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45" i="26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<sst xmlns="http://schemas.openxmlformats.org/spreadsheetml/2006/main" count="755" uniqueCount="98">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</sst>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6733262</c:v>
                </c:pt>
                <c:pt idx="1">
                  <c:v>5165170</c:v>
                </c:pt>
                <c:pt idx="2">
                  <c:v>3828545</c:v>
                </c:pt>
                <c:pt idx="3">
                  <c:v>2820268</c:v>
                </c:pt>
                <c:pt idx="4">
                  <c:v>2594907</c:v>
                </c:pt>
                <c:pt idx="5">
                  <c:v>1943283</c:v>
                </c:pt>
                <c:pt idx="6">
                  <c:v>1860184</c:v>
                </c:pt>
                <c:pt idx="7">
                  <c:v>1302451</c:v>
                </c:pt>
                <c:pt idx="8">
                  <c:v>1157144</c:v>
                </c:pt>
                <c:pt idx="9">
                  <c:v>1137247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5491312</c:v>
                </c:pt>
                <c:pt idx="1">
                  <c:v>4396880</c:v>
                </c:pt>
                <c:pt idx="2">
                  <c:v>3358557</c:v>
                </c:pt>
                <c:pt idx="3">
                  <c:v>2354172</c:v>
                </c:pt>
                <c:pt idx="4">
                  <c:v>2997856</c:v>
                </c:pt>
                <c:pt idx="5">
                  <c:v>1849250</c:v>
                </c:pt>
                <c:pt idx="6">
                  <c:v>1522645</c:v>
                </c:pt>
                <c:pt idx="7">
                  <c:v>1154818</c:v>
                </c:pt>
                <c:pt idx="8">
                  <c:v>1449977</c:v>
                </c:pt>
                <c:pt idx="9">
                  <c:v>702519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CASTELLON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6367193</c:v>
                </c:pt>
                <c:pt idx="1">
                  <c:v>5141591</c:v>
                </c:pt>
                <c:pt idx="2">
                  <c:v>3757613</c:v>
                </c:pt>
                <c:pt idx="3">
                  <c:v>2809583</c:v>
                </c:pt>
                <c:pt idx="4">
                  <c:v>2579309</c:v>
                </c:pt>
                <c:pt idx="5">
                  <c:v>1850264</c:v>
                </c:pt>
                <c:pt idx="6">
                  <c:v>1722449</c:v>
                </c:pt>
                <c:pt idx="7">
                  <c:v>1288473</c:v>
                </c:pt>
                <c:pt idx="8">
                  <c:v>1134291</c:v>
                </c:pt>
                <c:pt idx="9">
                  <c:v>1064519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CASTELLON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5146529</c:v>
                </c:pt>
                <c:pt idx="1">
                  <c:v>4375314</c:v>
                </c:pt>
                <c:pt idx="2">
                  <c:v>3303780</c:v>
                </c:pt>
                <c:pt idx="3">
                  <c:v>2344422</c:v>
                </c:pt>
                <c:pt idx="4">
                  <c:v>2983252</c:v>
                </c:pt>
                <c:pt idx="5">
                  <c:v>1519010</c:v>
                </c:pt>
                <c:pt idx="6">
                  <c:v>1673457</c:v>
                </c:pt>
                <c:pt idx="7">
                  <c:v>1144501</c:v>
                </c:pt>
                <c:pt idx="8">
                  <c:v>699974</c:v>
                </c:pt>
                <c:pt idx="9">
                  <c:v>1322678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CASTELLON</c:v>
                </c:pt>
                <c:pt idx="6">
                  <c:v>A CORUÑA</c:v>
                </c:pt>
                <c:pt idx="7">
                  <c:v>SANTA CRUZ DE TENERIFE</c:v>
                </c:pt>
                <c:pt idx="8">
                  <c:v>LAS PALMAS</c:v>
                </c:pt>
                <c:pt idx="9">
                  <c:v>HUELVA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2883036</c:v>
                </c:pt>
                <c:pt idx="1">
                  <c:v>1943441</c:v>
                </c:pt>
                <c:pt idx="2">
                  <c:v>1685703</c:v>
                </c:pt>
                <c:pt idx="3">
                  <c:v>1545260</c:v>
                </c:pt>
                <c:pt idx="4">
                  <c:v>1106665</c:v>
                </c:pt>
                <c:pt idx="5">
                  <c:v>712962</c:v>
                </c:pt>
                <c:pt idx="6">
                  <c:v>659640</c:v>
                </c:pt>
                <c:pt idx="7">
                  <c:v>584700</c:v>
                </c:pt>
                <c:pt idx="8">
                  <c:v>528639</c:v>
                </c:pt>
                <c:pt idx="9">
                  <c:v>378424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CASTELLON</c:v>
                </c:pt>
                <c:pt idx="6">
                  <c:v>A CORUÑA</c:v>
                </c:pt>
                <c:pt idx="7">
                  <c:v>SANTA CRUZ DE TENERIFE</c:v>
                </c:pt>
                <c:pt idx="8">
                  <c:v>LAS PALMAS</c:v>
                </c:pt>
                <c:pt idx="9">
                  <c:v>HUELVA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1531186</c:v>
                </c:pt>
                <c:pt idx="1">
                  <c:v>1704211</c:v>
                </c:pt>
                <c:pt idx="2">
                  <c:v>1966170</c:v>
                </c:pt>
                <c:pt idx="3">
                  <c:v>1182457</c:v>
                </c:pt>
                <c:pt idx="4">
                  <c:v>932908</c:v>
                </c:pt>
                <c:pt idx="5">
                  <c:v>462617</c:v>
                </c:pt>
                <c:pt idx="6">
                  <c:v>669070</c:v>
                </c:pt>
                <c:pt idx="7">
                  <c:v>791014</c:v>
                </c:pt>
                <c:pt idx="8">
                  <c:v>492240</c:v>
                </c:pt>
                <c:pt idx="9">
                  <c:v>897992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AVILES</c:v>
                </c:pt>
                <c:pt idx="5">
                  <c:v>A CORUÑA</c:v>
                </c:pt>
                <c:pt idx="6">
                  <c:v>BILBAO</c:v>
                </c:pt>
                <c:pt idx="7">
                  <c:v>CASTELLON</c:v>
                </c:pt>
                <c:pt idx="8">
                  <c:v>CARTAGENA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1124144</c:v>
                </c:pt>
                <c:pt idx="1">
                  <c:v>632668</c:v>
                </c:pt>
                <c:pt idx="2">
                  <c:v>491665</c:v>
                </c:pt>
                <c:pt idx="3">
                  <c:v>480628</c:v>
                </c:pt>
                <c:pt idx="4">
                  <c:v>317225</c:v>
                </c:pt>
                <c:pt idx="5">
                  <c:v>308495</c:v>
                </c:pt>
                <c:pt idx="6">
                  <c:v>308406</c:v>
                </c:pt>
                <c:pt idx="7">
                  <c:v>267473</c:v>
                </c:pt>
                <c:pt idx="8">
                  <c:v>225556</c:v>
                </c:pt>
                <c:pt idx="9">
                  <c:v>217057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AVILES</c:v>
                </c:pt>
                <c:pt idx="5">
                  <c:v>A CORUÑA</c:v>
                </c:pt>
                <c:pt idx="6">
                  <c:v>BILBAO</c:v>
                </c:pt>
                <c:pt idx="7">
                  <c:v>CASTELLON</c:v>
                </c:pt>
                <c:pt idx="8">
                  <c:v>CARTAGENA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910751</c:v>
                </c:pt>
                <c:pt idx="1">
                  <c:v>713656</c:v>
                </c:pt>
                <c:pt idx="2">
                  <c:v>751908</c:v>
                </c:pt>
                <c:pt idx="3">
                  <c:v>482131</c:v>
                </c:pt>
                <c:pt idx="4">
                  <c:v>214161</c:v>
                </c:pt>
                <c:pt idx="5">
                  <c:v>256097</c:v>
                </c:pt>
                <c:pt idx="6">
                  <c:v>193352</c:v>
                </c:pt>
                <c:pt idx="7">
                  <c:v>137288</c:v>
                </c:pt>
                <c:pt idx="8">
                  <c:v>266805</c:v>
                </c:pt>
                <c:pt idx="9">
                  <c:v>319371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4634128</c:v>
                </c:pt>
                <c:pt idx="1">
                  <c:v>3280809</c:v>
                </c:pt>
                <c:pt idx="2">
                  <c:v>2433891</c:v>
                </c:pt>
                <c:pt idx="3">
                  <c:v>1133687</c:v>
                </c:pt>
                <c:pt idx="4">
                  <c:v>557736</c:v>
                </c:pt>
                <c:pt idx="5">
                  <c:v>488322</c:v>
                </c:pt>
                <c:pt idx="6">
                  <c:v>426582</c:v>
                </c:pt>
                <c:pt idx="7">
                  <c:v>260938</c:v>
                </c:pt>
                <c:pt idx="8">
                  <c:v>253421</c:v>
                </c:pt>
                <c:pt idx="9">
                  <c:v>153856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3660912</c:v>
                </c:pt>
                <c:pt idx="1">
                  <c:v>3487010</c:v>
                </c:pt>
                <c:pt idx="2">
                  <c:v>2051501</c:v>
                </c:pt>
                <c:pt idx="3">
                  <c:v>1109499</c:v>
                </c:pt>
                <c:pt idx="4">
                  <c:v>446859</c:v>
                </c:pt>
                <c:pt idx="5">
                  <c:v>504417</c:v>
                </c:pt>
                <c:pt idx="6">
                  <c:v>448747</c:v>
                </c:pt>
                <c:pt idx="7">
                  <c:v>303426</c:v>
                </c:pt>
                <c:pt idx="8">
                  <c:v>225816</c:v>
                </c:pt>
                <c:pt idx="9">
                  <c:v>100069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BARCELONA</c:v>
                </c:pt>
                <c:pt idx="7">
                  <c:v>ALMERIA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3829</c:v>
                </c:pt>
                <c:pt idx="1">
                  <c:v>2613</c:v>
                </c:pt>
                <c:pt idx="2">
                  <c:v>2143</c:v>
                </c:pt>
                <c:pt idx="3">
                  <c:v>880</c:v>
                </c:pt>
                <c:pt idx="4">
                  <c:v>780</c:v>
                </c:pt>
                <c:pt idx="5">
                  <c:v>369</c:v>
                </c:pt>
                <c:pt idx="6">
                  <c:v>346</c:v>
                </c:pt>
                <c:pt idx="7">
                  <c:v>264</c:v>
                </c:pt>
                <c:pt idx="8">
                  <c:v>245</c:v>
                </c:pt>
                <c:pt idx="9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BARCELONA</c:v>
                </c:pt>
                <c:pt idx="7">
                  <c:v>ALMERIA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3776</c:v>
                </c:pt>
                <c:pt idx="1">
                  <c:v>2676</c:v>
                </c:pt>
                <c:pt idx="2">
                  <c:v>1030</c:v>
                </c:pt>
                <c:pt idx="3">
                  <c:v>1031</c:v>
                </c:pt>
                <c:pt idx="4">
                  <c:v>982</c:v>
                </c:pt>
                <c:pt idx="5">
                  <c:v>647</c:v>
                </c:pt>
                <c:pt idx="6">
                  <c:v>53</c:v>
                </c:pt>
                <c:pt idx="7">
                  <c:v>335</c:v>
                </c:pt>
                <c:pt idx="8">
                  <c:v>202</c:v>
                </c:pt>
                <c:pt idx="9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LAS PALMAS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GIJON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220797</c:v>
                </c:pt>
                <c:pt idx="1">
                  <c:v>217995</c:v>
                </c:pt>
                <c:pt idx="2">
                  <c:v>92431</c:v>
                </c:pt>
                <c:pt idx="3">
                  <c:v>70586</c:v>
                </c:pt>
                <c:pt idx="4">
                  <c:v>58910</c:v>
                </c:pt>
                <c:pt idx="5">
                  <c:v>24401</c:v>
                </c:pt>
                <c:pt idx="6">
                  <c:v>23516</c:v>
                </c:pt>
                <c:pt idx="7">
                  <c:v>15492</c:v>
                </c:pt>
                <c:pt idx="8">
                  <c:v>13609</c:v>
                </c:pt>
                <c:pt idx="9">
                  <c:v>10685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LAS PALMAS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GIJON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175571</c:v>
                </c:pt>
                <c:pt idx="1">
                  <c:v>246854</c:v>
                </c:pt>
                <c:pt idx="2">
                  <c:v>126972</c:v>
                </c:pt>
                <c:pt idx="3">
                  <c:v>54724</c:v>
                </c:pt>
                <c:pt idx="4">
                  <c:v>58111</c:v>
                </c:pt>
                <c:pt idx="5">
                  <c:v>28874</c:v>
                </c:pt>
                <c:pt idx="6">
                  <c:v>21492</c:v>
                </c:pt>
                <c:pt idx="7">
                  <c:v>14497</c:v>
                </c:pt>
                <c:pt idx="8">
                  <c:v>9670</c:v>
                </c:pt>
                <c:pt idx="9">
                  <c:v>9750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GIJON</c:v>
                </c:pt>
                <c:pt idx="7">
                  <c:v>VIGO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2888297</c:v>
                </c:pt>
                <c:pt idx="1">
                  <c:v>2694803</c:v>
                </c:pt>
                <c:pt idx="2">
                  <c:v>910816</c:v>
                </c:pt>
                <c:pt idx="3">
                  <c:v>711668</c:v>
                </c:pt>
                <c:pt idx="4">
                  <c:v>426406</c:v>
                </c:pt>
                <c:pt idx="5">
                  <c:v>66096</c:v>
                </c:pt>
                <c:pt idx="6">
                  <c:v>24029</c:v>
                </c:pt>
                <c:pt idx="7">
                  <c:v>19217</c:v>
                </c:pt>
                <c:pt idx="8">
                  <c:v>19088</c:v>
                </c:pt>
                <c:pt idx="9">
                  <c:v>13380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GIJON</c:v>
                </c:pt>
                <c:pt idx="7">
                  <c:v>VIGO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2079355</c:v>
                </c:pt>
                <c:pt idx="1">
                  <c:v>2959419</c:v>
                </c:pt>
                <c:pt idx="2">
                  <c:v>596901</c:v>
                </c:pt>
                <c:pt idx="3">
                  <c:v>665023</c:v>
                </c:pt>
                <c:pt idx="4">
                  <c:v>500390</c:v>
                </c:pt>
                <c:pt idx="5">
                  <c:v>80071</c:v>
                </c:pt>
                <c:pt idx="6">
                  <c:v>25892</c:v>
                </c:pt>
                <c:pt idx="7">
                  <c:v>16783</c:v>
                </c:pt>
                <c:pt idx="8">
                  <c:v>4630</c:v>
                </c:pt>
                <c:pt idx="9">
                  <c:v>15886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BILBAO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2661308</c:v>
                </c:pt>
                <c:pt idx="1">
                  <c:v>2656595</c:v>
                </c:pt>
                <c:pt idx="2">
                  <c:v>891609</c:v>
                </c:pt>
                <c:pt idx="3">
                  <c:v>671523</c:v>
                </c:pt>
                <c:pt idx="4">
                  <c:v>130980</c:v>
                </c:pt>
                <c:pt idx="5">
                  <c:v>66096</c:v>
                </c:pt>
                <c:pt idx="6">
                  <c:v>6817</c:v>
                </c:pt>
                <c:pt idx="7">
                  <c:v>5851</c:v>
                </c:pt>
                <c:pt idx="8">
                  <c:v>3737</c:v>
                </c:pt>
                <c:pt idx="9">
                  <c:v>2989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BILBAO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2937410</c:v>
                </c:pt>
                <c:pt idx="1">
                  <c:v>2079024</c:v>
                </c:pt>
                <c:pt idx="2">
                  <c:v>581818</c:v>
                </c:pt>
                <c:pt idx="3">
                  <c:v>632016</c:v>
                </c:pt>
                <c:pt idx="4">
                  <c:v>183943</c:v>
                </c:pt>
                <c:pt idx="5">
                  <c:v>80071</c:v>
                </c:pt>
                <c:pt idx="6">
                  <c:v>9600</c:v>
                </c:pt>
                <c:pt idx="7">
                  <c:v>4630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4022038</c:v>
                </c:pt>
                <c:pt idx="1">
                  <c:v>2865834</c:v>
                </c:pt>
                <c:pt idx="2">
                  <c:v>1877288</c:v>
                </c:pt>
                <c:pt idx="3">
                  <c:v>910257</c:v>
                </c:pt>
                <c:pt idx="4">
                  <c:v>346239</c:v>
                </c:pt>
                <c:pt idx="5">
                  <c:v>201576</c:v>
                </c:pt>
                <c:pt idx="6">
                  <c:v>187799</c:v>
                </c:pt>
                <c:pt idx="7">
                  <c:v>183424</c:v>
                </c:pt>
                <c:pt idx="8">
                  <c:v>103442</c:v>
                </c:pt>
                <c:pt idx="9">
                  <c:v>97055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3190135</c:v>
                </c:pt>
                <c:pt idx="1">
                  <c:v>3085123</c:v>
                </c:pt>
                <c:pt idx="2">
                  <c:v>1450139</c:v>
                </c:pt>
                <c:pt idx="3">
                  <c:v>872528</c:v>
                </c:pt>
                <c:pt idx="4">
                  <c:v>290707</c:v>
                </c:pt>
                <c:pt idx="5">
                  <c:v>215452</c:v>
                </c:pt>
                <c:pt idx="6">
                  <c:v>152760</c:v>
                </c:pt>
                <c:pt idx="7">
                  <c:v>250188</c:v>
                </c:pt>
                <c:pt idx="8">
                  <c:v>71001</c:v>
                </c:pt>
                <c:pt idx="9">
                  <c:v>88925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553634</c:v>
                </c:pt>
                <c:pt idx="1">
                  <c:v>483540</c:v>
                </c:pt>
                <c:pt idx="2">
                  <c:v>450628</c:v>
                </c:pt>
                <c:pt idx="3">
                  <c:v>399897</c:v>
                </c:pt>
                <c:pt idx="4">
                  <c:v>262000</c:v>
                </c:pt>
                <c:pt idx="5">
                  <c:v>180561</c:v>
                </c:pt>
                <c:pt idx="6">
                  <c:v>99871</c:v>
                </c:pt>
                <c:pt idx="7">
                  <c:v>96901</c:v>
                </c:pt>
                <c:pt idx="8">
                  <c:v>88875</c:v>
                </c:pt>
                <c:pt idx="9">
                  <c:v>81485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587285</c:v>
                </c:pt>
                <c:pt idx="1">
                  <c:v>497062</c:v>
                </c:pt>
                <c:pt idx="2">
                  <c:v>325225</c:v>
                </c:pt>
                <c:pt idx="3">
                  <c:v>361821</c:v>
                </c:pt>
                <c:pt idx="4">
                  <c:v>259968</c:v>
                </c:pt>
                <c:pt idx="5">
                  <c:v>187135</c:v>
                </c:pt>
                <c:pt idx="6">
                  <c:v>57174</c:v>
                </c:pt>
                <c:pt idx="7">
                  <c:v>59197</c:v>
                </c:pt>
                <c:pt idx="8">
                  <c:v>110097</c:v>
                </c:pt>
                <c:pt idx="9">
                  <c:v>78320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345488</c:v>
                </c:pt>
                <c:pt idx="1">
                  <c:v>209071</c:v>
                </c:pt>
                <c:pt idx="2">
                  <c:v>196681</c:v>
                </c:pt>
                <c:pt idx="3">
                  <c:v>83973</c:v>
                </c:pt>
                <c:pt idx="4">
                  <c:v>32189</c:v>
                </c:pt>
                <c:pt idx="5">
                  <c:v>29032</c:v>
                </c:pt>
                <c:pt idx="6">
                  <c:v>26189</c:v>
                </c:pt>
                <c:pt idx="7">
                  <c:v>19389</c:v>
                </c:pt>
                <c:pt idx="8">
                  <c:v>16325</c:v>
                </c:pt>
                <c:pt idx="9">
                  <c:v>13045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281081</c:v>
                </c:pt>
                <c:pt idx="1">
                  <c:v>251709</c:v>
                </c:pt>
                <c:pt idx="2">
                  <c:v>145193.5</c:v>
                </c:pt>
                <c:pt idx="3">
                  <c:v>78484</c:v>
                </c:pt>
                <c:pt idx="4">
                  <c:v>27038</c:v>
                </c:pt>
                <c:pt idx="5">
                  <c:v>33191</c:v>
                </c:pt>
                <c:pt idx="6">
                  <c:v>26888</c:v>
                </c:pt>
                <c:pt idx="7">
                  <c:v>15393.5</c:v>
                </c:pt>
                <c:pt idx="8">
                  <c:v>22394</c:v>
                </c:pt>
                <c:pt idx="9">
                  <c:v>11337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BILBAO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190368</c:v>
                </c:pt>
                <c:pt idx="1">
                  <c:v>185016</c:v>
                </c:pt>
                <c:pt idx="2">
                  <c:v>87198.5</c:v>
                </c:pt>
                <c:pt idx="3">
                  <c:v>51446</c:v>
                </c:pt>
                <c:pt idx="4">
                  <c:v>27445</c:v>
                </c:pt>
                <c:pt idx="5">
                  <c:v>10982</c:v>
                </c:pt>
                <c:pt idx="6">
                  <c:v>469</c:v>
                </c:pt>
                <c:pt idx="7">
                  <c:v>407</c:v>
                </c:pt>
                <c:pt idx="8">
                  <c:v>363</c:v>
                </c:pt>
                <c:pt idx="9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BILBAO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237100</c:v>
                </c:pt>
                <c:pt idx="1">
                  <c:v>134949</c:v>
                </c:pt>
                <c:pt idx="2">
                  <c:v>49623.5</c:v>
                </c:pt>
                <c:pt idx="3">
                  <c:v>45774</c:v>
                </c:pt>
                <c:pt idx="4">
                  <c:v>32258</c:v>
                </c:pt>
                <c:pt idx="5">
                  <c:v>16471</c:v>
                </c:pt>
                <c:pt idx="6">
                  <c:v>656</c:v>
                </c:pt>
                <c:pt idx="7">
                  <c:v>283</c:v>
                </c:pt>
                <c:pt idx="8">
                  <c:v>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SEVILLA</c:v>
                </c:pt>
                <c:pt idx="4">
                  <c:v>VALENCIA</c:v>
                </c:pt>
                <c:pt idx="5">
                  <c:v>ALICANTE</c:v>
                </c:pt>
                <c:pt idx="6">
                  <c:v>BALEARES</c:v>
                </c:pt>
                <c:pt idx="7">
                  <c:v>VIGO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26820</c:v>
                </c:pt>
                <c:pt idx="1">
                  <c:v>26189</c:v>
                </c:pt>
                <c:pt idx="2">
                  <c:v>13270</c:v>
                </c:pt>
                <c:pt idx="3">
                  <c:v>11737</c:v>
                </c:pt>
                <c:pt idx="4">
                  <c:v>10300</c:v>
                </c:pt>
                <c:pt idx="5">
                  <c:v>8992</c:v>
                </c:pt>
                <c:pt idx="6">
                  <c:v>4325</c:v>
                </c:pt>
                <c:pt idx="7">
                  <c:v>3704</c:v>
                </c:pt>
                <c:pt idx="8">
                  <c:v>2846</c:v>
                </c:pt>
                <c:pt idx="9">
                  <c:v>2441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SEVILLA</c:v>
                </c:pt>
                <c:pt idx="4">
                  <c:v>VALENCIA</c:v>
                </c:pt>
                <c:pt idx="5">
                  <c:v>ALICANTE</c:v>
                </c:pt>
                <c:pt idx="6">
                  <c:v>BALEARES</c:v>
                </c:pt>
                <c:pt idx="7">
                  <c:v>VIGO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24757</c:v>
                </c:pt>
                <c:pt idx="1">
                  <c:v>22849</c:v>
                </c:pt>
                <c:pt idx="2">
                  <c:v>13414</c:v>
                </c:pt>
                <c:pt idx="3">
                  <c:v>9741</c:v>
                </c:pt>
                <c:pt idx="4">
                  <c:v>10616</c:v>
                </c:pt>
                <c:pt idx="5">
                  <c:v>10517</c:v>
                </c:pt>
                <c:pt idx="6">
                  <c:v>5386</c:v>
                </c:pt>
                <c:pt idx="7">
                  <c:v>3587</c:v>
                </c:pt>
                <c:pt idx="8">
                  <c:v>5173</c:v>
                </c:pt>
                <c:pt idx="9">
                  <c:v>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ALICANTE</c:v>
                </c:pt>
                <c:pt idx="8">
                  <c:v>CARTAGENA</c:v>
                </c:pt>
                <c:pt idx="9">
                  <c:v>TARRAGONA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150172</c:v>
                </c:pt>
                <c:pt idx="1">
                  <c:v>96212.5</c:v>
                </c:pt>
                <c:pt idx="2">
                  <c:v>29376.75</c:v>
                </c:pt>
                <c:pt idx="3">
                  <c:v>15789</c:v>
                </c:pt>
                <c:pt idx="4">
                  <c:v>15216</c:v>
                </c:pt>
                <c:pt idx="5">
                  <c:v>7936</c:v>
                </c:pt>
                <c:pt idx="6">
                  <c:v>5707</c:v>
                </c:pt>
                <c:pt idx="7">
                  <c:v>3183</c:v>
                </c:pt>
                <c:pt idx="8">
                  <c:v>2948</c:v>
                </c:pt>
                <c:pt idx="9">
                  <c:v>2902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ALICANTE</c:v>
                </c:pt>
                <c:pt idx="8">
                  <c:v>CARTAGENA</c:v>
                </c:pt>
                <c:pt idx="9">
                  <c:v>TARRAGONA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135516</c:v>
                </c:pt>
                <c:pt idx="1">
                  <c:v>82156</c:v>
                </c:pt>
                <c:pt idx="2">
                  <c:v>24376.25</c:v>
                </c:pt>
                <c:pt idx="3">
                  <c:v>13872</c:v>
                </c:pt>
                <c:pt idx="4">
                  <c:v>11150.5</c:v>
                </c:pt>
                <c:pt idx="5">
                  <c:v>5820</c:v>
                </c:pt>
                <c:pt idx="6">
                  <c:v>7935</c:v>
                </c:pt>
                <c:pt idx="7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BILBAO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160472</c:v>
                </c:pt>
                <c:pt idx="1">
                  <c:v>109482.5</c:v>
                </c:pt>
                <c:pt idx="2">
                  <c:v>32527</c:v>
                </c:pt>
                <c:pt idx="3">
                  <c:v>31782</c:v>
                </c:pt>
                <c:pt idx="4">
                  <c:v>26189</c:v>
                </c:pt>
                <c:pt idx="5">
                  <c:v>18920</c:v>
                </c:pt>
                <c:pt idx="6">
                  <c:v>18703</c:v>
                </c:pt>
                <c:pt idx="7">
                  <c:v>13045</c:v>
                </c:pt>
                <c:pt idx="8">
                  <c:v>12175</c:v>
                </c:pt>
                <c:pt idx="9">
                  <c:v>8146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BILBAO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146132</c:v>
                </c:pt>
                <c:pt idx="1">
                  <c:v>95570</c:v>
                </c:pt>
                <c:pt idx="2">
                  <c:v>32710</c:v>
                </c:pt>
                <c:pt idx="3">
                  <c:v>26755</c:v>
                </c:pt>
                <c:pt idx="4">
                  <c:v>26009</c:v>
                </c:pt>
                <c:pt idx="5">
                  <c:v>14737.5</c:v>
                </c:pt>
                <c:pt idx="6">
                  <c:v>14609</c:v>
                </c:pt>
                <c:pt idx="7">
                  <c:v>11337</c:v>
                </c:pt>
                <c:pt idx="8">
                  <c:v>11090</c:v>
                </c:pt>
                <c:pt idx="9">
                  <c:v>5950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377935</c:v>
                </c:pt>
                <c:pt idx="1">
                  <c:v>282239</c:v>
                </c:pt>
                <c:pt idx="2">
                  <c:v>133579</c:v>
                </c:pt>
                <c:pt idx="3">
                  <c:v>122737</c:v>
                </c:pt>
                <c:pt idx="4">
                  <c:v>99422</c:v>
                </c:pt>
                <c:pt idx="5">
                  <c:v>95951</c:v>
                </c:pt>
                <c:pt idx="6">
                  <c:v>47413</c:v>
                </c:pt>
                <c:pt idx="7">
                  <c:v>41767</c:v>
                </c:pt>
                <c:pt idx="8">
                  <c:v>37656</c:v>
                </c:pt>
                <c:pt idx="9">
                  <c:v>18149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348585</c:v>
                </c:pt>
                <c:pt idx="1">
                  <c:v>292622</c:v>
                </c:pt>
                <c:pt idx="2">
                  <c:v>134406</c:v>
                </c:pt>
                <c:pt idx="3">
                  <c:v>109569</c:v>
                </c:pt>
                <c:pt idx="4">
                  <c:v>83510</c:v>
                </c:pt>
                <c:pt idx="5">
                  <c:v>121543</c:v>
                </c:pt>
                <c:pt idx="6">
                  <c:v>47722</c:v>
                </c:pt>
                <c:pt idx="7">
                  <c:v>43878</c:v>
                </c:pt>
                <c:pt idx="8">
                  <c:v>36297</c:v>
                </c:pt>
                <c:pt idx="9">
                  <c:v>12499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ALICANTE</c:v>
                </c:pt>
                <c:pt idx="7">
                  <c:v>VIGO</c:v>
                </c:pt>
                <c:pt idx="8">
                  <c:v>CARTAGENA</c:v>
                </c:pt>
                <c:pt idx="9">
                  <c:v>SANTANDER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84195</c:v>
                </c:pt>
                <c:pt idx="1">
                  <c:v>74085</c:v>
                </c:pt>
                <c:pt idx="2">
                  <c:v>62202</c:v>
                </c:pt>
                <c:pt idx="3">
                  <c:v>27718</c:v>
                </c:pt>
                <c:pt idx="4">
                  <c:v>26736</c:v>
                </c:pt>
                <c:pt idx="5">
                  <c:v>14269</c:v>
                </c:pt>
                <c:pt idx="6">
                  <c:v>6840</c:v>
                </c:pt>
                <c:pt idx="7">
                  <c:v>3542</c:v>
                </c:pt>
                <c:pt idx="8">
                  <c:v>2543</c:v>
                </c:pt>
                <c:pt idx="9">
                  <c:v>1424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ALICANTE</c:v>
                </c:pt>
                <c:pt idx="7">
                  <c:v>VIGO</c:v>
                </c:pt>
                <c:pt idx="8">
                  <c:v>CARTAGENA</c:v>
                </c:pt>
                <c:pt idx="9">
                  <c:v>SANTANDER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77529</c:v>
                </c:pt>
                <c:pt idx="1">
                  <c:v>60630</c:v>
                </c:pt>
                <c:pt idx="2">
                  <c:v>49327</c:v>
                </c:pt>
                <c:pt idx="3">
                  <c:v>14421</c:v>
                </c:pt>
                <c:pt idx="4">
                  <c:v>27089</c:v>
                </c:pt>
                <c:pt idx="5">
                  <c:v>1659</c:v>
                </c:pt>
                <c:pt idx="6">
                  <c:v>1639</c:v>
                </c:pt>
                <c:pt idx="7">
                  <c:v>3760</c:v>
                </c:pt>
                <c:pt idx="8">
                  <c:v>5009</c:v>
                </c:pt>
                <c:pt idx="9">
                  <c:v>1254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70416</c:v>
                </c:pt>
                <c:pt idx="1">
                  <c:v>52878</c:v>
                </c:pt>
                <c:pt idx="2">
                  <c:v>28340</c:v>
                </c:pt>
                <c:pt idx="3">
                  <c:v>17831</c:v>
                </c:pt>
                <c:pt idx="4">
                  <c:v>15187</c:v>
                </c:pt>
                <c:pt idx="5">
                  <c:v>11049</c:v>
                </c:pt>
                <c:pt idx="6">
                  <c:v>6168</c:v>
                </c:pt>
                <c:pt idx="7">
                  <c:v>4154</c:v>
                </c:pt>
                <c:pt idx="8">
                  <c:v>3664</c:v>
                </c:pt>
                <c:pt idx="9">
                  <c:v>3448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76772</c:v>
                </c:pt>
                <c:pt idx="1">
                  <c:v>49533</c:v>
                </c:pt>
                <c:pt idx="2">
                  <c:v>30355</c:v>
                </c:pt>
                <c:pt idx="3">
                  <c:v>19008</c:v>
                </c:pt>
                <c:pt idx="4">
                  <c:v>13204</c:v>
                </c:pt>
                <c:pt idx="5">
                  <c:v>10691</c:v>
                </c:pt>
                <c:pt idx="6">
                  <c:v>7554</c:v>
                </c:pt>
                <c:pt idx="7">
                  <c:v>5107</c:v>
                </c:pt>
                <c:pt idx="8">
                  <c:v>0</c:v>
                </c:pt>
                <c:pt idx="9">
                  <c:v>5031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2290</c:v>
                </c:pt>
                <c:pt idx="1">
                  <c:v>1381</c:v>
                </c:pt>
                <c:pt idx="2">
                  <c:v>1010</c:v>
                </c:pt>
                <c:pt idx="3">
                  <c:v>911</c:v>
                </c:pt>
                <c:pt idx="4">
                  <c:v>904</c:v>
                </c:pt>
                <c:pt idx="5">
                  <c:v>595</c:v>
                </c:pt>
                <c:pt idx="6">
                  <c:v>498</c:v>
                </c:pt>
                <c:pt idx="7">
                  <c:v>253</c:v>
                </c:pt>
                <c:pt idx="8">
                  <c:v>248</c:v>
                </c:pt>
                <c:pt idx="9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2061</c:v>
                </c:pt>
                <c:pt idx="1">
                  <c:v>1468</c:v>
                </c:pt>
                <c:pt idx="2">
                  <c:v>1056</c:v>
                </c:pt>
                <c:pt idx="3">
                  <c:v>915</c:v>
                </c:pt>
                <c:pt idx="4">
                  <c:v>523</c:v>
                </c:pt>
                <c:pt idx="5">
                  <c:v>553</c:v>
                </c:pt>
                <c:pt idx="6">
                  <c:v>532</c:v>
                </c:pt>
                <c:pt idx="7">
                  <c:v>264</c:v>
                </c:pt>
                <c:pt idx="8">
                  <c:v>229</c:v>
                </c:pt>
                <c:pt idx="9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24757341</c:v>
                </c:pt>
                <c:pt idx="1">
                  <c:v>18240161</c:v>
                </c:pt>
                <c:pt idx="2">
                  <c:v>18011406</c:v>
                </c:pt>
                <c:pt idx="3">
                  <c:v>17145632</c:v>
                </c:pt>
                <c:pt idx="4">
                  <c:v>13994735</c:v>
                </c:pt>
                <c:pt idx="5">
                  <c:v>10062290</c:v>
                </c:pt>
                <c:pt idx="6">
                  <c:v>5065584</c:v>
                </c:pt>
                <c:pt idx="7">
                  <c:v>3494569</c:v>
                </c:pt>
                <c:pt idx="8">
                  <c:v>3259664</c:v>
                </c:pt>
                <c:pt idx="9">
                  <c:v>2914423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22692808</c:v>
                </c:pt>
                <c:pt idx="1">
                  <c:v>15715061</c:v>
                </c:pt>
                <c:pt idx="2">
                  <c:v>19273930</c:v>
                </c:pt>
                <c:pt idx="3">
                  <c:v>15692950</c:v>
                </c:pt>
                <c:pt idx="4">
                  <c:v>14616317</c:v>
                </c:pt>
                <c:pt idx="5">
                  <c:v>7488539</c:v>
                </c:pt>
                <c:pt idx="6">
                  <c:v>5441330</c:v>
                </c:pt>
                <c:pt idx="7">
                  <c:v>4291116</c:v>
                </c:pt>
                <c:pt idx="8">
                  <c:v>3178743</c:v>
                </c:pt>
                <c:pt idx="9">
                  <c:v>2948471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#N/A</c:v>
                </c:pt>
                <c:pt idx="8">
                  <c:v>CARTAGENA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40</c:v>
                </c:pt>
                <c:pt idx="1">
                  <c:v>37</c:v>
                </c:pt>
                <c:pt idx="2">
                  <c:v>19</c:v>
                </c:pt>
                <c:pt idx="3">
                  <c:v>10</c:v>
                </c:pt>
                <c:pt idx="4">
                  <c:v>9</c:v>
                </c:pt>
                <c:pt idx="5">
                  <c:v>7</c:v>
                </c:pt>
                <c:pt idx="6">
                  <c:v>3</c:v>
                </c:pt>
                <c:pt idx="7">
                  <c:v>#N/A</c:v>
                </c:pt>
                <c:pt idx="8">
                  <c:v>2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#N/A</c:v>
                </c:pt>
                <c:pt idx="8">
                  <c:v>CARTAGENA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38</c:v>
                </c:pt>
                <c:pt idx="1">
                  <c:v>37</c:v>
                </c:pt>
                <c:pt idx="2">
                  <c:v>18</c:v>
                </c:pt>
                <c:pt idx="3">
                  <c:v>11</c:v>
                </c:pt>
                <c:pt idx="4">
                  <c:v>5</c:v>
                </c:pt>
                <c:pt idx="5">
                  <c:v>2</c:v>
                </c:pt>
                <c:pt idx="6">
                  <c:v>1</c:v>
                </c:pt>
                <c:pt idx="7">
                  <c:v>#N/A</c:v>
                </c:pt>
                <c:pt idx="8">
                  <c:v>3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40680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11861390</v>
      </c>
      <c r="E8" s="65">
        <v>13002715</v>
      </c>
      <c r="F8" s="65">
        <v>11861390</v>
      </c>
      <c r="G8" s="65">
        <v>13002715</v>
      </c>
      <c r="H8" s="65">
        <v>1141325</v>
      </c>
      <c r="I8" s="66">
        <f>((G8*100/F8)-100)</f>
        <v>9.6221859326773682</v>
      </c>
    </row>
    <row r="9" spans="1:9" x14ac:dyDescent="0.25">
      <c r="A9" s="67"/>
      <c r="B9" s="68"/>
      <c r="C9" s="64" t="s">
        <v>15</v>
      </c>
      <c r="D9" s="65">
        <v>6214163</v>
      </c>
      <c r="E9" s="65">
        <v>6114456</v>
      </c>
      <c r="F9" s="65">
        <v>6214163</v>
      </c>
      <c r="G9" s="65">
        <v>6114456</v>
      </c>
      <c r="H9" s="65">
        <v>-99707</v>
      </c>
      <c r="I9" s="66">
        <f t="shared" ref="I9:I19" si="0">((G9*100/F9)-100)</f>
        <v>-1.6045121442742953</v>
      </c>
    </row>
    <row r="10" spans="1:9" x14ac:dyDescent="0.25">
      <c r="A10" s="67"/>
      <c r="B10" s="63" t="s">
        <v>16</v>
      </c>
      <c r="C10" s="64" t="s">
        <v>17</v>
      </c>
      <c r="D10" s="65">
        <v>3612586</v>
      </c>
      <c r="E10" s="65">
        <v>3816384</v>
      </c>
      <c r="F10" s="65">
        <v>3612586</v>
      </c>
      <c r="G10" s="65">
        <v>3816384</v>
      </c>
      <c r="H10" s="65">
        <v>203798</v>
      </c>
      <c r="I10" s="66">
        <f t="shared" si="0"/>
        <v>5.6413328291700253</v>
      </c>
    </row>
    <row r="11" spans="1:9" x14ac:dyDescent="0.25">
      <c r="A11" s="67"/>
      <c r="B11" s="67"/>
      <c r="C11" s="64" t="s">
        <v>18</v>
      </c>
      <c r="D11" s="65">
        <v>10104345</v>
      </c>
      <c r="E11" s="65">
        <v>11203386</v>
      </c>
      <c r="F11" s="65">
        <v>10104345</v>
      </c>
      <c r="G11" s="65">
        <v>11203386</v>
      </c>
      <c r="H11" s="65">
        <v>1099041</v>
      </c>
      <c r="I11" s="66">
        <f t="shared" si="0"/>
        <v>10.876914832183587</v>
      </c>
    </row>
    <row r="12" spans="1:9" x14ac:dyDescent="0.25">
      <c r="A12" s="68"/>
      <c r="B12" s="68"/>
      <c r="C12" s="64" t="s">
        <v>2</v>
      </c>
      <c r="D12" s="65">
        <v>13716931</v>
      </c>
      <c r="E12" s="65">
        <v>15019770</v>
      </c>
      <c r="F12" s="65">
        <v>13716931</v>
      </c>
      <c r="G12" s="65">
        <v>15019770</v>
      </c>
      <c r="H12" s="65">
        <v>1302839</v>
      </c>
      <c r="I12" s="66">
        <f t="shared" si="0"/>
        <v>9.4980356757644984</v>
      </c>
    </row>
    <row r="13" spans="1:9" x14ac:dyDescent="0.25">
      <c r="A13" s="69"/>
      <c r="B13" s="69"/>
      <c r="C13" s="70" t="s">
        <v>2</v>
      </c>
      <c r="D13" s="71">
        <v>31792484</v>
      </c>
      <c r="E13" s="71">
        <v>34136941</v>
      </c>
      <c r="F13" s="71">
        <v>31792484</v>
      </c>
      <c r="G13" s="71">
        <v>34136941</v>
      </c>
      <c r="H13" s="71">
        <v>2344457</v>
      </c>
      <c r="I13" s="72">
        <f t="shared" si="0"/>
        <v>7.3742492093414285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12646</v>
      </c>
      <c r="E14" s="65">
        <v>12984</v>
      </c>
      <c r="F14" s="65">
        <v>12646</v>
      </c>
      <c r="G14" s="65">
        <v>12984</v>
      </c>
      <c r="H14" s="65">
        <v>338</v>
      </c>
      <c r="I14" s="66">
        <f t="shared" si="0"/>
        <v>2.6727819073224737</v>
      </c>
    </row>
    <row r="15" spans="1:9" x14ac:dyDescent="0.25">
      <c r="A15" s="67"/>
      <c r="B15" s="63" t="s">
        <v>7</v>
      </c>
      <c r="C15" s="64" t="s">
        <v>8</v>
      </c>
      <c r="D15" s="65">
        <v>607552</v>
      </c>
      <c r="E15" s="65">
        <v>614558</v>
      </c>
      <c r="F15" s="65">
        <v>607552</v>
      </c>
      <c r="G15" s="65">
        <v>614558</v>
      </c>
      <c r="H15" s="65">
        <v>7006</v>
      </c>
      <c r="I15" s="66">
        <f t="shared" si="0"/>
        <v>1.1531523227641429</v>
      </c>
    </row>
    <row r="16" spans="1:9" x14ac:dyDescent="0.25">
      <c r="A16" s="67"/>
      <c r="B16" s="68"/>
      <c r="C16" s="64" t="s">
        <v>9</v>
      </c>
      <c r="D16" s="65">
        <v>180854</v>
      </c>
      <c r="E16" s="65">
        <v>189466</v>
      </c>
      <c r="F16" s="65">
        <v>180854</v>
      </c>
      <c r="G16" s="65">
        <v>189466</v>
      </c>
      <c r="H16" s="65">
        <v>8612</v>
      </c>
      <c r="I16" s="66">
        <f t="shared" si="0"/>
        <v>4.7618521016952968</v>
      </c>
    </row>
    <row r="17" spans="1:9" x14ac:dyDescent="0.25">
      <c r="A17" s="68"/>
      <c r="B17" s="73" t="s">
        <v>10</v>
      </c>
      <c r="C17" s="64" t="s">
        <v>11</v>
      </c>
      <c r="D17" s="65">
        <v>127866</v>
      </c>
      <c r="E17" s="65">
        <v>167260</v>
      </c>
      <c r="F17" s="65">
        <v>127866</v>
      </c>
      <c r="G17" s="65">
        <v>167260</v>
      </c>
      <c r="H17" s="65">
        <v>39394</v>
      </c>
      <c r="I17" s="66">
        <f t="shared" si="0"/>
        <v>30.808815478704275</v>
      </c>
    </row>
    <row r="18" spans="1:9" x14ac:dyDescent="0.25">
      <c r="A18" s="74"/>
      <c r="B18" s="74"/>
      <c r="C18" s="70" t="s">
        <v>2</v>
      </c>
      <c r="D18" s="71">
        <v>928918</v>
      </c>
      <c r="E18" s="71">
        <v>984268</v>
      </c>
      <c r="F18" s="71">
        <v>928918</v>
      </c>
      <c r="G18" s="71">
        <v>984268</v>
      </c>
      <c r="H18" s="71">
        <v>55350</v>
      </c>
      <c r="I18" s="72">
        <f t="shared" si="0"/>
        <v>5.9585453183165811</v>
      </c>
    </row>
    <row r="19" spans="1:9" x14ac:dyDescent="0.25">
      <c r="A19" s="75"/>
      <c r="B19" s="75"/>
      <c r="C19" s="76" t="s">
        <v>1</v>
      </c>
      <c r="D19" s="77">
        <f>+D13+D18</f>
        <v>32721402</v>
      </c>
      <c r="E19" s="77">
        <f t="shared" ref="E19:G19" si="1">+E13+E18</f>
        <v>35121209</v>
      </c>
      <c r="F19" s="77">
        <f t="shared" si="1"/>
        <v>32721402</v>
      </c>
      <c r="G19" s="77">
        <f t="shared" si="1"/>
        <v>35121209</v>
      </c>
      <c r="H19" s="77">
        <f t="shared" ref="H19" si="2">G19-F19</f>
        <v>2399807</v>
      </c>
      <c r="I19" s="78">
        <f t="shared" si="0"/>
        <v>7.3340592191006948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7109734</v>
      </c>
      <c r="E21" s="65">
        <v>7797438</v>
      </c>
      <c r="F21" s="65">
        <v>7109734</v>
      </c>
      <c r="G21" s="65">
        <v>7797438</v>
      </c>
      <c r="H21" s="65">
        <v>687704</v>
      </c>
      <c r="I21" s="66">
        <f t="shared" ref="I21:I34" si="3">((G21*100/F21)-100)</f>
        <v>9.6727106808777989</v>
      </c>
    </row>
    <row r="22" spans="1:9" x14ac:dyDescent="0.25">
      <c r="A22" s="67"/>
      <c r="B22" s="68"/>
      <c r="C22" s="64" t="s">
        <v>22</v>
      </c>
      <c r="D22" s="65">
        <v>6520979</v>
      </c>
      <c r="E22" s="65">
        <v>7100197</v>
      </c>
      <c r="F22" s="65">
        <v>6520979</v>
      </c>
      <c r="G22" s="65">
        <v>7100197</v>
      </c>
      <c r="H22" s="65">
        <v>579218</v>
      </c>
      <c r="I22" s="66">
        <f t="shared" si="3"/>
        <v>8.8823779374232004</v>
      </c>
    </row>
    <row r="23" spans="1:9" x14ac:dyDescent="0.25">
      <c r="A23" s="67"/>
      <c r="B23" s="73" t="s">
        <v>23</v>
      </c>
      <c r="C23" s="64" t="s">
        <v>24</v>
      </c>
      <c r="D23" s="65">
        <v>2806431</v>
      </c>
      <c r="E23" s="65">
        <v>2988050</v>
      </c>
      <c r="F23" s="65">
        <v>2806431</v>
      </c>
      <c r="G23" s="65">
        <v>2988050</v>
      </c>
      <c r="H23" s="65">
        <v>181619</v>
      </c>
      <c r="I23" s="66">
        <f t="shared" si="3"/>
        <v>6.4715291414611613</v>
      </c>
    </row>
    <row r="24" spans="1:9" x14ac:dyDescent="0.25">
      <c r="A24" s="67"/>
      <c r="B24" s="63" t="s">
        <v>25</v>
      </c>
      <c r="C24" s="64" t="s">
        <v>26</v>
      </c>
      <c r="D24" s="65">
        <v>938368</v>
      </c>
      <c r="E24" s="65">
        <v>1017087</v>
      </c>
      <c r="F24" s="65">
        <v>938368</v>
      </c>
      <c r="G24" s="65">
        <v>1017087</v>
      </c>
      <c r="H24" s="65">
        <v>78719</v>
      </c>
      <c r="I24" s="66">
        <f t="shared" si="3"/>
        <v>8.3889263060973889</v>
      </c>
    </row>
    <row r="25" spans="1:9" x14ac:dyDescent="0.25">
      <c r="A25" s="67"/>
      <c r="B25" s="67"/>
      <c r="C25" s="64" t="s">
        <v>21</v>
      </c>
      <c r="D25" s="65">
        <v>518003.5</v>
      </c>
      <c r="E25" s="65">
        <v>554132.5</v>
      </c>
      <c r="F25" s="65">
        <v>518003.5</v>
      </c>
      <c r="G25" s="65">
        <v>554132.5</v>
      </c>
      <c r="H25" s="65">
        <v>36129</v>
      </c>
      <c r="I25" s="66">
        <f t="shared" si="3"/>
        <v>6.9746632986070551</v>
      </c>
    </row>
    <row r="26" spans="1:9" x14ac:dyDescent="0.25">
      <c r="A26" s="67"/>
      <c r="B26" s="67"/>
      <c r="C26" s="64" t="s">
        <v>27</v>
      </c>
      <c r="D26" s="65">
        <v>118680.75</v>
      </c>
      <c r="E26" s="65">
        <v>121549.25</v>
      </c>
      <c r="F26" s="65">
        <v>118680.75</v>
      </c>
      <c r="G26" s="65">
        <v>121549.25</v>
      </c>
      <c r="H26" s="65">
        <v>2868.5</v>
      </c>
      <c r="I26" s="66">
        <f t="shared" si="3"/>
        <v>2.4169884332547582</v>
      </c>
    </row>
    <row r="27" spans="1:9" x14ac:dyDescent="0.25">
      <c r="A27" s="67"/>
      <c r="B27" s="67"/>
      <c r="C27" s="64" t="s">
        <v>28</v>
      </c>
      <c r="D27" s="65">
        <v>301665.75</v>
      </c>
      <c r="E27" s="65">
        <v>339536.25</v>
      </c>
      <c r="F27" s="65">
        <v>301665.75</v>
      </c>
      <c r="G27" s="65">
        <v>339536.25</v>
      </c>
      <c r="H27" s="65">
        <v>37870.5</v>
      </c>
      <c r="I27" s="66">
        <f t="shared" si="3"/>
        <v>12.553795052968397</v>
      </c>
    </row>
    <row r="28" spans="1:9" x14ac:dyDescent="0.25">
      <c r="A28" s="67"/>
      <c r="B28" s="68"/>
      <c r="C28" s="64" t="s">
        <v>29</v>
      </c>
      <c r="D28" s="65">
        <v>420364.5</v>
      </c>
      <c r="E28" s="65">
        <v>462954.5</v>
      </c>
      <c r="F28" s="65">
        <v>420364.5</v>
      </c>
      <c r="G28" s="65">
        <v>462954.5</v>
      </c>
      <c r="H28" s="65">
        <v>42590</v>
      </c>
      <c r="I28" s="66">
        <f t="shared" si="3"/>
        <v>10.131683336723242</v>
      </c>
    </row>
    <row r="29" spans="1:9" x14ac:dyDescent="0.25">
      <c r="A29" s="67"/>
      <c r="B29" s="63" t="s">
        <v>30</v>
      </c>
      <c r="C29" s="64" t="s">
        <v>31</v>
      </c>
      <c r="D29" s="65">
        <v>1267489</v>
      </c>
      <c r="E29" s="65">
        <v>1303591</v>
      </c>
      <c r="F29" s="65">
        <v>1267489</v>
      </c>
      <c r="G29" s="65">
        <v>1303591</v>
      </c>
      <c r="H29" s="65">
        <v>36102</v>
      </c>
      <c r="I29" s="66">
        <f t="shared" si="3"/>
        <v>2.8483087427188707</v>
      </c>
    </row>
    <row r="30" spans="1:9" x14ac:dyDescent="0.25">
      <c r="A30" s="67"/>
      <c r="B30" s="68"/>
      <c r="C30" s="64" t="s">
        <v>32</v>
      </c>
      <c r="D30" s="65">
        <v>248431</v>
      </c>
      <c r="E30" s="65">
        <v>305842</v>
      </c>
      <c r="F30" s="65">
        <v>248431</v>
      </c>
      <c r="G30" s="65">
        <v>305842</v>
      </c>
      <c r="H30" s="65">
        <v>57411</v>
      </c>
      <c r="I30" s="66">
        <f t="shared" si="3"/>
        <v>23.109434812885667</v>
      </c>
    </row>
    <row r="31" spans="1:9" x14ac:dyDescent="0.25">
      <c r="A31" s="67"/>
      <c r="B31" s="73" t="s">
        <v>33</v>
      </c>
      <c r="C31" s="64" t="s">
        <v>34</v>
      </c>
      <c r="D31" s="65">
        <v>223427</v>
      </c>
      <c r="E31" s="65">
        <v>219024</v>
      </c>
      <c r="F31" s="65">
        <v>223427</v>
      </c>
      <c r="G31" s="65">
        <v>219024</v>
      </c>
      <c r="H31" s="65">
        <v>-4403</v>
      </c>
      <c r="I31" s="66">
        <f t="shared" si="3"/>
        <v>-1.9706660340961548</v>
      </c>
    </row>
    <row r="32" spans="1:9" x14ac:dyDescent="0.25">
      <c r="A32" s="67"/>
      <c r="B32" s="63" t="s">
        <v>35</v>
      </c>
      <c r="C32" s="64" t="s">
        <v>36</v>
      </c>
      <c r="D32" s="65">
        <v>9205</v>
      </c>
      <c r="E32" s="65">
        <v>9642</v>
      </c>
      <c r="F32" s="65">
        <v>9205</v>
      </c>
      <c r="G32" s="65">
        <v>9642</v>
      </c>
      <c r="H32" s="65">
        <v>437</v>
      </c>
      <c r="I32" s="66">
        <f t="shared" si="3"/>
        <v>4.7474198804997343</v>
      </c>
    </row>
    <row r="33" spans="1:9" x14ac:dyDescent="0.25">
      <c r="A33" s="67"/>
      <c r="B33" s="67"/>
      <c r="C33" s="64" t="s">
        <v>37</v>
      </c>
      <c r="D33" s="65">
        <v>128340209</v>
      </c>
      <c r="E33" s="65">
        <v>135271376</v>
      </c>
      <c r="F33" s="65">
        <v>128340209</v>
      </c>
      <c r="G33" s="65">
        <v>135271376</v>
      </c>
      <c r="H33" s="65">
        <v>6931167</v>
      </c>
      <c r="I33" s="66">
        <f t="shared" si="3"/>
        <v>5.4006200036654093</v>
      </c>
    </row>
    <row r="34" spans="1:9" x14ac:dyDescent="0.25">
      <c r="A34" s="80"/>
      <c r="B34" s="81"/>
      <c r="C34" s="64" t="s">
        <v>38</v>
      </c>
      <c r="D34" s="65">
        <v>121</v>
      </c>
      <c r="E34" s="65">
        <v>132</v>
      </c>
      <c r="F34" s="65">
        <v>121</v>
      </c>
      <c r="G34" s="65">
        <v>132</v>
      </c>
      <c r="H34" s="65">
        <v>11</v>
      </c>
      <c r="I34" s="66">
        <f t="shared" si="3"/>
        <v>9.0909090909090935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1042659</v>
      </c>
      <c r="C7" s="37">
        <v>1051779</v>
      </c>
      <c r="D7" s="37">
        <v>1042659</v>
      </c>
      <c r="E7" s="37">
        <v>1051779</v>
      </c>
      <c r="F7" s="10">
        <f>((E7*100)/D7)-100</f>
        <v>0.8746867384255097</v>
      </c>
      <c r="G7" s="1"/>
      <c r="H7" s="1"/>
      <c r="I7" s="1"/>
    </row>
    <row r="8" spans="1:12" x14ac:dyDescent="0.25">
      <c r="A8" s="11" t="s">
        <v>45</v>
      </c>
      <c r="B8" s="38">
        <v>157527</v>
      </c>
      <c r="C8" s="38">
        <v>149977</v>
      </c>
      <c r="D8" s="38">
        <v>157527</v>
      </c>
      <c r="E8" s="38">
        <v>149977</v>
      </c>
      <c r="F8" s="13">
        <f t="shared" ref="F8:F35" si="0">((E8*100)/D8)-100</f>
        <v>-4.7928291657938047</v>
      </c>
      <c r="G8" s="1"/>
      <c r="H8" s="1"/>
      <c r="I8" s="1"/>
    </row>
    <row r="9" spans="1:12" x14ac:dyDescent="0.25">
      <c r="A9" s="8" t="s">
        <v>46</v>
      </c>
      <c r="B9" s="37">
        <v>532022</v>
      </c>
      <c r="C9" s="37">
        <v>529517</v>
      </c>
      <c r="D9" s="37">
        <v>532022</v>
      </c>
      <c r="E9" s="37">
        <v>529517</v>
      </c>
      <c r="F9" s="10">
        <f t="shared" si="0"/>
        <v>-0.47084519061242247</v>
      </c>
      <c r="G9" s="1"/>
      <c r="H9" s="1"/>
      <c r="I9" s="1"/>
    </row>
    <row r="10" spans="1:12" x14ac:dyDescent="0.25">
      <c r="A10" s="11" t="s">
        <v>47</v>
      </c>
      <c r="B10" s="38">
        <v>373500</v>
      </c>
      <c r="C10" s="38">
        <v>441645</v>
      </c>
      <c r="D10" s="38">
        <v>373500</v>
      </c>
      <c r="E10" s="38">
        <v>441645</v>
      </c>
      <c r="F10" s="13">
        <f t="shared" si="0"/>
        <v>18.244979919678713</v>
      </c>
      <c r="G10" s="1"/>
      <c r="H10" s="1"/>
      <c r="I10" s="1"/>
    </row>
    <row r="11" spans="1:12" x14ac:dyDescent="0.25">
      <c r="A11" s="8" t="s">
        <v>48</v>
      </c>
      <c r="B11" s="37">
        <v>5491312</v>
      </c>
      <c r="C11" s="37">
        <v>6733262</v>
      </c>
      <c r="D11" s="37">
        <v>5491312</v>
      </c>
      <c r="E11" s="37">
        <v>6733262</v>
      </c>
      <c r="F11" s="10">
        <f t="shared" si="0"/>
        <v>22.616635150215473</v>
      </c>
      <c r="G11" s="1"/>
      <c r="H11" s="1"/>
      <c r="I11" s="1"/>
    </row>
    <row r="12" spans="1:12" x14ac:dyDescent="0.25">
      <c r="A12" s="11" t="s">
        <v>49</v>
      </c>
      <c r="B12" s="38">
        <v>455907</v>
      </c>
      <c r="C12" s="38">
        <v>362533</v>
      </c>
      <c r="D12" s="38">
        <v>455907</v>
      </c>
      <c r="E12" s="38">
        <v>362533</v>
      </c>
      <c r="F12" s="13">
        <f t="shared" si="0"/>
        <v>-20.480931418030437</v>
      </c>
      <c r="G12" s="1"/>
      <c r="H12" s="1"/>
      <c r="I12" s="1"/>
    </row>
    <row r="13" spans="1:12" x14ac:dyDescent="0.25">
      <c r="A13" s="8" t="s">
        <v>50</v>
      </c>
      <c r="B13" s="37">
        <v>763113</v>
      </c>
      <c r="C13" s="37">
        <v>720489</v>
      </c>
      <c r="D13" s="37">
        <v>763113</v>
      </c>
      <c r="E13" s="37">
        <v>720489</v>
      </c>
      <c r="F13" s="10">
        <f t="shared" si="0"/>
        <v>-5.5855423770791504</v>
      </c>
      <c r="G13" s="1"/>
      <c r="H13" s="1"/>
      <c r="I13" s="1"/>
    </row>
    <row r="14" spans="1:12" x14ac:dyDescent="0.25">
      <c r="A14" s="11" t="s">
        <v>51</v>
      </c>
      <c r="B14" s="38">
        <v>3358557</v>
      </c>
      <c r="C14" s="38">
        <v>3828545</v>
      </c>
      <c r="D14" s="38">
        <v>3358557</v>
      </c>
      <c r="E14" s="38">
        <v>3828545</v>
      </c>
      <c r="F14" s="13">
        <f t="shared" si="0"/>
        <v>13.993747910188816</v>
      </c>
      <c r="G14" s="1"/>
      <c r="H14" s="1"/>
      <c r="I14" s="1"/>
    </row>
    <row r="15" spans="1:12" x14ac:dyDescent="0.25">
      <c r="A15" s="8" t="s">
        <v>52</v>
      </c>
      <c r="B15" s="37">
        <v>2354172</v>
      </c>
      <c r="C15" s="37">
        <v>2820268</v>
      </c>
      <c r="D15" s="37">
        <v>2354172</v>
      </c>
      <c r="E15" s="37">
        <v>2820268</v>
      </c>
      <c r="F15" s="10">
        <f t="shared" si="0"/>
        <v>19.798723287848134</v>
      </c>
      <c r="G15" s="1"/>
      <c r="H15" s="1"/>
      <c r="I15" s="1"/>
    </row>
    <row r="16" spans="1:12" x14ac:dyDescent="0.25">
      <c r="A16" s="11" t="s">
        <v>53</v>
      </c>
      <c r="B16" s="38">
        <v>1522645</v>
      </c>
      <c r="C16" s="38">
        <v>1860184</v>
      </c>
      <c r="D16" s="38">
        <v>1522645</v>
      </c>
      <c r="E16" s="38">
        <v>1860184</v>
      </c>
      <c r="F16" s="13">
        <f t="shared" si="0"/>
        <v>22.167938028890518</v>
      </c>
      <c r="G16" s="1"/>
      <c r="H16" s="1"/>
      <c r="I16" s="1"/>
    </row>
    <row r="17" spans="1:9" x14ac:dyDescent="0.25">
      <c r="A17" s="8" t="s">
        <v>54</v>
      </c>
      <c r="B17" s="37">
        <v>702519</v>
      </c>
      <c r="C17" s="37">
        <v>1137247</v>
      </c>
      <c r="D17" s="37">
        <v>702519</v>
      </c>
      <c r="E17" s="37">
        <v>1137247</v>
      </c>
      <c r="F17" s="10">
        <f t="shared" si="0"/>
        <v>61.881315665483783</v>
      </c>
      <c r="G17" s="1"/>
      <c r="H17" s="1"/>
      <c r="I17" s="1"/>
    </row>
    <row r="18" spans="1:9" x14ac:dyDescent="0.25">
      <c r="A18" s="11" t="s">
        <v>55</v>
      </c>
      <c r="B18" s="38">
        <v>236196</v>
      </c>
      <c r="C18" s="38">
        <v>241048</v>
      </c>
      <c r="D18" s="38">
        <v>236196</v>
      </c>
      <c r="E18" s="38">
        <v>241048</v>
      </c>
      <c r="F18" s="13">
        <f t="shared" si="0"/>
        <v>2.0542261511625952</v>
      </c>
      <c r="G18" s="1"/>
      <c r="H18" s="1"/>
      <c r="I18" s="1"/>
    </row>
    <row r="19" spans="1:9" x14ac:dyDescent="0.25">
      <c r="A19" s="8" t="s">
        <v>56</v>
      </c>
      <c r="B19" s="37">
        <v>931217</v>
      </c>
      <c r="C19" s="37">
        <v>699941</v>
      </c>
      <c r="D19" s="37">
        <v>931217</v>
      </c>
      <c r="E19" s="37">
        <v>699941</v>
      </c>
      <c r="F19" s="10">
        <f t="shared" si="0"/>
        <v>-24.835886801894731</v>
      </c>
      <c r="G19" s="1"/>
      <c r="H19" s="1"/>
      <c r="I19" s="1"/>
    </row>
    <row r="20" spans="1:9" x14ac:dyDescent="0.25">
      <c r="A20" s="11" t="s">
        <v>57</v>
      </c>
      <c r="B20" s="38">
        <v>1154818</v>
      </c>
      <c r="C20" s="38">
        <v>1302451</v>
      </c>
      <c r="D20" s="38">
        <v>1154818</v>
      </c>
      <c r="E20" s="38">
        <v>1302451</v>
      </c>
      <c r="F20" s="13">
        <f t="shared" si="0"/>
        <v>12.784092385120431</v>
      </c>
      <c r="G20" s="1"/>
      <c r="H20" s="1"/>
      <c r="I20" s="1"/>
    </row>
    <row r="21" spans="1:9" x14ac:dyDescent="0.25">
      <c r="A21" s="8" t="s">
        <v>58</v>
      </c>
      <c r="B21" s="37">
        <v>1124369</v>
      </c>
      <c r="C21" s="37">
        <v>493316</v>
      </c>
      <c r="D21" s="37">
        <v>1124369</v>
      </c>
      <c r="E21" s="37">
        <v>493316</v>
      </c>
      <c r="F21" s="10">
        <f t="shared" si="0"/>
        <v>-56.125079933722823</v>
      </c>
      <c r="G21" s="1"/>
      <c r="H21" s="1"/>
      <c r="I21" s="1"/>
    </row>
    <row r="22" spans="1:9" x14ac:dyDescent="0.25">
      <c r="A22" s="11" t="s">
        <v>59</v>
      </c>
      <c r="B22" s="38">
        <v>1849250</v>
      </c>
      <c r="C22" s="38">
        <v>1943283</v>
      </c>
      <c r="D22" s="38">
        <v>1849250</v>
      </c>
      <c r="E22" s="38">
        <v>1943283</v>
      </c>
      <c r="F22" s="13">
        <f t="shared" si="0"/>
        <v>5.0849263214816887</v>
      </c>
      <c r="G22" s="1"/>
      <c r="H22" s="1"/>
      <c r="I22" s="1"/>
    </row>
    <row r="23" spans="1:9" x14ac:dyDescent="0.25">
      <c r="A23" s="8" t="s">
        <v>60</v>
      </c>
      <c r="B23" s="37">
        <v>188392</v>
      </c>
      <c r="C23" s="37">
        <v>163064</v>
      </c>
      <c r="D23" s="37">
        <v>188392</v>
      </c>
      <c r="E23" s="37">
        <v>163064</v>
      </c>
      <c r="F23" s="10">
        <f t="shared" si="0"/>
        <v>-13.44430761391142</v>
      </c>
      <c r="G23" s="1"/>
      <c r="H23" s="1"/>
      <c r="I23" s="1"/>
    </row>
    <row r="24" spans="1:9" x14ac:dyDescent="0.25">
      <c r="A24" s="11" t="s">
        <v>61</v>
      </c>
      <c r="B24" s="38">
        <v>194464</v>
      </c>
      <c r="C24" s="38">
        <v>145481</v>
      </c>
      <c r="D24" s="38">
        <v>194464</v>
      </c>
      <c r="E24" s="38">
        <v>145481</v>
      </c>
      <c r="F24" s="13">
        <f t="shared" si="0"/>
        <v>-25.188723876912945</v>
      </c>
      <c r="G24" s="1"/>
      <c r="H24" s="1"/>
      <c r="I24" s="1"/>
    </row>
    <row r="25" spans="1:9" x14ac:dyDescent="0.25">
      <c r="A25" s="8" t="s">
        <v>62</v>
      </c>
      <c r="B25" s="37">
        <v>59400</v>
      </c>
      <c r="C25" s="37">
        <v>59236</v>
      </c>
      <c r="D25" s="37">
        <v>59400</v>
      </c>
      <c r="E25" s="37">
        <v>59236</v>
      </c>
      <c r="F25" s="10">
        <f t="shared" si="0"/>
        <v>-0.27609427609426973</v>
      </c>
      <c r="G25" s="1"/>
      <c r="H25" s="1"/>
      <c r="I25" s="1"/>
    </row>
    <row r="26" spans="1:9" x14ac:dyDescent="0.25">
      <c r="A26" s="11" t="s">
        <v>63</v>
      </c>
      <c r="B26" s="38">
        <v>130651</v>
      </c>
      <c r="C26" s="38">
        <v>163283</v>
      </c>
      <c r="D26" s="38">
        <v>130651</v>
      </c>
      <c r="E26" s="38">
        <v>163283</v>
      </c>
      <c r="F26" s="13">
        <f t="shared" si="0"/>
        <v>24.976464014818106</v>
      </c>
      <c r="G26" s="1"/>
      <c r="H26" s="1"/>
      <c r="I26" s="1"/>
    </row>
    <row r="27" spans="1:9" x14ac:dyDescent="0.25">
      <c r="A27" s="8" t="s">
        <v>64</v>
      </c>
      <c r="B27" s="37">
        <v>214572</v>
      </c>
      <c r="C27" s="37">
        <v>287511</v>
      </c>
      <c r="D27" s="37">
        <v>214572</v>
      </c>
      <c r="E27" s="37">
        <v>287511</v>
      </c>
      <c r="F27" s="10">
        <f t="shared" si="0"/>
        <v>33.992785638387119</v>
      </c>
      <c r="G27" s="1"/>
      <c r="H27" s="1"/>
      <c r="I27" s="1"/>
    </row>
    <row r="28" spans="1:9" x14ac:dyDescent="0.25">
      <c r="A28" s="11" t="s">
        <v>65</v>
      </c>
      <c r="B28" s="38">
        <v>1449977</v>
      </c>
      <c r="C28" s="38">
        <v>1157144</v>
      </c>
      <c r="D28" s="38">
        <v>1449977</v>
      </c>
      <c r="E28" s="38">
        <v>1157144</v>
      </c>
      <c r="F28" s="13">
        <f t="shared" si="0"/>
        <v>-20.19569965592558</v>
      </c>
      <c r="G28" s="1"/>
      <c r="H28" s="1"/>
      <c r="I28" s="1"/>
    </row>
    <row r="29" spans="1:9" x14ac:dyDescent="0.25">
      <c r="A29" s="8" t="s">
        <v>66</v>
      </c>
      <c r="B29" s="37">
        <v>351807</v>
      </c>
      <c r="C29" s="37">
        <v>372134</v>
      </c>
      <c r="D29" s="37">
        <v>351807</v>
      </c>
      <c r="E29" s="37">
        <v>372134</v>
      </c>
      <c r="F29" s="10">
        <f t="shared" si="0"/>
        <v>5.7778838965682837</v>
      </c>
      <c r="G29" s="1"/>
      <c r="H29" s="1"/>
      <c r="I29" s="1"/>
    </row>
    <row r="30" spans="1:9" x14ac:dyDescent="0.25">
      <c r="A30" s="11" t="s">
        <v>67</v>
      </c>
      <c r="B30" s="38">
        <v>343720</v>
      </c>
      <c r="C30" s="38">
        <v>330251</v>
      </c>
      <c r="D30" s="38">
        <v>343720</v>
      </c>
      <c r="E30" s="38">
        <v>330251</v>
      </c>
      <c r="F30" s="13">
        <f t="shared" si="0"/>
        <v>-3.9185965320609739</v>
      </c>
      <c r="G30" s="1"/>
      <c r="H30" s="1"/>
      <c r="I30" s="1"/>
    </row>
    <row r="31" spans="1:9" x14ac:dyDescent="0.25">
      <c r="A31" s="8" t="s">
        <v>68</v>
      </c>
      <c r="B31" s="37">
        <v>2997856</v>
      </c>
      <c r="C31" s="37">
        <v>2594907</v>
      </c>
      <c r="D31" s="37">
        <v>2997856</v>
      </c>
      <c r="E31" s="37">
        <v>2594907</v>
      </c>
      <c r="F31" s="10">
        <f t="shared" si="0"/>
        <v>-13.441239339047641</v>
      </c>
      <c r="G31" s="1"/>
      <c r="H31" s="1"/>
      <c r="I31" s="1"/>
    </row>
    <row r="32" spans="1:9" x14ac:dyDescent="0.25">
      <c r="A32" s="11" t="s">
        <v>69</v>
      </c>
      <c r="B32" s="38">
        <v>4396880</v>
      </c>
      <c r="C32" s="38">
        <v>5165170</v>
      </c>
      <c r="D32" s="38">
        <v>4396880</v>
      </c>
      <c r="E32" s="38">
        <v>5165170</v>
      </c>
      <c r="F32" s="13">
        <f t="shared" si="0"/>
        <v>17.473526682556724</v>
      </c>
      <c r="G32" s="1"/>
      <c r="H32" s="1"/>
      <c r="I32" s="1"/>
    </row>
    <row r="33" spans="1:9" x14ac:dyDescent="0.25">
      <c r="A33" s="8" t="s">
        <v>70</v>
      </c>
      <c r="B33" s="37">
        <v>284703</v>
      </c>
      <c r="C33" s="37">
        <v>313103</v>
      </c>
      <c r="D33" s="37">
        <v>284703</v>
      </c>
      <c r="E33" s="37">
        <v>313103</v>
      </c>
      <c r="F33" s="10">
        <f t="shared" si="0"/>
        <v>9.9753076012546416</v>
      </c>
      <c r="G33" s="1"/>
      <c r="H33" s="1"/>
      <c r="I33" s="1"/>
    </row>
    <row r="34" spans="1:9" x14ac:dyDescent="0.25">
      <c r="A34" s="11" t="s">
        <v>71</v>
      </c>
      <c r="B34" s="38">
        <v>59197</v>
      </c>
      <c r="C34" s="38">
        <v>54440</v>
      </c>
      <c r="D34" s="38">
        <v>59197</v>
      </c>
      <c r="E34" s="38">
        <v>54440</v>
      </c>
      <c r="F34" s="13">
        <f t="shared" si="0"/>
        <v>-8.0358801966315809</v>
      </c>
      <c r="G34" s="1"/>
      <c r="H34" s="1"/>
      <c r="I34" s="1"/>
    </row>
    <row r="35" spans="1:9" x14ac:dyDescent="0.25">
      <c r="A35" s="14" t="s">
        <v>72</v>
      </c>
      <c r="B35" s="15">
        <f>SUM(B7:B34)</f>
        <v>32721402</v>
      </c>
      <c r="C35" s="15">
        <f t="shared" ref="C35:E35" si="1">SUM(C7:C34)</f>
        <v>35121209</v>
      </c>
      <c r="D35" s="15">
        <f t="shared" si="1"/>
        <v>32721402</v>
      </c>
      <c r="E35" s="15">
        <f t="shared" si="1"/>
        <v>35121209</v>
      </c>
      <c r="F35" s="16">
        <f t="shared" si="0"/>
        <v>7.3340592191006948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1051779</v>
      </c>
      <c r="C38" s="41">
        <f>D7</f>
        <v>1042659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6733262</v>
      </c>
      <c r="G38" s="42">
        <f>LOOKUP(E38,$A$38:$A$65,$C$38:$C$65)</f>
        <v>5491312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149977</v>
      </c>
      <c r="C39" s="41">
        <f t="shared" ref="C39:C65" si="5">D8</f>
        <v>157527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65" si="7">LOOKUP(E39,$A$38:$A$65,$B$38:$B$65)</f>
        <v>5165170</v>
      </c>
      <c r="G39" s="42">
        <f t="shared" ref="G39:G65" si="8">LOOKUP(E39,$A$38:$A$65,$C$38:$C$65)</f>
        <v>4396880</v>
      </c>
    </row>
    <row r="40" spans="1:9" x14ac:dyDescent="0.25">
      <c r="A40" s="42" t="str">
        <f t="shared" si="3"/>
        <v>ALMERIA</v>
      </c>
      <c r="B40" s="41">
        <f t="shared" si="4"/>
        <v>529517</v>
      </c>
      <c r="C40" s="41">
        <f t="shared" si="5"/>
        <v>532022</v>
      </c>
      <c r="D40" s="41">
        <f t="shared" si="6"/>
        <v>14</v>
      </c>
      <c r="E40" s="42" t="str">
        <f t="shared" si="2"/>
        <v>BARCELONA</v>
      </c>
      <c r="F40" s="42">
        <f t="shared" si="7"/>
        <v>3828545</v>
      </c>
      <c r="G40" s="42">
        <f t="shared" si="8"/>
        <v>3358557</v>
      </c>
    </row>
    <row r="41" spans="1:9" x14ac:dyDescent="0.25">
      <c r="A41" s="42" t="str">
        <f t="shared" si="3"/>
        <v>AVILES</v>
      </c>
      <c r="B41" s="41">
        <f t="shared" si="4"/>
        <v>441645</v>
      </c>
      <c r="C41" s="41">
        <f t="shared" si="5"/>
        <v>373500</v>
      </c>
      <c r="D41" s="41">
        <f t="shared" si="6"/>
        <v>16</v>
      </c>
      <c r="E41" s="42" t="str">
        <f t="shared" si="2"/>
        <v>BILBAO</v>
      </c>
      <c r="F41" s="42">
        <f t="shared" si="7"/>
        <v>2820268</v>
      </c>
      <c r="G41" s="42">
        <f t="shared" si="8"/>
        <v>2354172</v>
      </c>
    </row>
    <row r="42" spans="1:9" x14ac:dyDescent="0.25">
      <c r="A42" s="42" t="str">
        <f t="shared" si="3"/>
        <v>BAHIA DE ALGECIRAS</v>
      </c>
      <c r="B42" s="41">
        <f t="shared" si="4"/>
        <v>6733262</v>
      </c>
      <c r="C42" s="41">
        <f t="shared" si="5"/>
        <v>5491312</v>
      </c>
      <c r="D42" s="41">
        <f t="shared" si="6"/>
        <v>1</v>
      </c>
      <c r="E42" s="42" t="str">
        <f t="shared" si="2"/>
        <v>TARRAGONA</v>
      </c>
      <c r="F42" s="42">
        <f t="shared" si="7"/>
        <v>2594907</v>
      </c>
      <c r="G42" s="42">
        <f t="shared" si="8"/>
        <v>2997856</v>
      </c>
    </row>
    <row r="43" spans="1:9" x14ac:dyDescent="0.25">
      <c r="A43" s="42" t="str">
        <f t="shared" si="3"/>
        <v>BAHIA DE CADIZ</v>
      </c>
      <c r="B43" s="41">
        <f t="shared" si="4"/>
        <v>362533</v>
      </c>
      <c r="C43" s="41">
        <f t="shared" si="5"/>
        <v>455907</v>
      </c>
      <c r="D43" s="41">
        <f t="shared" si="6"/>
        <v>18</v>
      </c>
      <c r="E43" s="42" t="str">
        <f t="shared" si="2"/>
        <v>LAS PALMAS</v>
      </c>
      <c r="F43" s="42">
        <f t="shared" si="7"/>
        <v>1943283</v>
      </c>
      <c r="G43" s="42">
        <f t="shared" si="8"/>
        <v>1849250</v>
      </c>
    </row>
    <row r="44" spans="1:9" x14ac:dyDescent="0.25">
      <c r="A44" s="42" t="str">
        <f t="shared" si="3"/>
        <v>BALEARES</v>
      </c>
      <c r="B44" s="41">
        <f t="shared" si="4"/>
        <v>720489</v>
      </c>
      <c r="C44" s="41">
        <f t="shared" si="5"/>
        <v>763113</v>
      </c>
      <c r="D44" s="41">
        <f t="shared" si="6"/>
        <v>12</v>
      </c>
      <c r="E44" s="42" t="str">
        <f t="shared" si="2"/>
        <v>CARTAGENA</v>
      </c>
      <c r="F44" s="42">
        <f t="shared" si="7"/>
        <v>1860184</v>
      </c>
      <c r="G44" s="42">
        <f t="shared" si="8"/>
        <v>1522645</v>
      </c>
    </row>
    <row r="45" spans="1:9" x14ac:dyDescent="0.25">
      <c r="A45" s="42" t="str">
        <f t="shared" si="3"/>
        <v>BARCELONA</v>
      </c>
      <c r="B45" s="41">
        <f t="shared" si="4"/>
        <v>3828545</v>
      </c>
      <c r="C45" s="41">
        <f t="shared" si="5"/>
        <v>3358557</v>
      </c>
      <c r="D45" s="41">
        <f t="shared" si="6"/>
        <v>3</v>
      </c>
      <c r="E45" s="42" t="str">
        <f t="shared" si="2"/>
        <v>GIJON</v>
      </c>
      <c r="F45" s="42">
        <f t="shared" si="7"/>
        <v>1302451</v>
      </c>
      <c r="G45" s="42">
        <f t="shared" si="8"/>
        <v>1154818</v>
      </c>
    </row>
    <row r="46" spans="1:9" x14ac:dyDescent="0.25">
      <c r="A46" s="42" t="str">
        <f t="shared" si="3"/>
        <v>BILBAO</v>
      </c>
      <c r="B46" s="41">
        <f t="shared" si="4"/>
        <v>2820268</v>
      </c>
      <c r="C46" s="41">
        <f t="shared" si="5"/>
        <v>2354172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1157144</v>
      </c>
      <c r="G46" s="42">
        <f t="shared" si="8"/>
        <v>1449977</v>
      </c>
    </row>
    <row r="47" spans="1:9" x14ac:dyDescent="0.25">
      <c r="A47" s="42" t="str">
        <f t="shared" si="3"/>
        <v>CARTAGENA</v>
      </c>
      <c r="B47" s="41">
        <f t="shared" si="4"/>
        <v>1860184</v>
      </c>
      <c r="C47" s="41">
        <f t="shared" si="5"/>
        <v>1522645</v>
      </c>
      <c r="D47" s="41">
        <f t="shared" si="6"/>
        <v>7</v>
      </c>
      <c r="E47" s="42" t="str">
        <f t="shared" si="2"/>
        <v>CASTELLON</v>
      </c>
      <c r="F47" s="42">
        <f t="shared" si="7"/>
        <v>1137247</v>
      </c>
      <c r="G47" s="42">
        <f t="shared" si="8"/>
        <v>702519</v>
      </c>
    </row>
    <row r="48" spans="1:9" x14ac:dyDescent="0.25">
      <c r="A48" s="42" t="str">
        <f t="shared" si="3"/>
        <v>CASTELLON</v>
      </c>
      <c r="B48" s="41">
        <f t="shared" si="4"/>
        <v>1137247</v>
      </c>
      <c r="C48" s="41">
        <f t="shared" si="5"/>
        <v>702519</v>
      </c>
      <c r="D48" s="41">
        <f t="shared" si="6"/>
        <v>10</v>
      </c>
      <c r="E48" s="42" t="str">
        <f t="shared" si="2"/>
        <v>A CORUÑA</v>
      </c>
      <c r="F48" s="42">
        <f t="shared" si="7"/>
        <v>1051779</v>
      </c>
      <c r="G48" s="42">
        <f t="shared" si="8"/>
        <v>1042659</v>
      </c>
    </row>
    <row r="49" spans="1:7" x14ac:dyDescent="0.25">
      <c r="A49" s="42" t="str">
        <f t="shared" si="3"/>
        <v>CEUTA</v>
      </c>
      <c r="B49" s="41">
        <f t="shared" si="4"/>
        <v>241048</v>
      </c>
      <c r="C49" s="41">
        <f t="shared" si="5"/>
        <v>236196</v>
      </c>
      <c r="D49" s="41">
        <f t="shared" si="6"/>
        <v>22</v>
      </c>
      <c r="E49" s="42" t="str">
        <f t="shared" si="2"/>
        <v>BALEARES</v>
      </c>
      <c r="F49" s="42">
        <f t="shared" si="7"/>
        <v>720489</v>
      </c>
      <c r="G49" s="42">
        <f t="shared" si="8"/>
        <v>763113</v>
      </c>
    </row>
    <row r="50" spans="1:7" x14ac:dyDescent="0.25">
      <c r="A50" s="42" t="str">
        <f t="shared" si="3"/>
        <v>FERROL-SAN CIBRAO</v>
      </c>
      <c r="B50" s="41">
        <f t="shared" si="4"/>
        <v>699941</v>
      </c>
      <c r="C50" s="41">
        <f t="shared" si="5"/>
        <v>931217</v>
      </c>
      <c r="D50" s="41">
        <f t="shared" si="6"/>
        <v>13</v>
      </c>
      <c r="E50" s="42" t="str">
        <f t="shared" si="2"/>
        <v>FERROL-SAN CIBRAO</v>
      </c>
      <c r="F50" s="42">
        <f t="shared" si="7"/>
        <v>699941</v>
      </c>
      <c r="G50" s="42">
        <f t="shared" si="8"/>
        <v>931217</v>
      </c>
    </row>
    <row r="51" spans="1:7" x14ac:dyDescent="0.25">
      <c r="A51" s="42" t="str">
        <f t="shared" si="3"/>
        <v>GIJON</v>
      </c>
      <c r="B51" s="41">
        <f t="shared" si="4"/>
        <v>1302451</v>
      </c>
      <c r="C51" s="41">
        <f t="shared" si="5"/>
        <v>1154818</v>
      </c>
      <c r="D51" s="41">
        <f t="shared" si="6"/>
        <v>8</v>
      </c>
      <c r="E51" s="42" t="str">
        <f t="shared" si="2"/>
        <v>ALMERIA</v>
      </c>
      <c r="F51" s="42">
        <f t="shared" si="7"/>
        <v>529517</v>
      </c>
      <c r="G51" s="42">
        <f t="shared" si="8"/>
        <v>532022</v>
      </c>
    </row>
    <row r="52" spans="1:7" x14ac:dyDescent="0.25">
      <c r="A52" s="42" t="str">
        <f t="shared" si="3"/>
        <v>HUELVA</v>
      </c>
      <c r="B52" s="41">
        <f t="shared" si="4"/>
        <v>493316</v>
      </c>
      <c r="C52" s="41">
        <f t="shared" si="5"/>
        <v>1124369</v>
      </c>
      <c r="D52" s="41">
        <f t="shared" si="6"/>
        <v>15</v>
      </c>
      <c r="E52" s="42" t="str">
        <f t="shared" si="2"/>
        <v>HUELVA</v>
      </c>
      <c r="F52" s="42">
        <f t="shared" si="7"/>
        <v>493316</v>
      </c>
      <c r="G52" s="42">
        <f t="shared" si="8"/>
        <v>1124369</v>
      </c>
    </row>
    <row r="53" spans="1:7" x14ac:dyDescent="0.25">
      <c r="A53" s="42" t="str">
        <f t="shared" si="3"/>
        <v>LAS PALMAS</v>
      </c>
      <c r="B53" s="41">
        <f t="shared" si="4"/>
        <v>1943283</v>
      </c>
      <c r="C53" s="41">
        <f t="shared" si="5"/>
        <v>1849250</v>
      </c>
      <c r="D53" s="41">
        <f t="shared" si="6"/>
        <v>6</v>
      </c>
      <c r="E53" s="42" t="str">
        <f t="shared" si="2"/>
        <v>AVILES</v>
      </c>
      <c r="F53" s="42">
        <f t="shared" si="7"/>
        <v>441645</v>
      </c>
      <c r="G53" s="42">
        <f t="shared" si="8"/>
        <v>373500</v>
      </c>
    </row>
    <row r="54" spans="1:7" x14ac:dyDescent="0.25">
      <c r="A54" s="42" t="str">
        <f t="shared" si="3"/>
        <v>MALAGA</v>
      </c>
      <c r="B54" s="41">
        <f t="shared" si="4"/>
        <v>163064</v>
      </c>
      <c r="C54" s="41">
        <f t="shared" si="5"/>
        <v>188392</v>
      </c>
      <c r="D54" s="41">
        <f t="shared" si="6"/>
        <v>24</v>
      </c>
      <c r="E54" s="42" t="str">
        <f t="shared" si="2"/>
        <v>SANTANDER</v>
      </c>
      <c r="F54" s="42">
        <f t="shared" si="7"/>
        <v>372134</v>
      </c>
      <c r="G54" s="42">
        <f t="shared" si="8"/>
        <v>351807</v>
      </c>
    </row>
    <row r="55" spans="1:7" x14ac:dyDescent="0.25">
      <c r="A55" s="42" t="str">
        <f t="shared" si="3"/>
        <v>MARIN Y RIA DE PONTEVEDRA</v>
      </c>
      <c r="B55" s="41">
        <f t="shared" si="4"/>
        <v>145481</v>
      </c>
      <c r="C55" s="41">
        <f t="shared" si="5"/>
        <v>194464</v>
      </c>
      <c r="D55" s="41">
        <f t="shared" si="6"/>
        <v>26</v>
      </c>
      <c r="E55" s="42" t="str">
        <f t="shared" si="2"/>
        <v>BAHIA DE CADIZ</v>
      </c>
      <c r="F55" s="42">
        <f t="shared" si="7"/>
        <v>362533</v>
      </c>
      <c r="G55" s="42">
        <f t="shared" si="8"/>
        <v>455907</v>
      </c>
    </row>
    <row r="56" spans="1:7" x14ac:dyDescent="0.25">
      <c r="A56" s="42" t="str">
        <f t="shared" si="3"/>
        <v>MELILLA</v>
      </c>
      <c r="B56" s="41">
        <f t="shared" si="4"/>
        <v>59236</v>
      </c>
      <c r="C56" s="41">
        <f t="shared" si="5"/>
        <v>59400</v>
      </c>
      <c r="D56" s="41">
        <f t="shared" si="6"/>
        <v>27</v>
      </c>
      <c r="E56" s="42" t="str">
        <f t="shared" si="2"/>
        <v>SEVILLA</v>
      </c>
      <c r="F56" s="42">
        <f t="shared" si="7"/>
        <v>330251</v>
      </c>
      <c r="G56" s="42">
        <f t="shared" si="8"/>
        <v>343720</v>
      </c>
    </row>
    <row r="57" spans="1:7" x14ac:dyDescent="0.25">
      <c r="A57" s="42" t="str">
        <f t="shared" si="3"/>
        <v>MOTRIL</v>
      </c>
      <c r="B57" s="41">
        <f t="shared" si="4"/>
        <v>163283</v>
      </c>
      <c r="C57" s="41">
        <f t="shared" si="5"/>
        <v>130651</v>
      </c>
      <c r="D57" s="41">
        <f t="shared" si="6"/>
        <v>23</v>
      </c>
      <c r="E57" s="42" t="str">
        <f t="shared" si="2"/>
        <v>VIGO</v>
      </c>
      <c r="F57" s="42">
        <f t="shared" si="7"/>
        <v>313103</v>
      </c>
      <c r="G57" s="42">
        <f t="shared" si="8"/>
        <v>284703</v>
      </c>
    </row>
    <row r="58" spans="1:7" x14ac:dyDescent="0.25">
      <c r="A58" s="42" t="str">
        <f t="shared" si="3"/>
        <v>PASAIA</v>
      </c>
      <c r="B58" s="41">
        <f t="shared" si="4"/>
        <v>287511</v>
      </c>
      <c r="C58" s="41">
        <f t="shared" si="5"/>
        <v>214572</v>
      </c>
      <c r="D58" s="41">
        <f t="shared" si="6"/>
        <v>21</v>
      </c>
      <c r="E58" s="42" t="str">
        <f t="shared" si="2"/>
        <v>PASAIA</v>
      </c>
      <c r="F58" s="42">
        <f t="shared" si="7"/>
        <v>287511</v>
      </c>
      <c r="G58" s="42">
        <f t="shared" si="8"/>
        <v>214572</v>
      </c>
    </row>
    <row r="59" spans="1:7" x14ac:dyDescent="0.25">
      <c r="A59" s="42" t="str">
        <f t="shared" si="3"/>
        <v>SANTA CRUZ DE TENERIFE</v>
      </c>
      <c r="B59" s="41">
        <f t="shared" si="4"/>
        <v>1157144</v>
      </c>
      <c r="C59" s="41">
        <f t="shared" si="5"/>
        <v>1449977</v>
      </c>
      <c r="D59" s="41">
        <f t="shared" si="6"/>
        <v>9</v>
      </c>
      <c r="E59" s="42" t="str">
        <f t="shared" si="2"/>
        <v>CEUTA</v>
      </c>
      <c r="F59" s="42">
        <f t="shared" si="7"/>
        <v>241048</v>
      </c>
      <c r="G59" s="42">
        <f t="shared" si="8"/>
        <v>236196</v>
      </c>
    </row>
    <row r="60" spans="1:7" x14ac:dyDescent="0.25">
      <c r="A60" s="42" t="str">
        <f t="shared" si="3"/>
        <v>SANTANDER</v>
      </c>
      <c r="B60" s="41">
        <f t="shared" si="4"/>
        <v>372134</v>
      </c>
      <c r="C60" s="41">
        <f t="shared" si="5"/>
        <v>351807</v>
      </c>
      <c r="D60" s="41">
        <f t="shared" si="6"/>
        <v>17</v>
      </c>
      <c r="E60" s="42" t="str">
        <f t="shared" si="2"/>
        <v>MOTRIL</v>
      </c>
      <c r="F60" s="42">
        <f t="shared" si="7"/>
        <v>163283</v>
      </c>
      <c r="G60" s="42">
        <f t="shared" si="8"/>
        <v>130651</v>
      </c>
    </row>
    <row r="61" spans="1:7" x14ac:dyDescent="0.25">
      <c r="A61" s="42" t="str">
        <f t="shared" si="3"/>
        <v>SEVILLA</v>
      </c>
      <c r="B61" s="41">
        <f t="shared" si="4"/>
        <v>330251</v>
      </c>
      <c r="C61" s="41">
        <f t="shared" si="5"/>
        <v>343720</v>
      </c>
      <c r="D61" s="41">
        <f t="shared" si="6"/>
        <v>19</v>
      </c>
      <c r="E61" s="42" t="str">
        <f t="shared" si="2"/>
        <v>MALAGA</v>
      </c>
      <c r="F61" s="42">
        <f t="shared" si="7"/>
        <v>163064</v>
      </c>
      <c r="G61" s="42">
        <f t="shared" si="8"/>
        <v>188392</v>
      </c>
    </row>
    <row r="62" spans="1:7" x14ac:dyDescent="0.25">
      <c r="A62" s="42" t="str">
        <f t="shared" si="3"/>
        <v>TARRAGONA</v>
      </c>
      <c r="B62" s="41">
        <f t="shared" si="4"/>
        <v>2594907</v>
      </c>
      <c r="C62" s="41">
        <f t="shared" si="5"/>
        <v>2997856</v>
      </c>
      <c r="D62" s="41">
        <f t="shared" si="6"/>
        <v>5</v>
      </c>
      <c r="E62" s="42" t="str">
        <f t="shared" si="2"/>
        <v>ALICANTE</v>
      </c>
      <c r="F62" s="42">
        <f t="shared" si="7"/>
        <v>149977</v>
      </c>
      <c r="G62" s="42">
        <f t="shared" si="8"/>
        <v>157527</v>
      </c>
    </row>
    <row r="63" spans="1:7" x14ac:dyDescent="0.25">
      <c r="A63" s="42" t="str">
        <f t="shared" si="3"/>
        <v>VALENCIA</v>
      </c>
      <c r="B63" s="41">
        <f t="shared" si="4"/>
        <v>5165170</v>
      </c>
      <c r="C63" s="41">
        <f t="shared" si="5"/>
        <v>4396880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145481</v>
      </c>
      <c r="G63" s="42">
        <f t="shared" si="8"/>
        <v>194464</v>
      </c>
    </row>
    <row r="64" spans="1:7" x14ac:dyDescent="0.25">
      <c r="A64" s="42" t="str">
        <f t="shared" si="3"/>
        <v>VIGO</v>
      </c>
      <c r="B64" s="41">
        <f t="shared" si="4"/>
        <v>313103</v>
      </c>
      <c r="C64" s="41">
        <f t="shared" si="5"/>
        <v>284703</v>
      </c>
      <c r="D64" s="41">
        <f t="shared" si="6"/>
        <v>20</v>
      </c>
      <c r="E64" s="42" t="str">
        <f t="shared" si="2"/>
        <v>MELILLA</v>
      </c>
      <c r="F64" s="42">
        <f t="shared" si="7"/>
        <v>59236</v>
      </c>
      <c r="G64" s="42">
        <f t="shared" si="8"/>
        <v>59400</v>
      </c>
    </row>
    <row r="65" spans="1:7" x14ac:dyDescent="0.25">
      <c r="A65" s="42" t="str">
        <f t="shared" si="3"/>
        <v>VILAGARCIA</v>
      </c>
      <c r="B65" s="41">
        <f t="shared" si="4"/>
        <v>54440</v>
      </c>
      <c r="C65" s="41">
        <f t="shared" si="5"/>
        <v>59197</v>
      </c>
      <c r="D65" s="41">
        <f t="shared" si="6"/>
        <v>28</v>
      </c>
      <c r="E65" s="42" t="str">
        <f t="shared" si="2"/>
        <v>VILAGARCIA</v>
      </c>
      <c r="F65" s="42">
        <f t="shared" si="7"/>
        <v>54440</v>
      </c>
      <c r="G65" s="42">
        <f t="shared" si="8"/>
        <v>59197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1013422</v>
      </c>
      <c r="C7" s="37">
        <v>1025696</v>
      </c>
      <c r="D7" s="37">
        <v>1013422</v>
      </c>
      <c r="E7" s="37">
        <v>1025696</v>
      </c>
      <c r="F7" s="10">
        <f>((E7*100)/D7)-100</f>
        <v>1.2111440248978198</v>
      </c>
      <c r="G7" s="1"/>
      <c r="H7" s="1"/>
      <c r="I7" s="1"/>
    </row>
    <row r="8" spans="1:12" x14ac:dyDescent="0.25">
      <c r="A8" s="11" t="s">
        <v>45</v>
      </c>
      <c r="B8" s="38">
        <v>156580</v>
      </c>
      <c r="C8" s="38">
        <v>149143</v>
      </c>
      <c r="D8" s="38">
        <v>156580</v>
      </c>
      <c r="E8" s="38">
        <v>149143</v>
      </c>
      <c r="F8" s="13">
        <f t="shared" ref="F8:F35" si="0">((E8*100)/D8)-100</f>
        <v>-4.7496487418572002</v>
      </c>
      <c r="G8" s="1"/>
      <c r="H8" s="1"/>
      <c r="I8" s="1"/>
    </row>
    <row r="9" spans="1:12" x14ac:dyDescent="0.25">
      <c r="A9" s="8" t="s">
        <v>46</v>
      </c>
      <c r="B9" s="37">
        <v>526030</v>
      </c>
      <c r="C9" s="37">
        <v>524348</v>
      </c>
      <c r="D9" s="37">
        <v>526030</v>
      </c>
      <c r="E9" s="37">
        <v>524348</v>
      </c>
      <c r="F9" s="10">
        <f t="shared" si="0"/>
        <v>-0.31975362621903969</v>
      </c>
      <c r="G9" s="1"/>
      <c r="H9" s="1"/>
      <c r="I9" s="1"/>
    </row>
    <row r="10" spans="1:12" x14ac:dyDescent="0.25">
      <c r="A10" s="11" t="s">
        <v>47</v>
      </c>
      <c r="B10" s="38">
        <v>369431</v>
      </c>
      <c r="C10" s="38">
        <v>437533</v>
      </c>
      <c r="D10" s="38">
        <v>369431</v>
      </c>
      <c r="E10" s="38">
        <v>437533</v>
      </c>
      <c r="F10" s="13">
        <f t="shared" si="0"/>
        <v>18.434294902160346</v>
      </c>
      <c r="G10" s="1"/>
      <c r="H10" s="1"/>
      <c r="I10" s="1"/>
    </row>
    <row r="11" spans="1:12" x14ac:dyDescent="0.25">
      <c r="A11" s="8" t="s">
        <v>48</v>
      </c>
      <c r="B11" s="37">
        <v>5146529</v>
      </c>
      <c r="C11" s="37">
        <v>6367193</v>
      </c>
      <c r="D11" s="37">
        <v>5146529</v>
      </c>
      <c r="E11" s="37">
        <v>6367193</v>
      </c>
      <c r="F11" s="10">
        <f t="shared" si="0"/>
        <v>23.71819919794487</v>
      </c>
      <c r="G11" s="1"/>
      <c r="H11" s="1"/>
      <c r="I11" s="1"/>
    </row>
    <row r="12" spans="1:12" x14ac:dyDescent="0.25">
      <c r="A12" s="11" t="s">
        <v>49</v>
      </c>
      <c r="B12" s="38">
        <v>451577</v>
      </c>
      <c r="C12" s="38">
        <v>354943</v>
      </c>
      <c r="D12" s="38">
        <v>451577</v>
      </c>
      <c r="E12" s="38">
        <v>354943</v>
      </c>
      <c r="F12" s="13">
        <f t="shared" si="0"/>
        <v>-21.399229810198477</v>
      </c>
      <c r="G12" s="1"/>
      <c r="H12" s="1"/>
      <c r="I12" s="1"/>
    </row>
    <row r="13" spans="1:12" x14ac:dyDescent="0.25">
      <c r="A13" s="8" t="s">
        <v>50</v>
      </c>
      <c r="B13" s="37">
        <v>761070</v>
      </c>
      <c r="C13" s="37">
        <v>715803</v>
      </c>
      <c r="D13" s="37">
        <v>761070</v>
      </c>
      <c r="E13" s="37">
        <v>715803</v>
      </c>
      <c r="F13" s="10">
        <f t="shared" si="0"/>
        <v>-5.9478103196814942</v>
      </c>
      <c r="G13" s="1"/>
      <c r="H13" s="1"/>
      <c r="I13" s="1"/>
    </row>
    <row r="14" spans="1:12" x14ac:dyDescent="0.25">
      <c r="A14" s="11" t="s">
        <v>51</v>
      </c>
      <c r="B14" s="38">
        <v>3303780</v>
      </c>
      <c r="C14" s="38">
        <v>3757613</v>
      </c>
      <c r="D14" s="38">
        <v>3303780</v>
      </c>
      <c r="E14" s="38">
        <v>3757613</v>
      </c>
      <c r="F14" s="13">
        <f t="shared" si="0"/>
        <v>13.736780294087382</v>
      </c>
      <c r="G14" s="1"/>
      <c r="H14" s="1"/>
      <c r="I14" s="1"/>
    </row>
    <row r="15" spans="1:12" x14ac:dyDescent="0.25">
      <c r="A15" s="8" t="s">
        <v>52</v>
      </c>
      <c r="B15" s="37">
        <v>2344422</v>
      </c>
      <c r="C15" s="37">
        <v>2809583</v>
      </c>
      <c r="D15" s="37">
        <v>2344422</v>
      </c>
      <c r="E15" s="37">
        <v>2809583</v>
      </c>
      <c r="F15" s="10">
        <f t="shared" si="0"/>
        <v>19.841180470068949</v>
      </c>
      <c r="G15" s="1"/>
      <c r="H15" s="1"/>
      <c r="I15" s="1"/>
    </row>
    <row r="16" spans="1:12" x14ac:dyDescent="0.25">
      <c r="A16" s="11" t="s">
        <v>53</v>
      </c>
      <c r="B16" s="38">
        <v>1519010</v>
      </c>
      <c r="C16" s="38">
        <v>1850264</v>
      </c>
      <c r="D16" s="38">
        <v>1519010</v>
      </c>
      <c r="E16" s="38">
        <v>1850264</v>
      </c>
      <c r="F16" s="13">
        <f t="shared" si="0"/>
        <v>21.807229708823513</v>
      </c>
      <c r="G16" s="1"/>
      <c r="H16" s="1"/>
      <c r="I16" s="1"/>
    </row>
    <row r="17" spans="1:9" x14ac:dyDescent="0.25">
      <c r="A17" s="8" t="s">
        <v>54</v>
      </c>
      <c r="B17" s="37">
        <v>699974</v>
      </c>
      <c r="C17" s="37">
        <v>1134291</v>
      </c>
      <c r="D17" s="37">
        <v>699974</v>
      </c>
      <c r="E17" s="37">
        <v>1134291</v>
      </c>
      <c r="F17" s="10">
        <f t="shared" si="0"/>
        <v>62.047590339069728</v>
      </c>
      <c r="G17" s="1"/>
      <c r="H17" s="1"/>
      <c r="I17" s="1"/>
    </row>
    <row r="18" spans="1:9" x14ac:dyDescent="0.25">
      <c r="A18" s="11" t="s">
        <v>55</v>
      </c>
      <c r="B18" s="38">
        <v>178078</v>
      </c>
      <c r="C18" s="38">
        <v>182129</v>
      </c>
      <c r="D18" s="38">
        <v>178078</v>
      </c>
      <c r="E18" s="38">
        <v>182129</v>
      </c>
      <c r="F18" s="13">
        <f t="shared" si="0"/>
        <v>2.2748458540639547</v>
      </c>
      <c r="G18" s="1"/>
      <c r="H18" s="1"/>
      <c r="I18" s="1"/>
    </row>
    <row r="19" spans="1:9" x14ac:dyDescent="0.25">
      <c r="A19" s="8" t="s">
        <v>56</v>
      </c>
      <c r="B19" s="37">
        <v>929990</v>
      </c>
      <c r="C19" s="37">
        <v>696926</v>
      </c>
      <c r="D19" s="37">
        <v>929990</v>
      </c>
      <c r="E19" s="37">
        <v>696926</v>
      </c>
      <c r="F19" s="10">
        <f t="shared" si="0"/>
        <v>-25.060914633490682</v>
      </c>
      <c r="G19" s="1"/>
      <c r="H19" s="1"/>
      <c r="I19" s="1"/>
    </row>
    <row r="20" spans="1:9" x14ac:dyDescent="0.25">
      <c r="A20" s="11" t="s">
        <v>57</v>
      </c>
      <c r="B20" s="38">
        <v>1144501</v>
      </c>
      <c r="C20" s="38">
        <v>1288473</v>
      </c>
      <c r="D20" s="38">
        <v>1144501</v>
      </c>
      <c r="E20" s="38">
        <v>1288473</v>
      </c>
      <c r="F20" s="13">
        <f t="shared" si="0"/>
        <v>12.579456024940129</v>
      </c>
      <c r="G20" s="1"/>
      <c r="H20" s="1"/>
      <c r="I20" s="1"/>
    </row>
    <row r="21" spans="1:9" x14ac:dyDescent="0.25">
      <c r="A21" s="8" t="s">
        <v>58</v>
      </c>
      <c r="B21" s="37">
        <v>1113833</v>
      </c>
      <c r="C21" s="37">
        <v>491912</v>
      </c>
      <c r="D21" s="37">
        <v>1113833</v>
      </c>
      <c r="E21" s="37">
        <v>491912</v>
      </c>
      <c r="F21" s="10">
        <f t="shared" si="0"/>
        <v>-55.83610828553293</v>
      </c>
      <c r="G21" s="1"/>
      <c r="H21" s="1"/>
      <c r="I21" s="1"/>
    </row>
    <row r="22" spans="1:9" x14ac:dyDescent="0.25">
      <c r="A22" s="11" t="s">
        <v>59</v>
      </c>
      <c r="B22" s="38">
        <v>1673457</v>
      </c>
      <c r="C22" s="38">
        <v>1722449</v>
      </c>
      <c r="D22" s="38">
        <v>1673457</v>
      </c>
      <c r="E22" s="38">
        <v>1722449</v>
      </c>
      <c r="F22" s="13">
        <f t="shared" si="0"/>
        <v>2.9275924030315679</v>
      </c>
      <c r="G22" s="1"/>
      <c r="H22" s="1"/>
      <c r="I22" s="1"/>
    </row>
    <row r="23" spans="1:9" x14ac:dyDescent="0.25">
      <c r="A23" s="8" t="s">
        <v>60</v>
      </c>
      <c r="B23" s="37">
        <v>185538</v>
      </c>
      <c r="C23" s="37">
        <v>159709</v>
      </c>
      <c r="D23" s="37">
        <v>185538</v>
      </c>
      <c r="E23" s="37">
        <v>159709</v>
      </c>
      <c r="F23" s="10">
        <f t="shared" si="0"/>
        <v>-13.921137448932299</v>
      </c>
      <c r="G23" s="1"/>
      <c r="H23" s="1"/>
      <c r="I23" s="1"/>
    </row>
    <row r="24" spans="1:9" x14ac:dyDescent="0.25">
      <c r="A24" s="11" t="s">
        <v>61</v>
      </c>
      <c r="B24" s="38">
        <v>191246</v>
      </c>
      <c r="C24" s="38">
        <v>143914</v>
      </c>
      <c r="D24" s="38">
        <v>191246</v>
      </c>
      <c r="E24" s="38">
        <v>143914</v>
      </c>
      <c r="F24" s="13">
        <f t="shared" si="0"/>
        <v>-24.749275801846835</v>
      </c>
      <c r="G24" s="1"/>
      <c r="H24" s="1"/>
      <c r="I24" s="1"/>
    </row>
    <row r="25" spans="1:9" x14ac:dyDescent="0.25">
      <c r="A25" s="8" t="s">
        <v>62</v>
      </c>
      <c r="B25" s="37">
        <v>59384</v>
      </c>
      <c r="C25" s="37">
        <v>59154</v>
      </c>
      <c r="D25" s="37">
        <v>59384</v>
      </c>
      <c r="E25" s="37">
        <v>59154</v>
      </c>
      <c r="F25" s="10">
        <f t="shared" si="0"/>
        <v>-0.38730971305402306</v>
      </c>
      <c r="G25" s="1"/>
      <c r="H25" s="1"/>
      <c r="I25" s="1"/>
    </row>
    <row r="26" spans="1:9" x14ac:dyDescent="0.25">
      <c r="A26" s="11" t="s">
        <v>63</v>
      </c>
      <c r="B26" s="38">
        <v>129806</v>
      </c>
      <c r="C26" s="38">
        <v>160671</v>
      </c>
      <c r="D26" s="38">
        <v>129806</v>
      </c>
      <c r="E26" s="38">
        <v>160671</v>
      </c>
      <c r="F26" s="13">
        <f t="shared" si="0"/>
        <v>23.777791473429573</v>
      </c>
      <c r="G26" s="1"/>
      <c r="H26" s="1"/>
      <c r="I26" s="1"/>
    </row>
    <row r="27" spans="1:9" x14ac:dyDescent="0.25">
      <c r="A27" s="8" t="s">
        <v>64</v>
      </c>
      <c r="B27" s="37">
        <v>211300</v>
      </c>
      <c r="C27" s="37">
        <v>283256</v>
      </c>
      <c r="D27" s="37">
        <v>211300</v>
      </c>
      <c r="E27" s="37">
        <v>283256</v>
      </c>
      <c r="F27" s="10">
        <f t="shared" si="0"/>
        <v>34.053951727401795</v>
      </c>
      <c r="G27" s="1"/>
      <c r="H27" s="1"/>
      <c r="I27" s="1"/>
    </row>
    <row r="28" spans="1:9" x14ac:dyDescent="0.25">
      <c r="A28" s="11" t="s">
        <v>65</v>
      </c>
      <c r="B28" s="38">
        <v>1322678</v>
      </c>
      <c r="C28" s="38">
        <v>1064519</v>
      </c>
      <c r="D28" s="38">
        <v>1322678</v>
      </c>
      <c r="E28" s="38">
        <v>1064519</v>
      </c>
      <c r="F28" s="13">
        <f t="shared" si="0"/>
        <v>-19.517902316361202</v>
      </c>
      <c r="G28" s="1"/>
      <c r="H28" s="1"/>
      <c r="I28" s="1"/>
    </row>
    <row r="29" spans="1:9" x14ac:dyDescent="0.25">
      <c r="A29" s="8" t="s">
        <v>66</v>
      </c>
      <c r="B29" s="37">
        <v>348042</v>
      </c>
      <c r="C29" s="37">
        <v>367774</v>
      </c>
      <c r="D29" s="37">
        <v>348042</v>
      </c>
      <c r="E29" s="37">
        <v>367774</v>
      </c>
      <c r="F29" s="10">
        <f t="shared" si="0"/>
        <v>5.6694307008924198</v>
      </c>
      <c r="G29" s="1"/>
      <c r="H29" s="1"/>
      <c r="I29" s="1"/>
    </row>
    <row r="30" spans="1:9" x14ac:dyDescent="0.25">
      <c r="A30" s="11" t="s">
        <v>67</v>
      </c>
      <c r="B30" s="38">
        <v>343720</v>
      </c>
      <c r="C30" s="38">
        <v>330251</v>
      </c>
      <c r="D30" s="38">
        <v>343720</v>
      </c>
      <c r="E30" s="38">
        <v>330251</v>
      </c>
      <c r="F30" s="13">
        <f t="shared" si="0"/>
        <v>-3.9185965320609739</v>
      </c>
      <c r="G30" s="1"/>
      <c r="H30" s="1"/>
      <c r="I30" s="1"/>
    </row>
    <row r="31" spans="1:9" x14ac:dyDescent="0.25">
      <c r="A31" s="8" t="s">
        <v>68</v>
      </c>
      <c r="B31" s="37">
        <v>2983252</v>
      </c>
      <c r="C31" s="37">
        <v>2579309</v>
      </c>
      <c r="D31" s="37">
        <v>2983252</v>
      </c>
      <c r="E31" s="37">
        <v>2579309</v>
      </c>
      <c r="F31" s="10">
        <f t="shared" si="0"/>
        <v>-13.540357971770405</v>
      </c>
      <c r="G31" s="1"/>
      <c r="H31" s="1"/>
      <c r="I31" s="1"/>
    </row>
    <row r="32" spans="1:9" x14ac:dyDescent="0.25">
      <c r="A32" s="11" t="s">
        <v>69</v>
      </c>
      <c r="B32" s="38">
        <v>4375314</v>
      </c>
      <c r="C32" s="38">
        <v>5141591</v>
      </c>
      <c r="D32" s="38">
        <v>4375314</v>
      </c>
      <c r="E32" s="38">
        <v>5141591</v>
      </c>
      <c r="F32" s="13">
        <f t="shared" si="0"/>
        <v>17.513645877758719</v>
      </c>
      <c r="G32" s="1"/>
      <c r="H32" s="1"/>
      <c r="I32" s="1"/>
    </row>
    <row r="33" spans="1:9" x14ac:dyDescent="0.25">
      <c r="A33" s="8" t="s">
        <v>70</v>
      </c>
      <c r="B33" s="37">
        <v>251980</v>
      </c>
      <c r="C33" s="37">
        <v>284873</v>
      </c>
      <c r="D33" s="37">
        <v>251980</v>
      </c>
      <c r="E33" s="37">
        <v>284873</v>
      </c>
      <c r="F33" s="10">
        <f t="shared" si="0"/>
        <v>13.053813794745608</v>
      </c>
      <c r="G33" s="1"/>
      <c r="H33" s="1"/>
      <c r="I33" s="1"/>
    </row>
    <row r="34" spans="1:9" x14ac:dyDescent="0.25">
      <c r="A34" s="11" t="s">
        <v>71</v>
      </c>
      <c r="B34" s="38">
        <v>58540</v>
      </c>
      <c r="C34" s="38">
        <v>53621</v>
      </c>
      <c r="D34" s="38">
        <v>58540</v>
      </c>
      <c r="E34" s="38">
        <v>53621</v>
      </c>
      <c r="F34" s="13">
        <f t="shared" si="0"/>
        <v>-8.4028015032456409</v>
      </c>
      <c r="G34" s="1"/>
      <c r="H34" s="1"/>
      <c r="I34" s="1"/>
    </row>
    <row r="35" spans="1:9" x14ac:dyDescent="0.25">
      <c r="A35" s="14" t="s">
        <v>72</v>
      </c>
      <c r="B35" s="15">
        <f>SUM(B7:B34)</f>
        <v>31792484</v>
      </c>
      <c r="C35" s="15">
        <f t="shared" ref="C35:E35" si="1">SUM(C7:C34)</f>
        <v>34136941</v>
      </c>
      <c r="D35" s="15">
        <f t="shared" si="1"/>
        <v>31792484</v>
      </c>
      <c r="E35" s="15">
        <f t="shared" si="1"/>
        <v>34136941</v>
      </c>
      <c r="F35" s="16">
        <f t="shared" si="0"/>
        <v>7.3742492093414285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1025696</v>
      </c>
      <c r="C38" s="41">
        <f>D7</f>
        <v>1013422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6367193</v>
      </c>
      <c r="G38" s="42">
        <f>LOOKUP(E38,$A$38:$A$65,$C$38:$C$65)</f>
        <v>5146529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149143</v>
      </c>
      <c r="C39" s="41">
        <f t="shared" ref="C39:C65" si="5">D8</f>
        <v>156580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54" si="7">LOOKUP(E39,$A$38:$A$65,$B$38:$B$65)</f>
        <v>5141591</v>
      </c>
      <c r="G39" s="42">
        <f t="shared" ref="G39:G65" si="8">LOOKUP(E39,$A$38:$A$65,$C$38:$C$65)</f>
        <v>4375314</v>
      </c>
    </row>
    <row r="40" spans="1:9" x14ac:dyDescent="0.25">
      <c r="A40" s="42" t="str">
        <f t="shared" si="3"/>
        <v>ALMERIA</v>
      </c>
      <c r="B40" s="41">
        <f t="shared" si="4"/>
        <v>524348</v>
      </c>
      <c r="C40" s="41">
        <f t="shared" si="5"/>
        <v>526030</v>
      </c>
      <c r="D40" s="41">
        <f t="shared" si="6"/>
        <v>14</v>
      </c>
      <c r="E40" s="42" t="str">
        <f t="shared" si="2"/>
        <v>BARCELONA</v>
      </c>
      <c r="F40" s="42">
        <f t="shared" si="7"/>
        <v>3757613</v>
      </c>
      <c r="G40" s="42">
        <f t="shared" si="8"/>
        <v>3303780</v>
      </c>
    </row>
    <row r="41" spans="1:9" x14ac:dyDescent="0.25">
      <c r="A41" s="42" t="str">
        <f t="shared" si="3"/>
        <v>AVILES</v>
      </c>
      <c r="B41" s="41">
        <f t="shared" si="4"/>
        <v>437533</v>
      </c>
      <c r="C41" s="41">
        <f t="shared" si="5"/>
        <v>369431</v>
      </c>
      <c r="D41" s="41">
        <f t="shared" si="6"/>
        <v>16</v>
      </c>
      <c r="E41" s="42" t="str">
        <f t="shared" si="2"/>
        <v>BILBAO</v>
      </c>
      <c r="F41" s="42">
        <f t="shared" si="7"/>
        <v>2809583</v>
      </c>
      <c r="G41" s="42">
        <f t="shared" si="8"/>
        <v>2344422</v>
      </c>
    </row>
    <row r="42" spans="1:9" x14ac:dyDescent="0.25">
      <c r="A42" s="42" t="str">
        <f t="shared" si="3"/>
        <v>BAHIA DE ALGECIRAS</v>
      </c>
      <c r="B42" s="41">
        <f t="shared" si="4"/>
        <v>6367193</v>
      </c>
      <c r="C42" s="41">
        <f t="shared" si="5"/>
        <v>5146529</v>
      </c>
      <c r="D42" s="41">
        <f t="shared" si="6"/>
        <v>1</v>
      </c>
      <c r="E42" s="42" t="str">
        <f t="shared" si="2"/>
        <v>TARRAGONA</v>
      </c>
      <c r="F42" s="42">
        <f t="shared" si="7"/>
        <v>2579309</v>
      </c>
      <c r="G42" s="42">
        <f t="shared" si="8"/>
        <v>2983252</v>
      </c>
    </row>
    <row r="43" spans="1:9" x14ac:dyDescent="0.25">
      <c r="A43" s="42" t="str">
        <f t="shared" si="3"/>
        <v>BAHIA DE CADIZ</v>
      </c>
      <c r="B43" s="41">
        <f t="shared" si="4"/>
        <v>354943</v>
      </c>
      <c r="C43" s="41">
        <f t="shared" si="5"/>
        <v>451577</v>
      </c>
      <c r="D43" s="41">
        <f t="shared" si="6"/>
        <v>18</v>
      </c>
      <c r="E43" s="42" t="str">
        <f t="shared" si="2"/>
        <v>CARTAGENA</v>
      </c>
      <c r="F43" s="42">
        <f t="shared" si="7"/>
        <v>1850264</v>
      </c>
      <c r="G43" s="42">
        <f t="shared" si="8"/>
        <v>1519010</v>
      </c>
    </row>
    <row r="44" spans="1:9" x14ac:dyDescent="0.25">
      <c r="A44" s="42" t="str">
        <f t="shared" si="3"/>
        <v>BALEARES</v>
      </c>
      <c r="B44" s="41">
        <f t="shared" si="4"/>
        <v>715803</v>
      </c>
      <c r="C44" s="41">
        <f t="shared" si="5"/>
        <v>761070</v>
      </c>
      <c r="D44" s="41">
        <f t="shared" si="6"/>
        <v>12</v>
      </c>
      <c r="E44" s="42" t="str">
        <f t="shared" si="2"/>
        <v>LAS PALMAS</v>
      </c>
      <c r="F44" s="42">
        <f t="shared" si="7"/>
        <v>1722449</v>
      </c>
      <c r="G44" s="42">
        <f t="shared" si="8"/>
        <v>1673457</v>
      </c>
    </row>
    <row r="45" spans="1:9" x14ac:dyDescent="0.25">
      <c r="A45" s="42" t="str">
        <f t="shared" si="3"/>
        <v>BARCELONA</v>
      </c>
      <c r="B45" s="41">
        <f t="shared" si="4"/>
        <v>3757613</v>
      </c>
      <c r="C45" s="41">
        <f t="shared" si="5"/>
        <v>3303780</v>
      </c>
      <c r="D45" s="41">
        <f t="shared" si="6"/>
        <v>3</v>
      </c>
      <c r="E45" s="42" t="str">
        <f t="shared" si="2"/>
        <v>GIJON</v>
      </c>
      <c r="F45" s="42">
        <f t="shared" si="7"/>
        <v>1288473</v>
      </c>
      <c r="G45" s="42">
        <f t="shared" si="8"/>
        <v>1144501</v>
      </c>
    </row>
    <row r="46" spans="1:9" x14ac:dyDescent="0.25">
      <c r="A46" s="42" t="str">
        <f t="shared" si="3"/>
        <v>BILBAO</v>
      </c>
      <c r="B46" s="41">
        <f t="shared" si="4"/>
        <v>2809583</v>
      </c>
      <c r="C46" s="41">
        <f t="shared" si="5"/>
        <v>2344422</v>
      </c>
      <c r="D46" s="41">
        <f t="shared" si="6"/>
        <v>4</v>
      </c>
      <c r="E46" s="42" t="str">
        <f t="shared" si="2"/>
        <v>CASTELLON</v>
      </c>
      <c r="F46" s="42">
        <f t="shared" si="7"/>
        <v>1134291</v>
      </c>
      <c r="G46" s="42">
        <f t="shared" si="8"/>
        <v>699974</v>
      </c>
    </row>
    <row r="47" spans="1:9" x14ac:dyDescent="0.25">
      <c r="A47" s="42" t="str">
        <f t="shared" si="3"/>
        <v>CARTAGENA</v>
      </c>
      <c r="B47" s="41">
        <f t="shared" si="4"/>
        <v>1850264</v>
      </c>
      <c r="C47" s="41">
        <f t="shared" si="5"/>
        <v>1519010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1064519</v>
      </c>
      <c r="G47" s="42">
        <f t="shared" si="8"/>
        <v>1322678</v>
      </c>
    </row>
    <row r="48" spans="1:9" x14ac:dyDescent="0.25">
      <c r="A48" s="42" t="str">
        <f t="shared" si="3"/>
        <v>CASTELLON</v>
      </c>
      <c r="B48" s="41">
        <f t="shared" si="4"/>
        <v>1134291</v>
      </c>
      <c r="C48" s="41">
        <f t="shared" si="5"/>
        <v>699974</v>
      </c>
      <c r="D48" s="41">
        <f t="shared" si="6"/>
        <v>9</v>
      </c>
      <c r="E48" s="42" t="str">
        <f t="shared" si="2"/>
        <v>A CORUÑA</v>
      </c>
      <c r="F48" s="42">
        <f t="shared" si="7"/>
        <v>1025696</v>
      </c>
      <c r="G48" s="42">
        <f t="shared" si="8"/>
        <v>1013422</v>
      </c>
    </row>
    <row r="49" spans="1:7" x14ac:dyDescent="0.25">
      <c r="A49" s="42" t="str">
        <f t="shared" si="3"/>
        <v>CEUTA</v>
      </c>
      <c r="B49" s="41">
        <f t="shared" si="4"/>
        <v>182129</v>
      </c>
      <c r="C49" s="41">
        <f t="shared" si="5"/>
        <v>178078</v>
      </c>
      <c r="D49" s="41">
        <f t="shared" si="6"/>
        <v>22</v>
      </c>
      <c r="E49" s="42" t="str">
        <f t="shared" si="2"/>
        <v>BALEARES</v>
      </c>
      <c r="F49" s="42">
        <f t="shared" si="7"/>
        <v>715803</v>
      </c>
      <c r="G49" s="42">
        <f t="shared" si="8"/>
        <v>761070</v>
      </c>
    </row>
    <row r="50" spans="1:7" x14ac:dyDescent="0.25">
      <c r="A50" s="42" t="str">
        <f t="shared" si="3"/>
        <v>FERROL-SAN CIBRAO</v>
      </c>
      <c r="B50" s="41">
        <f t="shared" si="4"/>
        <v>696926</v>
      </c>
      <c r="C50" s="41">
        <f t="shared" si="5"/>
        <v>929990</v>
      </c>
      <c r="D50" s="41">
        <f t="shared" si="6"/>
        <v>13</v>
      </c>
      <c r="E50" s="42" t="str">
        <f t="shared" si="2"/>
        <v>FERROL-SAN CIBRAO</v>
      </c>
      <c r="F50" s="42">
        <f t="shared" si="7"/>
        <v>696926</v>
      </c>
      <c r="G50" s="42">
        <f t="shared" si="8"/>
        <v>929990</v>
      </c>
    </row>
    <row r="51" spans="1:7" x14ac:dyDescent="0.25">
      <c r="A51" s="42" t="str">
        <f t="shared" si="3"/>
        <v>GIJON</v>
      </c>
      <c r="B51" s="41">
        <f t="shared" si="4"/>
        <v>1288473</v>
      </c>
      <c r="C51" s="41">
        <f t="shared" si="5"/>
        <v>1144501</v>
      </c>
      <c r="D51" s="41">
        <f t="shared" si="6"/>
        <v>8</v>
      </c>
      <c r="E51" s="42" t="str">
        <f t="shared" si="2"/>
        <v>ALMERIA</v>
      </c>
      <c r="F51" s="42">
        <f t="shared" si="7"/>
        <v>524348</v>
      </c>
      <c r="G51" s="42">
        <f t="shared" si="8"/>
        <v>526030</v>
      </c>
    </row>
    <row r="52" spans="1:7" x14ac:dyDescent="0.25">
      <c r="A52" s="42" t="str">
        <f t="shared" si="3"/>
        <v>HUELVA</v>
      </c>
      <c r="B52" s="41">
        <f t="shared" si="4"/>
        <v>491912</v>
      </c>
      <c r="C52" s="41">
        <f t="shared" si="5"/>
        <v>1113833</v>
      </c>
      <c r="D52" s="41">
        <f t="shared" si="6"/>
        <v>15</v>
      </c>
      <c r="E52" s="42" t="str">
        <f t="shared" si="2"/>
        <v>HUELVA</v>
      </c>
      <c r="F52" s="42">
        <f t="shared" si="7"/>
        <v>491912</v>
      </c>
      <c r="G52" s="42">
        <f t="shared" si="8"/>
        <v>1113833</v>
      </c>
    </row>
    <row r="53" spans="1:7" x14ac:dyDescent="0.25">
      <c r="A53" s="42" t="str">
        <f t="shared" si="3"/>
        <v>LAS PALMAS</v>
      </c>
      <c r="B53" s="41">
        <f t="shared" si="4"/>
        <v>1722449</v>
      </c>
      <c r="C53" s="41">
        <f t="shared" si="5"/>
        <v>1673457</v>
      </c>
      <c r="D53" s="41">
        <f t="shared" si="6"/>
        <v>7</v>
      </c>
      <c r="E53" s="42" t="str">
        <f t="shared" si="2"/>
        <v>AVILES</v>
      </c>
      <c r="F53" s="42">
        <f t="shared" si="7"/>
        <v>437533</v>
      </c>
      <c r="G53" s="42">
        <f t="shared" si="8"/>
        <v>369431</v>
      </c>
    </row>
    <row r="54" spans="1:7" x14ac:dyDescent="0.25">
      <c r="A54" s="42" t="str">
        <f t="shared" si="3"/>
        <v>MALAGA</v>
      </c>
      <c r="B54" s="41">
        <f t="shared" si="4"/>
        <v>159709</v>
      </c>
      <c r="C54" s="41">
        <f t="shared" si="5"/>
        <v>185538</v>
      </c>
      <c r="D54" s="41">
        <f t="shared" si="6"/>
        <v>24</v>
      </c>
      <c r="E54" s="42" t="str">
        <f t="shared" si="2"/>
        <v>SANTANDER</v>
      </c>
      <c r="F54" s="42">
        <f t="shared" si="7"/>
        <v>367774</v>
      </c>
      <c r="G54" s="42">
        <f t="shared" si="8"/>
        <v>348042</v>
      </c>
    </row>
    <row r="55" spans="1:7" x14ac:dyDescent="0.25">
      <c r="A55" s="42" t="str">
        <f t="shared" si="3"/>
        <v>MARIN Y RIA DE PONTEVEDRA</v>
      </c>
      <c r="B55" s="41">
        <f t="shared" si="4"/>
        <v>143914</v>
      </c>
      <c r="C55" s="41">
        <f t="shared" si="5"/>
        <v>191246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354943</v>
      </c>
      <c r="G55" s="42">
        <f t="shared" si="8"/>
        <v>451577</v>
      </c>
    </row>
    <row r="56" spans="1:7" x14ac:dyDescent="0.25">
      <c r="A56" s="42" t="str">
        <f t="shared" si="3"/>
        <v>MELILLA</v>
      </c>
      <c r="B56" s="41">
        <f t="shared" si="4"/>
        <v>59154</v>
      </c>
      <c r="C56" s="41">
        <f t="shared" si="5"/>
        <v>59384</v>
      </c>
      <c r="D56" s="41">
        <f t="shared" si="6"/>
        <v>27</v>
      </c>
      <c r="E56" s="42" t="str">
        <f t="shared" si="2"/>
        <v>SEVILLA</v>
      </c>
      <c r="F56" s="42">
        <f t="shared" si="9"/>
        <v>330251</v>
      </c>
      <c r="G56" s="42">
        <f t="shared" si="8"/>
        <v>343720</v>
      </c>
    </row>
    <row r="57" spans="1:7" x14ac:dyDescent="0.25">
      <c r="A57" s="42" t="str">
        <f t="shared" si="3"/>
        <v>MOTRIL</v>
      </c>
      <c r="B57" s="41">
        <f t="shared" si="4"/>
        <v>160671</v>
      </c>
      <c r="C57" s="41">
        <f t="shared" si="5"/>
        <v>129806</v>
      </c>
      <c r="D57" s="41">
        <f t="shared" si="6"/>
        <v>23</v>
      </c>
      <c r="E57" s="42" t="str">
        <f t="shared" si="2"/>
        <v>VIGO</v>
      </c>
      <c r="F57" s="42">
        <f t="shared" si="9"/>
        <v>284873</v>
      </c>
      <c r="G57" s="42">
        <f t="shared" si="8"/>
        <v>251980</v>
      </c>
    </row>
    <row r="58" spans="1:7" x14ac:dyDescent="0.25">
      <c r="A58" s="42" t="str">
        <f t="shared" si="3"/>
        <v>PASAIA</v>
      </c>
      <c r="B58" s="41">
        <f t="shared" si="4"/>
        <v>283256</v>
      </c>
      <c r="C58" s="41">
        <f t="shared" si="5"/>
        <v>211300</v>
      </c>
      <c r="D58" s="41">
        <f t="shared" si="6"/>
        <v>21</v>
      </c>
      <c r="E58" s="42" t="str">
        <f t="shared" si="2"/>
        <v>PASAIA</v>
      </c>
      <c r="F58" s="42">
        <f t="shared" si="9"/>
        <v>283256</v>
      </c>
      <c r="G58" s="42">
        <f t="shared" si="8"/>
        <v>211300</v>
      </c>
    </row>
    <row r="59" spans="1:7" x14ac:dyDescent="0.25">
      <c r="A59" s="42" t="str">
        <f t="shared" si="3"/>
        <v>SANTA CRUZ DE TENERIFE</v>
      </c>
      <c r="B59" s="41">
        <f t="shared" si="4"/>
        <v>1064519</v>
      </c>
      <c r="C59" s="41">
        <f t="shared" si="5"/>
        <v>1322678</v>
      </c>
      <c r="D59" s="41">
        <f t="shared" si="6"/>
        <v>10</v>
      </c>
      <c r="E59" s="42" t="str">
        <f t="shared" si="2"/>
        <v>CEUTA</v>
      </c>
      <c r="F59" s="42">
        <f t="shared" si="9"/>
        <v>182129</v>
      </c>
      <c r="G59" s="42">
        <f t="shared" si="8"/>
        <v>178078</v>
      </c>
    </row>
    <row r="60" spans="1:7" x14ac:dyDescent="0.25">
      <c r="A60" s="42" t="str">
        <f t="shared" si="3"/>
        <v>SANTANDER</v>
      </c>
      <c r="B60" s="41">
        <f t="shared" si="4"/>
        <v>367774</v>
      </c>
      <c r="C60" s="41">
        <f t="shared" si="5"/>
        <v>348042</v>
      </c>
      <c r="D60" s="41">
        <f t="shared" si="6"/>
        <v>17</v>
      </c>
      <c r="E60" s="42" t="str">
        <f t="shared" si="2"/>
        <v>MOTRIL</v>
      </c>
      <c r="F60" s="42">
        <f t="shared" si="9"/>
        <v>160671</v>
      </c>
      <c r="G60" s="42">
        <f t="shared" si="8"/>
        <v>129806</v>
      </c>
    </row>
    <row r="61" spans="1:7" x14ac:dyDescent="0.25">
      <c r="A61" s="42" t="str">
        <f t="shared" si="3"/>
        <v>SEVILLA</v>
      </c>
      <c r="B61" s="41">
        <f t="shared" si="4"/>
        <v>330251</v>
      </c>
      <c r="C61" s="41">
        <f t="shared" si="5"/>
        <v>343720</v>
      </c>
      <c r="D61" s="41">
        <f t="shared" si="6"/>
        <v>19</v>
      </c>
      <c r="E61" s="42" t="str">
        <f t="shared" si="2"/>
        <v>MALAGA</v>
      </c>
      <c r="F61" s="42">
        <f t="shared" si="9"/>
        <v>159709</v>
      </c>
      <c r="G61" s="42">
        <f t="shared" si="8"/>
        <v>185538</v>
      </c>
    </row>
    <row r="62" spans="1:7" x14ac:dyDescent="0.25">
      <c r="A62" s="42" t="str">
        <f t="shared" si="3"/>
        <v>TARRAGONA</v>
      </c>
      <c r="B62" s="41">
        <f t="shared" si="4"/>
        <v>2579309</v>
      </c>
      <c r="C62" s="41">
        <f t="shared" si="5"/>
        <v>2983252</v>
      </c>
      <c r="D62" s="41">
        <f t="shared" si="6"/>
        <v>5</v>
      </c>
      <c r="E62" s="42" t="str">
        <f t="shared" si="2"/>
        <v>ALICANTE</v>
      </c>
      <c r="F62" s="42">
        <f t="shared" si="9"/>
        <v>149143</v>
      </c>
      <c r="G62" s="42">
        <f t="shared" si="8"/>
        <v>156580</v>
      </c>
    </row>
    <row r="63" spans="1:7" x14ac:dyDescent="0.25">
      <c r="A63" s="42" t="str">
        <f t="shared" si="3"/>
        <v>VALENCIA</v>
      </c>
      <c r="B63" s="41">
        <f t="shared" si="4"/>
        <v>5141591</v>
      </c>
      <c r="C63" s="41">
        <f t="shared" si="5"/>
        <v>4375314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143914</v>
      </c>
      <c r="G63" s="42">
        <f t="shared" si="8"/>
        <v>191246</v>
      </c>
    </row>
    <row r="64" spans="1:7" x14ac:dyDescent="0.25">
      <c r="A64" s="42" t="str">
        <f t="shared" si="3"/>
        <v>VIGO</v>
      </c>
      <c r="B64" s="41">
        <f t="shared" si="4"/>
        <v>284873</v>
      </c>
      <c r="C64" s="41">
        <f t="shared" si="5"/>
        <v>251980</v>
      </c>
      <c r="D64" s="41">
        <f t="shared" si="6"/>
        <v>20</v>
      </c>
      <c r="E64" s="42" t="str">
        <f t="shared" si="2"/>
        <v>MELILLA</v>
      </c>
      <c r="F64" s="42">
        <f t="shared" si="9"/>
        <v>59154</v>
      </c>
      <c r="G64" s="42">
        <f t="shared" si="8"/>
        <v>59384</v>
      </c>
    </row>
    <row r="65" spans="1:7" x14ac:dyDescent="0.25">
      <c r="A65" s="42" t="str">
        <f t="shared" si="3"/>
        <v>VILAGARCIA</v>
      </c>
      <c r="B65" s="41">
        <f t="shared" si="4"/>
        <v>53621</v>
      </c>
      <c r="C65" s="41">
        <f t="shared" si="5"/>
        <v>58540</v>
      </c>
      <c r="D65" s="41">
        <f t="shared" si="6"/>
        <v>28</v>
      </c>
      <c r="E65" s="42" t="str">
        <f t="shared" si="2"/>
        <v>VILAGARCIA</v>
      </c>
      <c r="F65" s="42">
        <f t="shared" si="9"/>
        <v>53621</v>
      </c>
      <c r="G65" s="42">
        <f t="shared" si="8"/>
        <v>58540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669070</v>
      </c>
      <c r="C7" s="37">
        <v>659640</v>
      </c>
      <c r="D7" s="37">
        <v>669070</v>
      </c>
      <c r="E7" s="37">
        <v>659640</v>
      </c>
      <c r="F7" s="10">
        <f>((E7*100)/D7)-100</f>
        <v>-1.4094190443451424</v>
      </c>
      <c r="G7" s="1"/>
      <c r="H7" s="1"/>
      <c r="I7" s="1"/>
    </row>
    <row r="8" spans="1:12" x14ac:dyDescent="0.25">
      <c r="A8" s="11" t="s">
        <v>45</v>
      </c>
      <c r="B8" s="38">
        <v>10043</v>
      </c>
      <c r="C8" s="38">
        <v>1899</v>
      </c>
      <c r="D8" s="38">
        <v>10043</v>
      </c>
      <c r="E8" s="38">
        <v>1899</v>
      </c>
      <c r="F8" s="13">
        <f t="shared" ref="F8:F35" si="0">((E8*100)/D8)-100</f>
        <v>-81.091307378273427</v>
      </c>
      <c r="G8" s="1"/>
      <c r="H8" s="1"/>
      <c r="I8" s="1"/>
    </row>
    <row r="9" spans="1:12" x14ac:dyDescent="0.25">
      <c r="A9" s="8" t="s">
        <v>46</v>
      </c>
      <c r="B9" s="37">
        <v>906</v>
      </c>
      <c r="C9" s="37">
        <v>0</v>
      </c>
      <c r="D9" s="37">
        <v>906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38">
        <v>49648</v>
      </c>
      <c r="C10" s="38">
        <v>22162</v>
      </c>
      <c r="D10" s="38">
        <v>49648</v>
      </c>
      <c r="E10" s="38">
        <v>22162</v>
      </c>
      <c r="F10" s="13">
        <f t="shared" si="0"/>
        <v>-55.361746696745087</v>
      </c>
      <c r="G10" s="1"/>
      <c r="H10" s="1"/>
      <c r="I10" s="1"/>
    </row>
    <row r="11" spans="1:12" x14ac:dyDescent="0.25">
      <c r="A11" s="8" t="s">
        <v>48</v>
      </c>
      <c r="B11" s="37">
        <v>1531186</v>
      </c>
      <c r="C11" s="37">
        <v>2883036</v>
      </c>
      <c r="D11" s="37">
        <v>1531186</v>
      </c>
      <c r="E11" s="37">
        <v>2883036</v>
      </c>
      <c r="F11" s="10">
        <f t="shared" si="0"/>
        <v>88.287771701151911</v>
      </c>
      <c r="G11" s="1"/>
      <c r="H11" s="1"/>
      <c r="I11" s="1"/>
    </row>
    <row r="12" spans="1:12" x14ac:dyDescent="0.25">
      <c r="A12" s="11" t="s">
        <v>49</v>
      </c>
      <c r="B12" s="38">
        <v>3095</v>
      </c>
      <c r="C12" s="38">
        <v>4018</v>
      </c>
      <c r="D12" s="38">
        <v>3095</v>
      </c>
      <c r="E12" s="38">
        <v>4018</v>
      </c>
      <c r="F12" s="13">
        <f t="shared" si="0"/>
        <v>29.822294022617115</v>
      </c>
      <c r="G12" s="1"/>
      <c r="H12" s="1"/>
      <c r="I12" s="1"/>
    </row>
    <row r="13" spans="1:12" x14ac:dyDescent="0.25">
      <c r="A13" s="8" t="s">
        <v>50</v>
      </c>
      <c r="B13" s="37">
        <v>83012</v>
      </c>
      <c r="C13" s="37">
        <v>73285</v>
      </c>
      <c r="D13" s="37">
        <v>83012</v>
      </c>
      <c r="E13" s="37">
        <v>73285</v>
      </c>
      <c r="F13" s="10">
        <f t="shared" si="0"/>
        <v>-11.71758300004818</v>
      </c>
      <c r="G13" s="1"/>
      <c r="H13" s="1"/>
      <c r="I13" s="1"/>
    </row>
    <row r="14" spans="1:12" x14ac:dyDescent="0.25">
      <c r="A14" s="11" t="s">
        <v>51</v>
      </c>
      <c r="B14" s="38">
        <v>932908</v>
      </c>
      <c r="C14" s="38">
        <v>1106665</v>
      </c>
      <c r="D14" s="38">
        <v>932908</v>
      </c>
      <c r="E14" s="38">
        <v>1106665</v>
      </c>
      <c r="F14" s="13">
        <f t="shared" si="0"/>
        <v>18.625309248071616</v>
      </c>
      <c r="G14" s="1"/>
      <c r="H14" s="1"/>
      <c r="I14" s="1"/>
    </row>
    <row r="15" spans="1:12" x14ac:dyDescent="0.25">
      <c r="A15" s="8" t="s">
        <v>52</v>
      </c>
      <c r="B15" s="37">
        <v>1704211</v>
      </c>
      <c r="C15" s="37">
        <v>1943441</v>
      </c>
      <c r="D15" s="37">
        <v>1704211</v>
      </c>
      <c r="E15" s="37">
        <v>1943441</v>
      </c>
      <c r="F15" s="10">
        <f t="shared" si="0"/>
        <v>14.037581027231951</v>
      </c>
      <c r="G15" s="1"/>
      <c r="H15" s="1"/>
      <c r="I15" s="1"/>
    </row>
    <row r="16" spans="1:12" x14ac:dyDescent="0.25">
      <c r="A16" s="11" t="s">
        <v>53</v>
      </c>
      <c r="B16" s="38">
        <v>1182457</v>
      </c>
      <c r="C16" s="38">
        <v>1545260</v>
      </c>
      <c r="D16" s="38">
        <v>1182457</v>
      </c>
      <c r="E16" s="38">
        <v>1545260</v>
      </c>
      <c r="F16" s="13">
        <f t="shared" si="0"/>
        <v>30.682130512991165</v>
      </c>
      <c r="G16" s="1"/>
      <c r="H16" s="1"/>
      <c r="I16" s="1"/>
    </row>
    <row r="17" spans="1:9" x14ac:dyDescent="0.25">
      <c r="A17" s="8" t="s">
        <v>54</v>
      </c>
      <c r="B17" s="37">
        <v>462617</v>
      </c>
      <c r="C17" s="37">
        <v>712962</v>
      </c>
      <c r="D17" s="37">
        <v>462617</v>
      </c>
      <c r="E17" s="37">
        <v>712962</v>
      </c>
      <c r="F17" s="10">
        <f t="shared" si="0"/>
        <v>54.114959026581374</v>
      </c>
      <c r="G17" s="1"/>
      <c r="H17" s="1"/>
      <c r="I17" s="1"/>
    </row>
    <row r="18" spans="1:9" x14ac:dyDescent="0.25">
      <c r="A18" s="11" t="s">
        <v>55</v>
      </c>
      <c r="B18" s="38">
        <v>109561</v>
      </c>
      <c r="C18" s="38">
        <v>106477</v>
      </c>
      <c r="D18" s="38">
        <v>109561</v>
      </c>
      <c r="E18" s="38">
        <v>106477</v>
      </c>
      <c r="F18" s="13">
        <f t="shared" si="0"/>
        <v>-2.8148702549264755</v>
      </c>
      <c r="G18" s="1"/>
      <c r="H18" s="1"/>
      <c r="I18" s="1"/>
    </row>
    <row r="19" spans="1:9" x14ac:dyDescent="0.25">
      <c r="A19" s="8" t="s">
        <v>56</v>
      </c>
      <c r="B19" s="37">
        <v>156229</v>
      </c>
      <c r="C19" s="37">
        <v>189179</v>
      </c>
      <c r="D19" s="37">
        <v>156229</v>
      </c>
      <c r="E19" s="37">
        <v>189179</v>
      </c>
      <c r="F19" s="10">
        <f t="shared" si="0"/>
        <v>21.090834608171335</v>
      </c>
      <c r="G19" s="1"/>
      <c r="H19" s="1"/>
      <c r="I19" s="1"/>
    </row>
    <row r="20" spans="1:9" x14ac:dyDescent="0.25">
      <c r="A20" s="11" t="s">
        <v>57</v>
      </c>
      <c r="B20" s="38">
        <v>152665</v>
      </c>
      <c r="C20" s="38">
        <v>84663</v>
      </c>
      <c r="D20" s="38">
        <v>152665</v>
      </c>
      <c r="E20" s="38">
        <v>84663</v>
      </c>
      <c r="F20" s="13">
        <f t="shared" si="0"/>
        <v>-44.543281040186031</v>
      </c>
      <c r="G20" s="1"/>
      <c r="H20" s="1"/>
      <c r="I20" s="1"/>
    </row>
    <row r="21" spans="1:9" x14ac:dyDescent="0.25">
      <c r="A21" s="8" t="s">
        <v>58</v>
      </c>
      <c r="B21" s="37">
        <v>897992</v>
      </c>
      <c r="C21" s="37">
        <v>378424</v>
      </c>
      <c r="D21" s="37">
        <v>897992</v>
      </c>
      <c r="E21" s="37">
        <v>378424</v>
      </c>
      <c r="F21" s="10">
        <f t="shared" si="0"/>
        <v>-57.858867339575411</v>
      </c>
      <c r="G21" s="1"/>
      <c r="H21" s="1"/>
      <c r="I21" s="1"/>
    </row>
    <row r="22" spans="1:9" x14ac:dyDescent="0.25">
      <c r="A22" s="11" t="s">
        <v>59</v>
      </c>
      <c r="B22" s="38">
        <v>492240</v>
      </c>
      <c r="C22" s="38">
        <v>528639</v>
      </c>
      <c r="D22" s="38">
        <v>492240</v>
      </c>
      <c r="E22" s="38">
        <v>528639</v>
      </c>
      <c r="F22" s="13">
        <f t="shared" si="0"/>
        <v>7.3945636274987834</v>
      </c>
      <c r="G22" s="1"/>
      <c r="H22" s="1"/>
      <c r="I22" s="1"/>
    </row>
    <row r="23" spans="1:9" x14ac:dyDescent="0.25">
      <c r="A23" s="8" t="s">
        <v>60</v>
      </c>
      <c r="B23" s="37">
        <v>1574</v>
      </c>
      <c r="C23" s="37">
        <v>3330</v>
      </c>
      <c r="D23" s="37">
        <v>1574</v>
      </c>
      <c r="E23" s="37">
        <v>3330</v>
      </c>
      <c r="F23" s="10">
        <f t="shared" si="0"/>
        <v>111.56289707750952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7459</v>
      </c>
      <c r="C25" s="37">
        <v>4722</v>
      </c>
      <c r="D25" s="37">
        <v>7459</v>
      </c>
      <c r="E25" s="37">
        <v>4722</v>
      </c>
      <c r="F25" s="10">
        <f t="shared" si="0"/>
        <v>-36.693926799839119</v>
      </c>
      <c r="G25" s="1"/>
      <c r="H25" s="1"/>
      <c r="I25" s="1"/>
    </row>
    <row r="26" spans="1:9" x14ac:dyDescent="0.25">
      <c r="A26" s="11" t="s">
        <v>63</v>
      </c>
      <c r="B26" s="38">
        <v>78120</v>
      </c>
      <c r="C26" s="38">
        <v>88678</v>
      </c>
      <c r="D26" s="38">
        <v>78120</v>
      </c>
      <c r="E26" s="38">
        <v>88678</v>
      </c>
      <c r="F26" s="13">
        <f t="shared" si="0"/>
        <v>13.515104966717871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791014</v>
      </c>
      <c r="C28" s="38">
        <v>584700</v>
      </c>
      <c r="D28" s="38">
        <v>791014</v>
      </c>
      <c r="E28" s="38">
        <v>584700</v>
      </c>
      <c r="F28" s="13">
        <f t="shared" si="0"/>
        <v>-26.082218519520509</v>
      </c>
      <c r="G28" s="1"/>
      <c r="H28" s="1"/>
      <c r="I28" s="1"/>
    </row>
    <row r="29" spans="1:9" x14ac:dyDescent="0.25">
      <c r="A29" s="8" t="s">
        <v>66</v>
      </c>
      <c r="B29" s="37">
        <v>25872</v>
      </c>
      <c r="C29" s="37">
        <v>21400</v>
      </c>
      <c r="D29" s="37">
        <v>25872</v>
      </c>
      <c r="E29" s="37">
        <v>21400</v>
      </c>
      <c r="F29" s="10">
        <f t="shared" si="0"/>
        <v>-17.285095856524421</v>
      </c>
      <c r="G29" s="1"/>
      <c r="H29" s="1"/>
      <c r="I29" s="1"/>
    </row>
    <row r="30" spans="1:9" x14ac:dyDescent="0.25">
      <c r="A30" s="11" t="s">
        <v>67</v>
      </c>
      <c r="B30" s="38">
        <v>20670</v>
      </c>
      <c r="C30" s="38">
        <v>31825</v>
      </c>
      <c r="D30" s="38">
        <v>20670</v>
      </c>
      <c r="E30" s="38">
        <v>31825</v>
      </c>
      <c r="F30" s="13">
        <f t="shared" si="0"/>
        <v>53.967102080309616</v>
      </c>
      <c r="G30" s="1"/>
      <c r="H30" s="1"/>
      <c r="I30" s="1"/>
    </row>
    <row r="31" spans="1:9" x14ac:dyDescent="0.25">
      <c r="A31" s="8" t="s">
        <v>68</v>
      </c>
      <c r="B31" s="37">
        <v>1966170</v>
      </c>
      <c r="C31" s="37">
        <v>1685703</v>
      </c>
      <c r="D31" s="37">
        <v>1966170</v>
      </c>
      <c r="E31" s="37">
        <v>1685703</v>
      </c>
      <c r="F31" s="10">
        <f t="shared" si="0"/>
        <v>-14.264636323410485</v>
      </c>
      <c r="G31" s="1"/>
      <c r="H31" s="1"/>
      <c r="I31" s="1"/>
    </row>
    <row r="32" spans="1:9" x14ac:dyDescent="0.25">
      <c r="A32" s="11" t="s">
        <v>69</v>
      </c>
      <c r="B32" s="38">
        <v>514490</v>
      </c>
      <c r="C32" s="38">
        <v>323707</v>
      </c>
      <c r="D32" s="38">
        <v>514490</v>
      </c>
      <c r="E32" s="38">
        <v>323707</v>
      </c>
      <c r="F32" s="13">
        <f t="shared" si="0"/>
        <v>-37.081964664036228</v>
      </c>
      <c r="G32" s="1"/>
      <c r="H32" s="1"/>
      <c r="I32" s="1"/>
    </row>
    <row r="33" spans="1:9" x14ac:dyDescent="0.25">
      <c r="A33" s="8" t="s">
        <v>70</v>
      </c>
      <c r="B33" s="37">
        <v>6129</v>
      </c>
      <c r="C33" s="37">
        <v>0</v>
      </c>
      <c r="D33" s="37">
        <v>6129</v>
      </c>
      <c r="E33" s="37">
        <v>0</v>
      </c>
      <c r="F33" s="10">
        <f t="shared" si="0"/>
        <v>-100</v>
      </c>
      <c r="G33" s="1"/>
      <c r="H33" s="1"/>
      <c r="I33" s="1"/>
    </row>
    <row r="34" spans="1:9" x14ac:dyDescent="0.25">
      <c r="A34" s="11" t="s">
        <v>71</v>
      </c>
      <c r="B34" s="38">
        <v>12052</v>
      </c>
      <c r="C34" s="38">
        <v>18900</v>
      </c>
      <c r="D34" s="38">
        <v>12052</v>
      </c>
      <c r="E34" s="38">
        <v>18900</v>
      </c>
      <c r="F34" s="13">
        <f t="shared" si="0"/>
        <v>56.820444739462317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11861390</v>
      </c>
      <c r="C35" s="15">
        <f t="shared" ref="C35:E35" si="1">SUM(C7:C34)</f>
        <v>13002715</v>
      </c>
      <c r="D35" s="15">
        <f t="shared" si="1"/>
        <v>11861390</v>
      </c>
      <c r="E35" s="15">
        <f t="shared" si="1"/>
        <v>13002715</v>
      </c>
      <c r="F35" s="16">
        <f t="shared" si="0"/>
        <v>9.6221859326773682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659640</v>
      </c>
      <c r="C38" s="41">
        <f>D7</f>
        <v>669070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2883036</v>
      </c>
      <c r="G38" s="42">
        <f>LOOKUP(E38,$A$38:$A$65,$C$38:$C$65)</f>
        <v>1531186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1899</v>
      </c>
      <c r="C39" s="41">
        <f t="shared" ref="C39:C65" si="5">D8</f>
        <v>10043</v>
      </c>
      <c r="D39" s="41">
        <f t="shared" ref="D39:D65" si="6">_xlfn.RANK.EQ(B39,$B$38:$B$65)+COUNTIF($B$38:$B$65,B39)-1</f>
        <v>24</v>
      </c>
      <c r="E39" s="42" t="str">
        <f t="shared" si="2"/>
        <v>BILBAO</v>
      </c>
      <c r="F39" s="42">
        <f t="shared" ref="F39:F54" si="7">LOOKUP(E39,$A$38:$A$65,$B$38:$B$65)</f>
        <v>1943441</v>
      </c>
      <c r="G39" s="42">
        <f t="shared" ref="G39:G65" si="8">LOOKUP(E39,$A$38:$A$65,$C$38:$C$65)</f>
        <v>1704211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906</v>
      </c>
      <c r="D40" s="41">
        <f t="shared" si="6"/>
        <v>28</v>
      </c>
      <c r="E40" s="42" t="str">
        <f t="shared" si="2"/>
        <v>TARRAGONA</v>
      </c>
      <c r="F40" s="42">
        <f t="shared" si="7"/>
        <v>1685703</v>
      </c>
      <c r="G40" s="42">
        <f t="shared" si="8"/>
        <v>1966170</v>
      </c>
    </row>
    <row r="41" spans="1:9" x14ac:dyDescent="0.25">
      <c r="A41" s="42" t="str">
        <f t="shared" si="3"/>
        <v>AVILES</v>
      </c>
      <c r="B41" s="41">
        <f t="shared" si="4"/>
        <v>22162</v>
      </c>
      <c r="C41" s="41">
        <f t="shared" si="5"/>
        <v>49648</v>
      </c>
      <c r="D41" s="41">
        <f t="shared" si="6"/>
        <v>18</v>
      </c>
      <c r="E41" s="42" t="str">
        <f t="shared" si="2"/>
        <v>CARTAGENA</v>
      </c>
      <c r="F41" s="42">
        <f t="shared" si="7"/>
        <v>1545260</v>
      </c>
      <c r="G41" s="42">
        <f t="shared" si="8"/>
        <v>1182457</v>
      </c>
    </row>
    <row r="42" spans="1:9" x14ac:dyDescent="0.25">
      <c r="A42" s="42" t="str">
        <f t="shared" si="3"/>
        <v>BAHIA DE ALGECIRAS</v>
      </c>
      <c r="B42" s="41">
        <f t="shared" si="4"/>
        <v>2883036</v>
      </c>
      <c r="C42" s="41">
        <f t="shared" si="5"/>
        <v>1531186</v>
      </c>
      <c r="D42" s="41">
        <f t="shared" si="6"/>
        <v>1</v>
      </c>
      <c r="E42" s="42" t="str">
        <f t="shared" si="2"/>
        <v>BARCELONA</v>
      </c>
      <c r="F42" s="42">
        <f t="shared" si="7"/>
        <v>1106665</v>
      </c>
      <c r="G42" s="42">
        <f t="shared" si="8"/>
        <v>932908</v>
      </c>
    </row>
    <row r="43" spans="1:9" x14ac:dyDescent="0.25">
      <c r="A43" s="42" t="str">
        <f t="shared" si="3"/>
        <v>BAHIA DE CADIZ</v>
      </c>
      <c r="B43" s="41">
        <f t="shared" si="4"/>
        <v>4018</v>
      </c>
      <c r="C43" s="41">
        <f t="shared" si="5"/>
        <v>3095</v>
      </c>
      <c r="D43" s="41">
        <f t="shared" si="6"/>
        <v>22</v>
      </c>
      <c r="E43" s="42" t="str">
        <f t="shared" si="2"/>
        <v>CASTELLON</v>
      </c>
      <c r="F43" s="42">
        <f t="shared" si="7"/>
        <v>712962</v>
      </c>
      <c r="G43" s="42">
        <f t="shared" si="8"/>
        <v>462617</v>
      </c>
    </row>
    <row r="44" spans="1:9" x14ac:dyDescent="0.25">
      <c r="A44" s="42" t="str">
        <f t="shared" si="3"/>
        <v>BALEARES</v>
      </c>
      <c r="B44" s="41">
        <f t="shared" si="4"/>
        <v>73285</v>
      </c>
      <c r="C44" s="41">
        <f t="shared" si="5"/>
        <v>83012</v>
      </c>
      <c r="D44" s="41">
        <f t="shared" si="6"/>
        <v>16</v>
      </c>
      <c r="E44" s="42" t="str">
        <f t="shared" si="2"/>
        <v>A CORUÑA</v>
      </c>
      <c r="F44" s="42">
        <f t="shared" si="7"/>
        <v>659640</v>
      </c>
      <c r="G44" s="42">
        <f t="shared" si="8"/>
        <v>669070</v>
      </c>
    </row>
    <row r="45" spans="1:9" x14ac:dyDescent="0.25">
      <c r="A45" s="42" t="str">
        <f t="shared" si="3"/>
        <v>BARCELONA</v>
      </c>
      <c r="B45" s="41">
        <f t="shared" si="4"/>
        <v>1106665</v>
      </c>
      <c r="C45" s="41">
        <f t="shared" si="5"/>
        <v>932908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584700</v>
      </c>
      <c r="G45" s="42">
        <f t="shared" si="8"/>
        <v>791014</v>
      </c>
    </row>
    <row r="46" spans="1:9" x14ac:dyDescent="0.25">
      <c r="A46" s="42" t="str">
        <f t="shared" si="3"/>
        <v>BILBAO</v>
      </c>
      <c r="B46" s="41">
        <f t="shared" si="4"/>
        <v>1943441</v>
      </c>
      <c r="C46" s="41">
        <f t="shared" si="5"/>
        <v>1704211</v>
      </c>
      <c r="D46" s="41">
        <f t="shared" si="6"/>
        <v>2</v>
      </c>
      <c r="E46" s="42" t="str">
        <f t="shared" si="2"/>
        <v>LAS PALMAS</v>
      </c>
      <c r="F46" s="42">
        <f t="shared" si="7"/>
        <v>528639</v>
      </c>
      <c r="G46" s="42">
        <f t="shared" si="8"/>
        <v>492240</v>
      </c>
    </row>
    <row r="47" spans="1:9" x14ac:dyDescent="0.25">
      <c r="A47" s="42" t="str">
        <f t="shared" si="3"/>
        <v>CARTAGENA</v>
      </c>
      <c r="B47" s="41">
        <f t="shared" si="4"/>
        <v>1545260</v>
      </c>
      <c r="C47" s="41">
        <f t="shared" si="5"/>
        <v>1182457</v>
      </c>
      <c r="D47" s="41">
        <f t="shared" si="6"/>
        <v>4</v>
      </c>
      <c r="E47" s="42" t="str">
        <f t="shared" si="2"/>
        <v>HUELVA</v>
      </c>
      <c r="F47" s="42">
        <f t="shared" si="7"/>
        <v>378424</v>
      </c>
      <c r="G47" s="42">
        <f t="shared" si="8"/>
        <v>897992</v>
      </c>
    </row>
    <row r="48" spans="1:9" x14ac:dyDescent="0.25">
      <c r="A48" s="42" t="str">
        <f t="shared" si="3"/>
        <v>CASTELLON</v>
      </c>
      <c r="B48" s="41">
        <f t="shared" si="4"/>
        <v>712962</v>
      </c>
      <c r="C48" s="41">
        <f t="shared" si="5"/>
        <v>462617</v>
      </c>
      <c r="D48" s="41">
        <f t="shared" si="6"/>
        <v>6</v>
      </c>
      <c r="E48" s="42" t="str">
        <f t="shared" si="2"/>
        <v>VALENCIA</v>
      </c>
      <c r="F48" s="42">
        <f t="shared" si="7"/>
        <v>323707</v>
      </c>
      <c r="G48" s="42">
        <f t="shared" si="8"/>
        <v>514490</v>
      </c>
    </row>
    <row r="49" spans="1:7" x14ac:dyDescent="0.25">
      <c r="A49" s="42" t="str">
        <f t="shared" si="3"/>
        <v>CEUTA</v>
      </c>
      <c r="B49" s="41">
        <f t="shared" si="4"/>
        <v>106477</v>
      </c>
      <c r="C49" s="41">
        <f t="shared" si="5"/>
        <v>109561</v>
      </c>
      <c r="D49" s="41">
        <f t="shared" si="6"/>
        <v>13</v>
      </c>
      <c r="E49" s="42" t="str">
        <f t="shared" si="2"/>
        <v>FERROL-SAN CIBRAO</v>
      </c>
      <c r="F49" s="42">
        <f t="shared" si="7"/>
        <v>189179</v>
      </c>
      <c r="G49" s="42">
        <f t="shared" si="8"/>
        <v>156229</v>
      </c>
    </row>
    <row r="50" spans="1:7" x14ac:dyDescent="0.25">
      <c r="A50" s="42" t="str">
        <f t="shared" si="3"/>
        <v>FERROL-SAN CIBRAO</v>
      </c>
      <c r="B50" s="41">
        <f t="shared" si="4"/>
        <v>189179</v>
      </c>
      <c r="C50" s="41">
        <f t="shared" si="5"/>
        <v>156229</v>
      </c>
      <c r="D50" s="41">
        <f t="shared" si="6"/>
        <v>12</v>
      </c>
      <c r="E50" s="42" t="str">
        <f t="shared" si="2"/>
        <v>CEUTA</v>
      </c>
      <c r="F50" s="42">
        <f t="shared" si="7"/>
        <v>106477</v>
      </c>
      <c r="G50" s="42">
        <f t="shared" si="8"/>
        <v>109561</v>
      </c>
    </row>
    <row r="51" spans="1:7" x14ac:dyDescent="0.25">
      <c r="A51" s="42" t="str">
        <f t="shared" si="3"/>
        <v>GIJON</v>
      </c>
      <c r="B51" s="41">
        <f t="shared" si="4"/>
        <v>84663</v>
      </c>
      <c r="C51" s="41">
        <f t="shared" si="5"/>
        <v>152665</v>
      </c>
      <c r="D51" s="41">
        <f t="shared" si="6"/>
        <v>15</v>
      </c>
      <c r="E51" s="42" t="str">
        <f t="shared" si="2"/>
        <v>MOTRIL</v>
      </c>
      <c r="F51" s="42">
        <f t="shared" si="7"/>
        <v>88678</v>
      </c>
      <c r="G51" s="42">
        <f t="shared" si="8"/>
        <v>78120</v>
      </c>
    </row>
    <row r="52" spans="1:7" x14ac:dyDescent="0.25">
      <c r="A52" s="42" t="str">
        <f t="shared" si="3"/>
        <v>HUELVA</v>
      </c>
      <c r="B52" s="41">
        <f t="shared" si="4"/>
        <v>378424</v>
      </c>
      <c r="C52" s="41">
        <f t="shared" si="5"/>
        <v>897992</v>
      </c>
      <c r="D52" s="41">
        <f t="shared" si="6"/>
        <v>10</v>
      </c>
      <c r="E52" s="42" t="str">
        <f t="shared" si="2"/>
        <v>GIJON</v>
      </c>
      <c r="F52" s="42">
        <f t="shared" si="7"/>
        <v>84663</v>
      </c>
      <c r="G52" s="42">
        <f t="shared" si="8"/>
        <v>152665</v>
      </c>
    </row>
    <row r="53" spans="1:7" x14ac:dyDescent="0.25">
      <c r="A53" s="42" t="str">
        <f t="shared" si="3"/>
        <v>LAS PALMAS</v>
      </c>
      <c r="B53" s="41">
        <f t="shared" si="4"/>
        <v>528639</v>
      </c>
      <c r="C53" s="41">
        <f t="shared" si="5"/>
        <v>492240</v>
      </c>
      <c r="D53" s="41">
        <f t="shared" si="6"/>
        <v>9</v>
      </c>
      <c r="E53" s="42" t="str">
        <f t="shared" si="2"/>
        <v>BALEARES</v>
      </c>
      <c r="F53" s="42">
        <f t="shared" si="7"/>
        <v>73285</v>
      </c>
      <c r="G53" s="42">
        <f t="shared" si="8"/>
        <v>83012</v>
      </c>
    </row>
    <row r="54" spans="1:7" x14ac:dyDescent="0.25">
      <c r="A54" s="42" t="str">
        <f t="shared" si="3"/>
        <v>MALAGA</v>
      </c>
      <c r="B54" s="41">
        <f t="shared" si="4"/>
        <v>3330</v>
      </c>
      <c r="C54" s="41">
        <f t="shared" si="5"/>
        <v>1574</v>
      </c>
      <c r="D54" s="41">
        <f t="shared" si="6"/>
        <v>23</v>
      </c>
      <c r="E54" s="42" t="str">
        <f t="shared" si="2"/>
        <v>SEVILLA</v>
      </c>
      <c r="F54" s="42">
        <f t="shared" si="7"/>
        <v>31825</v>
      </c>
      <c r="G54" s="42">
        <f t="shared" si="8"/>
        <v>20670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AVILES</v>
      </c>
      <c r="F55" s="42">
        <f t="shared" ref="F55:F65" si="9">LOOKUP(E55,$A$38:$A$65,$B$38:$B$65)</f>
        <v>22162</v>
      </c>
      <c r="G55" s="42">
        <f t="shared" si="8"/>
        <v>49648</v>
      </c>
    </row>
    <row r="56" spans="1:7" x14ac:dyDescent="0.25">
      <c r="A56" s="42" t="str">
        <f t="shared" si="3"/>
        <v>MELILLA</v>
      </c>
      <c r="B56" s="41">
        <f t="shared" si="4"/>
        <v>4722</v>
      </c>
      <c r="C56" s="41">
        <f t="shared" si="5"/>
        <v>7459</v>
      </c>
      <c r="D56" s="41">
        <f t="shared" si="6"/>
        <v>21</v>
      </c>
      <c r="E56" s="42" t="str">
        <f t="shared" si="2"/>
        <v>SANTANDER</v>
      </c>
      <c r="F56" s="42">
        <f t="shared" si="9"/>
        <v>21400</v>
      </c>
      <c r="G56" s="42">
        <f t="shared" si="8"/>
        <v>25872</v>
      </c>
    </row>
    <row r="57" spans="1:7" x14ac:dyDescent="0.25">
      <c r="A57" s="42" t="str">
        <f t="shared" si="3"/>
        <v>MOTRIL</v>
      </c>
      <c r="B57" s="41">
        <f t="shared" si="4"/>
        <v>88678</v>
      </c>
      <c r="C57" s="41">
        <f t="shared" si="5"/>
        <v>78120</v>
      </c>
      <c r="D57" s="41">
        <f t="shared" si="6"/>
        <v>14</v>
      </c>
      <c r="E57" s="42" t="str">
        <f t="shared" si="2"/>
        <v>VILAGARCIA</v>
      </c>
      <c r="F57" s="42">
        <f t="shared" si="9"/>
        <v>18900</v>
      </c>
      <c r="G57" s="42">
        <f t="shared" si="8"/>
        <v>12052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4722</v>
      </c>
      <c r="G58" s="42">
        <f t="shared" si="8"/>
        <v>7459</v>
      </c>
    </row>
    <row r="59" spans="1:7" x14ac:dyDescent="0.25">
      <c r="A59" s="42" t="str">
        <f t="shared" si="3"/>
        <v>SANTA CRUZ DE TENERIFE</v>
      </c>
      <c r="B59" s="41">
        <f t="shared" si="4"/>
        <v>584700</v>
      </c>
      <c r="C59" s="41">
        <f t="shared" si="5"/>
        <v>791014</v>
      </c>
      <c r="D59" s="41">
        <f t="shared" si="6"/>
        <v>8</v>
      </c>
      <c r="E59" s="42" t="str">
        <f t="shared" si="2"/>
        <v>BAHIA DE CADIZ</v>
      </c>
      <c r="F59" s="42">
        <f t="shared" si="9"/>
        <v>4018</v>
      </c>
      <c r="G59" s="42">
        <f t="shared" si="8"/>
        <v>3095</v>
      </c>
    </row>
    <row r="60" spans="1:7" x14ac:dyDescent="0.25">
      <c r="A60" s="42" t="str">
        <f t="shared" si="3"/>
        <v>SANTANDER</v>
      </c>
      <c r="B60" s="41">
        <f t="shared" si="4"/>
        <v>21400</v>
      </c>
      <c r="C60" s="41">
        <f t="shared" si="5"/>
        <v>25872</v>
      </c>
      <c r="D60" s="41">
        <f t="shared" si="6"/>
        <v>19</v>
      </c>
      <c r="E60" s="42" t="str">
        <f t="shared" si="2"/>
        <v>MALAGA</v>
      </c>
      <c r="F60" s="42">
        <f t="shared" si="9"/>
        <v>3330</v>
      </c>
      <c r="G60" s="42">
        <f t="shared" si="8"/>
        <v>1574</v>
      </c>
    </row>
    <row r="61" spans="1:7" x14ac:dyDescent="0.25">
      <c r="A61" s="42" t="str">
        <f t="shared" si="3"/>
        <v>SEVILLA</v>
      </c>
      <c r="B61" s="41">
        <f t="shared" si="4"/>
        <v>31825</v>
      </c>
      <c r="C61" s="41">
        <f t="shared" si="5"/>
        <v>20670</v>
      </c>
      <c r="D61" s="41">
        <f t="shared" si="6"/>
        <v>17</v>
      </c>
      <c r="E61" s="42" t="str">
        <f t="shared" si="2"/>
        <v>ALICANTE</v>
      </c>
      <c r="F61" s="42">
        <f t="shared" si="9"/>
        <v>1899</v>
      </c>
      <c r="G61" s="42">
        <f t="shared" si="8"/>
        <v>10043</v>
      </c>
    </row>
    <row r="62" spans="1:7" x14ac:dyDescent="0.25">
      <c r="A62" s="42" t="str">
        <f t="shared" si="3"/>
        <v>TARRAGONA</v>
      </c>
      <c r="B62" s="41">
        <f t="shared" si="4"/>
        <v>1685703</v>
      </c>
      <c r="C62" s="41">
        <f t="shared" si="5"/>
        <v>1966170</v>
      </c>
      <c r="D62" s="41">
        <f t="shared" si="6"/>
        <v>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323707</v>
      </c>
      <c r="C63" s="41">
        <f t="shared" si="5"/>
        <v>514490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6129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18900</v>
      </c>
      <c r="C65" s="41">
        <f t="shared" si="5"/>
        <v>12052</v>
      </c>
      <c r="D65" s="41">
        <f t="shared" si="6"/>
        <v>20</v>
      </c>
      <c r="E65" s="42" t="str">
        <f t="shared" si="2"/>
        <v>ALMERIA</v>
      </c>
      <c r="F65" s="42">
        <f t="shared" si="9"/>
        <v>0</v>
      </c>
      <c r="G65" s="42">
        <f t="shared" si="8"/>
        <v>906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256097</v>
      </c>
      <c r="C7" s="19">
        <v>308495</v>
      </c>
      <c r="D7" s="19">
        <v>256097</v>
      </c>
      <c r="E7" s="19">
        <v>308495</v>
      </c>
      <c r="F7" s="10">
        <f>((E7*100)/D7)-100</f>
        <v>20.460216246187969</v>
      </c>
      <c r="G7" s="1"/>
      <c r="H7" s="1"/>
      <c r="I7" s="1"/>
    </row>
    <row r="8" spans="1:12" x14ac:dyDescent="0.25">
      <c r="A8" s="11" t="s">
        <v>45</v>
      </c>
      <c r="B8" s="20">
        <v>46505</v>
      </c>
      <c r="C8" s="20">
        <v>34647</v>
      </c>
      <c r="D8" s="20">
        <v>46505</v>
      </c>
      <c r="E8" s="20">
        <v>34647</v>
      </c>
      <c r="F8" s="13">
        <f t="shared" ref="F8:F35" si="0">((E8*100)/D8)-100</f>
        <v>-25.498333512525534</v>
      </c>
      <c r="G8" s="1"/>
      <c r="H8" s="1"/>
      <c r="I8" s="1"/>
    </row>
    <row r="9" spans="1:12" x14ac:dyDescent="0.25">
      <c r="A9" s="8" t="s">
        <v>46</v>
      </c>
      <c r="B9" s="19">
        <v>482131</v>
      </c>
      <c r="C9" s="19">
        <v>480628</v>
      </c>
      <c r="D9" s="19">
        <v>482131</v>
      </c>
      <c r="E9" s="19">
        <v>480628</v>
      </c>
      <c r="F9" s="10">
        <f t="shared" si="0"/>
        <v>-0.31174099985273074</v>
      </c>
      <c r="G9" s="1"/>
      <c r="H9" s="1"/>
      <c r="I9" s="1"/>
    </row>
    <row r="10" spans="1:12" x14ac:dyDescent="0.25">
      <c r="A10" s="11" t="s">
        <v>47</v>
      </c>
      <c r="B10" s="20">
        <v>214161</v>
      </c>
      <c r="C10" s="20">
        <v>317225</v>
      </c>
      <c r="D10" s="20">
        <v>214161</v>
      </c>
      <c r="E10" s="20">
        <v>317225</v>
      </c>
      <c r="F10" s="13">
        <f t="shared" si="0"/>
        <v>48.124541816670643</v>
      </c>
      <c r="G10" s="1"/>
      <c r="H10" s="1"/>
      <c r="I10" s="1"/>
    </row>
    <row r="11" spans="1:12" x14ac:dyDescent="0.25">
      <c r="A11" s="8" t="s">
        <v>48</v>
      </c>
      <c r="B11" s="19">
        <v>128333</v>
      </c>
      <c r="C11" s="19">
        <v>203348</v>
      </c>
      <c r="D11" s="19">
        <v>128333</v>
      </c>
      <c r="E11" s="19">
        <v>203348</v>
      </c>
      <c r="F11" s="10">
        <f t="shared" si="0"/>
        <v>58.453398580256049</v>
      </c>
      <c r="G11" s="1"/>
      <c r="H11" s="1"/>
      <c r="I11" s="1"/>
    </row>
    <row r="12" spans="1:12" x14ac:dyDescent="0.25">
      <c r="A12" s="11" t="s">
        <v>49</v>
      </c>
      <c r="B12" s="20">
        <v>279248</v>
      </c>
      <c r="C12" s="20">
        <v>200426</v>
      </c>
      <c r="D12" s="20">
        <v>279248</v>
      </c>
      <c r="E12" s="20">
        <v>200426</v>
      </c>
      <c r="F12" s="13">
        <f t="shared" si="0"/>
        <v>-28.226522660860596</v>
      </c>
      <c r="G12" s="1"/>
      <c r="H12" s="1"/>
      <c r="I12" s="1"/>
    </row>
    <row r="13" spans="1:12" x14ac:dyDescent="0.25">
      <c r="A13" s="8" t="s">
        <v>50</v>
      </c>
      <c r="B13" s="19">
        <v>173641</v>
      </c>
      <c r="C13" s="19">
        <v>154196</v>
      </c>
      <c r="D13" s="19">
        <v>173641</v>
      </c>
      <c r="E13" s="19">
        <v>154196</v>
      </c>
      <c r="F13" s="10">
        <f t="shared" si="0"/>
        <v>-11.198392084818678</v>
      </c>
      <c r="G13" s="1"/>
      <c r="H13" s="1"/>
      <c r="I13" s="1"/>
    </row>
    <row r="14" spans="1:12" x14ac:dyDescent="0.25">
      <c r="A14" s="11" t="s">
        <v>51</v>
      </c>
      <c r="B14" s="20">
        <v>319371</v>
      </c>
      <c r="C14" s="20">
        <v>217057</v>
      </c>
      <c r="D14" s="20">
        <v>319371</v>
      </c>
      <c r="E14" s="20">
        <v>217057</v>
      </c>
      <c r="F14" s="13">
        <f t="shared" si="0"/>
        <v>-32.036095951103889</v>
      </c>
      <c r="G14" s="1"/>
      <c r="H14" s="1"/>
      <c r="I14" s="1"/>
    </row>
    <row r="15" spans="1:12" x14ac:dyDescent="0.25">
      <c r="A15" s="8" t="s">
        <v>52</v>
      </c>
      <c r="B15" s="19">
        <v>193352</v>
      </c>
      <c r="C15" s="19">
        <v>308406</v>
      </c>
      <c r="D15" s="19">
        <v>193352</v>
      </c>
      <c r="E15" s="19">
        <v>308406</v>
      </c>
      <c r="F15" s="10">
        <f t="shared" si="0"/>
        <v>59.504944350200674</v>
      </c>
      <c r="G15" s="1"/>
      <c r="H15" s="1"/>
      <c r="I15" s="1"/>
    </row>
    <row r="16" spans="1:12" x14ac:dyDescent="0.25">
      <c r="A16" s="11" t="s">
        <v>53</v>
      </c>
      <c r="B16" s="20">
        <v>266805</v>
      </c>
      <c r="C16" s="20">
        <v>225556</v>
      </c>
      <c r="D16" s="20">
        <v>266805</v>
      </c>
      <c r="E16" s="20">
        <v>225556</v>
      </c>
      <c r="F16" s="13">
        <f t="shared" si="0"/>
        <v>-15.460354940874424</v>
      </c>
      <c r="G16" s="1"/>
      <c r="H16" s="1"/>
      <c r="I16" s="1"/>
    </row>
    <row r="17" spans="1:9" x14ac:dyDescent="0.25">
      <c r="A17" s="8" t="s">
        <v>54</v>
      </c>
      <c r="B17" s="19">
        <v>137288</v>
      </c>
      <c r="C17" s="19">
        <v>267473</v>
      </c>
      <c r="D17" s="19">
        <v>137288</v>
      </c>
      <c r="E17" s="19">
        <v>267473</v>
      </c>
      <c r="F17" s="10">
        <f t="shared" si="0"/>
        <v>94.826204766621998</v>
      </c>
      <c r="G17" s="1"/>
      <c r="H17" s="1"/>
      <c r="I17" s="1"/>
    </row>
    <row r="18" spans="1:9" x14ac:dyDescent="0.25">
      <c r="A18" s="11" t="s">
        <v>55</v>
      </c>
      <c r="B18" s="20">
        <v>4437</v>
      </c>
      <c r="C18" s="20">
        <v>14666</v>
      </c>
      <c r="D18" s="20">
        <v>4437</v>
      </c>
      <c r="E18" s="20">
        <v>14666</v>
      </c>
      <c r="F18" s="13">
        <f t="shared" si="0"/>
        <v>230.5386522425062</v>
      </c>
      <c r="G18" s="1"/>
      <c r="H18" s="1"/>
      <c r="I18" s="1"/>
    </row>
    <row r="19" spans="1:9" x14ac:dyDescent="0.25">
      <c r="A19" s="8" t="s">
        <v>56</v>
      </c>
      <c r="B19" s="19">
        <v>751908</v>
      </c>
      <c r="C19" s="19">
        <v>491665</v>
      </c>
      <c r="D19" s="19">
        <v>751908</v>
      </c>
      <c r="E19" s="19">
        <v>491665</v>
      </c>
      <c r="F19" s="10">
        <f t="shared" si="0"/>
        <v>-34.611016241348679</v>
      </c>
      <c r="G19" s="1"/>
      <c r="H19" s="1"/>
      <c r="I19" s="1"/>
    </row>
    <row r="20" spans="1:9" x14ac:dyDescent="0.25">
      <c r="A20" s="11" t="s">
        <v>57</v>
      </c>
      <c r="B20" s="20">
        <v>910751</v>
      </c>
      <c r="C20" s="20">
        <v>1124144</v>
      </c>
      <c r="D20" s="20">
        <v>910751</v>
      </c>
      <c r="E20" s="20">
        <v>1124144</v>
      </c>
      <c r="F20" s="13">
        <f t="shared" si="0"/>
        <v>23.430443666820025</v>
      </c>
      <c r="G20" s="1"/>
      <c r="H20" s="1"/>
      <c r="I20" s="1"/>
    </row>
    <row r="21" spans="1:9" x14ac:dyDescent="0.25">
      <c r="A21" s="8" t="s">
        <v>58</v>
      </c>
      <c r="B21" s="19">
        <v>200535</v>
      </c>
      <c r="C21" s="19">
        <v>109688</v>
      </c>
      <c r="D21" s="19">
        <v>200535</v>
      </c>
      <c r="E21" s="19">
        <v>109688</v>
      </c>
      <c r="F21" s="10">
        <f t="shared" si="0"/>
        <v>-45.302316303887103</v>
      </c>
      <c r="G21" s="1"/>
      <c r="H21" s="1"/>
      <c r="I21" s="1"/>
    </row>
    <row r="22" spans="1:9" x14ac:dyDescent="0.25">
      <c r="A22" s="11" t="s">
        <v>59</v>
      </c>
      <c r="B22" s="20">
        <v>71718</v>
      </c>
      <c r="C22" s="20">
        <v>60123</v>
      </c>
      <c r="D22" s="20">
        <v>71718</v>
      </c>
      <c r="E22" s="20">
        <v>60123</v>
      </c>
      <c r="F22" s="13">
        <f t="shared" si="0"/>
        <v>-16.167489333221781</v>
      </c>
      <c r="G22" s="1"/>
      <c r="H22" s="1"/>
      <c r="I22" s="1"/>
    </row>
    <row r="23" spans="1:9" x14ac:dyDescent="0.25">
      <c r="A23" s="8" t="s">
        <v>60</v>
      </c>
      <c r="B23" s="19">
        <v>61889</v>
      </c>
      <c r="C23" s="19">
        <v>48707</v>
      </c>
      <c r="D23" s="19">
        <v>61889</v>
      </c>
      <c r="E23" s="19">
        <v>48707</v>
      </c>
      <c r="F23" s="10">
        <f t="shared" si="0"/>
        <v>-21.299423160820183</v>
      </c>
      <c r="G23" s="1"/>
      <c r="H23" s="1"/>
      <c r="I23" s="1"/>
    </row>
    <row r="24" spans="1:9" x14ac:dyDescent="0.25">
      <c r="A24" s="11" t="s">
        <v>61</v>
      </c>
      <c r="B24" s="20">
        <v>122113</v>
      </c>
      <c r="C24" s="20">
        <v>69756</v>
      </c>
      <c r="D24" s="20">
        <v>122113</v>
      </c>
      <c r="E24" s="20">
        <v>69756</v>
      </c>
      <c r="F24" s="13">
        <f t="shared" si="0"/>
        <v>-42.875860882952672</v>
      </c>
      <c r="G24" s="1"/>
      <c r="H24" s="1"/>
      <c r="I24" s="1"/>
    </row>
    <row r="25" spans="1:9" x14ac:dyDescent="0.25">
      <c r="A25" s="8" t="s">
        <v>62</v>
      </c>
      <c r="B25" s="19">
        <v>1867</v>
      </c>
      <c r="C25" s="19">
        <v>2600</v>
      </c>
      <c r="D25" s="19">
        <v>1867</v>
      </c>
      <c r="E25" s="19">
        <v>2600</v>
      </c>
      <c r="F25" s="10">
        <f t="shared" si="0"/>
        <v>39.260846277450469</v>
      </c>
      <c r="G25" s="1"/>
      <c r="H25" s="1"/>
      <c r="I25" s="1"/>
    </row>
    <row r="26" spans="1:9" x14ac:dyDescent="0.25">
      <c r="A26" s="11" t="s">
        <v>63</v>
      </c>
      <c r="B26" s="20">
        <v>37682</v>
      </c>
      <c r="C26" s="20">
        <v>56375</v>
      </c>
      <c r="D26" s="20">
        <v>37682</v>
      </c>
      <c r="E26" s="20">
        <v>56375</v>
      </c>
      <c r="F26" s="13">
        <f t="shared" si="0"/>
        <v>49.60723953081046</v>
      </c>
      <c r="G26" s="1"/>
      <c r="H26" s="1"/>
      <c r="I26" s="1"/>
    </row>
    <row r="27" spans="1:9" x14ac:dyDescent="0.25">
      <c r="A27" s="8" t="s">
        <v>64</v>
      </c>
      <c r="B27" s="19">
        <v>106531</v>
      </c>
      <c r="C27" s="19">
        <v>138177</v>
      </c>
      <c r="D27" s="19">
        <v>106531</v>
      </c>
      <c r="E27" s="19">
        <v>138177</v>
      </c>
      <c r="F27" s="10">
        <f t="shared" si="0"/>
        <v>29.705907200720929</v>
      </c>
      <c r="G27" s="1"/>
      <c r="H27" s="1"/>
      <c r="I27" s="1"/>
    </row>
    <row r="28" spans="1:9" x14ac:dyDescent="0.25">
      <c r="A28" s="11" t="s">
        <v>65</v>
      </c>
      <c r="B28" s="20">
        <v>82917</v>
      </c>
      <c r="C28" s="20">
        <v>53237</v>
      </c>
      <c r="D28" s="20">
        <v>82917</v>
      </c>
      <c r="E28" s="20">
        <v>53237</v>
      </c>
      <c r="F28" s="13">
        <f t="shared" si="0"/>
        <v>-35.794830975553865</v>
      </c>
      <c r="G28" s="1"/>
      <c r="H28" s="1"/>
      <c r="I28" s="1"/>
    </row>
    <row r="29" spans="1:9" x14ac:dyDescent="0.25">
      <c r="A29" s="8" t="s">
        <v>66</v>
      </c>
      <c r="B29" s="19">
        <v>240511</v>
      </c>
      <c r="C29" s="19">
        <v>217048</v>
      </c>
      <c r="D29" s="19">
        <v>240511</v>
      </c>
      <c r="E29" s="19">
        <v>217048</v>
      </c>
      <c r="F29" s="10">
        <f t="shared" si="0"/>
        <v>-9.7554789593823159</v>
      </c>
      <c r="G29" s="1"/>
      <c r="H29" s="1"/>
      <c r="I29" s="1"/>
    </row>
    <row r="30" spans="1:9" x14ac:dyDescent="0.25">
      <c r="A30" s="11" t="s">
        <v>67</v>
      </c>
      <c r="B30" s="20">
        <v>159658</v>
      </c>
      <c r="C30" s="20">
        <v>144968</v>
      </c>
      <c r="D30" s="20">
        <v>159658</v>
      </c>
      <c r="E30" s="20">
        <v>144968</v>
      </c>
      <c r="F30" s="13">
        <f t="shared" si="0"/>
        <v>-9.2009169600020044</v>
      </c>
      <c r="G30" s="1"/>
      <c r="H30" s="1"/>
      <c r="I30" s="1"/>
    </row>
    <row r="31" spans="1:9" x14ac:dyDescent="0.25">
      <c r="A31" s="8" t="s">
        <v>68</v>
      </c>
      <c r="B31" s="19">
        <v>713656</v>
      </c>
      <c r="C31" s="19">
        <v>632668</v>
      </c>
      <c r="D31" s="19">
        <v>713656</v>
      </c>
      <c r="E31" s="19">
        <v>632668</v>
      </c>
      <c r="F31" s="10">
        <f t="shared" si="0"/>
        <v>-11.348324683040573</v>
      </c>
      <c r="G31" s="1"/>
      <c r="H31" s="1"/>
      <c r="I31" s="1"/>
    </row>
    <row r="32" spans="1:9" x14ac:dyDescent="0.25">
      <c r="A32" s="11" t="s">
        <v>69</v>
      </c>
      <c r="B32" s="20">
        <v>199912</v>
      </c>
      <c r="C32" s="20">
        <v>183756</v>
      </c>
      <c r="D32" s="20">
        <v>199912</v>
      </c>
      <c r="E32" s="20">
        <v>183756</v>
      </c>
      <c r="F32" s="13">
        <f t="shared" si="0"/>
        <v>-8.0815558845892213</v>
      </c>
      <c r="G32" s="1"/>
      <c r="H32" s="1"/>
      <c r="I32" s="1"/>
    </row>
    <row r="33" spans="1:9" x14ac:dyDescent="0.25">
      <c r="A33" s="8" t="s">
        <v>70</v>
      </c>
      <c r="B33" s="19">
        <v>20035</v>
      </c>
      <c r="C33" s="19">
        <v>31452</v>
      </c>
      <c r="D33" s="19">
        <v>20035</v>
      </c>
      <c r="E33" s="19">
        <v>31452</v>
      </c>
      <c r="F33" s="10">
        <f t="shared" si="0"/>
        <v>56.985275767407046</v>
      </c>
      <c r="G33" s="1"/>
      <c r="H33" s="1"/>
      <c r="I33" s="1"/>
    </row>
    <row r="34" spans="1:9" x14ac:dyDescent="0.25">
      <c r="A34" s="11" t="s">
        <v>71</v>
      </c>
      <c r="B34" s="20">
        <v>31111</v>
      </c>
      <c r="C34" s="20">
        <v>17969</v>
      </c>
      <c r="D34" s="20">
        <v>31111</v>
      </c>
      <c r="E34" s="20">
        <v>17969</v>
      </c>
      <c r="F34" s="13">
        <f t="shared" si="0"/>
        <v>-42.242293722477584</v>
      </c>
      <c r="G34" s="1"/>
      <c r="H34" s="1"/>
      <c r="I34" s="1"/>
    </row>
    <row r="35" spans="1:9" x14ac:dyDescent="0.25">
      <c r="A35" s="14" t="s">
        <v>72</v>
      </c>
      <c r="B35" s="15">
        <f>SUM(B7:B34)</f>
        <v>6214163</v>
      </c>
      <c r="C35" s="15">
        <f t="shared" ref="C35:E35" si="1">SUM(C7:C34)</f>
        <v>6114456</v>
      </c>
      <c r="D35" s="15">
        <f t="shared" si="1"/>
        <v>6214163</v>
      </c>
      <c r="E35" s="15">
        <f t="shared" si="1"/>
        <v>6114456</v>
      </c>
      <c r="F35" s="16">
        <f t="shared" si="0"/>
        <v>-1.6045121442742953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308495</v>
      </c>
      <c r="C38" s="41">
        <f>D7</f>
        <v>256097</v>
      </c>
      <c r="D38" s="41">
        <f>_xlfn.RANK.EQ(B38,$B$38:$B$65)+COUNTIF($B$38:$B$65,B38)-1</f>
        <v>6</v>
      </c>
      <c r="E38" s="42" t="str">
        <f t="shared" ref="E38:E65" si="2">INDEX($A$38:$B$65,MATCH(ROW()-37,$D$38:$D$65,0),1)</f>
        <v>GIJON</v>
      </c>
      <c r="F38" s="42">
        <f>LOOKUP(E38,$A$38:$A$65,$B$38:$B$65)</f>
        <v>1124144</v>
      </c>
      <c r="G38" s="42">
        <f>LOOKUP(E38,$A$38:$A$65,$C$38:$C$65)</f>
        <v>910751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34647</v>
      </c>
      <c r="C39" s="41">
        <f t="shared" ref="C39:C65" si="5">D8</f>
        <v>46505</v>
      </c>
      <c r="D39" s="41">
        <f t="shared" ref="D39:D65" si="6">_xlfn.RANK.EQ(B39,$B$38:$B$65)+COUNTIF($B$38:$B$65,B39)-1</f>
        <v>24</v>
      </c>
      <c r="E39" s="42" t="str">
        <f t="shared" si="2"/>
        <v>TARRAGONA</v>
      </c>
      <c r="F39" s="42">
        <f t="shared" ref="F39:F54" si="7">LOOKUP(E39,$A$38:$A$65,$B$38:$B$65)</f>
        <v>632668</v>
      </c>
      <c r="G39" s="42">
        <f t="shared" ref="G39:G65" si="8">LOOKUP(E39,$A$38:$A$65,$C$38:$C$65)</f>
        <v>713656</v>
      </c>
    </row>
    <row r="40" spans="1:9" x14ac:dyDescent="0.25">
      <c r="A40" s="42" t="str">
        <f t="shared" si="3"/>
        <v>ALMERIA</v>
      </c>
      <c r="B40" s="41">
        <f t="shared" si="4"/>
        <v>480628</v>
      </c>
      <c r="C40" s="41">
        <f t="shared" si="5"/>
        <v>482131</v>
      </c>
      <c r="D40" s="41">
        <f t="shared" si="6"/>
        <v>4</v>
      </c>
      <c r="E40" s="42" t="str">
        <f t="shared" si="2"/>
        <v>FERROL-SAN CIBRAO</v>
      </c>
      <c r="F40" s="42">
        <f t="shared" si="7"/>
        <v>491665</v>
      </c>
      <c r="G40" s="42">
        <f t="shared" si="8"/>
        <v>751908</v>
      </c>
    </row>
    <row r="41" spans="1:9" x14ac:dyDescent="0.25">
      <c r="A41" s="42" t="str">
        <f t="shared" si="3"/>
        <v>AVILES</v>
      </c>
      <c r="B41" s="41">
        <f t="shared" si="4"/>
        <v>317225</v>
      </c>
      <c r="C41" s="41">
        <f t="shared" si="5"/>
        <v>214161</v>
      </c>
      <c r="D41" s="41">
        <f t="shared" si="6"/>
        <v>5</v>
      </c>
      <c r="E41" s="42" t="str">
        <f t="shared" si="2"/>
        <v>ALMERIA</v>
      </c>
      <c r="F41" s="42">
        <f t="shared" si="7"/>
        <v>480628</v>
      </c>
      <c r="G41" s="42">
        <f t="shared" si="8"/>
        <v>482131</v>
      </c>
    </row>
    <row r="42" spans="1:9" x14ac:dyDescent="0.25">
      <c r="A42" s="42" t="str">
        <f t="shared" si="3"/>
        <v>BAHIA DE ALGECIRAS</v>
      </c>
      <c r="B42" s="41">
        <f t="shared" si="4"/>
        <v>203348</v>
      </c>
      <c r="C42" s="41">
        <f t="shared" si="5"/>
        <v>128333</v>
      </c>
      <c r="D42" s="41">
        <f t="shared" si="6"/>
        <v>12</v>
      </c>
      <c r="E42" s="42" t="str">
        <f t="shared" si="2"/>
        <v>AVILES</v>
      </c>
      <c r="F42" s="42">
        <f t="shared" si="7"/>
        <v>317225</v>
      </c>
      <c r="G42" s="42">
        <f t="shared" si="8"/>
        <v>214161</v>
      </c>
    </row>
    <row r="43" spans="1:9" x14ac:dyDescent="0.25">
      <c r="A43" s="42" t="str">
        <f t="shared" si="3"/>
        <v>BAHIA DE CADIZ</v>
      </c>
      <c r="B43" s="41">
        <f t="shared" si="4"/>
        <v>200426</v>
      </c>
      <c r="C43" s="41">
        <f t="shared" si="5"/>
        <v>279248</v>
      </c>
      <c r="D43" s="41">
        <f t="shared" si="6"/>
        <v>13</v>
      </c>
      <c r="E43" s="42" t="str">
        <f t="shared" si="2"/>
        <v>A CORUÑA</v>
      </c>
      <c r="F43" s="42">
        <f t="shared" si="7"/>
        <v>308495</v>
      </c>
      <c r="G43" s="42">
        <f t="shared" si="8"/>
        <v>256097</v>
      </c>
    </row>
    <row r="44" spans="1:9" x14ac:dyDescent="0.25">
      <c r="A44" s="42" t="str">
        <f t="shared" si="3"/>
        <v>BALEARES</v>
      </c>
      <c r="B44" s="41">
        <f t="shared" si="4"/>
        <v>154196</v>
      </c>
      <c r="C44" s="41">
        <f t="shared" si="5"/>
        <v>173641</v>
      </c>
      <c r="D44" s="41">
        <f t="shared" si="6"/>
        <v>15</v>
      </c>
      <c r="E44" s="42" t="str">
        <f t="shared" si="2"/>
        <v>BILBAO</v>
      </c>
      <c r="F44" s="42">
        <f t="shared" si="7"/>
        <v>308406</v>
      </c>
      <c r="G44" s="42">
        <f t="shared" si="8"/>
        <v>193352</v>
      </c>
    </row>
    <row r="45" spans="1:9" x14ac:dyDescent="0.25">
      <c r="A45" s="42" t="str">
        <f t="shared" si="3"/>
        <v>BARCELONA</v>
      </c>
      <c r="B45" s="41">
        <f t="shared" si="4"/>
        <v>217057</v>
      </c>
      <c r="C45" s="41">
        <f t="shared" si="5"/>
        <v>319371</v>
      </c>
      <c r="D45" s="41">
        <f t="shared" si="6"/>
        <v>10</v>
      </c>
      <c r="E45" s="42" t="str">
        <f t="shared" si="2"/>
        <v>CASTELLON</v>
      </c>
      <c r="F45" s="42">
        <f t="shared" si="7"/>
        <v>267473</v>
      </c>
      <c r="G45" s="42">
        <f t="shared" si="8"/>
        <v>137288</v>
      </c>
    </row>
    <row r="46" spans="1:9" x14ac:dyDescent="0.25">
      <c r="A46" s="42" t="str">
        <f t="shared" si="3"/>
        <v>BILBAO</v>
      </c>
      <c r="B46" s="41">
        <f t="shared" si="4"/>
        <v>308406</v>
      </c>
      <c r="C46" s="41">
        <f t="shared" si="5"/>
        <v>193352</v>
      </c>
      <c r="D46" s="41">
        <f t="shared" si="6"/>
        <v>7</v>
      </c>
      <c r="E46" s="42" t="str">
        <f t="shared" si="2"/>
        <v>CARTAGENA</v>
      </c>
      <c r="F46" s="42">
        <f t="shared" si="7"/>
        <v>225556</v>
      </c>
      <c r="G46" s="42">
        <f t="shared" si="8"/>
        <v>266805</v>
      </c>
    </row>
    <row r="47" spans="1:9" x14ac:dyDescent="0.25">
      <c r="A47" s="42" t="str">
        <f t="shared" si="3"/>
        <v>CARTAGENA</v>
      </c>
      <c r="B47" s="41">
        <f t="shared" si="4"/>
        <v>225556</v>
      </c>
      <c r="C47" s="41">
        <f t="shared" si="5"/>
        <v>266805</v>
      </c>
      <c r="D47" s="41">
        <f t="shared" si="6"/>
        <v>9</v>
      </c>
      <c r="E47" s="42" t="str">
        <f t="shared" si="2"/>
        <v>BARCELONA</v>
      </c>
      <c r="F47" s="42">
        <f t="shared" si="7"/>
        <v>217057</v>
      </c>
      <c r="G47" s="42">
        <f t="shared" si="8"/>
        <v>319371</v>
      </c>
    </row>
    <row r="48" spans="1:9" x14ac:dyDescent="0.25">
      <c r="A48" s="42" t="str">
        <f t="shared" si="3"/>
        <v>CASTELLON</v>
      </c>
      <c r="B48" s="41">
        <f t="shared" si="4"/>
        <v>267473</v>
      </c>
      <c r="C48" s="41">
        <f t="shared" si="5"/>
        <v>137288</v>
      </c>
      <c r="D48" s="41">
        <f t="shared" si="6"/>
        <v>8</v>
      </c>
      <c r="E48" s="42" t="str">
        <f t="shared" si="2"/>
        <v>SANTANDER</v>
      </c>
      <c r="F48" s="42">
        <f t="shared" si="7"/>
        <v>217048</v>
      </c>
      <c r="G48" s="42">
        <f t="shared" si="8"/>
        <v>240511</v>
      </c>
    </row>
    <row r="49" spans="1:7" x14ac:dyDescent="0.25">
      <c r="A49" s="42" t="str">
        <f t="shared" si="3"/>
        <v>CEUTA</v>
      </c>
      <c r="B49" s="41">
        <f t="shared" si="4"/>
        <v>14666</v>
      </c>
      <c r="C49" s="41">
        <f t="shared" si="5"/>
        <v>4437</v>
      </c>
      <c r="D49" s="41">
        <f t="shared" si="6"/>
        <v>27</v>
      </c>
      <c r="E49" s="42" t="str">
        <f t="shared" si="2"/>
        <v>BAHIA DE ALGECIRAS</v>
      </c>
      <c r="F49" s="42">
        <f t="shared" si="7"/>
        <v>203348</v>
      </c>
      <c r="G49" s="42">
        <f t="shared" si="8"/>
        <v>128333</v>
      </c>
    </row>
    <row r="50" spans="1:7" x14ac:dyDescent="0.25">
      <c r="A50" s="42" t="str">
        <f t="shared" si="3"/>
        <v>FERROL-SAN CIBRAO</v>
      </c>
      <c r="B50" s="41">
        <f t="shared" si="4"/>
        <v>491665</v>
      </c>
      <c r="C50" s="41">
        <f t="shared" si="5"/>
        <v>751908</v>
      </c>
      <c r="D50" s="41">
        <f t="shared" si="6"/>
        <v>3</v>
      </c>
      <c r="E50" s="42" t="str">
        <f t="shared" si="2"/>
        <v>BAHIA DE CADIZ</v>
      </c>
      <c r="F50" s="42">
        <f t="shared" si="7"/>
        <v>200426</v>
      </c>
      <c r="G50" s="42">
        <f t="shared" si="8"/>
        <v>279248</v>
      </c>
    </row>
    <row r="51" spans="1:7" x14ac:dyDescent="0.25">
      <c r="A51" s="42" t="str">
        <f t="shared" si="3"/>
        <v>GIJON</v>
      </c>
      <c r="B51" s="41">
        <f t="shared" si="4"/>
        <v>1124144</v>
      </c>
      <c r="C51" s="41">
        <f t="shared" si="5"/>
        <v>910751</v>
      </c>
      <c r="D51" s="41">
        <f t="shared" si="6"/>
        <v>1</v>
      </c>
      <c r="E51" s="42" t="str">
        <f t="shared" si="2"/>
        <v>VALENCIA</v>
      </c>
      <c r="F51" s="42">
        <f t="shared" si="7"/>
        <v>183756</v>
      </c>
      <c r="G51" s="42">
        <f t="shared" si="8"/>
        <v>199912</v>
      </c>
    </row>
    <row r="52" spans="1:7" x14ac:dyDescent="0.25">
      <c r="A52" s="42" t="str">
        <f t="shared" si="3"/>
        <v>HUELVA</v>
      </c>
      <c r="B52" s="41">
        <f t="shared" si="4"/>
        <v>109688</v>
      </c>
      <c r="C52" s="41">
        <f t="shared" si="5"/>
        <v>200535</v>
      </c>
      <c r="D52" s="41">
        <f t="shared" si="6"/>
        <v>18</v>
      </c>
      <c r="E52" s="42" t="str">
        <f t="shared" si="2"/>
        <v>BALEARES</v>
      </c>
      <c r="F52" s="42">
        <f t="shared" si="7"/>
        <v>154196</v>
      </c>
      <c r="G52" s="42">
        <f t="shared" si="8"/>
        <v>173641</v>
      </c>
    </row>
    <row r="53" spans="1:7" x14ac:dyDescent="0.25">
      <c r="A53" s="42" t="str">
        <f t="shared" si="3"/>
        <v>LAS PALMAS</v>
      </c>
      <c r="B53" s="41">
        <f t="shared" si="4"/>
        <v>60123</v>
      </c>
      <c r="C53" s="41">
        <f t="shared" si="5"/>
        <v>71718</v>
      </c>
      <c r="D53" s="41">
        <f t="shared" si="6"/>
        <v>20</v>
      </c>
      <c r="E53" s="42" t="str">
        <f t="shared" si="2"/>
        <v>SEVILLA</v>
      </c>
      <c r="F53" s="42">
        <f t="shared" si="7"/>
        <v>144968</v>
      </c>
      <c r="G53" s="42">
        <f t="shared" si="8"/>
        <v>159658</v>
      </c>
    </row>
    <row r="54" spans="1:7" x14ac:dyDescent="0.25">
      <c r="A54" s="42" t="str">
        <f t="shared" si="3"/>
        <v>MALAGA</v>
      </c>
      <c r="B54" s="41">
        <f t="shared" si="4"/>
        <v>48707</v>
      </c>
      <c r="C54" s="41">
        <f t="shared" si="5"/>
        <v>61889</v>
      </c>
      <c r="D54" s="41">
        <f t="shared" si="6"/>
        <v>23</v>
      </c>
      <c r="E54" s="42" t="str">
        <f t="shared" si="2"/>
        <v>PASAIA</v>
      </c>
      <c r="F54" s="42">
        <f t="shared" si="7"/>
        <v>138177</v>
      </c>
      <c r="G54" s="42">
        <f t="shared" si="8"/>
        <v>106531</v>
      </c>
    </row>
    <row r="55" spans="1:7" x14ac:dyDescent="0.25">
      <c r="A55" s="42" t="str">
        <f t="shared" si="3"/>
        <v>MARIN Y RIA DE PONTEVEDRA</v>
      </c>
      <c r="B55" s="41">
        <f t="shared" si="4"/>
        <v>69756</v>
      </c>
      <c r="C55" s="41">
        <f t="shared" si="5"/>
        <v>122113</v>
      </c>
      <c r="D55" s="41">
        <f t="shared" si="6"/>
        <v>19</v>
      </c>
      <c r="E55" s="42" t="str">
        <f t="shared" si="2"/>
        <v>HUELVA</v>
      </c>
      <c r="F55" s="42">
        <f t="shared" ref="F55:F65" si="9">LOOKUP(E55,$A$38:$A$65,$B$38:$B$65)</f>
        <v>109688</v>
      </c>
      <c r="G55" s="42">
        <f t="shared" si="8"/>
        <v>200535</v>
      </c>
    </row>
    <row r="56" spans="1:7" x14ac:dyDescent="0.25">
      <c r="A56" s="42" t="str">
        <f t="shared" si="3"/>
        <v>MELILLA</v>
      </c>
      <c r="B56" s="41">
        <f t="shared" si="4"/>
        <v>2600</v>
      </c>
      <c r="C56" s="41">
        <f t="shared" si="5"/>
        <v>1867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69756</v>
      </c>
      <c r="G56" s="42">
        <f t="shared" si="8"/>
        <v>122113</v>
      </c>
    </row>
    <row r="57" spans="1:7" x14ac:dyDescent="0.25">
      <c r="A57" s="42" t="str">
        <f t="shared" si="3"/>
        <v>MOTRIL</v>
      </c>
      <c r="B57" s="41">
        <f t="shared" si="4"/>
        <v>56375</v>
      </c>
      <c r="C57" s="41">
        <f t="shared" si="5"/>
        <v>37682</v>
      </c>
      <c r="D57" s="41">
        <f t="shared" si="6"/>
        <v>21</v>
      </c>
      <c r="E57" s="42" t="str">
        <f t="shared" si="2"/>
        <v>LAS PALMAS</v>
      </c>
      <c r="F57" s="42">
        <f t="shared" si="9"/>
        <v>60123</v>
      </c>
      <c r="G57" s="42">
        <f t="shared" si="8"/>
        <v>71718</v>
      </c>
    </row>
    <row r="58" spans="1:7" x14ac:dyDescent="0.25">
      <c r="A58" s="42" t="str">
        <f t="shared" si="3"/>
        <v>PASAIA</v>
      </c>
      <c r="B58" s="41">
        <f t="shared" si="4"/>
        <v>138177</v>
      </c>
      <c r="C58" s="41">
        <f t="shared" si="5"/>
        <v>106531</v>
      </c>
      <c r="D58" s="41">
        <f t="shared" si="6"/>
        <v>17</v>
      </c>
      <c r="E58" s="42" t="str">
        <f t="shared" si="2"/>
        <v>MOTRIL</v>
      </c>
      <c r="F58" s="42">
        <f t="shared" si="9"/>
        <v>56375</v>
      </c>
      <c r="G58" s="42">
        <f t="shared" si="8"/>
        <v>37682</v>
      </c>
    </row>
    <row r="59" spans="1:7" x14ac:dyDescent="0.25">
      <c r="A59" s="42" t="str">
        <f t="shared" si="3"/>
        <v>SANTA CRUZ DE TENERIFE</v>
      </c>
      <c r="B59" s="41">
        <f t="shared" si="4"/>
        <v>53237</v>
      </c>
      <c r="C59" s="41">
        <f t="shared" si="5"/>
        <v>82917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53237</v>
      </c>
      <c r="G59" s="42">
        <f t="shared" si="8"/>
        <v>82917</v>
      </c>
    </row>
    <row r="60" spans="1:7" x14ac:dyDescent="0.25">
      <c r="A60" s="42" t="str">
        <f t="shared" si="3"/>
        <v>SANTANDER</v>
      </c>
      <c r="B60" s="41">
        <f t="shared" si="4"/>
        <v>217048</v>
      </c>
      <c r="C60" s="41">
        <f t="shared" si="5"/>
        <v>240511</v>
      </c>
      <c r="D60" s="41">
        <f t="shared" si="6"/>
        <v>11</v>
      </c>
      <c r="E60" s="42" t="str">
        <f t="shared" si="2"/>
        <v>MALAGA</v>
      </c>
      <c r="F60" s="42">
        <f t="shared" si="9"/>
        <v>48707</v>
      </c>
      <c r="G60" s="42">
        <f t="shared" si="8"/>
        <v>61889</v>
      </c>
    </row>
    <row r="61" spans="1:7" x14ac:dyDescent="0.25">
      <c r="A61" s="42" t="str">
        <f t="shared" si="3"/>
        <v>SEVILLA</v>
      </c>
      <c r="B61" s="41">
        <f t="shared" si="4"/>
        <v>144968</v>
      </c>
      <c r="C61" s="41">
        <f t="shared" si="5"/>
        <v>159658</v>
      </c>
      <c r="D61" s="41">
        <f t="shared" si="6"/>
        <v>16</v>
      </c>
      <c r="E61" s="42" t="str">
        <f t="shared" si="2"/>
        <v>ALICANTE</v>
      </c>
      <c r="F61" s="42">
        <f t="shared" si="9"/>
        <v>34647</v>
      </c>
      <c r="G61" s="42">
        <f t="shared" si="8"/>
        <v>46505</v>
      </c>
    </row>
    <row r="62" spans="1:7" x14ac:dyDescent="0.25">
      <c r="A62" s="42" t="str">
        <f t="shared" si="3"/>
        <v>TARRAGONA</v>
      </c>
      <c r="B62" s="41">
        <f t="shared" si="4"/>
        <v>632668</v>
      </c>
      <c r="C62" s="41">
        <f t="shared" si="5"/>
        <v>713656</v>
      </c>
      <c r="D62" s="41">
        <f t="shared" si="6"/>
        <v>2</v>
      </c>
      <c r="E62" s="42" t="str">
        <f t="shared" si="2"/>
        <v>VIGO</v>
      </c>
      <c r="F62" s="42">
        <f t="shared" si="9"/>
        <v>31452</v>
      </c>
      <c r="G62" s="42">
        <f t="shared" si="8"/>
        <v>20035</v>
      </c>
    </row>
    <row r="63" spans="1:7" x14ac:dyDescent="0.25">
      <c r="A63" s="42" t="str">
        <f t="shared" si="3"/>
        <v>VALENCIA</v>
      </c>
      <c r="B63" s="41">
        <f t="shared" si="4"/>
        <v>183756</v>
      </c>
      <c r="C63" s="41">
        <f t="shared" si="5"/>
        <v>199912</v>
      </c>
      <c r="D63" s="41">
        <f t="shared" si="6"/>
        <v>14</v>
      </c>
      <c r="E63" s="42" t="str">
        <f t="shared" si="2"/>
        <v>VILAGARCIA</v>
      </c>
      <c r="F63" s="42">
        <f t="shared" si="9"/>
        <v>17969</v>
      </c>
      <c r="G63" s="42">
        <f t="shared" si="8"/>
        <v>31111</v>
      </c>
    </row>
    <row r="64" spans="1:7" x14ac:dyDescent="0.25">
      <c r="A64" s="42" t="str">
        <f t="shared" si="3"/>
        <v>VIGO</v>
      </c>
      <c r="B64" s="41">
        <f t="shared" si="4"/>
        <v>31452</v>
      </c>
      <c r="C64" s="41">
        <f t="shared" si="5"/>
        <v>20035</v>
      </c>
      <c r="D64" s="41">
        <f t="shared" si="6"/>
        <v>25</v>
      </c>
      <c r="E64" s="42" t="str">
        <f t="shared" si="2"/>
        <v>CEUTA</v>
      </c>
      <c r="F64" s="42">
        <f t="shared" si="9"/>
        <v>14666</v>
      </c>
      <c r="G64" s="42">
        <f t="shared" si="8"/>
        <v>4437</v>
      </c>
    </row>
    <row r="65" spans="1:7" x14ac:dyDescent="0.25">
      <c r="A65" s="42" t="str">
        <f t="shared" si="3"/>
        <v>VILAGARCIA</v>
      </c>
      <c r="B65" s="41">
        <f t="shared" si="4"/>
        <v>17969</v>
      </c>
      <c r="C65" s="41">
        <f t="shared" si="5"/>
        <v>31111</v>
      </c>
      <c r="D65" s="41">
        <f t="shared" si="6"/>
        <v>26</v>
      </c>
      <c r="E65" s="42" t="str">
        <f t="shared" si="2"/>
        <v>MELILLA</v>
      </c>
      <c r="F65" s="42">
        <f t="shared" si="9"/>
        <v>2600</v>
      </c>
      <c r="G65" s="42">
        <f t="shared" si="8"/>
        <v>1867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88255</v>
      </c>
      <c r="C7" s="21">
        <v>57561</v>
      </c>
      <c r="D7" s="21">
        <v>88255</v>
      </c>
      <c r="E7" s="21">
        <v>57561</v>
      </c>
      <c r="F7" s="10">
        <f>((E7*100)/D7)-100</f>
        <v>-34.778766075576456</v>
      </c>
      <c r="G7" s="1"/>
      <c r="H7" s="1"/>
      <c r="I7" s="1"/>
    </row>
    <row r="8" spans="1:12" x14ac:dyDescent="0.25">
      <c r="A8" s="11" t="s">
        <v>45</v>
      </c>
      <c r="B8" s="22">
        <v>100032</v>
      </c>
      <c r="C8" s="22">
        <v>112597</v>
      </c>
      <c r="D8" s="22">
        <v>100032</v>
      </c>
      <c r="E8" s="22">
        <v>112597</v>
      </c>
      <c r="F8" s="13">
        <f t="shared" ref="F8:F35" si="0">((E8*100)/D8)-100</f>
        <v>12.560980486244404</v>
      </c>
      <c r="G8" s="1"/>
      <c r="H8" s="1"/>
      <c r="I8" s="1"/>
    </row>
    <row r="9" spans="1:12" x14ac:dyDescent="0.25">
      <c r="A9" s="8" t="s">
        <v>46</v>
      </c>
      <c r="B9" s="21">
        <v>42993</v>
      </c>
      <c r="C9" s="21">
        <v>43720</v>
      </c>
      <c r="D9" s="21">
        <v>42993</v>
      </c>
      <c r="E9" s="21">
        <v>43720</v>
      </c>
      <c r="F9" s="10">
        <f t="shared" si="0"/>
        <v>1.6909729490847383</v>
      </c>
      <c r="G9" s="1"/>
      <c r="H9" s="1"/>
      <c r="I9" s="1"/>
    </row>
    <row r="10" spans="1:12" x14ac:dyDescent="0.25">
      <c r="A10" s="11" t="s">
        <v>47</v>
      </c>
      <c r="B10" s="22">
        <v>105622</v>
      </c>
      <c r="C10" s="22">
        <v>98146</v>
      </c>
      <c r="D10" s="22">
        <v>105622</v>
      </c>
      <c r="E10" s="22">
        <v>98146</v>
      </c>
      <c r="F10" s="13">
        <f t="shared" si="0"/>
        <v>-7.0780708564503669</v>
      </c>
      <c r="G10" s="1"/>
      <c r="H10" s="1"/>
      <c r="I10" s="1"/>
    </row>
    <row r="11" spans="1:12" x14ac:dyDescent="0.25">
      <c r="A11" s="8" t="s">
        <v>48</v>
      </c>
      <c r="B11" s="21">
        <v>3487010</v>
      </c>
      <c r="C11" s="21">
        <v>3280809</v>
      </c>
      <c r="D11" s="21">
        <v>3487010</v>
      </c>
      <c r="E11" s="21">
        <v>3280809</v>
      </c>
      <c r="F11" s="10">
        <f t="shared" si="0"/>
        <v>-5.9134043206070572</v>
      </c>
      <c r="G11" s="1"/>
      <c r="H11" s="1"/>
      <c r="I11" s="1"/>
    </row>
    <row r="12" spans="1:12" x14ac:dyDescent="0.25">
      <c r="A12" s="11" t="s">
        <v>49</v>
      </c>
      <c r="B12" s="22">
        <v>169234</v>
      </c>
      <c r="C12" s="22">
        <v>150499</v>
      </c>
      <c r="D12" s="22">
        <v>169234</v>
      </c>
      <c r="E12" s="22">
        <v>150499</v>
      </c>
      <c r="F12" s="13">
        <f t="shared" si="0"/>
        <v>-11.070470472836433</v>
      </c>
      <c r="G12" s="1"/>
      <c r="H12" s="1"/>
      <c r="I12" s="1"/>
    </row>
    <row r="13" spans="1:12" x14ac:dyDescent="0.25">
      <c r="A13" s="8" t="s">
        <v>50</v>
      </c>
      <c r="B13" s="21">
        <v>504417</v>
      </c>
      <c r="C13" s="21">
        <v>488322</v>
      </c>
      <c r="D13" s="21">
        <v>504417</v>
      </c>
      <c r="E13" s="21">
        <v>488322</v>
      </c>
      <c r="F13" s="10">
        <f t="shared" si="0"/>
        <v>-3.190812363580136</v>
      </c>
      <c r="G13" s="1"/>
      <c r="H13" s="1"/>
      <c r="I13" s="1"/>
    </row>
    <row r="14" spans="1:12" x14ac:dyDescent="0.25">
      <c r="A14" s="11" t="s">
        <v>51</v>
      </c>
      <c r="B14" s="22">
        <v>2051501</v>
      </c>
      <c r="C14" s="22">
        <v>2433891</v>
      </c>
      <c r="D14" s="22">
        <v>2051501</v>
      </c>
      <c r="E14" s="22">
        <v>2433891</v>
      </c>
      <c r="F14" s="13">
        <f t="shared" si="0"/>
        <v>18.639522963917642</v>
      </c>
      <c r="G14" s="1"/>
      <c r="H14" s="1"/>
      <c r="I14" s="1"/>
    </row>
    <row r="15" spans="1:12" x14ac:dyDescent="0.25">
      <c r="A15" s="8" t="s">
        <v>52</v>
      </c>
      <c r="B15" s="21">
        <v>446859</v>
      </c>
      <c r="C15" s="21">
        <v>557736</v>
      </c>
      <c r="D15" s="21">
        <v>446859</v>
      </c>
      <c r="E15" s="21">
        <v>557736</v>
      </c>
      <c r="F15" s="10">
        <f t="shared" si="0"/>
        <v>24.812524756131126</v>
      </c>
      <c r="G15" s="1"/>
      <c r="H15" s="1"/>
      <c r="I15" s="1"/>
    </row>
    <row r="16" spans="1:12" x14ac:dyDescent="0.25">
      <c r="A16" s="11" t="s">
        <v>53</v>
      </c>
      <c r="B16" s="22">
        <v>69748</v>
      </c>
      <c r="C16" s="22">
        <v>79448</v>
      </c>
      <c r="D16" s="22">
        <v>69748</v>
      </c>
      <c r="E16" s="22">
        <v>79448</v>
      </c>
      <c r="F16" s="13">
        <f t="shared" si="0"/>
        <v>13.907208808854733</v>
      </c>
      <c r="G16" s="1"/>
      <c r="H16" s="1"/>
      <c r="I16" s="1"/>
    </row>
    <row r="17" spans="1:9" x14ac:dyDescent="0.25">
      <c r="A17" s="8" t="s">
        <v>54</v>
      </c>
      <c r="B17" s="21">
        <v>100069</v>
      </c>
      <c r="C17" s="21">
        <v>153856</v>
      </c>
      <c r="D17" s="21">
        <v>100069</v>
      </c>
      <c r="E17" s="21">
        <v>153856</v>
      </c>
      <c r="F17" s="10">
        <f t="shared" si="0"/>
        <v>53.749912560333371</v>
      </c>
      <c r="G17" s="1"/>
      <c r="H17" s="1"/>
      <c r="I17" s="1"/>
    </row>
    <row r="18" spans="1:9" x14ac:dyDescent="0.25">
      <c r="A18" s="11" t="s">
        <v>55</v>
      </c>
      <c r="B18" s="22">
        <v>64080</v>
      </c>
      <c r="C18" s="22">
        <v>60986</v>
      </c>
      <c r="D18" s="22">
        <v>64080</v>
      </c>
      <c r="E18" s="22">
        <v>60986</v>
      </c>
      <c r="F18" s="13">
        <f t="shared" si="0"/>
        <v>-4.8283395755305918</v>
      </c>
      <c r="G18" s="1"/>
      <c r="H18" s="1"/>
      <c r="I18" s="1"/>
    </row>
    <row r="19" spans="1:9" x14ac:dyDescent="0.25">
      <c r="A19" s="8" t="s">
        <v>56</v>
      </c>
      <c r="B19" s="21">
        <v>21853</v>
      </c>
      <c r="C19" s="21">
        <v>16082</v>
      </c>
      <c r="D19" s="21">
        <v>21853</v>
      </c>
      <c r="E19" s="21">
        <v>16082</v>
      </c>
      <c r="F19" s="10">
        <f t="shared" si="0"/>
        <v>-26.408273463597681</v>
      </c>
      <c r="G19" s="1"/>
      <c r="H19" s="1"/>
      <c r="I19" s="1"/>
    </row>
    <row r="20" spans="1:9" x14ac:dyDescent="0.25">
      <c r="A20" s="11" t="s">
        <v>57</v>
      </c>
      <c r="B20" s="22">
        <v>81085</v>
      </c>
      <c r="C20" s="22">
        <v>79666</v>
      </c>
      <c r="D20" s="22">
        <v>81085</v>
      </c>
      <c r="E20" s="22">
        <v>79666</v>
      </c>
      <c r="F20" s="13">
        <f t="shared" si="0"/>
        <v>-1.7500154159215668</v>
      </c>
      <c r="G20" s="1"/>
      <c r="H20" s="1"/>
      <c r="I20" s="1"/>
    </row>
    <row r="21" spans="1:9" x14ac:dyDescent="0.25">
      <c r="A21" s="8" t="s">
        <v>58</v>
      </c>
      <c r="B21" s="21">
        <v>15306</v>
      </c>
      <c r="C21" s="21">
        <v>3800</v>
      </c>
      <c r="D21" s="21">
        <v>15306</v>
      </c>
      <c r="E21" s="21">
        <v>3800</v>
      </c>
      <c r="F21" s="10">
        <f t="shared" si="0"/>
        <v>-75.173134718411077</v>
      </c>
      <c r="G21" s="1"/>
      <c r="H21" s="1"/>
      <c r="I21" s="1"/>
    </row>
    <row r="22" spans="1:9" x14ac:dyDescent="0.25">
      <c r="A22" s="11" t="s">
        <v>59</v>
      </c>
      <c r="B22" s="22">
        <v>1109499</v>
      </c>
      <c r="C22" s="22">
        <v>1133687</v>
      </c>
      <c r="D22" s="22">
        <v>1109499</v>
      </c>
      <c r="E22" s="22">
        <v>1133687</v>
      </c>
      <c r="F22" s="13">
        <f t="shared" si="0"/>
        <v>2.1800830825444706</v>
      </c>
      <c r="G22" s="1"/>
      <c r="H22" s="1"/>
      <c r="I22" s="1"/>
    </row>
    <row r="23" spans="1:9" x14ac:dyDescent="0.25">
      <c r="A23" s="8" t="s">
        <v>60</v>
      </c>
      <c r="B23" s="21">
        <v>122075</v>
      </c>
      <c r="C23" s="21">
        <v>107672</v>
      </c>
      <c r="D23" s="21">
        <v>122075</v>
      </c>
      <c r="E23" s="21">
        <v>107672</v>
      </c>
      <c r="F23" s="10">
        <f t="shared" si="0"/>
        <v>-11.798484538193733</v>
      </c>
      <c r="G23" s="1"/>
      <c r="H23" s="1"/>
      <c r="I23" s="1"/>
    </row>
    <row r="24" spans="1:9" x14ac:dyDescent="0.25">
      <c r="A24" s="11" t="s">
        <v>61</v>
      </c>
      <c r="B24" s="22">
        <v>69133</v>
      </c>
      <c r="C24" s="22">
        <v>74158</v>
      </c>
      <c r="D24" s="22">
        <v>69133</v>
      </c>
      <c r="E24" s="22">
        <v>74158</v>
      </c>
      <c r="F24" s="13">
        <f t="shared" si="0"/>
        <v>7.2685982092488359</v>
      </c>
      <c r="G24" s="1"/>
      <c r="H24" s="1"/>
      <c r="I24" s="1"/>
    </row>
    <row r="25" spans="1:9" x14ac:dyDescent="0.25">
      <c r="A25" s="8" t="s">
        <v>62</v>
      </c>
      <c r="B25" s="21">
        <v>50058</v>
      </c>
      <c r="C25" s="21">
        <v>51832</v>
      </c>
      <c r="D25" s="21">
        <v>50058</v>
      </c>
      <c r="E25" s="21">
        <v>51832</v>
      </c>
      <c r="F25" s="10">
        <f t="shared" si="0"/>
        <v>3.5438890886571528</v>
      </c>
      <c r="G25" s="1"/>
      <c r="H25" s="1"/>
      <c r="I25" s="1"/>
    </row>
    <row r="26" spans="1:9" x14ac:dyDescent="0.25">
      <c r="A26" s="11" t="s">
        <v>63</v>
      </c>
      <c r="B26" s="22">
        <v>14004</v>
      </c>
      <c r="C26" s="22">
        <v>15618</v>
      </c>
      <c r="D26" s="22">
        <v>14004</v>
      </c>
      <c r="E26" s="22">
        <v>15618</v>
      </c>
      <c r="F26" s="13">
        <f t="shared" si="0"/>
        <v>11.525278491859467</v>
      </c>
      <c r="G26" s="1"/>
      <c r="H26" s="1"/>
      <c r="I26" s="1"/>
    </row>
    <row r="27" spans="1:9" x14ac:dyDescent="0.25">
      <c r="A27" s="8" t="s">
        <v>64</v>
      </c>
      <c r="B27" s="21">
        <v>104769</v>
      </c>
      <c r="C27" s="21">
        <v>145079</v>
      </c>
      <c r="D27" s="21">
        <v>104769</v>
      </c>
      <c r="E27" s="21">
        <v>145079</v>
      </c>
      <c r="F27" s="10">
        <f t="shared" si="0"/>
        <v>38.475121457683088</v>
      </c>
      <c r="G27" s="1"/>
      <c r="H27" s="1"/>
      <c r="I27" s="1"/>
    </row>
    <row r="28" spans="1:9" x14ac:dyDescent="0.25">
      <c r="A28" s="11" t="s">
        <v>65</v>
      </c>
      <c r="B28" s="22">
        <v>448747</v>
      </c>
      <c r="C28" s="22">
        <v>426582</v>
      </c>
      <c r="D28" s="22">
        <v>448747</v>
      </c>
      <c r="E28" s="22">
        <v>426582</v>
      </c>
      <c r="F28" s="13">
        <f t="shared" si="0"/>
        <v>-4.9393087864654319</v>
      </c>
      <c r="G28" s="1"/>
      <c r="H28" s="1"/>
      <c r="I28" s="1"/>
    </row>
    <row r="29" spans="1:9" x14ac:dyDescent="0.25">
      <c r="A29" s="8" t="s">
        <v>66</v>
      </c>
      <c r="B29" s="21">
        <v>81659</v>
      </c>
      <c r="C29" s="21">
        <v>129326</v>
      </c>
      <c r="D29" s="21">
        <v>81659</v>
      </c>
      <c r="E29" s="21">
        <v>129326</v>
      </c>
      <c r="F29" s="10">
        <f t="shared" si="0"/>
        <v>58.373235038391357</v>
      </c>
      <c r="G29" s="1"/>
      <c r="H29" s="1"/>
      <c r="I29" s="1"/>
    </row>
    <row r="30" spans="1:9" x14ac:dyDescent="0.25">
      <c r="A30" s="11" t="s">
        <v>67</v>
      </c>
      <c r="B30" s="22">
        <v>163392</v>
      </c>
      <c r="C30" s="22">
        <v>153458</v>
      </c>
      <c r="D30" s="22">
        <v>163392</v>
      </c>
      <c r="E30" s="22">
        <v>153458</v>
      </c>
      <c r="F30" s="13">
        <f t="shared" si="0"/>
        <v>-6.0798570309439839</v>
      </c>
      <c r="G30" s="1"/>
      <c r="H30" s="1"/>
      <c r="I30" s="1"/>
    </row>
    <row r="31" spans="1:9" x14ac:dyDescent="0.25">
      <c r="A31" s="8" t="s">
        <v>68</v>
      </c>
      <c r="B31" s="21">
        <v>303426</v>
      </c>
      <c r="C31" s="21">
        <v>260938</v>
      </c>
      <c r="D31" s="21">
        <v>303426</v>
      </c>
      <c r="E31" s="21">
        <v>260938</v>
      </c>
      <c r="F31" s="10">
        <f t="shared" si="0"/>
        <v>-14.002755202256893</v>
      </c>
      <c r="G31" s="1"/>
      <c r="H31" s="1"/>
      <c r="I31" s="1"/>
    </row>
    <row r="32" spans="1:9" x14ac:dyDescent="0.25">
      <c r="A32" s="11" t="s">
        <v>69</v>
      </c>
      <c r="B32" s="22">
        <v>3660912</v>
      </c>
      <c r="C32" s="22">
        <v>4634128</v>
      </c>
      <c r="D32" s="22">
        <v>3660912</v>
      </c>
      <c r="E32" s="22">
        <v>4634128</v>
      </c>
      <c r="F32" s="13">
        <f t="shared" si="0"/>
        <v>26.583976888818967</v>
      </c>
      <c r="G32" s="1"/>
      <c r="H32" s="1"/>
      <c r="I32" s="1"/>
    </row>
    <row r="33" spans="1:9" x14ac:dyDescent="0.25">
      <c r="A33" s="8" t="s">
        <v>70</v>
      </c>
      <c r="B33" s="21">
        <v>225816</v>
      </c>
      <c r="C33" s="21">
        <v>253421</v>
      </c>
      <c r="D33" s="21">
        <v>225816</v>
      </c>
      <c r="E33" s="21">
        <v>253421</v>
      </c>
      <c r="F33" s="10">
        <f t="shared" si="0"/>
        <v>12.224554504552373</v>
      </c>
      <c r="G33" s="1"/>
      <c r="H33" s="1"/>
      <c r="I33" s="1"/>
    </row>
    <row r="34" spans="1:9" x14ac:dyDescent="0.25">
      <c r="A34" s="11" t="s">
        <v>71</v>
      </c>
      <c r="B34" s="22">
        <v>15377</v>
      </c>
      <c r="C34" s="22">
        <v>16752</v>
      </c>
      <c r="D34" s="22">
        <v>15377</v>
      </c>
      <c r="E34" s="22">
        <v>16752</v>
      </c>
      <c r="F34" s="13">
        <f t="shared" si="0"/>
        <v>8.9419262534954811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13716931</v>
      </c>
      <c r="C35" s="15">
        <f t="shared" ref="C35:E35" si="1">SUM(C7:C34)</f>
        <v>15019770</v>
      </c>
      <c r="D35" s="15">
        <f t="shared" si="1"/>
        <v>13716931</v>
      </c>
      <c r="E35" s="15">
        <f t="shared" si="1"/>
        <v>15019770</v>
      </c>
      <c r="F35" s="16">
        <f t="shared" si="0"/>
        <v>9.4980356757644984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57561</v>
      </c>
      <c r="C38" s="41">
        <f>D7</f>
        <v>88255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VALENCIA</v>
      </c>
      <c r="F38" s="42">
        <f>LOOKUP(E38,$A$38:$A$65,$B$38:$B$65)</f>
        <v>4634128</v>
      </c>
      <c r="G38" s="42">
        <f>LOOKUP(E38,$A$38:$A$65,$C$38:$C$65)</f>
        <v>3660912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112597</v>
      </c>
      <c r="C39" s="41">
        <f t="shared" ref="C39:C65" si="5">D8</f>
        <v>100032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3280809</v>
      </c>
      <c r="G39" s="42">
        <f t="shared" ref="G39:G65" si="8">LOOKUP(E39,$A$38:$A$65,$C$38:$C$65)</f>
        <v>3487010</v>
      </c>
    </row>
    <row r="40" spans="1:9" x14ac:dyDescent="0.25">
      <c r="A40" s="42" t="str">
        <f t="shared" si="3"/>
        <v>ALMERIA</v>
      </c>
      <c r="B40" s="41">
        <f t="shared" si="4"/>
        <v>43720</v>
      </c>
      <c r="C40" s="41">
        <f t="shared" si="5"/>
        <v>42993</v>
      </c>
      <c r="D40" s="41">
        <f t="shared" si="6"/>
        <v>24</v>
      </c>
      <c r="E40" s="42" t="str">
        <f t="shared" si="2"/>
        <v>BARCELONA</v>
      </c>
      <c r="F40" s="42">
        <f t="shared" si="7"/>
        <v>2433891</v>
      </c>
      <c r="G40" s="42">
        <f t="shared" si="8"/>
        <v>2051501</v>
      </c>
    </row>
    <row r="41" spans="1:9" x14ac:dyDescent="0.25">
      <c r="A41" s="42" t="str">
        <f t="shared" si="3"/>
        <v>AVILES</v>
      </c>
      <c r="B41" s="41">
        <f t="shared" si="4"/>
        <v>98146</v>
      </c>
      <c r="C41" s="41">
        <f t="shared" si="5"/>
        <v>105622</v>
      </c>
      <c r="D41" s="41">
        <f t="shared" si="6"/>
        <v>17</v>
      </c>
      <c r="E41" s="42" t="str">
        <f t="shared" si="2"/>
        <v>LAS PALMAS</v>
      </c>
      <c r="F41" s="42">
        <f t="shared" si="7"/>
        <v>1133687</v>
      </c>
      <c r="G41" s="42">
        <f t="shared" si="8"/>
        <v>1109499</v>
      </c>
    </row>
    <row r="42" spans="1:9" x14ac:dyDescent="0.25">
      <c r="A42" s="42" t="str">
        <f t="shared" si="3"/>
        <v>BAHIA DE ALGECIRAS</v>
      </c>
      <c r="B42" s="41">
        <f t="shared" si="4"/>
        <v>3280809</v>
      </c>
      <c r="C42" s="41">
        <f t="shared" si="5"/>
        <v>3487010</v>
      </c>
      <c r="D42" s="41">
        <f t="shared" si="6"/>
        <v>2</v>
      </c>
      <c r="E42" s="42" t="str">
        <f t="shared" si="2"/>
        <v>BILBAO</v>
      </c>
      <c r="F42" s="42">
        <f t="shared" si="7"/>
        <v>557736</v>
      </c>
      <c r="G42" s="42">
        <f t="shared" si="8"/>
        <v>446859</v>
      </c>
    </row>
    <row r="43" spans="1:9" x14ac:dyDescent="0.25">
      <c r="A43" s="42" t="str">
        <f t="shared" si="3"/>
        <v>BAHIA DE CADIZ</v>
      </c>
      <c r="B43" s="41">
        <f t="shared" si="4"/>
        <v>150499</v>
      </c>
      <c r="C43" s="41">
        <f t="shared" si="5"/>
        <v>169234</v>
      </c>
      <c r="D43" s="41">
        <f t="shared" si="6"/>
        <v>12</v>
      </c>
      <c r="E43" s="42" t="str">
        <f t="shared" si="2"/>
        <v>BALEARES</v>
      </c>
      <c r="F43" s="42">
        <f t="shared" si="7"/>
        <v>488322</v>
      </c>
      <c r="G43" s="42">
        <f t="shared" si="8"/>
        <v>504417</v>
      </c>
    </row>
    <row r="44" spans="1:9" x14ac:dyDescent="0.25">
      <c r="A44" s="42" t="str">
        <f t="shared" si="3"/>
        <v>BALEARES</v>
      </c>
      <c r="B44" s="41">
        <f t="shared" si="4"/>
        <v>488322</v>
      </c>
      <c r="C44" s="41">
        <f t="shared" si="5"/>
        <v>504417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426582</v>
      </c>
      <c r="G44" s="42">
        <f t="shared" si="8"/>
        <v>448747</v>
      </c>
    </row>
    <row r="45" spans="1:9" x14ac:dyDescent="0.25">
      <c r="A45" s="42" t="str">
        <f t="shared" si="3"/>
        <v>BARCELONA</v>
      </c>
      <c r="B45" s="41">
        <f t="shared" si="4"/>
        <v>2433891</v>
      </c>
      <c r="C45" s="41">
        <f t="shared" si="5"/>
        <v>2051501</v>
      </c>
      <c r="D45" s="41">
        <f t="shared" si="6"/>
        <v>3</v>
      </c>
      <c r="E45" s="42" t="str">
        <f t="shared" si="2"/>
        <v>TARRAGONA</v>
      </c>
      <c r="F45" s="42">
        <f t="shared" si="7"/>
        <v>260938</v>
      </c>
      <c r="G45" s="42">
        <f t="shared" si="8"/>
        <v>303426</v>
      </c>
    </row>
    <row r="46" spans="1:9" x14ac:dyDescent="0.25">
      <c r="A46" s="42" t="str">
        <f t="shared" si="3"/>
        <v>BILBAO</v>
      </c>
      <c r="B46" s="41">
        <f t="shared" si="4"/>
        <v>557736</v>
      </c>
      <c r="C46" s="41">
        <f t="shared" si="5"/>
        <v>446859</v>
      </c>
      <c r="D46" s="41">
        <f t="shared" si="6"/>
        <v>5</v>
      </c>
      <c r="E46" s="42" t="str">
        <f t="shared" si="2"/>
        <v>VIGO</v>
      </c>
      <c r="F46" s="42">
        <f t="shared" si="7"/>
        <v>253421</v>
      </c>
      <c r="G46" s="42">
        <f t="shared" si="8"/>
        <v>225816</v>
      </c>
    </row>
    <row r="47" spans="1:9" x14ac:dyDescent="0.25">
      <c r="A47" s="42" t="str">
        <f t="shared" si="3"/>
        <v>CARTAGENA</v>
      </c>
      <c r="B47" s="41">
        <f t="shared" si="4"/>
        <v>79448</v>
      </c>
      <c r="C47" s="41">
        <f t="shared" si="5"/>
        <v>69748</v>
      </c>
      <c r="D47" s="41">
        <f t="shared" si="6"/>
        <v>19</v>
      </c>
      <c r="E47" s="42" t="str">
        <f t="shared" si="2"/>
        <v>CASTELLON</v>
      </c>
      <c r="F47" s="42">
        <f t="shared" si="7"/>
        <v>153856</v>
      </c>
      <c r="G47" s="42">
        <f t="shared" si="8"/>
        <v>100069</v>
      </c>
    </row>
    <row r="48" spans="1:9" x14ac:dyDescent="0.25">
      <c r="A48" s="42" t="str">
        <f t="shared" si="3"/>
        <v>CASTELLON</v>
      </c>
      <c r="B48" s="41">
        <f t="shared" si="4"/>
        <v>153856</v>
      </c>
      <c r="C48" s="41">
        <f t="shared" si="5"/>
        <v>100069</v>
      </c>
      <c r="D48" s="41">
        <f t="shared" si="6"/>
        <v>10</v>
      </c>
      <c r="E48" s="42" t="str">
        <f t="shared" si="2"/>
        <v>SEVILLA</v>
      </c>
      <c r="F48" s="42">
        <f t="shared" si="7"/>
        <v>153458</v>
      </c>
      <c r="G48" s="42">
        <f t="shared" si="8"/>
        <v>163392</v>
      </c>
    </row>
    <row r="49" spans="1:7" x14ac:dyDescent="0.25">
      <c r="A49" s="42" t="str">
        <f t="shared" si="3"/>
        <v>CEUTA</v>
      </c>
      <c r="B49" s="41">
        <f t="shared" si="4"/>
        <v>60986</v>
      </c>
      <c r="C49" s="41">
        <f t="shared" si="5"/>
        <v>64080</v>
      </c>
      <c r="D49" s="41">
        <f t="shared" si="6"/>
        <v>21</v>
      </c>
      <c r="E49" s="42" t="str">
        <f t="shared" si="2"/>
        <v>BAHIA DE CADIZ</v>
      </c>
      <c r="F49" s="42">
        <f t="shared" si="7"/>
        <v>150499</v>
      </c>
      <c r="G49" s="42">
        <f t="shared" si="8"/>
        <v>169234</v>
      </c>
    </row>
    <row r="50" spans="1:7" x14ac:dyDescent="0.25">
      <c r="A50" s="42" t="str">
        <f t="shared" si="3"/>
        <v>FERROL-SAN CIBRAO</v>
      </c>
      <c r="B50" s="41">
        <f t="shared" si="4"/>
        <v>16082</v>
      </c>
      <c r="C50" s="41">
        <f t="shared" si="5"/>
        <v>21853</v>
      </c>
      <c r="D50" s="41">
        <f t="shared" si="6"/>
        <v>26</v>
      </c>
      <c r="E50" s="42" t="str">
        <f t="shared" si="2"/>
        <v>PASAIA</v>
      </c>
      <c r="F50" s="42">
        <f t="shared" si="7"/>
        <v>145079</v>
      </c>
      <c r="G50" s="42">
        <f t="shared" si="8"/>
        <v>104769</v>
      </c>
    </row>
    <row r="51" spans="1:7" x14ac:dyDescent="0.25">
      <c r="A51" s="42" t="str">
        <f t="shared" si="3"/>
        <v>GIJON</v>
      </c>
      <c r="B51" s="41">
        <f t="shared" si="4"/>
        <v>79666</v>
      </c>
      <c r="C51" s="41">
        <f t="shared" si="5"/>
        <v>81085</v>
      </c>
      <c r="D51" s="41">
        <f t="shared" si="6"/>
        <v>18</v>
      </c>
      <c r="E51" s="42" t="str">
        <f t="shared" si="2"/>
        <v>SANTANDER</v>
      </c>
      <c r="F51" s="42">
        <f t="shared" si="7"/>
        <v>129326</v>
      </c>
      <c r="G51" s="42">
        <f t="shared" si="8"/>
        <v>81659</v>
      </c>
    </row>
    <row r="52" spans="1:7" x14ac:dyDescent="0.25">
      <c r="A52" s="42" t="str">
        <f t="shared" si="3"/>
        <v>HUELVA</v>
      </c>
      <c r="B52" s="41">
        <f t="shared" si="4"/>
        <v>3800</v>
      </c>
      <c r="C52" s="41">
        <f t="shared" si="5"/>
        <v>15306</v>
      </c>
      <c r="D52" s="41">
        <f t="shared" si="6"/>
        <v>28</v>
      </c>
      <c r="E52" s="42" t="str">
        <f t="shared" si="2"/>
        <v>ALICANTE</v>
      </c>
      <c r="F52" s="42">
        <f t="shared" si="7"/>
        <v>112597</v>
      </c>
      <c r="G52" s="42">
        <f t="shared" si="8"/>
        <v>100032</v>
      </c>
    </row>
    <row r="53" spans="1:7" x14ac:dyDescent="0.25">
      <c r="A53" s="42" t="str">
        <f t="shared" si="3"/>
        <v>LAS PALMAS</v>
      </c>
      <c r="B53" s="41">
        <f t="shared" si="4"/>
        <v>1133687</v>
      </c>
      <c r="C53" s="41">
        <f t="shared" si="5"/>
        <v>1109499</v>
      </c>
      <c r="D53" s="41">
        <f t="shared" si="6"/>
        <v>4</v>
      </c>
      <c r="E53" s="42" t="str">
        <f t="shared" si="2"/>
        <v>MALAGA</v>
      </c>
      <c r="F53" s="42">
        <f t="shared" si="7"/>
        <v>107672</v>
      </c>
      <c r="G53" s="42">
        <f t="shared" si="8"/>
        <v>122075</v>
      </c>
    </row>
    <row r="54" spans="1:7" x14ac:dyDescent="0.25">
      <c r="A54" s="42" t="str">
        <f t="shared" si="3"/>
        <v>MALAGA</v>
      </c>
      <c r="B54" s="41">
        <f t="shared" si="4"/>
        <v>107672</v>
      </c>
      <c r="C54" s="41">
        <f t="shared" si="5"/>
        <v>122075</v>
      </c>
      <c r="D54" s="41">
        <f t="shared" si="6"/>
        <v>16</v>
      </c>
      <c r="E54" s="42" t="str">
        <f t="shared" si="2"/>
        <v>AVILES</v>
      </c>
      <c r="F54" s="42">
        <f t="shared" si="7"/>
        <v>98146</v>
      </c>
      <c r="G54" s="42">
        <f t="shared" si="8"/>
        <v>105622</v>
      </c>
    </row>
    <row r="55" spans="1:7" x14ac:dyDescent="0.25">
      <c r="A55" s="42" t="str">
        <f t="shared" si="3"/>
        <v>MARIN Y RIA DE PONTEVEDRA</v>
      </c>
      <c r="B55" s="41">
        <f t="shared" si="4"/>
        <v>74158</v>
      </c>
      <c r="C55" s="41">
        <f t="shared" si="5"/>
        <v>69133</v>
      </c>
      <c r="D55" s="41">
        <f t="shared" si="6"/>
        <v>20</v>
      </c>
      <c r="E55" s="42" t="str">
        <f t="shared" si="2"/>
        <v>GIJON</v>
      </c>
      <c r="F55" s="42">
        <f t="shared" ref="F55:F65" si="9">LOOKUP(E55,$A$38:$A$65,$B$38:$B$65)</f>
        <v>79666</v>
      </c>
      <c r="G55" s="42">
        <f t="shared" si="8"/>
        <v>81085</v>
      </c>
    </row>
    <row r="56" spans="1:7" x14ac:dyDescent="0.25">
      <c r="A56" s="42" t="str">
        <f t="shared" si="3"/>
        <v>MELILLA</v>
      </c>
      <c r="B56" s="41">
        <f t="shared" si="4"/>
        <v>51832</v>
      </c>
      <c r="C56" s="41">
        <f t="shared" si="5"/>
        <v>50058</v>
      </c>
      <c r="D56" s="41">
        <f t="shared" si="6"/>
        <v>23</v>
      </c>
      <c r="E56" s="42" t="str">
        <f t="shared" si="2"/>
        <v>CARTAGENA</v>
      </c>
      <c r="F56" s="42">
        <f t="shared" si="9"/>
        <v>79448</v>
      </c>
      <c r="G56" s="42">
        <f t="shared" si="8"/>
        <v>69748</v>
      </c>
    </row>
    <row r="57" spans="1:7" x14ac:dyDescent="0.25">
      <c r="A57" s="42" t="str">
        <f t="shared" si="3"/>
        <v>MOTRIL</v>
      </c>
      <c r="B57" s="41">
        <f t="shared" si="4"/>
        <v>15618</v>
      </c>
      <c r="C57" s="41">
        <f t="shared" si="5"/>
        <v>14004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74158</v>
      </c>
      <c r="G57" s="42">
        <f t="shared" si="8"/>
        <v>69133</v>
      </c>
    </row>
    <row r="58" spans="1:7" x14ac:dyDescent="0.25">
      <c r="A58" s="42" t="str">
        <f t="shared" si="3"/>
        <v>PASAIA</v>
      </c>
      <c r="B58" s="41">
        <f t="shared" si="4"/>
        <v>145079</v>
      </c>
      <c r="C58" s="41">
        <f t="shared" si="5"/>
        <v>104769</v>
      </c>
      <c r="D58" s="41">
        <f t="shared" si="6"/>
        <v>13</v>
      </c>
      <c r="E58" s="42" t="str">
        <f t="shared" si="2"/>
        <v>CEUTA</v>
      </c>
      <c r="F58" s="42">
        <f t="shared" si="9"/>
        <v>60986</v>
      </c>
      <c r="G58" s="42">
        <f t="shared" si="8"/>
        <v>64080</v>
      </c>
    </row>
    <row r="59" spans="1:7" x14ac:dyDescent="0.25">
      <c r="A59" s="42" t="str">
        <f t="shared" si="3"/>
        <v>SANTA CRUZ DE TENERIFE</v>
      </c>
      <c r="B59" s="41">
        <f t="shared" si="4"/>
        <v>426582</v>
      </c>
      <c r="C59" s="41">
        <f t="shared" si="5"/>
        <v>448747</v>
      </c>
      <c r="D59" s="41">
        <f t="shared" si="6"/>
        <v>7</v>
      </c>
      <c r="E59" s="42" t="str">
        <f t="shared" si="2"/>
        <v>A CORUÑA</v>
      </c>
      <c r="F59" s="42">
        <f t="shared" si="9"/>
        <v>57561</v>
      </c>
      <c r="G59" s="42">
        <f t="shared" si="8"/>
        <v>88255</v>
      </c>
    </row>
    <row r="60" spans="1:7" x14ac:dyDescent="0.25">
      <c r="A60" s="42" t="str">
        <f t="shared" si="3"/>
        <v>SANTANDER</v>
      </c>
      <c r="B60" s="41">
        <f t="shared" si="4"/>
        <v>129326</v>
      </c>
      <c r="C60" s="41">
        <f t="shared" si="5"/>
        <v>81659</v>
      </c>
      <c r="D60" s="41">
        <f t="shared" si="6"/>
        <v>14</v>
      </c>
      <c r="E60" s="42" t="str">
        <f t="shared" si="2"/>
        <v>MELILLA</v>
      </c>
      <c r="F60" s="42">
        <f t="shared" si="9"/>
        <v>51832</v>
      </c>
      <c r="G60" s="42">
        <f t="shared" si="8"/>
        <v>50058</v>
      </c>
    </row>
    <row r="61" spans="1:7" x14ac:dyDescent="0.25">
      <c r="A61" s="42" t="str">
        <f t="shared" si="3"/>
        <v>SEVILLA</v>
      </c>
      <c r="B61" s="41">
        <f t="shared" si="4"/>
        <v>153458</v>
      </c>
      <c r="C61" s="41">
        <f t="shared" si="5"/>
        <v>163392</v>
      </c>
      <c r="D61" s="41">
        <f t="shared" si="6"/>
        <v>11</v>
      </c>
      <c r="E61" s="42" t="str">
        <f t="shared" si="2"/>
        <v>ALMERIA</v>
      </c>
      <c r="F61" s="42">
        <f t="shared" si="9"/>
        <v>43720</v>
      </c>
      <c r="G61" s="42">
        <f t="shared" si="8"/>
        <v>42993</v>
      </c>
    </row>
    <row r="62" spans="1:7" x14ac:dyDescent="0.25">
      <c r="A62" s="42" t="str">
        <f t="shared" si="3"/>
        <v>TARRAGONA</v>
      </c>
      <c r="B62" s="41">
        <f t="shared" si="4"/>
        <v>260938</v>
      </c>
      <c r="C62" s="41">
        <f t="shared" si="5"/>
        <v>303426</v>
      </c>
      <c r="D62" s="41">
        <f t="shared" si="6"/>
        <v>8</v>
      </c>
      <c r="E62" s="42" t="str">
        <f t="shared" si="2"/>
        <v>VILAGARCIA</v>
      </c>
      <c r="F62" s="42">
        <f t="shared" si="9"/>
        <v>16752</v>
      </c>
      <c r="G62" s="42">
        <f t="shared" si="8"/>
        <v>15377</v>
      </c>
    </row>
    <row r="63" spans="1:7" x14ac:dyDescent="0.25">
      <c r="A63" s="42" t="str">
        <f t="shared" si="3"/>
        <v>VALENCIA</v>
      </c>
      <c r="B63" s="41">
        <f t="shared" si="4"/>
        <v>4634128</v>
      </c>
      <c r="C63" s="41">
        <f t="shared" si="5"/>
        <v>3660912</v>
      </c>
      <c r="D63" s="41">
        <f t="shared" si="6"/>
        <v>1</v>
      </c>
      <c r="E63" s="42" t="str">
        <f t="shared" si="2"/>
        <v>FERROL-SAN CIBRAO</v>
      </c>
      <c r="F63" s="42">
        <f t="shared" si="9"/>
        <v>16082</v>
      </c>
      <c r="G63" s="42">
        <f t="shared" si="8"/>
        <v>21853</v>
      </c>
    </row>
    <row r="64" spans="1:7" x14ac:dyDescent="0.25">
      <c r="A64" s="42" t="str">
        <f t="shared" si="3"/>
        <v>VIGO</v>
      </c>
      <c r="B64" s="41">
        <f t="shared" si="4"/>
        <v>253421</v>
      </c>
      <c r="C64" s="41">
        <f t="shared" si="5"/>
        <v>225816</v>
      </c>
      <c r="D64" s="41">
        <f t="shared" si="6"/>
        <v>9</v>
      </c>
      <c r="E64" s="42" t="str">
        <f t="shared" si="2"/>
        <v>MOTRIL</v>
      </c>
      <c r="F64" s="42">
        <f t="shared" si="9"/>
        <v>15618</v>
      </c>
      <c r="G64" s="42">
        <f t="shared" si="8"/>
        <v>14004</v>
      </c>
    </row>
    <row r="65" spans="1:7" x14ac:dyDescent="0.25">
      <c r="A65" s="42" t="str">
        <f t="shared" si="3"/>
        <v>VILAGARCIA</v>
      </c>
      <c r="B65" s="41">
        <f t="shared" si="4"/>
        <v>16752</v>
      </c>
      <c r="C65" s="41">
        <f t="shared" si="5"/>
        <v>15377</v>
      </c>
      <c r="D65" s="41">
        <f t="shared" si="6"/>
        <v>25</v>
      </c>
      <c r="E65" s="42" t="str">
        <f t="shared" si="2"/>
        <v>HUELVA</v>
      </c>
      <c r="F65" s="42">
        <f t="shared" si="9"/>
        <v>3800</v>
      </c>
      <c r="G65" s="42">
        <f t="shared" si="8"/>
        <v>15306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2676</v>
      </c>
      <c r="C7" s="23">
        <v>2613</v>
      </c>
      <c r="D7" s="23">
        <v>2676</v>
      </c>
      <c r="E7" s="23">
        <v>2613</v>
      </c>
      <c r="F7" s="10">
        <f>((E7*100)/D7)-100</f>
        <v>-2.3542600896860932</v>
      </c>
      <c r="G7" s="1"/>
      <c r="H7" s="1"/>
      <c r="I7" s="1"/>
    </row>
    <row r="8" spans="1:12" x14ac:dyDescent="0.25">
      <c r="A8" s="11" t="s">
        <v>45</v>
      </c>
      <c r="B8" s="24">
        <v>31</v>
      </c>
      <c r="C8" s="24">
        <v>27</v>
      </c>
      <c r="D8" s="24">
        <v>31</v>
      </c>
      <c r="E8" s="24">
        <v>27</v>
      </c>
      <c r="F8" s="13">
        <f t="shared" ref="F8:F35" si="0">((E8*100)/D8)-100</f>
        <v>-12.903225806451616</v>
      </c>
      <c r="G8" s="1"/>
      <c r="H8" s="1"/>
      <c r="I8" s="1"/>
    </row>
    <row r="9" spans="1:12" x14ac:dyDescent="0.25">
      <c r="A9" s="8" t="s">
        <v>46</v>
      </c>
      <c r="B9" s="23">
        <v>335</v>
      </c>
      <c r="C9" s="23">
        <v>264</v>
      </c>
      <c r="D9" s="23">
        <v>335</v>
      </c>
      <c r="E9" s="23">
        <v>264</v>
      </c>
      <c r="F9" s="10">
        <f t="shared" si="0"/>
        <v>-21.194029850746276</v>
      </c>
      <c r="G9" s="1"/>
      <c r="H9" s="1"/>
      <c r="I9" s="1"/>
    </row>
    <row r="10" spans="1:12" x14ac:dyDescent="0.25">
      <c r="A10" s="11" t="s">
        <v>47</v>
      </c>
      <c r="B10" s="24">
        <v>1031</v>
      </c>
      <c r="C10" s="24">
        <v>880</v>
      </c>
      <c r="D10" s="24">
        <v>1031</v>
      </c>
      <c r="E10" s="24">
        <v>880</v>
      </c>
      <c r="F10" s="13">
        <f t="shared" si="0"/>
        <v>-14.645974781765275</v>
      </c>
      <c r="G10" s="1"/>
      <c r="H10" s="1"/>
      <c r="I10" s="1"/>
    </row>
    <row r="11" spans="1:12" x14ac:dyDescent="0.25">
      <c r="A11" s="8" t="s">
        <v>48</v>
      </c>
      <c r="B11" s="23">
        <v>143</v>
      </c>
      <c r="C11" s="23">
        <v>118</v>
      </c>
      <c r="D11" s="23">
        <v>143</v>
      </c>
      <c r="E11" s="23">
        <v>118</v>
      </c>
      <c r="F11" s="10">
        <f t="shared" si="0"/>
        <v>-17.48251748251748</v>
      </c>
      <c r="G11" s="1"/>
      <c r="H11" s="1"/>
      <c r="I11" s="1"/>
    </row>
    <row r="12" spans="1:12" x14ac:dyDescent="0.25">
      <c r="A12" s="11" t="s">
        <v>49</v>
      </c>
      <c r="B12" s="24">
        <v>982</v>
      </c>
      <c r="C12" s="24">
        <v>780</v>
      </c>
      <c r="D12" s="24">
        <v>982</v>
      </c>
      <c r="E12" s="24">
        <v>780</v>
      </c>
      <c r="F12" s="13">
        <f t="shared" si="0"/>
        <v>-20.570264765784117</v>
      </c>
      <c r="G12" s="1"/>
      <c r="H12" s="1"/>
      <c r="I12" s="1"/>
    </row>
    <row r="13" spans="1:12" x14ac:dyDescent="0.25">
      <c r="A13" s="8" t="s">
        <v>50</v>
      </c>
      <c r="B13" s="23">
        <v>202</v>
      </c>
      <c r="C13" s="23">
        <v>245</v>
      </c>
      <c r="D13" s="23">
        <v>202</v>
      </c>
      <c r="E13" s="23">
        <v>245</v>
      </c>
      <c r="F13" s="10">
        <f t="shared" si="0"/>
        <v>21.287128712871294</v>
      </c>
      <c r="G13" s="1"/>
      <c r="H13" s="1"/>
      <c r="I13" s="1"/>
    </row>
    <row r="14" spans="1:12" x14ac:dyDescent="0.25">
      <c r="A14" s="11" t="s">
        <v>51</v>
      </c>
      <c r="B14" s="24">
        <v>53</v>
      </c>
      <c r="C14" s="24">
        <v>346</v>
      </c>
      <c r="D14" s="24">
        <v>53</v>
      </c>
      <c r="E14" s="24">
        <v>346</v>
      </c>
      <c r="F14" s="13">
        <f t="shared" si="0"/>
        <v>552.83018867924534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64</v>
      </c>
      <c r="C16" s="24">
        <v>80</v>
      </c>
      <c r="D16" s="24">
        <v>64</v>
      </c>
      <c r="E16" s="24">
        <v>80</v>
      </c>
      <c r="F16" s="13">
        <f t="shared" si="0"/>
        <v>25</v>
      </c>
      <c r="G16" s="1"/>
      <c r="H16" s="1"/>
      <c r="I16" s="1"/>
    </row>
    <row r="17" spans="1:9" x14ac:dyDescent="0.25">
      <c r="A17" s="8" t="s">
        <v>54</v>
      </c>
      <c r="B17" s="23">
        <v>161</v>
      </c>
      <c r="C17" s="23">
        <v>180</v>
      </c>
      <c r="D17" s="23">
        <v>161</v>
      </c>
      <c r="E17" s="23">
        <v>180</v>
      </c>
      <c r="F17" s="10">
        <f t="shared" si="0"/>
        <v>11.801242236024848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9</v>
      </c>
      <c r="D18" s="24">
        <v>0</v>
      </c>
      <c r="E18" s="24">
        <v>9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3">
        <v>18</v>
      </c>
      <c r="C19" s="23">
        <v>23</v>
      </c>
      <c r="D19" s="23">
        <v>18</v>
      </c>
      <c r="E19" s="23">
        <v>23</v>
      </c>
      <c r="F19" s="10">
        <f t="shared" si="0"/>
        <v>27.777777777777771</v>
      </c>
      <c r="G19" s="1"/>
      <c r="H19" s="1"/>
      <c r="I19" s="1"/>
    </row>
    <row r="20" spans="1:9" x14ac:dyDescent="0.25">
      <c r="A20" s="11" t="s">
        <v>57</v>
      </c>
      <c r="B20" s="24">
        <v>647</v>
      </c>
      <c r="C20" s="24">
        <v>369</v>
      </c>
      <c r="D20" s="24">
        <v>647</v>
      </c>
      <c r="E20" s="24">
        <v>369</v>
      </c>
      <c r="F20" s="13">
        <f t="shared" si="0"/>
        <v>-42.967542503863989</v>
      </c>
      <c r="G20" s="1"/>
      <c r="H20" s="1"/>
      <c r="I20" s="1"/>
    </row>
    <row r="21" spans="1:9" x14ac:dyDescent="0.25">
      <c r="A21" s="8" t="s">
        <v>58</v>
      </c>
      <c r="B21" s="23">
        <v>216</v>
      </c>
      <c r="C21" s="23">
        <v>176</v>
      </c>
      <c r="D21" s="23">
        <v>216</v>
      </c>
      <c r="E21" s="23">
        <v>176</v>
      </c>
      <c r="F21" s="10">
        <f t="shared" si="0"/>
        <v>-18.518518518518519</v>
      </c>
      <c r="G21" s="1"/>
      <c r="H21" s="1"/>
      <c r="I21" s="1"/>
    </row>
    <row r="22" spans="1:9" x14ac:dyDescent="0.25">
      <c r="A22" s="11" t="s">
        <v>59</v>
      </c>
      <c r="B22" s="24">
        <v>222</v>
      </c>
      <c r="C22" s="24">
        <v>37</v>
      </c>
      <c r="D22" s="24">
        <v>222</v>
      </c>
      <c r="E22" s="24">
        <v>37</v>
      </c>
      <c r="F22" s="13">
        <f t="shared" si="0"/>
        <v>-83.333333333333329</v>
      </c>
      <c r="G22" s="1"/>
      <c r="H22" s="1"/>
      <c r="I22" s="1"/>
    </row>
    <row r="23" spans="1:9" x14ac:dyDescent="0.25">
      <c r="A23" s="8" t="s">
        <v>60</v>
      </c>
      <c r="B23" s="23">
        <v>62</v>
      </c>
      <c r="C23" s="23">
        <v>41</v>
      </c>
      <c r="D23" s="23">
        <v>62</v>
      </c>
      <c r="E23" s="23">
        <v>41</v>
      </c>
      <c r="F23" s="10">
        <f t="shared" si="0"/>
        <v>-33.870967741935488</v>
      </c>
      <c r="G23" s="1"/>
      <c r="H23" s="1"/>
      <c r="I23" s="1"/>
    </row>
    <row r="24" spans="1:9" x14ac:dyDescent="0.25">
      <c r="A24" s="11" t="s">
        <v>61</v>
      </c>
      <c r="B24" s="24">
        <v>198</v>
      </c>
      <c r="C24" s="24">
        <v>121</v>
      </c>
      <c r="D24" s="24">
        <v>198</v>
      </c>
      <c r="E24" s="24">
        <v>121</v>
      </c>
      <c r="F24" s="13">
        <f t="shared" si="0"/>
        <v>-38.888888888888886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150</v>
      </c>
      <c r="C26" s="24">
        <v>147</v>
      </c>
      <c r="D26" s="24">
        <v>150</v>
      </c>
      <c r="E26" s="24">
        <v>147</v>
      </c>
      <c r="F26" s="13">
        <f t="shared" si="0"/>
        <v>-2</v>
      </c>
      <c r="G26" s="1"/>
      <c r="H26" s="1"/>
      <c r="I26" s="1"/>
    </row>
    <row r="27" spans="1:9" x14ac:dyDescent="0.25">
      <c r="A27" s="8" t="s">
        <v>64</v>
      </c>
      <c r="B27" s="23">
        <v>1030</v>
      </c>
      <c r="C27" s="23">
        <v>2143</v>
      </c>
      <c r="D27" s="23">
        <v>1030</v>
      </c>
      <c r="E27" s="23">
        <v>2143</v>
      </c>
      <c r="F27" s="10">
        <f t="shared" si="0"/>
        <v>108.05825242718447</v>
      </c>
      <c r="G27" s="1"/>
      <c r="H27" s="1"/>
      <c r="I27" s="1"/>
    </row>
    <row r="28" spans="1:9" x14ac:dyDescent="0.25">
      <c r="A28" s="11" t="s">
        <v>65</v>
      </c>
      <c r="B28" s="24">
        <v>230</v>
      </c>
      <c r="C28" s="24">
        <v>162</v>
      </c>
      <c r="D28" s="24">
        <v>230</v>
      </c>
      <c r="E28" s="24">
        <v>162</v>
      </c>
      <c r="F28" s="13">
        <f t="shared" si="0"/>
        <v>-29.565217391304344</v>
      </c>
      <c r="G28" s="1"/>
      <c r="H28" s="1"/>
      <c r="I28" s="1"/>
    </row>
    <row r="29" spans="1:9" x14ac:dyDescent="0.25">
      <c r="A29" s="8" t="s">
        <v>66</v>
      </c>
      <c r="B29" s="23">
        <v>238</v>
      </c>
      <c r="C29" s="23">
        <v>225</v>
      </c>
      <c r="D29" s="23">
        <v>238</v>
      </c>
      <c r="E29" s="23">
        <v>225</v>
      </c>
      <c r="F29" s="10">
        <f t="shared" si="0"/>
        <v>-5.4621848739495817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107</v>
      </c>
      <c r="C31" s="23">
        <v>106</v>
      </c>
      <c r="D31" s="23">
        <v>107</v>
      </c>
      <c r="E31" s="23">
        <v>106</v>
      </c>
      <c r="F31" s="10">
        <f t="shared" si="0"/>
        <v>-0.93457943925233167</v>
      </c>
      <c r="G31" s="1"/>
      <c r="H31" s="1"/>
      <c r="I31" s="1"/>
    </row>
    <row r="32" spans="1:9" x14ac:dyDescent="0.25">
      <c r="A32" s="11" t="s">
        <v>69</v>
      </c>
      <c r="B32" s="24">
        <v>74</v>
      </c>
      <c r="C32" s="24">
        <v>63</v>
      </c>
      <c r="D32" s="24">
        <v>74</v>
      </c>
      <c r="E32" s="24">
        <v>63</v>
      </c>
      <c r="F32" s="13">
        <f t="shared" si="0"/>
        <v>-14.86486486486487</v>
      </c>
      <c r="G32" s="1"/>
      <c r="H32" s="1"/>
      <c r="I32" s="1"/>
    </row>
    <row r="33" spans="1:9" x14ac:dyDescent="0.25">
      <c r="A33" s="8" t="s">
        <v>70</v>
      </c>
      <c r="B33" s="23">
        <v>3776</v>
      </c>
      <c r="C33" s="23">
        <v>3829</v>
      </c>
      <c r="D33" s="23">
        <v>3776</v>
      </c>
      <c r="E33" s="23">
        <v>3829</v>
      </c>
      <c r="F33" s="10">
        <f t="shared" si="0"/>
        <v>1.4036016949152526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12646</v>
      </c>
      <c r="C35" s="15">
        <f t="shared" ref="C35:E35" si="1">SUM(C7:C34)</f>
        <v>12984</v>
      </c>
      <c r="D35" s="15">
        <f t="shared" si="1"/>
        <v>12646</v>
      </c>
      <c r="E35" s="15">
        <f t="shared" si="1"/>
        <v>12984</v>
      </c>
      <c r="F35" s="16">
        <f t="shared" si="0"/>
        <v>2.6727819073224737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2613</v>
      </c>
      <c r="C38" s="41">
        <f>D7</f>
        <v>2676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3829</v>
      </c>
      <c r="G38" s="42">
        <f>LOOKUP(E38,$A$38:$A$65,$C$38:$C$65)</f>
        <v>3776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</v>
      </c>
      <c r="C39" s="41">
        <f t="shared" ref="C39:C65" si="5">D8</f>
        <v>31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2613</v>
      </c>
      <c r="G39" s="42">
        <f t="shared" ref="G39:G65" si="8">LOOKUP(E39,$A$38:$A$65,$C$38:$C$65)</f>
        <v>2676</v>
      </c>
    </row>
    <row r="40" spans="1:9" x14ac:dyDescent="0.25">
      <c r="A40" s="42" t="str">
        <f t="shared" si="3"/>
        <v>ALMERIA</v>
      </c>
      <c r="B40" s="41">
        <f t="shared" si="4"/>
        <v>264</v>
      </c>
      <c r="C40" s="41">
        <f t="shared" si="5"/>
        <v>335</v>
      </c>
      <c r="D40" s="41">
        <f t="shared" si="6"/>
        <v>8</v>
      </c>
      <c r="E40" s="42" t="str">
        <f t="shared" si="2"/>
        <v>PASAIA</v>
      </c>
      <c r="F40" s="42">
        <f t="shared" si="7"/>
        <v>2143</v>
      </c>
      <c r="G40" s="42">
        <f t="shared" si="8"/>
        <v>1030</v>
      </c>
    </row>
    <row r="41" spans="1:9" x14ac:dyDescent="0.25">
      <c r="A41" s="42" t="str">
        <f t="shared" si="3"/>
        <v>AVILES</v>
      </c>
      <c r="B41" s="41">
        <f t="shared" si="4"/>
        <v>880</v>
      </c>
      <c r="C41" s="41">
        <f t="shared" si="5"/>
        <v>1031</v>
      </c>
      <c r="D41" s="41">
        <f t="shared" si="6"/>
        <v>4</v>
      </c>
      <c r="E41" s="42" t="str">
        <f t="shared" si="2"/>
        <v>AVILES</v>
      </c>
      <c r="F41" s="42">
        <f t="shared" si="7"/>
        <v>880</v>
      </c>
      <c r="G41" s="42">
        <f t="shared" si="8"/>
        <v>1031</v>
      </c>
    </row>
    <row r="42" spans="1:9" x14ac:dyDescent="0.25">
      <c r="A42" s="42" t="str">
        <f t="shared" si="3"/>
        <v>BAHIA DE ALGECIRAS</v>
      </c>
      <c r="B42" s="41">
        <f t="shared" si="4"/>
        <v>118</v>
      </c>
      <c r="C42" s="41">
        <f t="shared" si="5"/>
        <v>143</v>
      </c>
      <c r="D42" s="41">
        <f t="shared" si="6"/>
        <v>16</v>
      </c>
      <c r="E42" s="42" t="str">
        <f t="shared" si="2"/>
        <v>BAHIA DE CADIZ</v>
      </c>
      <c r="F42" s="42">
        <f t="shared" si="7"/>
        <v>780</v>
      </c>
      <c r="G42" s="42">
        <f t="shared" si="8"/>
        <v>982</v>
      </c>
    </row>
    <row r="43" spans="1:9" x14ac:dyDescent="0.25">
      <c r="A43" s="42" t="str">
        <f t="shared" si="3"/>
        <v>BAHIA DE CADIZ</v>
      </c>
      <c r="B43" s="41">
        <f t="shared" si="4"/>
        <v>780</v>
      </c>
      <c r="C43" s="41">
        <f t="shared" si="5"/>
        <v>982</v>
      </c>
      <c r="D43" s="41">
        <f t="shared" si="6"/>
        <v>5</v>
      </c>
      <c r="E43" s="42" t="str">
        <f t="shared" si="2"/>
        <v>GIJON</v>
      </c>
      <c r="F43" s="42">
        <f t="shared" si="7"/>
        <v>369</v>
      </c>
      <c r="G43" s="42">
        <f t="shared" si="8"/>
        <v>647</v>
      </c>
    </row>
    <row r="44" spans="1:9" x14ac:dyDescent="0.25">
      <c r="A44" s="42" t="str">
        <f t="shared" si="3"/>
        <v>BALEARES</v>
      </c>
      <c r="B44" s="41">
        <f t="shared" si="4"/>
        <v>245</v>
      </c>
      <c r="C44" s="41">
        <f t="shared" si="5"/>
        <v>202</v>
      </c>
      <c r="D44" s="41">
        <f t="shared" si="6"/>
        <v>9</v>
      </c>
      <c r="E44" s="42" t="str">
        <f t="shared" si="2"/>
        <v>BARCELONA</v>
      </c>
      <c r="F44" s="42">
        <f t="shared" si="7"/>
        <v>346</v>
      </c>
      <c r="G44" s="42">
        <f t="shared" si="8"/>
        <v>53</v>
      </c>
    </row>
    <row r="45" spans="1:9" x14ac:dyDescent="0.25">
      <c r="A45" s="42" t="str">
        <f t="shared" si="3"/>
        <v>BARCELONA</v>
      </c>
      <c r="B45" s="41">
        <f t="shared" si="4"/>
        <v>346</v>
      </c>
      <c r="C45" s="41">
        <f t="shared" si="5"/>
        <v>53</v>
      </c>
      <c r="D45" s="41">
        <f t="shared" si="6"/>
        <v>7</v>
      </c>
      <c r="E45" s="42" t="str">
        <f t="shared" si="2"/>
        <v>ALMERIA</v>
      </c>
      <c r="F45" s="42">
        <f t="shared" si="7"/>
        <v>264</v>
      </c>
      <c r="G45" s="42">
        <f t="shared" si="8"/>
        <v>335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BALEARES</v>
      </c>
      <c r="F46" s="42">
        <f t="shared" si="7"/>
        <v>245</v>
      </c>
      <c r="G46" s="42">
        <f t="shared" si="8"/>
        <v>202</v>
      </c>
    </row>
    <row r="47" spans="1:9" x14ac:dyDescent="0.25">
      <c r="A47" s="42" t="str">
        <f t="shared" si="3"/>
        <v>CARTAGENA</v>
      </c>
      <c r="B47" s="41">
        <f t="shared" si="4"/>
        <v>80</v>
      </c>
      <c r="C47" s="41">
        <f t="shared" si="5"/>
        <v>64</v>
      </c>
      <c r="D47" s="41">
        <f t="shared" si="6"/>
        <v>18</v>
      </c>
      <c r="E47" s="42" t="str">
        <f t="shared" si="2"/>
        <v>SANTANDER</v>
      </c>
      <c r="F47" s="42">
        <f t="shared" si="7"/>
        <v>225</v>
      </c>
      <c r="G47" s="42">
        <f t="shared" si="8"/>
        <v>238</v>
      </c>
    </row>
    <row r="48" spans="1:9" x14ac:dyDescent="0.25">
      <c r="A48" s="42" t="str">
        <f t="shared" si="3"/>
        <v>CASTELLON</v>
      </c>
      <c r="B48" s="41">
        <f t="shared" si="4"/>
        <v>180</v>
      </c>
      <c r="C48" s="41">
        <f t="shared" si="5"/>
        <v>161</v>
      </c>
      <c r="D48" s="41">
        <f t="shared" si="6"/>
        <v>11</v>
      </c>
      <c r="E48" s="42" t="str">
        <f t="shared" si="2"/>
        <v>CASTELLON</v>
      </c>
      <c r="F48" s="42">
        <f t="shared" si="7"/>
        <v>180</v>
      </c>
      <c r="G48" s="42">
        <f t="shared" si="8"/>
        <v>161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0</v>
      </c>
      <c r="D49" s="41">
        <f t="shared" si="6"/>
        <v>24</v>
      </c>
      <c r="E49" s="42" t="str">
        <f t="shared" si="2"/>
        <v>HUELVA</v>
      </c>
      <c r="F49" s="42">
        <f t="shared" si="7"/>
        <v>176</v>
      </c>
      <c r="G49" s="42">
        <f t="shared" si="8"/>
        <v>216</v>
      </c>
    </row>
    <row r="50" spans="1:7" x14ac:dyDescent="0.25">
      <c r="A50" s="42" t="str">
        <f t="shared" si="3"/>
        <v>FERROL-SAN CIBRAO</v>
      </c>
      <c r="B50" s="41">
        <f t="shared" si="4"/>
        <v>23</v>
      </c>
      <c r="C50" s="41">
        <f t="shared" si="5"/>
        <v>18</v>
      </c>
      <c r="D50" s="41">
        <f t="shared" si="6"/>
        <v>23</v>
      </c>
      <c r="E50" s="42" t="str">
        <f t="shared" si="2"/>
        <v>SANTA CRUZ DE TENERIFE</v>
      </c>
      <c r="F50" s="42">
        <f t="shared" si="7"/>
        <v>162</v>
      </c>
      <c r="G50" s="42">
        <f t="shared" si="8"/>
        <v>230</v>
      </c>
    </row>
    <row r="51" spans="1:7" x14ac:dyDescent="0.25">
      <c r="A51" s="42" t="str">
        <f t="shared" si="3"/>
        <v>GIJON</v>
      </c>
      <c r="B51" s="41">
        <f t="shared" si="4"/>
        <v>369</v>
      </c>
      <c r="C51" s="41">
        <f t="shared" si="5"/>
        <v>647</v>
      </c>
      <c r="D51" s="41">
        <f t="shared" si="6"/>
        <v>6</v>
      </c>
      <c r="E51" s="42" t="str">
        <f t="shared" si="2"/>
        <v>MOTRIL</v>
      </c>
      <c r="F51" s="42">
        <f t="shared" si="7"/>
        <v>147</v>
      </c>
      <c r="G51" s="42">
        <f t="shared" si="8"/>
        <v>150</v>
      </c>
    </row>
    <row r="52" spans="1:7" x14ac:dyDescent="0.25">
      <c r="A52" s="42" t="str">
        <f t="shared" si="3"/>
        <v>HUELVA</v>
      </c>
      <c r="B52" s="41">
        <f t="shared" si="4"/>
        <v>176</v>
      </c>
      <c r="C52" s="41">
        <f t="shared" si="5"/>
        <v>216</v>
      </c>
      <c r="D52" s="41">
        <f t="shared" si="6"/>
        <v>12</v>
      </c>
      <c r="E52" s="42" t="str">
        <f t="shared" si="2"/>
        <v>MARIN Y RIA DE PONTEVEDRA</v>
      </c>
      <c r="F52" s="42">
        <f t="shared" si="7"/>
        <v>121</v>
      </c>
      <c r="G52" s="42">
        <f t="shared" si="8"/>
        <v>198</v>
      </c>
    </row>
    <row r="53" spans="1:7" x14ac:dyDescent="0.25">
      <c r="A53" s="42" t="str">
        <f t="shared" si="3"/>
        <v>LAS PALMAS</v>
      </c>
      <c r="B53" s="41">
        <f t="shared" si="4"/>
        <v>37</v>
      </c>
      <c r="C53" s="41">
        <f t="shared" si="5"/>
        <v>222</v>
      </c>
      <c r="D53" s="41">
        <f t="shared" si="6"/>
        <v>21</v>
      </c>
      <c r="E53" s="42" t="str">
        <f t="shared" si="2"/>
        <v>BAHIA DE ALGECIRAS</v>
      </c>
      <c r="F53" s="42">
        <f t="shared" si="7"/>
        <v>118</v>
      </c>
      <c r="G53" s="42">
        <f t="shared" si="8"/>
        <v>143</v>
      </c>
    </row>
    <row r="54" spans="1:7" x14ac:dyDescent="0.25">
      <c r="A54" s="42" t="str">
        <f t="shared" si="3"/>
        <v>MALAGA</v>
      </c>
      <c r="B54" s="41">
        <f t="shared" si="4"/>
        <v>41</v>
      </c>
      <c r="C54" s="41">
        <f t="shared" si="5"/>
        <v>62</v>
      </c>
      <c r="D54" s="41">
        <f t="shared" si="6"/>
        <v>20</v>
      </c>
      <c r="E54" s="42" t="str">
        <f t="shared" si="2"/>
        <v>TARRAGONA</v>
      </c>
      <c r="F54" s="42">
        <f t="shared" si="7"/>
        <v>106</v>
      </c>
      <c r="G54" s="42">
        <f t="shared" si="8"/>
        <v>107</v>
      </c>
    </row>
    <row r="55" spans="1:7" x14ac:dyDescent="0.25">
      <c r="A55" s="42" t="str">
        <f t="shared" si="3"/>
        <v>MARIN Y RIA DE PONTEVEDRA</v>
      </c>
      <c r="B55" s="41">
        <f t="shared" si="4"/>
        <v>121</v>
      </c>
      <c r="C55" s="41">
        <f t="shared" si="5"/>
        <v>198</v>
      </c>
      <c r="D55" s="41">
        <f t="shared" si="6"/>
        <v>15</v>
      </c>
      <c r="E55" s="42" t="str">
        <f t="shared" si="2"/>
        <v>CARTAGENA</v>
      </c>
      <c r="F55" s="42">
        <f t="shared" ref="F55:F65" si="9">LOOKUP(E55,$A$38:$A$65,$B$38:$B$65)</f>
        <v>80</v>
      </c>
      <c r="G55" s="42">
        <f t="shared" si="8"/>
        <v>64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63</v>
      </c>
      <c r="G56" s="42">
        <f t="shared" si="8"/>
        <v>74</v>
      </c>
    </row>
    <row r="57" spans="1:7" x14ac:dyDescent="0.25">
      <c r="A57" s="42" t="str">
        <f t="shared" si="3"/>
        <v>MOTRIL</v>
      </c>
      <c r="B57" s="41">
        <f t="shared" si="4"/>
        <v>147</v>
      </c>
      <c r="C57" s="41">
        <f t="shared" si="5"/>
        <v>150</v>
      </c>
      <c r="D57" s="41">
        <f t="shared" si="6"/>
        <v>14</v>
      </c>
      <c r="E57" s="42" t="str">
        <f t="shared" si="2"/>
        <v>MALAGA</v>
      </c>
      <c r="F57" s="42">
        <f t="shared" si="9"/>
        <v>41</v>
      </c>
      <c r="G57" s="42">
        <f t="shared" si="8"/>
        <v>62</v>
      </c>
    </row>
    <row r="58" spans="1:7" x14ac:dyDescent="0.25">
      <c r="A58" s="42" t="str">
        <f t="shared" si="3"/>
        <v>PASAIA</v>
      </c>
      <c r="B58" s="41">
        <f t="shared" si="4"/>
        <v>2143</v>
      </c>
      <c r="C58" s="41">
        <f t="shared" si="5"/>
        <v>1030</v>
      </c>
      <c r="D58" s="41">
        <f t="shared" si="6"/>
        <v>3</v>
      </c>
      <c r="E58" s="42" t="str">
        <f t="shared" si="2"/>
        <v>LAS PALMAS</v>
      </c>
      <c r="F58" s="42">
        <f t="shared" si="9"/>
        <v>37</v>
      </c>
      <c r="G58" s="42">
        <f t="shared" si="8"/>
        <v>222</v>
      </c>
    </row>
    <row r="59" spans="1:7" x14ac:dyDescent="0.25">
      <c r="A59" s="42" t="str">
        <f t="shared" si="3"/>
        <v>SANTA CRUZ DE TENERIFE</v>
      </c>
      <c r="B59" s="41">
        <f t="shared" si="4"/>
        <v>162</v>
      </c>
      <c r="C59" s="41">
        <f t="shared" si="5"/>
        <v>230</v>
      </c>
      <c r="D59" s="41">
        <f t="shared" si="6"/>
        <v>13</v>
      </c>
      <c r="E59" s="42" t="str">
        <f t="shared" si="2"/>
        <v>ALICANTE</v>
      </c>
      <c r="F59" s="42">
        <f t="shared" si="9"/>
        <v>27</v>
      </c>
      <c r="G59" s="42">
        <f t="shared" si="8"/>
        <v>31</v>
      </c>
    </row>
    <row r="60" spans="1:7" x14ac:dyDescent="0.25">
      <c r="A60" s="42" t="str">
        <f t="shared" si="3"/>
        <v>SANTANDER</v>
      </c>
      <c r="B60" s="41">
        <f t="shared" si="4"/>
        <v>225</v>
      </c>
      <c r="C60" s="41">
        <f t="shared" si="5"/>
        <v>238</v>
      </c>
      <c r="D60" s="41">
        <f t="shared" si="6"/>
        <v>10</v>
      </c>
      <c r="E60" s="42" t="str">
        <f t="shared" si="2"/>
        <v>FERROL-SAN CIBRAO</v>
      </c>
      <c r="F60" s="42">
        <f t="shared" si="9"/>
        <v>23</v>
      </c>
      <c r="G60" s="42">
        <f t="shared" si="8"/>
        <v>18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9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106</v>
      </c>
      <c r="C62" s="41">
        <f t="shared" si="5"/>
        <v>107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</v>
      </c>
      <c r="C63" s="41">
        <f t="shared" si="5"/>
        <v>74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3829</v>
      </c>
      <c r="C64" s="41">
        <f t="shared" si="5"/>
        <v>3776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4003</v>
      </c>
      <c r="C7" s="25">
        <v>4265</v>
      </c>
      <c r="D7" s="25">
        <v>4003</v>
      </c>
      <c r="E7" s="25">
        <v>4265</v>
      </c>
      <c r="F7" s="10">
        <f>((E7*100)/D7)-100</f>
        <v>6.5450911816137847</v>
      </c>
      <c r="G7" s="1"/>
      <c r="H7" s="1"/>
      <c r="I7" s="1"/>
    </row>
    <row r="8" spans="1:12" x14ac:dyDescent="0.25">
      <c r="A8" s="11" t="s">
        <v>45</v>
      </c>
      <c r="B8" s="26">
        <v>916</v>
      </c>
      <c r="C8" s="26">
        <v>807</v>
      </c>
      <c r="D8" s="26">
        <v>916</v>
      </c>
      <c r="E8" s="26">
        <v>807</v>
      </c>
      <c r="F8" s="13">
        <f t="shared" ref="F8:F35" si="0">((E8*100)/D8)-100</f>
        <v>-11.899563318777297</v>
      </c>
      <c r="G8" s="1"/>
      <c r="H8" s="1"/>
      <c r="I8" s="1"/>
    </row>
    <row r="9" spans="1:12" x14ac:dyDescent="0.25">
      <c r="A9" s="8" t="s">
        <v>46</v>
      </c>
      <c r="B9" s="25">
        <v>5657</v>
      </c>
      <c r="C9" s="25">
        <v>4905</v>
      </c>
      <c r="D9" s="25">
        <v>5657</v>
      </c>
      <c r="E9" s="25">
        <v>4905</v>
      </c>
      <c r="F9" s="10">
        <f t="shared" si="0"/>
        <v>-13.293264981438924</v>
      </c>
      <c r="G9" s="1"/>
      <c r="H9" s="1"/>
      <c r="I9" s="1"/>
    </row>
    <row r="10" spans="1:12" x14ac:dyDescent="0.25">
      <c r="A10" s="11" t="s">
        <v>47</v>
      </c>
      <c r="B10" s="26">
        <v>3038</v>
      </c>
      <c r="C10" s="26">
        <v>3232</v>
      </c>
      <c r="D10" s="26">
        <v>3038</v>
      </c>
      <c r="E10" s="26">
        <v>3232</v>
      </c>
      <c r="F10" s="13">
        <f t="shared" si="0"/>
        <v>6.3857801184990137</v>
      </c>
      <c r="G10" s="1"/>
      <c r="H10" s="1"/>
      <c r="I10" s="1"/>
    </row>
    <row r="11" spans="1:12" x14ac:dyDescent="0.25">
      <c r="A11" s="8" t="s">
        <v>48</v>
      </c>
      <c r="B11" s="25">
        <v>246854</v>
      </c>
      <c r="C11" s="25">
        <v>217995</v>
      </c>
      <c r="D11" s="25">
        <v>246854</v>
      </c>
      <c r="E11" s="25">
        <v>217995</v>
      </c>
      <c r="F11" s="10">
        <f t="shared" si="0"/>
        <v>-11.690715969763502</v>
      </c>
      <c r="G11" s="1"/>
      <c r="H11" s="1"/>
      <c r="I11" s="1"/>
    </row>
    <row r="12" spans="1:12" x14ac:dyDescent="0.25">
      <c r="A12" s="11" t="s">
        <v>49</v>
      </c>
      <c r="B12" s="26">
        <v>3348</v>
      </c>
      <c r="C12" s="26">
        <v>6810</v>
      </c>
      <c r="D12" s="26">
        <v>3348</v>
      </c>
      <c r="E12" s="26">
        <v>6810</v>
      </c>
      <c r="F12" s="13">
        <f t="shared" si="0"/>
        <v>103.40501792114696</v>
      </c>
      <c r="G12" s="1"/>
      <c r="H12" s="1"/>
      <c r="I12" s="1"/>
    </row>
    <row r="13" spans="1:12" x14ac:dyDescent="0.25">
      <c r="A13" s="8" t="s">
        <v>50</v>
      </c>
      <c r="B13" s="25">
        <v>1841</v>
      </c>
      <c r="C13" s="25">
        <v>4441</v>
      </c>
      <c r="D13" s="25">
        <v>1841</v>
      </c>
      <c r="E13" s="25">
        <v>4441</v>
      </c>
      <c r="F13" s="10">
        <f t="shared" si="0"/>
        <v>141.22759369907658</v>
      </c>
      <c r="G13" s="1"/>
      <c r="H13" s="1"/>
      <c r="I13" s="1"/>
    </row>
    <row r="14" spans="1:12" x14ac:dyDescent="0.25">
      <c r="A14" s="11" t="s">
        <v>51</v>
      </c>
      <c r="B14" s="26">
        <v>54724</v>
      </c>
      <c r="C14" s="26">
        <v>70586</v>
      </c>
      <c r="D14" s="26">
        <v>54724</v>
      </c>
      <c r="E14" s="26">
        <v>70586</v>
      </c>
      <c r="F14" s="13">
        <f t="shared" si="0"/>
        <v>28.985454279657915</v>
      </c>
      <c r="G14" s="1"/>
      <c r="H14" s="1"/>
      <c r="I14" s="1"/>
    </row>
    <row r="15" spans="1:12" x14ac:dyDescent="0.25">
      <c r="A15" s="8" t="s">
        <v>52</v>
      </c>
      <c r="B15" s="25">
        <v>9750</v>
      </c>
      <c r="C15" s="25">
        <v>10685</v>
      </c>
      <c r="D15" s="25">
        <v>9750</v>
      </c>
      <c r="E15" s="25">
        <v>10685</v>
      </c>
      <c r="F15" s="10">
        <f t="shared" si="0"/>
        <v>9.5897435897435912</v>
      </c>
      <c r="G15" s="1"/>
      <c r="H15" s="1"/>
      <c r="I15" s="1"/>
    </row>
    <row r="16" spans="1:12" x14ac:dyDescent="0.25">
      <c r="A16" s="11" t="s">
        <v>53</v>
      </c>
      <c r="B16" s="26">
        <v>3571</v>
      </c>
      <c r="C16" s="26">
        <v>9773</v>
      </c>
      <c r="D16" s="26">
        <v>3571</v>
      </c>
      <c r="E16" s="26">
        <v>9773</v>
      </c>
      <c r="F16" s="13">
        <f t="shared" si="0"/>
        <v>173.67684122094653</v>
      </c>
      <c r="G16" s="1"/>
      <c r="H16" s="1"/>
      <c r="I16" s="1"/>
    </row>
    <row r="17" spans="1:9" x14ac:dyDescent="0.25">
      <c r="A17" s="8" t="s">
        <v>54</v>
      </c>
      <c r="B17" s="25">
        <v>2384</v>
      </c>
      <c r="C17" s="25">
        <v>2776</v>
      </c>
      <c r="D17" s="25">
        <v>2384</v>
      </c>
      <c r="E17" s="25">
        <v>2776</v>
      </c>
      <c r="F17" s="10">
        <f t="shared" si="0"/>
        <v>16.442953020134226</v>
      </c>
      <c r="G17" s="1"/>
      <c r="H17" s="1"/>
      <c r="I17" s="1"/>
    </row>
    <row r="18" spans="1:9" x14ac:dyDescent="0.25">
      <c r="A18" s="11" t="s">
        <v>55</v>
      </c>
      <c r="B18" s="26">
        <v>58111</v>
      </c>
      <c r="C18" s="26">
        <v>58910</v>
      </c>
      <c r="D18" s="26">
        <v>58111</v>
      </c>
      <c r="E18" s="26">
        <v>58910</v>
      </c>
      <c r="F18" s="13">
        <f t="shared" si="0"/>
        <v>1.3749548278294981</v>
      </c>
      <c r="G18" s="1"/>
      <c r="H18" s="1"/>
      <c r="I18" s="1"/>
    </row>
    <row r="19" spans="1:9" x14ac:dyDescent="0.25">
      <c r="A19" s="8" t="s">
        <v>56</v>
      </c>
      <c r="B19" s="25">
        <v>1209</v>
      </c>
      <c r="C19" s="25">
        <v>2992</v>
      </c>
      <c r="D19" s="25">
        <v>1209</v>
      </c>
      <c r="E19" s="25">
        <v>2992</v>
      </c>
      <c r="F19" s="10">
        <f t="shared" si="0"/>
        <v>147.47725392886684</v>
      </c>
      <c r="G19" s="1"/>
      <c r="H19" s="1"/>
      <c r="I19" s="1"/>
    </row>
    <row r="20" spans="1:9" x14ac:dyDescent="0.25">
      <c r="A20" s="11" t="s">
        <v>57</v>
      </c>
      <c r="B20" s="26">
        <v>9670</v>
      </c>
      <c r="C20" s="26">
        <v>13609</v>
      </c>
      <c r="D20" s="26">
        <v>9670</v>
      </c>
      <c r="E20" s="26">
        <v>13609</v>
      </c>
      <c r="F20" s="13">
        <f t="shared" si="0"/>
        <v>40.734229576008261</v>
      </c>
      <c r="G20" s="1"/>
      <c r="H20" s="1"/>
      <c r="I20" s="1"/>
    </row>
    <row r="21" spans="1:9" x14ac:dyDescent="0.25">
      <c r="A21" s="8" t="s">
        <v>58</v>
      </c>
      <c r="B21" s="25">
        <v>2975</v>
      </c>
      <c r="C21" s="25">
        <v>1228</v>
      </c>
      <c r="D21" s="25">
        <v>2975</v>
      </c>
      <c r="E21" s="25">
        <v>1228</v>
      </c>
      <c r="F21" s="10">
        <f t="shared" si="0"/>
        <v>-58.72268907563025</v>
      </c>
      <c r="G21" s="1"/>
      <c r="H21" s="1"/>
      <c r="I21" s="1"/>
    </row>
    <row r="22" spans="1:9" x14ac:dyDescent="0.25">
      <c r="A22" s="11" t="s">
        <v>59</v>
      </c>
      <c r="B22" s="26">
        <v>175571</v>
      </c>
      <c r="C22" s="26">
        <v>220797</v>
      </c>
      <c r="D22" s="26">
        <v>175571</v>
      </c>
      <c r="E22" s="26">
        <v>220797</v>
      </c>
      <c r="F22" s="13">
        <f t="shared" si="0"/>
        <v>25.759379396369553</v>
      </c>
      <c r="G22" s="1"/>
      <c r="H22" s="1"/>
      <c r="I22" s="1"/>
    </row>
    <row r="23" spans="1:9" x14ac:dyDescent="0.25">
      <c r="A23" s="8" t="s">
        <v>60</v>
      </c>
      <c r="B23" s="25">
        <v>2792</v>
      </c>
      <c r="C23" s="25">
        <v>3314</v>
      </c>
      <c r="D23" s="25">
        <v>2792</v>
      </c>
      <c r="E23" s="25">
        <v>3314</v>
      </c>
      <c r="F23" s="10">
        <f t="shared" si="0"/>
        <v>18.696275071633238</v>
      </c>
      <c r="G23" s="1"/>
      <c r="H23" s="1"/>
      <c r="I23" s="1"/>
    </row>
    <row r="24" spans="1:9" x14ac:dyDescent="0.25">
      <c r="A24" s="11" t="s">
        <v>61</v>
      </c>
      <c r="B24" s="26">
        <v>3020</v>
      </c>
      <c r="C24" s="26">
        <v>1446</v>
      </c>
      <c r="D24" s="26">
        <v>3020</v>
      </c>
      <c r="E24" s="26">
        <v>1446</v>
      </c>
      <c r="F24" s="13">
        <f t="shared" si="0"/>
        <v>-52.119205298013242</v>
      </c>
      <c r="G24" s="1"/>
      <c r="H24" s="1"/>
      <c r="I24" s="1"/>
    </row>
    <row r="25" spans="1:9" x14ac:dyDescent="0.25">
      <c r="A25" s="8" t="s">
        <v>62</v>
      </c>
      <c r="B25" s="25">
        <v>16</v>
      </c>
      <c r="C25" s="25">
        <v>82</v>
      </c>
      <c r="D25" s="25">
        <v>16</v>
      </c>
      <c r="E25" s="25">
        <v>82</v>
      </c>
      <c r="F25" s="10">
        <f t="shared" si="0"/>
        <v>412.5</v>
      </c>
      <c r="G25" s="1"/>
      <c r="H25" s="1"/>
      <c r="I25" s="1"/>
    </row>
    <row r="26" spans="1:9" x14ac:dyDescent="0.25">
      <c r="A26" s="11" t="s">
        <v>63</v>
      </c>
      <c r="B26" s="26">
        <v>695</v>
      </c>
      <c r="C26" s="26">
        <v>2465</v>
      </c>
      <c r="D26" s="26">
        <v>695</v>
      </c>
      <c r="E26" s="26">
        <v>2465</v>
      </c>
      <c r="F26" s="13">
        <f t="shared" si="0"/>
        <v>254.67625899280574</v>
      </c>
      <c r="G26" s="1"/>
      <c r="H26" s="1"/>
      <c r="I26" s="1"/>
    </row>
    <row r="27" spans="1:9" x14ac:dyDescent="0.25">
      <c r="A27" s="8" t="s">
        <v>64</v>
      </c>
      <c r="B27" s="25">
        <v>2242</v>
      </c>
      <c r="C27" s="25">
        <v>2112</v>
      </c>
      <c r="D27" s="25">
        <v>2242</v>
      </c>
      <c r="E27" s="25">
        <v>2112</v>
      </c>
      <c r="F27" s="10">
        <f t="shared" si="0"/>
        <v>-5.7983942908117712</v>
      </c>
      <c r="G27" s="1"/>
      <c r="H27" s="1"/>
      <c r="I27" s="1"/>
    </row>
    <row r="28" spans="1:9" x14ac:dyDescent="0.25">
      <c r="A28" s="11" t="s">
        <v>65</v>
      </c>
      <c r="B28" s="26">
        <v>126972</v>
      </c>
      <c r="C28" s="26">
        <v>92431</v>
      </c>
      <c r="D28" s="26">
        <v>126972</v>
      </c>
      <c r="E28" s="26">
        <v>92431</v>
      </c>
      <c r="F28" s="13">
        <f t="shared" si="0"/>
        <v>-27.203635447185206</v>
      </c>
      <c r="G28" s="1"/>
      <c r="H28" s="1"/>
      <c r="I28" s="1"/>
    </row>
    <row r="29" spans="1:9" x14ac:dyDescent="0.25">
      <c r="A29" s="8" t="s">
        <v>66</v>
      </c>
      <c r="B29" s="25">
        <v>3527</v>
      </c>
      <c r="C29" s="25">
        <v>4135</v>
      </c>
      <c r="D29" s="25">
        <v>3527</v>
      </c>
      <c r="E29" s="25">
        <v>4135</v>
      </c>
      <c r="F29" s="10">
        <f t="shared" si="0"/>
        <v>17.23844627161894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14497</v>
      </c>
      <c r="C31" s="25">
        <v>15492</v>
      </c>
      <c r="D31" s="25">
        <v>14497</v>
      </c>
      <c r="E31" s="25">
        <v>15492</v>
      </c>
      <c r="F31" s="10">
        <f t="shared" si="0"/>
        <v>6.8634889977236639</v>
      </c>
      <c r="G31" s="1"/>
      <c r="H31" s="1"/>
      <c r="I31" s="1"/>
    </row>
    <row r="32" spans="1:9" x14ac:dyDescent="0.25">
      <c r="A32" s="11" t="s">
        <v>69</v>
      </c>
      <c r="B32" s="26">
        <v>21492</v>
      </c>
      <c r="C32" s="26">
        <v>23516</v>
      </c>
      <c r="D32" s="26">
        <v>21492</v>
      </c>
      <c r="E32" s="26">
        <v>23516</v>
      </c>
      <c r="F32" s="13">
        <f t="shared" si="0"/>
        <v>9.4174576586636931</v>
      </c>
      <c r="G32" s="1"/>
      <c r="H32" s="1"/>
      <c r="I32" s="1"/>
    </row>
    <row r="33" spans="1:9" x14ac:dyDescent="0.25">
      <c r="A33" s="8" t="s">
        <v>70</v>
      </c>
      <c r="B33" s="25">
        <v>28874</v>
      </c>
      <c r="C33" s="25">
        <v>24401</v>
      </c>
      <c r="D33" s="25">
        <v>28874</v>
      </c>
      <c r="E33" s="25">
        <v>24401</v>
      </c>
      <c r="F33" s="10">
        <f t="shared" si="0"/>
        <v>-15.491445591189304</v>
      </c>
      <c r="G33" s="1"/>
      <c r="H33" s="1"/>
      <c r="I33" s="1"/>
    </row>
    <row r="34" spans="1:9" x14ac:dyDescent="0.25">
      <c r="A34" s="11" t="s">
        <v>71</v>
      </c>
      <c r="B34" s="26">
        <v>657</v>
      </c>
      <c r="C34" s="26">
        <v>819</v>
      </c>
      <c r="D34" s="26">
        <v>657</v>
      </c>
      <c r="E34" s="26">
        <v>819</v>
      </c>
      <c r="F34" s="13">
        <f t="shared" si="0"/>
        <v>24.657534246575338</v>
      </c>
      <c r="G34" s="1"/>
      <c r="H34" s="1"/>
      <c r="I34" s="1"/>
    </row>
    <row r="35" spans="1:9" x14ac:dyDescent="0.25">
      <c r="A35" s="14" t="s">
        <v>72</v>
      </c>
      <c r="B35" s="15">
        <f>SUM(B7:B34)</f>
        <v>788406</v>
      </c>
      <c r="C35" s="15">
        <f t="shared" ref="C35:E35" si="1">SUM(C7:C34)</f>
        <v>804024</v>
      </c>
      <c r="D35" s="15">
        <f t="shared" si="1"/>
        <v>788406</v>
      </c>
      <c r="E35" s="15">
        <f t="shared" si="1"/>
        <v>804024</v>
      </c>
      <c r="F35" s="16">
        <f t="shared" si="0"/>
        <v>1.9809590490178977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4265</v>
      </c>
      <c r="C38" s="41">
        <f>D7</f>
        <v>4003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LAS PALMAS</v>
      </c>
      <c r="F38" s="42">
        <f>LOOKUP(E38,$A$38:$A$65,$B$38:$B$65)</f>
        <v>220797</v>
      </c>
      <c r="G38" s="42">
        <f>LOOKUP(E38,$A$38:$A$65,$C$38:$C$65)</f>
        <v>175571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807</v>
      </c>
      <c r="C39" s="41">
        <f t="shared" ref="C39:C65" si="5">D8</f>
        <v>916</v>
      </c>
      <c r="D39" s="41">
        <f t="shared" ref="D39:D65" si="6">_xlfn.RANK.EQ(B39,$B$38:$B$65)+COUNTIF($B$38:$B$65,B39)-1</f>
        <v>26</v>
      </c>
      <c r="E39" s="42" t="str">
        <f t="shared" si="2"/>
        <v>BAHIA DE ALGECIRAS</v>
      </c>
      <c r="F39" s="42">
        <f t="shared" ref="F39:F54" si="7">LOOKUP(E39,$A$38:$A$65,$B$38:$B$65)</f>
        <v>217995</v>
      </c>
      <c r="G39" s="42">
        <f t="shared" ref="G39:G65" si="8">LOOKUP(E39,$A$38:$A$65,$C$38:$C$65)</f>
        <v>246854</v>
      </c>
    </row>
    <row r="40" spans="1:9" x14ac:dyDescent="0.25">
      <c r="A40" s="42" t="str">
        <f t="shared" si="3"/>
        <v>ALMERIA</v>
      </c>
      <c r="B40" s="41">
        <f t="shared" si="4"/>
        <v>4905</v>
      </c>
      <c r="C40" s="41">
        <f t="shared" si="5"/>
        <v>5657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92431</v>
      </c>
      <c r="G40" s="42">
        <f t="shared" si="8"/>
        <v>126972</v>
      </c>
    </row>
    <row r="41" spans="1:9" x14ac:dyDescent="0.25">
      <c r="A41" s="42" t="str">
        <f t="shared" si="3"/>
        <v>AVILES</v>
      </c>
      <c r="B41" s="41">
        <f t="shared" si="4"/>
        <v>3232</v>
      </c>
      <c r="C41" s="41">
        <f t="shared" si="5"/>
        <v>3038</v>
      </c>
      <c r="D41" s="41">
        <f t="shared" si="6"/>
        <v>18</v>
      </c>
      <c r="E41" s="42" t="str">
        <f t="shared" si="2"/>
        <v>BARCELONA</v>
      </c>
      <c r="F41" s="42">
        <f t="shared" si="7"/>
        <v>70586</v>
      </c>
      <c r="G41" s="42">
        <f t="shared" si="8"/>
        <v>54724</v>
      </c>
    </row>
    <row r="42" spans="1:9" x14ac:dyDescent="0.25">
      <c r="A42" s="42" t="str">
        <f t="shared" si="3"/>
        <v>BAHIA DE ALGECIRAS</v>
      </c>
      <c r="B42" s="41">
        <f t="shared" si="4"/>
        <v>217995</v>
      </c>
      <c r="C42" s="41">
        <f t="shared" si="5"/>
        <v>246854</v>
      </c>
      <c r="D42" s="41">
        <f t="shared" si="6"/>
        <v>2</v>
      </c>
      <c r="E42" s="42" t="str">
        <f t="shared" si="2"/>
        <v>CEUTA</v>
      </c>
      <c r="F42" s="42">
        <f t="shared" si="7"/>
        <v>58910</v>
      </c>
      <c r="G42" s="42">
        <f t="shared" si="8"/>
        <v>58111</v>
      </c>
    </row>
    <row r="43" spans="1:9" x14ac:dyDescent="0.25">
      <c r="A43" s="42" t="str">
        <f t="shared" si="3"/>
        <v>BAHIA DE CADIZ</v>
      </c>
      <c r="B43" s="41">
        <f t="shared" si="4"/>
        <v>6810</v>
      </c>
      <c r="C43" s="41">
        <f t="shared" si="5"/>
        <v>3348</v>
      </c>
      <c r="D43" s="41">
        <f t="shared" si="6"/>
        <v>12</v>
      </c>
      <c r="E43" s="42" t="str">
        <f t="shared" si="2"/>
        <v>VIGO</v>
      </c>
      <c r="F43" s="42">
        <f t="shared" si="7"/>
        <v>24401</v>
      </c>
      <c r="G43" s="42">
        <f t="shared" si="8"/>
        <v>28874</v>
      </c>
    </row>
    <row r="44" spans="1:9" x14ac:dyDescent="0.25">
      <c r="A44" s="42" t="str">
        <f t="shared" si="3"/>
        <v>BALEARES</v>
      </c>
      <c r="B44" s="41">
        <f t="shared" si="4"/>
        <v>4441</v>
      </c>
      <c r="C44" s="41">
        <f t="shared" si="5"/>
        <v>1841</v>
      </c>
      <c r="D44" s="41">
        <f t="shared" si="6"/>
        <v>14</v>
      </c>
      <c r="E44" s="42" t="str">
        <f t="shared" si="2"/>
        <v>VALENCIA</v>
      </c>
      <c r="F44" s="42">
        <f t="shared" si="7"/>
        <v>23516</v>
      </c>
      <c r="G44" s="42">
        <f t="shared" si="8"/>
        <v>21492</v>
      </c>
    </row>
    <row r="45" spans="1:9" x14ac:dyDescent="0.25">
      <c r="A45" s="42" t="str">
        <f t="shared" si="3"/>
        <v>BARCELONA</v>
      </c>
      <c r="B45" s="41">
        <f t="shared" si="4"/>
        <v>70586</v>
      </c>
      <c r="C45" s="41">
        <f t="shared" si="5"/>
        <v>54724</v>
      </c>
      <c r="D45" s="41">
        <f t="shared" si="6"/>
        <v>4</v>
      </c>
      <c r="E45" s="42" t="str">
        <f t="shared" si="2"/>
        <v>TARRAGONA</v>
      </c>
      <c r="F45" s="42">
        <f t="shared" si="7"/>
        <v>15492</v>
      </c>
      <c r="G45" s="42">
        <f t="shared" si="8"/>
        <v>14497</v>
      </c>
    </row>
    <row r="46" spans="1:9" x14ac:dyDescent="0.25">
      <c r="A46" s="42" t="str">
        <f t="shared" si="3"/>
        <v>BILBAO</v>
      </c>
      <c r="B46" s="41">
        <f t="shared" si="4"/>
        <v>10685</v>
      </c>
      <c r="C46" s="41">
        <f t="shared" si="5"/>
        <v>9750</v>
      </c>
      <c r="D46" s="41">
        <f t="shared" si="6"/>
        <v>10</v>
      </c>
      <c r="E46" s="42" t="str">
        <f t="shared" si="2"/>
        <v>GIJON</v>
      </c>
      <c r="F46" s="42">
        <f t="shared" si="7"/>
        <v>13609</v>
      </c>
      <c r="G46" s="42">
        <f t="shared" si="8"/>
        <v>9670</v>
      </c>
    </row>
    <row r="47" spans="1:9" x14ac:dyDescent="0.25">
      <c r="A47" s="42" t="str">
        <f t="shared" si="3"/>
        <v>CARTAGENA</v>
      </c>
      <c r="B47" s="41">
        <f t="shared" si="4"/>
        <v>9773</v>
      </c>
      <c r="C47" s="41">
        <f t="shared" si="5"/>
        <v>3571</v>
      </c>
      <c r="D47" s="41">
        <f t="shared" si="6"/>
        <v>11</v>
      </c>
      <c r="E47" s="42" t="str">
        <f t="shared" si="2"/>
        <v>BILBAO</v>
      </c>
      <c r="F47" s="42">
        <f t="shared" si="7"/>
        <v>10685</v>
      </c>
      <c r="G47" s="42">
        <f t="shared" si="8"/>
        <v>9750</v>
      </c>
    </row>
    <row r="48" spans="1:9" x14ac:dyDescent="0.25">
      <c r="A48" s="42" t="str">
        <f t="shared" si="3"/>
        <v>CASTELLON</v>
      </c>
      <c r="B48" s="41">
        <f t="shared" si="4"/>
        <v>2776</v>
      </c>
      <c r="C48" s="41">
        <f t="shared" si="5"/>
        <v>2384</v>
      </c>
      <c r="D48" s="41">
        <f t="shared" si="6"/>
        <v>20</v>
      </c>
      <c r="E48" s="42" t="str">
        <f t="shared" si="2"/>
        <v>CARTAGENA</v>
      </c>
      <c r="F48" s="42">
        <f t="shared" si="7"/>
        <v>9773</v>
      </c>
      <c r="G48" s="42">
        <f t="shared" si="8"/>
        <v>3571</v>
      </c>
    </row>
    <row r="49" spans="1:7" x14ac:dyDescent="0.25">
      <c r="A49" s="42" t="str">
        <f t="shared" si="3"/>
        <v>CEUTA</v>
      </c>
      <c r="B49" s="41">
        <f t="shared" si="4"/>
        <v>58910</v>
      </c>
      <c r="C49" s="41">
        <f t="shared" si="5"/>
        <v>58111</v>
      </c>
      <c r="D49" s="41">
        <f t="shared" si="6"/>
        <v>5</v>
      </c>
      <c r="E49" s="42" t="str">
        <f t="shared" si="2"/>
        <v>BAHIA DE CADIZ</v>
      </c>
      <c r="F49" s="42">
        <f t="shared" si="7"/>
        <v>6810</v>
      </c>
      <c r="G49" s="42">
        <f t="shared" si="8"/>
        <v>3348</v>
      </c>
    </row>
    <row r="50" spans="1:7" x14ac:dyDescent="0.25">
      <c r="A50" s="42" t="str">
        <f t="shared" si="3"/>
        <v>FERROL-SAN CIBRAO</v>
      </c>
      <c r="B50" s="41">
        <f t="shared" si="4"/>
        <v>2992</v>
      </c>
      <c r="C50" s="41">
        <f t="shared" si="5"/>
        <v>1209</v>
      </c>
      <c r="D50" s="41">
        <f t="shared" si="6"/>
        <v>19</v>
      </c>
      <c r="E50" s="42" t="str">
        <f t="shared" si="2"/>
        <v>ALMERIA</v>
      </c>
      <c r="F50" s="42">
        <f t="shared" si="7"/>
        <v>4905</v>
      </c>
      <c r="G50" s="42">
        <f t="shared" si="8"/>
        <v>5657</v>
      </c>
    </row>
    <row r="51" spans="1:7" x14ac:dyDescent="0.25">
      <c r="A51" s="42" t="str">
        <f t="shared" si="3"/>
        <v>GIJON</v>
      </c>
      <c r="B51" s="41">
        <f t="shared" si="4"/>
        <v>13609</v>
      </c>
      <c r="C51" s="41">
        <f t="shared" si="5"/>
        <v>9670</v>
      </c>
      <c r="D51" s="41">
        <f t="shared" si="6"/>
        <v>9</v>
      </c>
      <c r="E51" s="42" t="str">
        <f t="shared" si="2"/>
        <v>BALEARES</v>
      </c>
      <c r="F51" s="42">
        <f t="shared" si="7"/>
        <v>4441</v>
      </c>
      <c r="G51" s="42">
        <f t="shared" si="8"/>
        <v>1841</v>
      </c>
    </row>
    <row r="52" spans="1:7" x14ac:dyDescent="0.25">
      <c r="A52" s="42" t="str">
        <f t="shared" si="3"/>
        <v>HUELVA</v>
      </c>
      <c r="B52" s="41">
        <f t="shared" si="4"/>
        <v>1228</v>
      </c>
      <c r="C52" s="41">
        <f t="shared" si="5"/>
        <v>2975</v>
      </c>
      <c r="D52" s="41">
        <f t="shared" si="6"/>
        <v>24</v>
      </c>
      <c r="E52" s="42" t="str">
        <f t="shared" si="2"/>
        <v>A CORUÑA</v>
      </c>
      <c r="F52" s="42">
        <f t="shared" si="7"/>
        <v>4265</v>
      </c>
      <c r="G52" s="42">
        <f t="shared" si="8"/>
        <v>4003</v>
      </c>
    </row>
    <row r="53" spans="1:7" x14ac:dyDescent="0.25">
      <c r="A53" s="42" t="str">
        <f t="shared" si="3"/>
        <v>LAS PALMAS</v>
      </c>
      <c r="B53" s="41">
        <f t="shared" si="4"/>
        <v>220797</v>
      </c>
      <c r="C53" s="41">
        <f t="shared" si="5"/>
        <v>175571</v>
      </c>
      <c r="D53" s="41">
        <f t="shared" si="6"/>
        <v>1</v>
      </c>
      <c r="E53" s="42" t="str">
        <f t="shared" si="2"/>
        <v>SANTANDER</v>
      </c>
      <c r="F53" s="42">
        <f t="shared" si="7"/>
        <v>4135</v>
      </c>
      <c r="G53" s="42">
        <f t="shared" si="8"/>
        <v>3527</v>
      </c>
    </row>
    <row r="54" spans="1:7" x14ac:dyDescent="0.25">
      <c r="A54" s="42" t="str">
        <f t="shared" si="3"/>
        <v>MALAGA</v>
      </c>
      <c r="B54" s="41">
        <f t="shared" si="4"/>
        <v>3314</v>
      </c>
      <c r="C54" s="41">
        <f t="shared" si="5"/>
        <v>2792</v>
      </c>
      <c r="D54" s="41">
        <f t="shared" si="6"/>
        <v>17</v>
      </c>
      <c r="E54" s="42" t="str">
        <f t="shared" si="2"/>
        <v>MALAGA</v>
      </c>
      <c r="F54" s="42">
        <f t="shared" si="7"/>
        <v>3314</v>
      </c>
      <c r="G54" s="42">
        <f t="shared" si="8"/>
        <v>2792</v>
      </c>
    </row>
    <row r="55" spans="1:7" x14ac:dyDescent="0.25">
      <c r="A55" s="42" t="str">
        <f t="shared" si="3"/>
        <v>MARIN Y RIA DE PONTEVEDRA</v>
      </c>
      <c r="B55" s="41">
        <f t="shared" si="4"/>
        <v>1446</v>
      </c>
      <c r="C55" s="41">
        <f t="shared" si="5"/>
        <v>3020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3232</v>
      </c>
      <c r="G55" s="42">
        <f t="shared" si="8"/>
        <v>3038</v>
      </c>
    </row>
    <row r="56" spans="1:7" x14ac:dyDescent="0.25">
      <c r="A56" s="42" t="str">
        <f t="shared" si="3"/>
        <v>MELILLA</v>
      </c>
      <c r="B56" s="41">
        <f t="shared" si="4"/>
        <v>82</v>
      </c>
      <c r="C56" s="41">
        <f t="shared" si="5"/>
        <v>16</v>
      </c>
      <c r="D56" s="41">
        <f t="shared" si="6"/>
        <v>27</v>
      </c>
      <c r="E56" s="42" t="str">
        <f t="shared" si="2"/>
        <v>FERROL-SAN CIBRAO</v>
      </c>
      <c r="F56" s="42">
        <f t="shared" si="9"/>
        <v>2992</v>
      </c>
      <c r="G56" s="42">
        <f t="shared" si="8"/>
        <v>1209</v>
      </c>
    </row>
    <row r="57" spans="1:7" x14ac:dyDescent="0.25">
      <c r="A57" s="42" t="str">
        <f t="shared" si="3"/>
        <v>MOTRIL</v>
      </c>
      <c r="B57" s="41">
        <f t="shared" si="4"/>
        <v>2465</v>
      </c>
      <c r="C57" s="41">
        <f t="shared" si="5"/>
        <v>695</v>
      </c>
      <c r="D57" s="41">
        <f t="shared" si="6"/>
        <v>21</v>
      </c>
      <c r="E57" s="42" t="str">
        <f t="shared" si="2"/>
        <v>CASTELLON</v>
      </c>
      <c r="F57" s="42">
        <f t="shared" si="9"/>
        <v>2776</v>
      </c>
      <c r="G57" s="42">
        <f t="shared" si="8"/>
        <v>2384</v>
      </c>
    </row>
    <row r="58" spans="1:7" x14ac:dyDescent="0.25">
      <c r="A58" s="42" t="str">
        <f t="shared" si="3"/>
        <v>PASAIA</v>
      </c>
      <c r="B58" s="41">
        <f t="shared" si="4"/>
        <v>2112</v>
      </c>
      <c r="C58" s="41">
        <f t="shared" si="5"/>
        <v>2242</v>
      </c>
      <c r="D58" s="41">
        <f t="shared" si="6"/>
        <v>22</v>
      </c>
      <c r="E58" s="42" t="str">
        <f t="shared" si="2"/>
        <v>MOTRIL</v>
      </c>
      <c r="F58" s="42">
        <f t="shared" si="9"/>
        <v>2465</v>
      </c>
      <c r="G58" s="42">
        <f t="shared" si="8"/>
        <v>695</v>
      </c>
    </row>
    <row r="59" spans="1:7" x14ac:dyDescent="0.25">
      <c r="A59" s="42" t="str">
        <f t="shared" si="3"/>
        <v>SANTA CRUZ DE TENERIFE</v>
      </c>
      <c r="B59" s="41">
        <f t="shared" si="4"/>
        <v>92431</v>
      </c>
      <c r="C59" s="41">
        <f t="shared" si="5"/>
        <v>126972</v>
      </c>
      <c r="D59" s="41">
        <f t="shared" si="6"/>
        <v>3</v>
      </c>
      <c r="E59" s="42" t="str">
        <f t="shared" si="2"/>
        <v>PASAIA</v>
      </c>
      <c r="F59" s="42">
        <f t="shared" si="9"/>
        <v>2112</v>
      </c>
      <c r="G59" s="42">
        <f t="shared" si="8"/>
        <v>2242</v>
      </c>
    </row>
    <row r="60" spans="1:7" x14ac:dyDescent="0.25">
      <c r="A60" s="42" t="str">
        <f t="shared" si="3"/>
        <v>SANTANDER</v>
      </c>
      <c r="B60" s="41">
        <f t="shared" si="4"/>
        <v>4135</v>
      </c>
      <c r="C60" s="41">
        <f t="shared" si="5"/>
        <v>3527</v>
      </c>
      <c r="D60" s="41">
        <f t="shared" si="6"/>
        <v>16</v>
      </c>
      <c r="E60" s="42" t="str">
        <f t="shared" si="2"/>
        <v>MARIN Y RIA DE PONTEVEDRA</v>
      </c>
      <c r="F60" s="42">
        <f t="shared" si="9"/>
        <v>1446</v>
      </c>
      <c r="G60" s="42">
        <f t="shared" si="8"/>
        <v>3020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HUELVA</v>
      </c>
      <c r="F61" s="42">
        <f t="shared" si="9"/>
        <v>1228</v>
      </c>
      <c r="G61" s="42">
        <f t="shared" si="8"/>
        <v>2975</v>
      </c>
    </row>
    <row r="62" spans="1:7" x14ac:dyDescent="0.25">
      <c r="A62" s="42" t="str">
        <f t="shared" si="3"/>
        <v>TARRAGONA</v>
      </c>
      <c r="B62" s="41">
        <f t="shared" si="4"/>
        <v>15492</v>
      </c>
      <c r="C62" s="41">
        <f t="shared" si="5"/>
        <v>14497</v>
      </c>
      <c r="D62" s="41">
        <f t="shared" si="6"/>
        <v>8</v>
      </c>
      <c r="E62" s="42" t="str">
        <f t="shared" si="2"/>
        <v>VILAGARCIA</v>
      </c>
      <c r="F62" s="42">
        <f t="shared" si="9"/>
        <v>819</v>
      </c>
      <c r="G62" s="42">
        <f t="shared" si="8"/>
        <v>657</v>
      </c>
    </row>
    <row r="63" spans="1:7" x14ac:dyDescent="0.25">
      <c r="A63" s="42" t="str">
        <f t="shared" si="3"/>
        <v>VALENCIA</v>
      </c>
      <c r="B63" s="41">
        <f t="shared" si="4"/>
        <v>23516</v>
      </c>
      <c r="C63" s="41">
        <f t="shared" si="5"/>
        <v>21492</v>
      </c>
      <c r="D63" s="41">
        <f t="shared" si="6"/>
        <v>7</v>
      </c>
      <c r="E63" s="42" t="str">
        <f t="shared" si="2"/>
        <v>ALICANTE</v>
      </c>
      <c r="F63" s="42">
        <f t="shared" si="9"/>
        <v>807</v>
      </c>
      <c r="G63" s="42">
        <f t="shared" si="8"/>
        <v>916</v>
      </c>
    </row>
    <row r="64" spans="1:7" x14ac:dyDescent="0.25">
      <c r="A64" s="42" t="str">
        <f t="shared" si="3"/>
        <v>VIGO</v>
      </c>
      <c r="B64" s="41">
        <f t="shared" si="4"/>
        <v>24401</v>
      </c>
      <c r="C64" s="41">
        <f t="shared" si="5"/>
        <v>28874</v>
      </c>
      <c r="D64" s="41">
        <f t="shared" si="6"/>
        <v>6</v>
      </c>
      <c r="E64" s="42" t="str">
        <f t="shared" si="2"/>
        <v>MELILLA</v>
      </c>
      <c r="F64" s="42">
        <f t="shared" si="9"/>
        <v>82</v>
      </c>
      <c r="G64" s="42">
        <f t="shared" si="8"/>
        <v>16</v>
      </c>
    </row>
    <row r="65" spans="1:7" x14ac:dyDescent="0.25">
      <c r="A65" s="42" t="str">
        <f t="shared" si="3"/>
        <v>VILAGARCIA</v>
      </c>
      <c r="B65" s="41">
        <f t="shared" si="4"/>
        <v>819</v>
      </c>
      <c r="C65" s="41">
        <f t="shared" si="5"/>
        <v>657</v>
      </c>
      <c r="D65" s="41">
        <f t="shared" si="6"/>
        <v>25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3737</v>
      </c>
      <c r="D8" s="28">
        <v>0</v>
      </c>
      <c r="E8" s="28">
        <v>3737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7">
        <v>1812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2959419</v>
      </c>
      <c r="C11" s="27">
        <v>2694803</v>
      </c>
      <c r="D11" s="27">
        <v>2959419</v>
      </c>
      <c r="E11" s="27">
        <v>2694803</v>
      </c>
      <c r="F11" s="10">
        <f t="shared" si="0"/>
        <v>-8.9414847981985588</v>
      </c>
      <c r="G11" s="1"/>
      <c r="H11" s="1"/>
      <c r="I11" s="1"/>
    </row>
    <row r="12" spans="1:12" x14ac:dyDescent="0.25">
      <c r="A12" s="11" t="s">
        <v>49</v>
      </c>
      <c r="B12" s="28">
        <v>60387</v>
      </c>
      <c r="C12" s="28">
        <v>820</v>
      </c>
      <c r="D12" s="28">
        <v>60387</v>
      </c>
      <c r="E12" s="28">
        <v>820</v>
      </c>
      <c r="F12" s="13">
        <f t="shared" si="0"/>
        <v>-98.642091840959154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596901</v>
      </c>
      <c r="C14" s="28">
        <v>910816</v>
      </c>
      <c r="D14" s="28">
        <v>596901</v>
      </c>
      <c r="E14" s="28">
        <v>910816</v>
      </c>
      <c r="F14" s="13">
        <f t="shared" si="0"/>
        <v>52.590798139054897</v>
      </c>
      <c r="G14" s="1"/>
      <c r="H14" s="1"/>
      <c r="I14" s="1"/>
    </row>
    <row r="15" spans="1:12" x14ac:dyDescent="0.25">
      <c r="A15" s="8" t="s">
        <v>52</v>
      </c>
      <c r="B15" s="27">
        <v>4630</v>
      </c>
      <c r="C15" s="27">
        <v>19088</v>
      </c>
      <c r="D15" s="27">
        <v>4630</v>
      </c>
      <c r="E15" s="27">
        <v>19088</v>
      </c>
      <c r="F15" s="10">
        <f t="shared" si="0"/>
        <v>312.26781857451402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7390</v>
      </c>
      <c r="D17" s="27">
        <v>0</v>
      </c>
      <c r="E17" s="27">
        <v>7390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28">
        <v>103081</v>
      </c>
      <c r="C18" s="28">
        <v>108</v>
      </c>
      <c r="D18" s="28">
        <v>103081</v>
      </c>
      <c r="E18" s="28">
        <v>108</v>
      </c>
      <c r="F18" s="13">
        <f t="shared" si="0"/>
        <v>-99.89522802456321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25892</v>
      </c>
      <c r="C20" s="28">
        <v>24029</v>
      </c>
      <c r="D20" s="28">
        <v>25892</v>
      </c>
      <c r="E20" s="28">
        <v>24029</v>
      </c>
      <c r="F20" s="13">
        <f t="shared" si="0"/>
        <v>-7.1952726710953243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665023</v>
      </c>
      <c r="C22" s="28">
        <v>711668</v>
      </c>
      <c r="D22" s="28">
        <v>665023</v>
      </c>
      <c r="E22" s="28">
        <v>711668</v>
      </c>
      <c r="F22" s="13">
        <f t="shared" si="0"/>
        <v>7.0140431233205476</v>
      </c>
      <c r="G22" s="1"/>
      <c r="H22" s="1"/>
      <c r="I22" s="1"/>
    </row>
    <row r="23" spans="1:9" x14ac:dyDescent="0.25">
      <c r="A23" s="8" t="s">
        <v>60</v>
      </c>
      <c r="B23" s="27">
        <v>80071</v>
      </c>
      <c r="C23" s="27">
        <v>66096</v>
      </c>
      <c r="D23" s="27">
        <v>80071</v>
      </c>
      <c r="E23" s="27">
        <v>66096</v>
      </c>
      <c r="F23" s="10">
        <f t="shared" si="0"/>
        <v>-17.453260231544505</v>
      </c>
      <c r="G23" s="1"/>
      <c r="H23" s="1"/>
      <c r="I23" s="1"/>
    </row>
    <row r="24" spans="1:9" x14ac:dyDescent="0.25">
      <c r="A24" s="11" t="s">
        <v>61</v>
      </c>
      <c r="B24" s="28">
        <v>58</v>
      </c>
      <c r="C24" s="28">
        <v>2527</v>
      </c>
      <c r="D24" s="28">
        <v>58</v>
      </c>
      <c r="E24" s="28">
        <v>2527</v>
      </c>
      <c r="F24" s="13">
        <f t="shared" si="0"/>
        <v>4256.8965517241377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46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15886</v>
      </c>
      <c r="C28" s="28">
        <v>13380</v>
      </c>
      <c r="D28" s="28">
        <v>15886</v>
      </c>
      <c r="E28" s="28">
        <v>13380</v>
      </c>
      <c r="F28" s="13">
        <f t="shared" si="0"/>
        <v>-15.774896134961608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116</v>
      </c>
      <c r="D29" s="27">
        <v>0</v>
      </c>
      <c r="E29" s="27">
        <v>116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500390</v>
      </c>
      <c r="C31" s="27">
        <v>426406</v>
      </c>
      <c r="D31" s="27">
        <v>500390</v>
      </c>
      <c r="E31" s="27">
        <v>426406</v>
      </c>
      <c r="F31" s="10">
        <f t="shared" si="0"/>
        <v>-14.785267491356748</v>
      </c>
      <c r="G31" s="1"/>
      <c r="H31" s="1"/>
      <c r="I31" s="1"/>
    </row>
    <row r="32" spans="1:9" x14ac:dyDescent="0.25">
      <c r="A32" s="11" t="s">
        <v>69</v>
      </c>
      <c r="B32" s="28">
        <v>2079355</v>
      </c>
      <c r="C32" s="28">
        <v>2888297</v>
      </c>
      <c r="D32" s="28">
        <v>2079355</v>
      </c>
      <c r="E32" s="28">
        <v>2888297</v>
      </c>
      <c r="F32" s="13">
        <f t="shared" si="0"/>
        <v>38.903506135316007</v>
      </c>
      <c r="G32" s="1"/>
      <c r="H32" s="1"/>
      <c r="I32" s="1"/>
    </row>
    <row r="33" spans="1:9" x14ac:dyDescent="0.25">
      <c r="A33" s="8" t="s">
        <v>70</v>
      </c>
      <c r="B33" s="27">
        <v>16783</v>
      </c>
      <c r="C33" s="27">
        <v>19217</v>
      </c>
      <c r="D33" s="27">
        <v>16783</v>
      </c>
      <c r="E33" s="27">
        <v>19217</v>
      </c>
      <c r="F33" s="10">
        <f t="shared" si="0"/>
        <v>14.502770660787704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8940</v>
      </c>
      <c r="D34" s="28">
        <v>0</v>
      </c>
      <c r="E34" s="28">
        <v>8940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7109734</v>
      </c>
      <c r="C35" s="15">
        <f t="shared" ref="C35:E35" si="1">SUM(C7:C34)</f>
        <v>7797438</v>
      </c>
      <c r="D35" s="15">
        <f t="shared" si="1"/>
        <v>7109734</v>
      </c>
      <c r="E35" s="15">
        <f t="shared" si="1"/>
        <v>7797438</v>
      </c>
      <c r="F35" s="16">
        <f t="shared" si="0"/>
        <v>9.6727106808777989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VALENCIA</v>
      </c>
      <c r="F38" s="42">
        <f>LOOKUP(E38,$A$38:$A$65,$B$38:$B$65)</f>
        <v>2888297</v>
      </c>
      <c r="G38" s="42">
        <f>LOOKUP(E38,$A$38:$A$65,$C$38:$C$65)</f>
        <v>2079355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3737</v>
      </c>
      <c r="C39" s="41">
        <f t="shared" ref="C39:C65" si="5">D8</f>
        <v>0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2694803</v>
      </c>
      <c r="G39" s="42">
        <f t="shared" ref="G39:G65" si="8">LOOKUP(E39,$A$38:$A$65,$C$38:$C$65)</f>
        <v>2959419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BARCELONA</v>
      </c>
      <c r="F40" s="42">
        <f t="shared" si="7"/>
        <v>910816</v>
      </c>
      <c r="G40" s="42">
        <f t="shared" si="8"/>
        <v>596901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711668</v>
      </c>
      <c r="G41" s="42">
        <f t="shared" si="8"/>
        <v>665023</v>
      </c>
    </row>
    <row r="42" spans="1:9" x14ac:dyDescent="0.25">
      <c r="A42" s="42" t="str">
        <f t="shared" si="3"/>
        <v>BAHIA DE ALGECIRAS</v>
      </c>
      <c r="B42" s="41">
        <f t="shared" si="4"/>
        <v>2694803</v>
      </c>
      <c r="C42" s="41">
        <f t="shared" si="5"/>
        <v>2959419</v>
      </c>
      <c r="D42" s="41">
        <f t="shared" si="6"/>
        <v>2</v>
      </c>
      <c r="E42" s="42" t="str">
        <f t="shared" si="2"/>
        <v>TARRAGONA</v>
      </c>
      <c r="F42" s="42">
        <f t="shared" si="7"/>
        <v>426406</v>
      </c>
      <c r="G42" s="42">
        <f t="shared" si="8"/>
        <v>500390</v>
      </c>
    </row>
    <row r="43" spans="1:9" x14ac:dyDescent="0.25">
      <c r="A43" s="42" t="str">
        <f t="shared" si="3"/>
        <v>BAHIA DE CADIZ</v>
      </c>
      <c r="B43" s="41">
        <f t="shared" si="4"/>
        <v>820</v>
      </c>
      <c r="C43" s="41">
        <f t="shared" si="5"/>
        <v>60387</v>
      </c>
      <c r="D43" s="41">
        <f t="shared" si="6"/>
        <v>15</v>
      </c>
      <c r="E43" s="42" t="str">
        <f t="shared" si="2"/>
        <v>MALAGA</v>
      </c>
      <c r="F43" s="42">
        <f t="shared" si="7"/>
        <v>66096</v>
      </c>
      <c r="G43" s="42">
        <f t="shared" si="8"/>
        <v>80071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GIJON</v>
      </c>
      <c r="F44" s="42">
        <f t="shared" si="7"/>
        <v>24029</v>
      </c>
      <c r="G44" s="42">
        <f t="shared" si="8"/>
        <v>25892</v>
      </c>
    </row>
    <row r="45" spans="1:9" x14ac:dyDescent="0.25">
      <c r="A45" s="42" t="str">
        <f t="shared" si="3"/>
        <v>BARCELONA</v>
      </c>
      <c r="B45" s="41">
        <f t="shared" si="4"/>
        <v>910816</v>
      </c>
      <c r="C45" s="41">
        <f t="shared" si="5"/>
        <v>596901</v>
      </c>
      <c r="D45" s="41">
        <f t="shared" si="6"/>
        <v>3</v>
      </c>
      <c r="E45" s="42" t="str">
        <f t="shared" si="2"/>
        <v>VIGO</v>
      </c>
      <c r="F45" s="42">
        <f t="shared" si="7"/>
        <v>19217</v>
      </c>
      <c r="G45" s="42">
        <f t="shared" si="8"/>
        <v>16783</v>
      </c>
    </row>
    <row r="46" spans="1:9" x14ac:dyDescent="0.25">
      <c r="A46" s="42" t="str">
        <f t="shared" si="3"/>
        <v>BILBAO</v>
      </c>
      <c r="B46" s="41">
        <f t="shared" si="4"/>
        <v>19088</v>
      </c>
      <c r="C46" s="41">
        <f t="shared" si="5"/>
        <v>4630</v>
      </c>
      <c r="D46" s="41">
        <f t="shared" si="6"/>
        <v>9</v>
      </c>
      <c r="E46" s="42" t="str">
        <f t="shared" si="2"/>
        <v>BILBAO</v>
      </c>
      <c r="F46" s="42">
        <f t="shared" si="7"/>
        <v>19088</v>
      </c>
      <c r="G46" s="42">
        <f t="shared" si="8"/>
        <v>4630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 CRUZ DE TENERIFE</v>
      </c>
      <c r="F47" s="42">
        <f t="shared" si="7"/>
        <v>13380</v>
      </c>
      <c r="G47" s="42">
        <f t="shared" si="8"/>
        <v>15886</v>
      </c>
    </row>
    <row r="48" spans="1:9" x14ac:dyDescent="0.25">
      <c r="A48" s="42" t="str">
        <f t="shared" si="3"/>
        <v>CASTELLON</v>
      </c>
      <c r="B48" s="41">
        <f t="shared" si="4"/>
        <v>7390</v>
      </c>
      <c r="C48" s="41">
        <f t="shared" si="5"/>
        <v>0</v>
      </c>
      <c r="D48" s="41">
        <f t="shared" si="6"/>
        <v>12</v>
      </c>
      <c r="E48" s="42" t="str">
        <f t="shared" si="2"/>
        <v>VILAGARCIA</v>
      </c>
      <c r="F48" s="42">
        <f t="shared" si="7"/>
        <v>8940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108</v>
      </c>
      <c r="C49" s="41">
        <f t="shared" si="5"/>
        <v>103081</v>
      </c>
      <c r="D49" s="41">
        <f t="shared" si="6"/>
        <v>17</v>
      </c>
      <c r="E49" s="42" t="str">
        <f t="shared" si="2"/>
        <v>CASTELLON</v>
      </c>
      <c r="F49" s="42">
        <f t="shared" si="7"/>
        <v>7390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3737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24029</v>
      </c>
      <c r="C51" s="41">
        <f t="shared" si="5"/>
        <v>25892</v>
      </c>
      <c r="D51" s="41">
        <f t="shared" si="6"/>
        <v>7</v>
      </c>
      <c r="E51" s="42" t="str">
        <f t="shared" si="2"/>
        <v>MARIN Y RIA DE PONTEVEDRA</v>
      </c>
      <c r="F51" s="42">
        <f t="shared" si="7"/>
        <v>2527</v>
      </c>
      <c r="G51" s="42">
        <f t="shared" si="8"/>
        <v>58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CADIZ</v>
      </c>
      <c r="F52" s="42">
        <f t="shared" si="7"/>
        <v>820</v>
      </c>
      <c r="G52" s="42">
        <f t="shared" si="8"/>
        <v>60387</v>
      </c>
    </row>
    <row r="53" spans="1:7" x14ac:dyDescent="0.25">
      <c r="A53" s="42" t="str">
        <f t="shared" si="3"/>
        <v>LAS PALMAS</v>
      </c>
      <c r="B53" s="41">
        <f t="shared" si="4"/>
        <v>711668</v>
      </c>
      <c r="C53" s="41">
        <f t="shared" si="5"/>
        <v>665023</v>
      </c>
      <c r="D53" s="41">
        <f t="shared" si="6"/>
        <v>4</v>
      </c>
      <c r="E53" s="42" t="str">
        <f t="shared" si="2"/>
        <v>SANTANDER</v>
      </c>
      <c r="F53" s="42">
        <f t="shared" si="7"/>
        <v>116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66096</v>
      </c>
      <c r="C54" s="41">
        <f t="shared" si="5"/>
        <v>80071</v>
      </c>
      <c r="D54" s="41">
        <f t="shared" si="6"/>
        <v>6</v>
      </c>
      <c r="E54" s="42" t="str">
        <f t="shared" si="2"/>
        <v>CEUTA</v>
      </c>
      <c r="F54" s="42">
        <f t="shared" si="7"/>
        <v>108</v>
      </c>
      <c r="G54" s="42">
        <f t="shared" si="8"/>
        <v>103081</v>
      </c>
    </row>
    <row r="55" spans="1:7" x14ac:dyDescent="0.25">
      <c r="A55" s="42" t="str">
        <f t="shared" si="3"/>
        <v>MARIN Y RIA DE PONTEVEDRA</v>
      </c>
      <c r="B55" s="41">
        <f t="shared" si="4"/>
        <v>2527</v>
      </c>
      <c r="C55" s="41">
        <f t="shared" si="5"/>
        <v>58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13380</v>
      </c>
      <c r="C59" s="41">
        <f t="shared" si="5"/>
        <v>15886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426406</v>
      </c>
      <c r="C62" s="41">
        <f t="shared" si="5"/>
        <v>500390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2888297</v>
      </c>
      <c r="C63" s="41">
        <f t="shared" si="5"/>
        <v>2079355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19217</v>
      </c>
      <c r="C64" s="41">
        <f t="shared" si="5"/>
        <v>16783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8940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3737</v>
      </c>
      <c r="D8" s="30">
        <v>0</v>
      </c>
      <c r="E8" s="30">
        <v>3737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2937410</v>
      </c>
      <c r="C11" s="29">
        <v>2661308</v>
      </c>
      <c r="D11" s="29">
        <v>2937410</v>
      </c>
      <c r="E11" s="29">
        <v>2661308</v>
      </c>
      <c r="F11" s="10">
        <f t="shared" si="0"/>
        <v>-9.3995050061108287</v>
      </c>
      <c r="G11" s="1"/>
      <c r="H11" s="1"/>
      <c r="I11" s="1"/>
    </row>
    <row r="12" spans="1:12" x14ac:dyDescent="0.25">
      <c r="A12" s="11" t="s">
        <v>49</v>
      </c>
      <c r="B12" s="30">
        <v>32</v>
      </c>
      <c r="C12" s="30">
        <v>0</v>
      </c>
      <c r="D12" s="30">
        <v>32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581818</v>
      </c>
      <c r="C14" s="30">
        <v>891609</v>
      </c>
      <c r="D14" s="30">
        <v>581818</v>
      </c>
      <c r="E14" s="30">
        <v>891609</v>
      </c>
      <c r="F14" s="13">
        <f t="shared" si="0"/>
        <v>53.245344764170227</v>
      </c>
      <c r="G14" s="1"/>
      <c r="H14" s="1"/>
      <c r="I14" s="1"/>
    </row>
    <row r="15" spans="1:12" x14ac:dyDescent="0.25">
      <c r="A15" s="8" t="s">
        <v>52</v>
      </c>
      <c r="B15" s="29">
        <v>4630</v>
      </c>
      <c r="C15" s="29">
        <v>5851</v>
      </c>
      <c r="D15" s="29">
        <v>4630</v>
      </c>
      <c r="E15" s="29">
        <v>5851</v>
      </c>
      <c r="F15" s="10">
        <f t="shared" si="0"/>
        <v>26.371490280777536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2989</v>
      </c>
      <c r="D17" s="29">
        <v>0</v>
      </c>
      <c r="E17" s="29">
        <v>2989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49</v>
      </c>
      <c r="D18" s="30">
        <v>0</v>
      </c>
      <c r="E18" s="30">
        <v>49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632016</v>
      </c>
      <c r="C22" s="30">
        <v>671523</v>
      </c>
      <c r="D22" s="30">
        <v>632016</v>
      </c>
      <c r="E22" s="30">
        <v>671523</v>
      </c>
      <c r="F22" s="13">
        <f t="shared" si="0"/>
        <v>6.2509493430546001</v>
      </c>
      <c r="G22" s="1"/>
      <c r="H22" s="1"/>
      <c r="I22" s="1"/>
    </row>
    <row r="23" spans="1:9" x14ac:dyDescent="0.25">
      <c r="A23" s="8" t="s">
        <v>60</v>
      </c>
      <c r="B23" s="29">
        <v>80071</v>
      </c>
      <c r="C23" s="29">
        <v>66096</v>
      </c>
      <c r="D23" s="29">
        <v>80071</v>
      </c>
      <c r="E23" s="29">
        <v>66096</v>
      </c>
      <c r="F23" s="10">
        <f t="shared" si="0"/>
        <v>-17.453260231544505</v>
      </c>
      <c r="G23" s="1"/>
      <c r="H23" s="1"/>
      <c r="I23" s="1"/>
    </row>
    <row r="24" spans="1:9" x14ac:dyDescent="0.25">
      <c r="A24" s="11" t="s">
        <v>61</v>
      </c>
      <c r="B24" s="30">
        <v>58</v>
      </c>
      <c r="C24" s="30">
        <v>2527</v>
      </c>
      <c r="D24" s="30">
        <v>58</v>
      </c>
      <c r="E24" s="30">
        <v>2527</v>
      </c>
      <c r="F24" s="13">
        <f t="shared" si="0"/>
        <v>4256.8965517241377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46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12331</v>
      </c>
      <c r="C28" s="30">
        <v>0</v>
      </c>
      <c r="D28" s="30">
        <v>12331</v>
      </c>
      <c r="E28" s="30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116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183943</v>
      </c>
      <c r="C31" s="29">
        <v>130980</v>
      </c>
      <c r="D31" s="29">
        <v>183943</v>
      </c>
      <c r="E31" s="29">
        <v>130980</v>
      </c>
      <c r="F31" s="10">
        <f t="shared" si="0"/>
        <v>-28.793158750265022</v>
      </c>
      <c r="G31" s="1"/>
      <c r="H31" s="1"/>
      <c r="I31" s="1"/>
    </row>
    <row r="32" spans="1:9" x14ac:dyDescent="0.25">
      <c r="A32" s="11" t="s">
        <v>69</v>
      </c>
      <c r="B32" s="30">
        <v>2079024</v>
      </c>
      <c r="C32" s="30">
        <v>2656595</v>
      </c>
      <c r="D32" s="30">
        <v>2079024</v>
      </c>
      <c r="E32" s="30">
        <v>2656595</v>
      </c>
      <c r="F32" s="13">
        <f t="shared" si="0"/>
        <v>27.780872178483747</v>
      </c>
      <c r="G32" s="1"/>
      <c r="H32" s="1"/>
      <c r="I32" s="1"/>
    </row>
    <row r="33" spans="1:9" x14ac:dyDescent="0.25">
      <c r="A33" s="8" t="s">
        <v>70</v>
      </c>
      <c r="B33" s="29">
        <v>9600</v>
      </c>
      <c r="C33" s="29">
        <v>6817</v>
      </c>
      <c r="D33" s="29">
        <v>9600</v>
      </c>
      <c r="E33" s="29">
        <v>6817</v>
      </c>
      <c r="F33" s="10">
        <f t="shared" si="0"/>
        <v>-28.989583333333329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6520979</v>
      </c>
      <c r="C35" s="15">
        <f t="shared" ref="C35:E35" si="1">SUM(C7:C34)</f>
        <v>7100197</v>
      </c>
      <c r="D35" s="15">
        <f t="shared" si="1"/>
        <v>6520979</v>
      </c>
      <c r="E35" s="15">
        <f t="shared" si="1"/>
        <v>7100197</v>
      </c>
      <c r="F35" s="16">
        <f t="shared" si="0"/>
        <v>8.8823779374232004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2661308</v>
      </c>
      <c r="G38" s="42">
        <f>LOOKUP(E38,$A$38:$A$65,$C$38:$C$65)</f>
        <v>2937410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3737</v>
      </c>
      <c r="C39" s="41">
        <f t="shared" ref="C39:C65" si="5">D8</f>
        <v>0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2656595</v>
      </c>
      <c r="G39" s="42">
        <f t="shared" ref="G39:G65" si="8">LOOKUP(E39,$A$38:$A$65,$C$38:$C$65)</f>
        <v>2079024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891609</v>
      </c>
      <c r="G40" s="42">
        <f t="shared" si="8"/>
        <v>581818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671523</v>
      </c>
      <c r="G41" s="42">
        <f t="shared" si="8"/>
        <v>632016</v>
      </c>
    </row>
    <row r="42" spans="1:9" x14ac:dyDescent="0.25">
      <c r="A42" s="42" t="str">
        <f t="shared" si="3"/>
        <v>BAHIA DE ALGECIRAS</v>
      </c>
      <c r="B42" s="41">
        <f t="shared" si="4"/>
        <v>2661308</v>
      </c>
      <c r="C42" s="41">
        <f t="shared" si="5"/>
        <v>2937410</v>
      </c>
      <c r="D42" s="41">
        <f t="shared" si="6"/>
        <v>1</v>
      </c>
      <c r="E42" s="42" t="str">
        <f t="shared" si="2"/>
        <v>TARRAGONA</v>
      </c>
      <c r="F42" s="42">
        <f t="shared" si="7"/>
        <v>130980</v>
      </c>
      <c r="G42" s="42">
        <f t="shared" si="8"/>
        <v>183943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32</v>
      </c>
      <c r="D43" s="41">
        <f t="shared" si="6"/>
        <v>28</v>
      </c>
      <c r="E43" s="42" t="str">
        <f t="shared" si="2"/>
        <v>MALAGA</v>
      </c>
      <c r="F43" s="42">
        <f t="shared" si="7"/>
        <v>66096</v>
      </c>
      <c r="G43" s="42">
        <f t="shared" si="8"/>
        <v>80071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6817</v>
      </c>
      <c r="G44" s="42">
        <f t="shared" si="8"/>
        <v>9600</v>
      </c>
    </row>
    <row r="45" spans="1:9" x14ac:dyDescent="0.25">
      <c r="A45" s="42" t="str">
        <f t="shared" si="3"/>
        <v>BARCELONA</v>
      </c>
      <c r="B45" s="41">
        <f t="shared" si="4"/>
        <v>891609</v>
      </c>
      <c r="C45" s="41">
        <f t="shared" si="5"/>
        <v>581818</v>
      </c>
      <c r="D45" s="41">
        <f t="shared" si="6"/>
        <v>3</v>
      </c>
      <c r="E45" s="42" t="str">
        <f t="shared" si="2"/>
        <v>BILBAO</v>
      </c>
      <c r="F45" s="42">
        <f t="shared" si="7"/>
        <v>5851</v>
      </c>
      <c r="G45" s="42">
        <f t="shared" si="8"/>
        <v>4630</v>
      </c>
    </row>
    <row r="46" spans="1:9" x14ac:dyDescent="0.25">
      <c r="A46" s="42" t="str">
        <f t="shared" si="3"/>
        <v>BILBAO</v>
      </c>
      <c r="B46" s="41">
        <f t="shared" si="4"/>
        <v>5851</v>
      </c>
      <c r="C46" s="41">
        <f t="shared" si="5"/>
        <v>4630</v>
      </c>
      <c r="D46" s="41">
        <f t="shared" si="6"/>
        <v>8</v>
      </c>
      <c r="E46" s="42" t="str">
        <f t="shared" si="2"/>
        <v>ALICANTE</v>
      </c>
      <c r="F46" s="42">
        <f t="shared" si="7"/>
        <v>3737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2989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2989</v>
      </c>
      <c r="C48" s="41">
        <f t="shared" si="5"/>
        <v>0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2527</v>
      </c>
      <c r="G48" s="42">
        <f t="shared" si="8"/>
        <v>58</v>
      </c>
    </row>
    <row r="49" spans="1:7" x14ac:dyDescent="0.25">
      <c r="A49" s="42" t="str">
        <f t="shared" si="3"/>
        <v>CEUTA</v>
      </c>
      <c r="B49" s="41">
        <f t="shared" si="4"/>
        <v>49</v>
      </c>
      <c r="C49" s="41">
        <f t="shared" si="5"/>
        <v>0</v>
      </c>
      <c r="D49" s="41">
        <f t="shared" si="6"/>
        <v>13</v>
      </c>
      <c r="E49" s="42" t="str">
        <f t="shared" si="2"/>
        <v>SANTANDER</v>
      </c>
      <c r="F49" s="42">
        <f t="shared" si="7"/>
        <v>116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49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671523</v>
      </c>
      <c r="C53" s="41">
        <f t="shared" si="5"/>
        <v>632016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66096</v>
      </c>
      <c r="C54" s="41">
        <f t="shared" si="5"/>
        <v>80071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2527</v>
      </c>
      <c r="C55" s="41">
        <f t="shared" si="5"/>
        <v>58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12331</v>
      </c>
      <c r="D59" s="41">
        <f t="shared" si="6"/>
        <v>28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130980</v>
      </c>
      <c r="C62" s="41">
        <f t="shared" si="5"/>
        <v>183943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2656595</v>
      </c>
      <c r="C63" s="41">
        <f t="shared" si="5"/>
        <v>2079024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6817</v>
      </c>
      <c r="C64" s="41">
        <f t="shared" si="5"/>
        <v>9600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8493</v>
      </c>
      <c r="C7" s="31">
        <v>4385</v>
      </c>
      <c r="D7" s="31">
        <v>8493</v>
      </c>
      <c r="E7" s="31">
        <v>4385</v>
      </c>
      <c r="F7" s="10">
        <f>((E7*100)/D7)-100</f>
        <v>-48.369245260803012</v>
      </c>
      <c r="G7" s="1"/>
      <c r="H7" s="1"/>
      <c r="I7" s="1"/>
    </row>
    <row r="8" spans="1:12" x14ac:dyDescent="0.25">
      <c r="A8" s="11" t="s">
        <v>45</v>
      </c>
      <c r="B8" s="32">
        <v>85777</v>
      </c>
      <c r="C8" s="32">
        <v>96488</v>
      </c>
      <c r="D8" s="32">
        <v>85777</v>
      </c>
      <c r="E8" s="32">
        <v>96488</v>
      </c>
      <c r="F8" s="13">
        <f t="shared" ref="F8:F35" si="0">((E8*100)/D8)-100</f>
        <v>12.487030322813808</v>
      </c>
      <c r="G8" s="1"/>
      <c r="H8" s="1"/>
      <c r="I8" s="1"/>
    </row>
    <row r="9" spans="1:12" x14ac:dyDescent="0.25">
      <c r="A9" s="8" t="s">
        <v>46</v>
      </c>
      <c r="B9" s="31">
        <v>2454</v>
      </c>
      <c r="C9" s="31">
        <v>2504</v>
      </c>
      <c r="D9" s="31">
        <v>2454</v>
      </c>
      <c r="E9" s="31">
        <v>2504</v>
      </c>
      <c r="F9" s="10">
        <f t="shared" si="0"/>
        <v>2.0374898125509304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3085123</v>
      </c>
      <c r="C11" s="31">
        <v>2865834</v>
      </c>
      <c r="D11" s="31">
        <v>3085123</v>
      </c>
      <c r="E11" s="31">
        <v>2865834</v>
      </c>
      <c r="F11" s="10">
        <f t="shared" si="0"/>
        <v>-7.1079499909728128</v>
      </c>
      <c r="G11" s="1"/>
      <c r="H11" s="1"/>
      <c r="I11" s="1"/>
    </row>
    <row r="12" spans="1:12" x14ac:dyDescent="0.25">
      <c r="A12" s="11" t="s">
        <v>49</v>
      </c>
      <c r="B12" s="32">
        <v>86885</v>
      </c>
      <c r="C12" s="32">
        <v>55971</v>
      </c>
      <c r="D12" s="32">
        <v>86885</v>
      </c>
      <c r="E12" s="32">
        <v>55971</v>
      </c>
      <c r="F12" s="13">
        <f t="shared" si="0"/>
        <v>-35.580364850089197</v>
      </c>
      <c r="G12" s="1"/>
      <c r="H12" s="1"/>
      <c r="I12" s="1"/>
    </row>
    <row r="13" spans="1:12" x14ac:dyDescent="0.25">
      <c r="A13" s="8" t="s">
        <v>50</v>
      </c>
      <c r="B13" s="31">
        <v>32731</v>
      </c>
      <c r="C13" s="31">
        <v>25317</v>
      </c>
      <c r="D13" s="31">
        <v>32731</v>
      </c>
      <c r="E13" s="31">
        <v>25317</v>
      </c>
      <c r="F13" s="10">
        <f t="shared" si="0"/>
        <v>-22.651309156457188</v>
      </c>
      <c r="G13" s="1"/>
      <c r="H13" s="1"/>
      <c r="I13" s="1"/>
    </row>
    <row r="14" spans="1:12" x14ac:dyDescent="0.25">
      <c r="A14" s="11" t="s">
        <v>51</v>
      </c>
      <c r="B14" s="32">
        <v>1450139</v>
      </c>
      <c r="C14" s="32">
        <v>1877288</v>
      </c>
      <c r="D14" s="32">
        <v>1450139</v>
      </c>
      <c r="E14" s="32">
        <v>1877288</v>
      </c>
      <c r="F14" s="13">
        <f t="shared" si="0"/>
        <v>29.455728037105416</v>
      </c>
      <c r="G14" s="1"/>
      <c r="H14" s="1"/>
      <c r="I14" s="1"/>
    </row>
    <row r="15" spans="1:12" x14ac:dyDescent="0.25">
      <c r="A15" s="8" t="s">
        <v>52</v>
      </c>
      <c r="B15" s="31">
        <v>290707</v>
      </c>
      <c r="C15" s="31">
        <v>346239</v>
      </c>
      <c r="D15" s="31">
        <v>290707</v>
      </c>
      <c r="E15" s="31">
        <v>346239</v>
      </c>
      <c r="F15" s="10">
        <f t="shared" si="0"/>
        <v>19.102395195162146</v>
      </c>
      <c r="G15" s="1"/>
      <c r="H15" s="1"/>
      <c r="I15" s="1"/>
    </row>
    <row r="16" spans="1:12" x14ac:dyDescent="0.25">
      <c r="A16" s="11" t="s">
        <v>53</v>
      </c>
      <c r="B16" s="32">
        <v>53291</v>
      </c>
      <c r="C16" s="32">
        <v>60035</v>
      </c>
      <c r="D16" s="32">
        <v>53291</v>
      </c>
      <c r="E16" s="32">
        <v>60035</v>
      </c>
      <c r="F16" s="13">
        <f t="shared" si="0"/>
        <v>12.655044941922654</v>
      </c>
      <c r="G16" s="1"/>
      <c r="H16" s="1"/>
      <c r="I16" s="1"/>
    </row>
    <row r="17" spans="1:9" x14ac:dyDescent="0.25">
      <c r="A17" s="8" t="s">
        <v>54</v>
      </c>
      <c r="B17" s="31">
        <v>71001</v>
      </c>
      <c r="C17" s="31">
        <v>103442</v>
      </c>
      <c r="D17" s="31">
        <v>71001</v>
      </c>
      <c r="E17" s="31">
        <v>103442</v>
      </c>
      <c r="F17" s="10">
        <f t="shared" si="0"/>
        <v>45.69090576189069</v>
      </c>
      <c r="G17" s="1"/>
      <c r="H17" s="1"/>
      <c r="I17" s="1"/>
    </row>
    <row r="18" spans="1:9" x14ac:dyDescent="0.25">
      <c r="A18" s="11" t="s">
        <v>55</v>
      </c>
      <c r="B18" s="32">
        <v>3228</v>
      </c>
      <c r="C18" s="32">
        <v>4584</v>
      </c>
      <c r="D18" s="32">
        <v>3228</v>
      </c>
      <c r="E18" s="32">
        <v>4584</v>
      </c>
      <c r="F18" s="13">
        <f t="shared" si="0"/>
        <v>42.007434944237929</v>
      </c>
      <c r="G18" s="1"/>
      <c r="H18" s="1"/>
      <c r="I18" s="1"/>
    </row>
    <row r="19" spans="1:9" x14ac:dyDescent="0.25">
      <c r="A19" s="8" t="s">
        <v>56</v>
      </c>
      <c r="B19" s="31">
        <v>386</v>
      </c>
      <c r="C19" s="31">
        <v>319</v>
      </c>
      <c r="D19" s="31">
        <v>386</v>
      </c>
      <c r="E19" s="31">
        <v>319</v>
      </c>
      <c r="F19" s="10">
        <f t="shared" si="0"/>
        <v>-17.357512953367873</v>
      </c>
      <c r="G19" s="1"/>
      <c r="H19" s="1"/>
      <c r="I19" s="1"/>
    </row>
    <row r="20" spans="1:9" x14ac:dyDescent="0.25">
      <c r="A20" s="11" t="s">
        <v>57</v>
      </c>
      <c r="B20" s="32">
        <v>32154</v>
      </c>
      <c r="C20" s="32">
        <v>33836</v>
      </c>
      <c r="D20" s="32">
        <v>32154</v>
      </c>
      <c r="E20" s="32">
        <v>33836</v>
      </c>
      <c r="F20" s="13">
        <f t="shared" si="0"/>
        <v>5.2310754493997678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872528</v>
      </c>
      <c r="C22" s="32">
        <v>910257</v>
      </c>
      <c r="D22" s="32">
        <v>872528</v>
      </c>
      <c r="E22" s="32">
        <v>910257</v>
      </c>
      <c r="F22" s="13">
        <f t="shared" si="0"/>
        <v>4.3241019199383857</v>
      </c>
      <c r="G22" s="1"/>
      <c r="H22" s="1"/>
      <c r="I22" s="1"/>
    </row>
    <row r="23" spans="1:9" x14ac:dyDescent="0.25">
      <c r="A23" s="8" t="s">
        <v>60</v>
      </c>
      <c r="B23" s="31">
        <v>88175</v>
      </c>
      <c r="C23" s="31">
        <v>79110</v>
      </c>
      <c r="D23" s="31">
        <v>88175</v>
      </c>
      <c r="E23" s="31">
        <v>79110</v>
      </c>
      <c r="F23" s="10">
        <f t="shared" si="0"/>
        <v>-10.28069180606748</v>
      </c>
      <c r="G23" s="1"/>
      <c r="H23" s="1"/>
      <c r="I23" s="1"/>
    </row>
    <row r="24" spans="1:9" x14ac:dyDescent="0.25">
      <c r="A24" s="11" t="s">
        <v>61</v>
      </c>
      <c r="B24" s="32">
        <v>29618</v>
      </c>
      <c r="C24" s="32">
        <v>27529</v>
      </c>
      <c r="D24" s="32">
        <v>29618</v>
      </c>
      <c r="E24" s="32">
        <v>27529</v>
      </c>
      <c r="F24" s="13">
        <f t="shared" si="0"/>
        <v>-7.0531433587683097</v>
      </c>
      <c r="G24" s="1"/>
      <c r="H24" s="1"/>
      <c r="I24" s="1"/>
    </row>
    <row r="25" spans="1:9" x14ac:dyDescent="0.25">
      <c r="A25" s="8" t="s">
        <v>62</v>
      </c>
      <c r="B25" s="31">
        <v>8881</v>
      </c>
      <c r="C25" s="31">
        <v>12934</v>
      </c>
      <c r="D25" s="31">
        <v>8881</v>
      </c>
      <c r="E25" s="31">
        <v>12934</v>
      </c>
      <c r="F25" s="10">
        <f t="shared" si="0"/>
        <v>45.636752617948417</v>
      </c>
      <c r="G25" s="1"/>
      <c r="H25" s="1"/>
      <c r="I25" s="1"/>
    </row>
    <row r="26" spans="1:9" x14ac:dyDescent="0.25">
      <c r="A26" s="11" t="s">
        <v>63</v>
      </c>
      <c r="B26" s="32">
        <v>2152</v>
      </c>
      <c r="C26" s="32">
        <v>2745</v>
      </c>
      <c r="D26" s="32">
        <v>2152</v>
      </c>
      <c r="E26" s="32">
        <v>2745</v>
      </c>
      <c r="F26" s="13">
        <f t="shared" si="0"/>
        <v>27.55576208178438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215452</v>
      </c>
      <c r="C28" s="32">
        <v>201576</v>
      </c>
      <c r="D28" s="32">
        <v>215452</v>
      </c>
      <c r="E28" s="32">
        <v>201576</v>
      </c>
      <c r="F28" s="13">
        <f t="shared" si="0"/>
        <v>-6.4404136420177167</v>
      </c>
      <c r="G28" s="1"/>
      <c r="H28" s="1"/>
      <c r="I28" s="1"/>
    </row>
    <row r="29" spans="1:9" x14ac:dyDescent="0.25">
      <c r="A29" s="8" t="s">
        <v>66</v>
      </c>
      <c r="B29" s="31">
        <v>1157</v>
      </c>
      <c r="C29" s="31">
        <v>2677</v>
      </c>
      <c r="D29" s="31">
        <v>1157</v>
      </c>
      <c r="E29" s="31">
        <v>2677</v>
      </c>
      <c r="F29" s="10">
        <f t="shared" si="0"/>
        <v>131.37424373379429</v>
      </c>
      <c r="G29" s="1"/>
      <c r="H29" s="1"/>
      <c r="I29" s="1"/>
    </row>
    <row r="30" spans="1:9" x14ac:dyDescent="0.25">
      <c r="A30" s="11" t="s">
        <v>67</v>
      </c>
      <c r="B30" s="32">
        <v>88925</v>
      </c>
      <c r="C30" s="32">
        <v>97055</v>
      </c>
      <c r="D30" s="32">
        <v>88925</v>
      </c>
      <c r="E30" s="32">
        <v>97055</v>
      </c>
      <c r="F30" s="13">
        <f t="shared" si="0"/>
        <v>9.1425358448130396</v>
      </c>
      <c r="G30" s="1"/>
      <c r="H30" s="1"/>
      <c r="I30" s="1"/>
    </row>
    <row r="31" spans="1:9" x14ac:dyDescent="0.25">
      <c r="A31" s="8" t="s">
        <v>68</v>
      </c>
      <c r="B31" s="31">
        <v>250188</v>
      </c>
      <c r="C31" s="31">
        <v>183424</v>
      </c>
      <c r="D31" s="31">
        <v>250188</v>
      </c>
      <c r="E31" s="31">
        <v>183424</v>
      </c>
      <c r="F31" s="10">
        <f t="shared" si="0"/>
        <v>-26.685532479575357</v>
      </c>
      <c r="G31" s="1"/>
      <c r="H31" s="1"/>
      <c r="I31" s="1"/>
    </row>
    <row r="32" spans="1:9" x14ac:dyDescent="0.25">
      <c r="A32" s="11" t="s">
        <v>69</v>
      </c>
      <c r="B32" s="32">
        <v>3190135</v>
      </c>
      <c r="C32" s="32">
        <v>4022038</v>
      </c>
      <c r="D32" s="32">
        <v>3190135</v>
      </c>
      <c r="E32" s="32">
        <v>4022038</v>
      </c>
      <c r="F32" s="13">
        <f t="shared" si="0"/>
        <v>26.077360362492499</v>
      </c>
      <c r="G32" s="1"/>
      <c r="H32" s="1"/>
      <c r="I32" s="1"/>
    </row>
    <row r="33" spans="1:9" x14ac:dyDescent="0.25">
      <c r="A33" s="8" t="s">
        <v>70</v>
      </c>
      <c r="B33" s="31">
        <v>152760</v>
      </c>
      <c r="C33" s="31">
        <v>187799</v>
      </c>
      <c r="D33" s="31">
        <v>152760</v>
      </c>
      <c r="E33" s="31">
        <v>187799</v>
      </c>
      <c r="F33" s="10">
        <f t="shared" si="0"/>
        <v>22.937287247970673</v>
      </c>
      <c r="G33" s="1"/>
      <c r="H33" s="1"/>
      <c r="I33" s="1"/>
    </row>
    <row r="34" spans="1:9" x14ac:dyDescent="0.25">
      <c r="A34" s="11" t="s">
        <v>71</v>
      </c>
      <c r="B34" s="32">
        <v>2005</v>
      </c>
      <c r="C34" s="32">
        <v>0</v>
      </c>
      <c r="D34" s="32">
        <v>2005</v>
      </c>
      <c r="E34" s="3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10104345</v>
      </c>
      <c r="C35" s="15">
        <f t="shared" ref="C35:E35" si="1">SUM(C7:C34)</f>
        <v>11203386</v>
      </c>
      <c r="D35" s="15">
        <f t="shared" si="1"/>
        <v>10104345</v>
      </c>
      <c r="E35" s="15">
        <f t="shared" si="1"/>
        <v>11203386</v>
      </c>
      <c r="F35" s="16">
        <f t="shared" si="0"/>
        <v>10.876914832183587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4385</v>
      </c>
      <c r="C38" s="41">
        <f>D7</f>
        <v>8493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4022038</v>
      </c>
      <c r="G38" s="42">
        <f>LOOKUP(E38,$A$38:$A$65,$C$38:$C$65)</f>
        <v>3190135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96488</v>
      </c>
      <c r="C39" s="41">
        <f t="shared" ref="C39:C65" si="5">D8</f>
        <v>85777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2865834</v>
      </c>
      <c r="G39" s="42">
        <f t="shared" ref="G39:G65" si="8">LOOKUP(E39,$A$38:$A$65,$C$38:$C$65)</f>
        <v>3085123</v>
      </c>
    </row>
    <row r="40" spans="1:9" x14ac:dyDescent="0.25">
      <c r="A40" s="42" t="str">
        <f t="shared" si="3"/>
        <v>ALMERIA</v>
      </c>
      <c r="B40" s="41">
        <f t="shared" si="4"/>
        <v>2504</v>
      </c>
      <c r="C40" s="41">
        <f t="shared" si="5"/>
        <v>2454</v>
      </c>
      <c r="D40" s="41">
        <f t="shared" si="6"/>
        <v>23</v>
      </c>
      <c r="E40" s="42" t="str">
        <f t="shared" si="2"/>
        <v>BARCELONA</v>
      </c>
      <c r="F40" s="42">
        <f t="shared" si="7"/>
        <v>1877288</v>
      </c>
      <c r="G40" s="42">
        <f t="shared" si="8"/>
        <v>1450139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910257</v>
      </c>
      <c r="G41" s="42">
        <f t="shared" si="8"/>
        <v>872528</v>
      </c>
    </row>
    <row r="42" spans="1:9" x14ac:dyDescent="0.25">
      <c r="A42" s="42" t="str">
        <f t="shared" si="3"/>
        <v>BAHIA DE ALGECIRAS</v>
      </c>
      <c r="B42" s="41">
        <f t="shared" si="4"/>
        <v>2865834</v>
      </c>
      <c r="C42" s="41">
        <f t="shared" si="5"/>
        <v>3085123</v>
      </c>
      <c r="D42" s="41">
        <f t="shared" si="6"/>
        <v>2</v>
      </c>
      <c r="E42" s="42" t="str">
        <f t="shared" si="2"/>
        <v>BILBAO</v>
      </c>
      <c r="F42" s="42">
        <f t="shared" si="7"/>
        <v>346239</v>
      </c>
      <c r="G42" s="42">
        <f t="shared" si="8"/>
        <v>290707</v>
      </c>
    </row>
    <row r="43" spans="1:9" x14ac:dyDescent="0.25">
      <c r="A43" s="42" t="str">
        <f t="shared" si="3"/>
        <v>BAHIA DE CADIZ</v>
      </c>
      <c r="B43" s="41">
        <f t="shared" si="4"/>
        <v>55971</v>
      </c>
      <c r="C43" s="41">
        <f t="shared" si="5"/>
        <v>86885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201576</v>
      </c>
      <c r="G43" s="42">
        <f t="shared" si="8"/>
        <v>215452</v>
      </c>
    </row>
    <row r="44" spans="1:9" x14ac:dyDescent="0.25">
      <c r="A44" s="42" t="str">
        <f t="shared" si="3"/>
        <v>BALEARES</v>
      </c>
      <c r="B44" s="41">
        <f t="shared" si="4"/>
        <v>25317</v>
      </c>
      <c r="C44" s="41">
        <f t="shared" si="5"/>
        <v>32731</v>
      </c>
      <c r="D44" s="41">
        <f t="shared" si="6"/>
        <v>17</v>
      </c>
      <c r="E44" s="42" t="str">
        <f t="shared" si="2"/>
        <v>VIGO</v>
      </c>
      <c r="F44" s="42">
        <f t="shared" si="7"/>
        <v>187799</v>
      </c>
      <c r="G44" s="42">
        <f t="shared" si="8"/>
        <v>152760</v>
      </c>
    </row>
    <row r="45" spans="1:9" x14ac:dyDescent="0.25">
      <c r="A45" s="42" t="str">
        <f t="shared" si="3"/>
        <v>BARCELONA</v>
      </c>
      <c r="B45" s="41">
        <f t="shared" si="4"/>
        <v>1877288</v>
      </c>
      <c r="C45" s="41">
        <f t="shared" si="5"/>
        <v>1450139</v>
      </c>
      <c r="D45" s="41">
        <f t="shared" si="6"/>
        <v>3</v>
      </c>
      <c r="E45" s="42" t="str">
        <f t="shared" si="2"/>
        <v>TARRAGONA</v>
      </c>
      <c r="F45" s="42">
        <f t="shared" si="7"/>
        <v>183424</v>
      </c>
      <c r="G45" s="42">
        <f t="shared" si="8"/>
        <v>250188</v>
      </c>
    </row>
    <row r="46" spans="1:9" x14ac:dyDescent="0.25">
      <c r="A46" s="42" t="str">
        <f t="shared" si="3"/>
        <v>BILBAO</v>
      </c>
      <c r="B46" s="41">
        <f t="shared" si="4"/>
        <v>346239</v>
      </c>
      <c r="C46" s="41">
        <f t="shared" si="5"/>
        <v>290707</v>
      </c>
      <c r="D46" s="41">
        <f t="shared" si="6"/>
        <v>5</v>
      </c>
      <c r="E46" s="42" t="str">
        <f t="shared" si="2"/>
        <v>CASTELLON</v>
      </c>
      <c r="F46" s="42">
        <f t="shared" si="7"/>
        <v>103442</v>
      </c>
      <c r="G46" s="42">
        <f t="shared" si="8"/>
        <v>71001</v>
      </c>
    </row>
    <row r="47" spans="1:9" x14ac:dyDescent="0.25">
      <c r="A47" s="42" t="str">
        <f t="shared" si="3"/>
        <v>CARTAGENA</v>
      </c>
      <c r="B47" s="41">
        <f t="shared" si="4"/>
        <v>60035</v>
      </c>
      <c r="C47" s="41">
        <f t="shared" si="5"/>
        <v>53291</v>
      </c>
      <c r="D47" s="41">
        <f t="shared" si="6"/>
        <v>13</v>
      </c>
      <c r="E47" s="42" t="str">
        <f t="shared" si="2"/>
        <v>SEVILLA</v>
      </c>
      <c r="F47" s="42">
        <f t="shared" si="7"/>
        <v>97055</v>
      </c>
      <c r="G47" s="42">
        <f t="shared" si="8"/>
        <v>88925</v>
      </c>
    </row>
    <row r="48" spans="1:9" x14ac:dyDescent="0.25">
      <c r="A48" s="42" t="str">
        <f t="shared" si="3"/>
        <v>CASTELLON</v>
      </c>
      <c r="B48" s="41">
        <f t="shared" si="4"/>
        <v>103442</v>
      </c>
      <c r="C48" s="41">
        <f t="shared" si="5"/>
        <v>71001</v>
      </c>
      <c r="D48" s="41">
        <f t="shared" si="6"/>
        <v>9</v>
      </c>
      <c r="E48" s="42" t="str">
        <f t="shared" si="2"/>
        <v>ALICANTE</v>
      </c>
      <c r="F48" s="42">
        <f t="shared" si="7"/>
        <v>96488</v>
      </c>
      <c r="G48" s="42">
        <f t="shared" si="8"/>
        <v>85777</v>
      </c>
    </row>
    <row r="49" spans="1:7" x14ac:dyDescent="0.25">
      <c r="A49" s="42" t="str">
        <f t="shared" si="3"/>
        <v>CEUTA</v>
      </c>
      <c r="B49" s="41">
        <f t="shared" si="4"/>
        <v>4584</v>
      </c>
      <c r="C49" s="41">
        <f t="shared" si="5"/>
        <v>3228</v>
      </c>
      <c r="D49" s="41">
        <f t="shared" si="6"/>
        <v>19</v>
      </c>
      <c r="E49" s="42" t="str">
        <f t="shared" si="2"/>
        <v>MALAGA</v>
      </c>
      <c r="F49" s="42">
        <f t="shared" si="7"/>
        <v>79110</v>
      </c>
      <c r="G49" s="42">
        <f t="shared" si="8"/>
        <v>88175</v>
      </c>
    </row>
    <row r="50" spans="1:7" x14ac:dyDescent="0.25">
      <c r="A50" s="42" t="str">
        <f t="shared" si="3"/>
        <v>FERROL-SAN CIBRAO</v>
      </c>
      <c r="B50" s="41">
        <f t="shared" si="4"/>
        <v>319</v>
      </c>
      <c r="C50" s="41">
        <f t="shared" si="5"/>
        <v>386</v>
      </c>
      <c r="D50" s="41">
        <f t="shared" si="6"/>
        <v>24</v>
      </c>
      <c r="E50" s="42" t="str">
        <f t="shared" si="2"/>
        <v>CARTAGENA</v>
      </c>
      <c r="F50" s="42">
        <f t="shared" si="7"/>
        <v>60035</v>
      </c>
      <c r="G50" s="42">
        <f t="shared" si="8"/>
        <v>53291</v>
      </c>
    </row>
    <row r="51" spans="1:7" x14ac:dyDescent="0.25">
      <c r="A51" s="42" t="str">
        <f t="shared" si="3"/>
        <v>GIJON</v>
      </c>
      <c r="B51" s="41">
        <f t="shared" si="4"/>
        <v>33836</v>
      </c>
      <c r="C51" s="41">
        <f t="shared" si="5"/>
        <v>32154</v>
      </c>
      <c r="D51" s="41">
        <f t="shared" si="6"/>
        <v>15</v>
      </c>
      <c r="E51" s="42" t="str">
        <f t="shared" si="2"/>
        <v>BAHIA DE CADIZ</v>
      </c>
      <c r="F51" s="42">
        <f t="shared" si="7"/>
        <v>55971</v>
      </c>
      <c r="G51" s="42">
        <f t="shared" si="8"/>
        <v>86885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33836</v>
      </c>
      <c r="G52" s="42">
        <f t="shared" si="8"/>
        <v>32154</v>
      </c>
    </row>
    <row r="53" spans="1:7" x14ac:dyDescent="0.25">
      <c r="A53" s="42" t="str">
        <f t="shared" si="3"/>
        <v>LAS PALMAS</v>
      </c>
      <c r="B53" s="41">
        <f t="shared" si="4"/>
        <v>910257</v>
      </c>
      <c r="C53" s="41">
        <f t="shared" si="5"/>
        <v>872528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27529</v>
      </c>
      <c r="G53" s="42">
        <f t="shared" si="8"/>
        <v>29618</v>
      </c>
    </row>
    <row r="54" spans="1:7" x14ac:dyDescent="0.25">
      <c r="A54" s="42" t="str">
        <f t="shared" si="3"/>
        <v>MALAGA</v>
      </c>
      <c r="B54" s="41">
        <f t="shared" si="4"/>
        <v>79110</v>
      </c>
      <c r="C54" s="41">
        <f t="shared" si="5"/>
        <v>88175</v>
      </c>
      <c r="D54" s="41">
        <f t="shared" si="6"/>
        <v>12</v>
      </c>
      <c r="E54" s="42" t="str">
        <f t="shared" si="2"/>
        <v>BALEARES</v>
      </c>
      <c r="F54" s="42">
        <f t="shared" si="7"/>
        <v>25317</v>
      </c>
      <c r="G54" s="42">
        <f t="shared" si="8"/>
        <v>32731</v>
      </c>
    </row>
    <row r="55" spans="1:7" x14ac:dyDescent="0.25">
      <c r="A55" s="42" t="str">
        <f t="shared" si="3"/>
        <v>MARIN Y RIA DE PONTEVEDRA</v>
      </c>
      <c r="B55" s="41">
        <f t="shared" si="4"/>
        <v>27529</v>
      </c>
      <c r="C55" s="41">
        <f t="shared" si="5"/>
        <v>29618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12934</v>
      </c>
      <c r="G55" s="42">
        <f t="shared" si="8"/>
        <v>8881</v>
      </c>
    </row>
    <row r="56" spans="1:7" x14ac:dyDescent="0.25">
      <c r="A56" s="42" t="str">
        <f t="shared" si="3"/>
        <v>MELILLA</v>
      </c>
      <c r="B56" s="41">
        <f t="shared" si="4"/>
        <v>12934</v>
      </c>
      <c r="C56" s="41">
        <f t="shared" si="5"/>
        <v>8881</v>
      </c>
      <c r="D56" s="41">
        <f t="shared" si="6"/>
        <v>18</v>
      </c>
      <c r="E56" s="42" t="str">
        <f t="shared" si="2"/>
        <v>CEUTA</v>
      </c>
      <c r="F56" s="42">
        <f t="shared" si="9"/>
        <v>4584</v>
      </c>
      <c r="G56" s="42">
        <f t="shared" si="8"/>
        <v>3228</v>
      </c>
    </row>
    <row r="57" spans="1:7" x14ac:dyDescent="0.25">
      <c r="A57" s="42" t="str">
        <f t="shared" si="3"/>
        <v>MOTRIL</v>
      </c>
      <c r="B57" s="41">
        <f t="shared" si="4"/>
        <v>2745</v>
      </c>
      <c r="C57" s="41">
        <f t="shared" si="5"/>
        <v>2152</v>
      </c>
      <c r="D57" s="41">
        <f t="shared" si="6"/>
        <v>21</v>
      </c>
      <c r="E57" s="42" t="str">
        <f t="shared" si="2"/>
        <v>A CORUÑA</v>
      </c>
      <c r="F57" s="42">
        <f t="shared" si="9"/>
        <v>4385</v>
      </c>
      <c r="G57" s="42">
        <f t="shared" si="8"/>
        <v>8493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2745</v>
      </c>
      <c r="G58" s="42">
        <f t="shared" si="8"/>
        <v>2152</v>
      </c>
    </row>
    <row r="59" spans="1:7" x14ac:dyDescent="0.25">
      <c r="A59" s="42" t="str">
        <f t="shared" si="3"/>
        <v>SANTA CRUZ DE TENERIFE</v>
      </c>
      <c r="B59" s="41">
        <f t="shared" si="4"/>
        <v>201576</v>
      </c>
      <c r="C59" s="41">
        <f t="shared" si="5"/>
        <v>215452</v>
      </c>
      <c r="D59" s="41">
        <f t="shared" si="6"/>
        <v>6</v>
      </c>
      <c r="E59" s="42" t="str">
        <f t="shared" si="2"/>
        <v>SANTANDER</v>
      </c>
      <c r="F59" s="42">
        <f t="shared" si="9"/>
        <v>2677</v>
      </c>
      <c r="G59" s="42">
        <f t="shared" si="8"/>
        <v>1157</v>
      </c>
    </row>
    <row r="60" spans="1:7" x14ac:dyDescent="0.25">
      <c r="A60" s="42" t="str">
        <f t="shared" si="3"/>
        <v>SANTANDER</v>
      </c>
      <c r="B60" s="41">
        <f t="shared" si="4"/>
        <v>2677</v>
      </c>
      <c r="C60" s="41">
        <f t="shared" si="5"/>
        <v>1157</v>
      </c>
      <c r="D60" s="41">
        <f t="shared" si="6"/>
        <v>22</v>
      </c>
      <c r="E60" s="42" t="str">
        <f t="shared" si="2"/>
        <v>ALMERIA</v>
      </c>
      <c r="F60" s="42">
        <f t="shared" si="9"/>
        <v>2504</v>
      </c>
      <c r="G60" s="42">
        <f t="shared" si="8"/>
        <v>2454</v>
      </c>
    </row>
    <row r="61" spans="1:7" x14ac:dyDescent="0.25">
      <c r="A61" s="42" t="str">
        <f t="shared" si="3"/>
        <v>SEVILLA</v>
      </c>
      <c r="B61" s="41">
        <f t="shared" si="4"/>
        <v>97055</v>
      </c>
      <c r="C61" s="41">
        <f t="shared" si="5"/>
        <v>88925</v>
      </c>
      <c r="D61" s="41">
        <f t="shared" si="6"/>
        <v>10</v>
      </c>
      <c r="E61" s="42" t="str">
        <f t="shared" si="2"/>
        <v>FERROL-SAN CIBRAO</v>
      </c>
      <c r="F61" s="42">
        <f t="shared" si="9"/>
        <v>319</v>
      </c>
      <c r="G61" s="42">
        <f t="shared" si="8"/>
        <v>386</v>
      </c>
    </row>
    <row r="62" spans="1:7" x14ac:dyDescent="0.25">
      <c r="A62" s="42" t="str">
        <f t="shared" si="3"/>
        <v>TARRAGONA</v>
      </c>
      <c r="B62" s="41">
        <f t="shared" si="4"/>
        <v>183424</v>
      </c>
      <c r="C62" s="41">
        <f t="shared" si="5"/>
        <v>250188</v>
      </c>
      <c r="D62" s="41">
        <f t="shared" si="6"/>
        <v>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4022038</v>
      </c>
      <c r="C63" s="41">
        <f t="shared" si="5"/>
        <v>3190135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187799</v>
      </c>
      <c r="C64" s="41">
        <f t="shared" si="5"/>
        <v>152760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2005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17096</v>
      </c>
      <c r="C8" s="34">
        <v>265</v>
      </c>
      <c r="D8" s="34">
        <v>17096</v>
      </c>
      <c r="E8" s="34">
        <v>265</v>
      </c>
      <c r="F8" s="13">
        <f t="shared" ref="F8:F35" si="0">((E8*100)/D8)-100</f>
        <v>-98.449929808142258</v>
      </c>
      <c r="G8" s="1"/>
      <c r="H8" s="1"/>
      <c r="I8" s="1"/>
    </row>
    <row r="9" spans="1:12" x14ac:dyDescent="0.25">
      <c r="A9" s="8" t="s">
        <v>46</v>
      </c>
      <c r="B9" s="33">
        <v>32876</v>
      </c>
      <c r="C9" s="33">
        <v>32986</v>
      </c>
      <c r="D9" s="33">
        <v>32876</v>
      </c>
      <c r="E9" s="33">
        <v>32986</v>
      </c>
      <c r="F9" s="10">
        <f t="shared" si="0"/>
        <v>0.33459058279595411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361821</v>
      </c>
      <c r="C11" s="33">
        <v>399897</v>
      </c>
      <c r="D11" s="33">
        <v>361821</v>
      </c>
      <c r="E11" s="33">
        <v>399897</v>
      </c>
      <c r="F11" s="10">
        <f t="shared" si="0"/>
        <v>10.52343562148134</v>
      </c>
      <c r="G11" s="1"/>
      <c r="H11" s="1"/>
      <c r="I11" s="1"/>
    </row>
    <row r="12" spans="1:12" x14ac:dyDescent="0.25">
      <c r="A12" s="11" t="s">
        <v>49</v>
      </c>
      <c r="B12" s="34">
        <v>110097</v>
      </c>
      <c r="C12" s="34">
        <v>88875</v>
      </c>
      <c r="D12" s="34">
        <v>110097</v>
      </c>
      <c r="E12" s="34">
        <v>88875</v>
      </c>
      <c r="F12" s="13">
        <f t="shared" si="0"/>
        <v>-19.275729583912366</v>
      </c>
      <c r="G12" s="1"/>
      <c r="H12" s="1"/>
      <c r="I12" s="1"/>
    </row>
    <row r="13" spans="1:12" x14ac:dyDescent="0.25">
      <c r="A13" s="8" t="s">
        <v>50</v>
      </c>
      <c r="B13" s="33">
        <v>497062</v>
      </c>
      <c r="C13" s="33">
        <v>483540</v>
      </c>
      <c r="D13" s="33">
        <v>497062</v>
      </c>
      <c r="E13" s="33">
        <v>483540</v>
      </c>
      <c r="F13" s="10">
        <f t="shared" si="0"/>
        <v>-2.7203849821551387</v>
      </c>
      <c r="G13" s="1"/>
      <c r="H13" s="1"/>
      <c r="I13" s="1"/>
    </row>
    <row r="14" spans="1:12" x14ac:dyDescent="0.25">
      <c r="A14" s="11" t="s">
        <v>51</v>
      </c>
      <c r="B14" s="34">
        <v>587285</v>
      </c>
      <c r="C14" s="34">
        <v>553634</v>
      </c>
      <c r="D14" s="34">
        <v>587285</v>
      </c>
      <c r="E14" s="34">
        <v>553634</v>
      </c>
      <c r="F14" s="13">
        <f t="shared" si="0"/>
        <v>-5.7299266965783175</v>
      </c>
      <c r="G14" s="1"/>
      <c r="H14" s="1"/>
      <c r="I14" s="1"/>
    </row>
    <row r="15" spans="1:12" x14ac:dyDescent="0.25">
      <c r="A15" s="8" t="s">
        <v>52</v>
      </c>
      <c r="B15" s="33">
        <v>59197</v>
      </c>
      <c r="C15" s="33">
        <v>96901</v>
      </c>
      <c r="D15" s="33">
        <v>59197</v>
      </c>
      <c r="E15" s="33">
        <v>96901</v>
      </c>
      <c r="F15" s="10">
        <f t="shared" si="0"/>
        <v>63.692416845448236</v>
      </c>
      <c r="G15" s="1"/>
      <c r="H15" s="1"/>
      <c r="I15" s="1"/>
    </row>
    <row r="16" spans="1:12" x14ac:dyDescent="0.25">
      <c r="A16" s="11" t="s">
        <v>53</v>
      </c>
      <c r="B16" s="34">
        <v>577</v>
      </c>
      <c r="C16" s="34">
        <v>0</v>
      </c>
      <c r="D16" s="34">
        <v>577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15227</v>
      </c>
      <c r="C17" s="33">
        <v>22108</v>
      </c>
      <c r="D17" s="33">
        <v>15227</v>
      </c>
      <c r="E17" s="33">
        <v>22108</v>
      </c>
      <c r="F17" s="10">
        <f t="shared" si="0"/>
        <v>45.189466079989501</v>
      </c>
      <c r="G17" s="1"/>
      <c r="H17" s="1"/>
      <c r="I17" s="1"/>
    </row>
    <row r="18" spans="1:9" x14ac:dyDescent="0.25">
      <c r="A18" s="11" t="s">
        <v>55</v>
      </c>
      <c r="B18" s="34">
        <v>63424</v>
      </c>
      <c r="C18" s="34">
        <v>60450</v>
      </c>
      <c r="D18" s="34">
        <v>63424</v>
      </c>
      <c r="E18" s="34">
        <v>60450</v>
      </c>
      <c r="F18" s="13">
        <f t="shared" si="0"/>
        <v>-4.6890766902119054</v>
      </c>
      <c r="G18" s="1"/>
      <c r="H18" s="1"/>
      <c r="I18" s="1"/>
    </row>
    <row r="19" spans="1:9" x14ac:dyDescent="0.25">
      <c r="A19" s="8" t="s">
        <v>56</v>
      </c>
      <c r="B19" s="33">
        <v>4441</v>
      </c>
      <c r="C19" s="33">
        <v>3712</v>
      </c>
      <c r="D19" s="33">
        <v>4441</v>
      </c>
      <c r="E19" s="33">
        <v>3712</v>
      </c>
      <c r="F19" s="10">
        <f t="shared" si="0"/>
        <v>-16.415221796892595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31840</v>
      </c>
      <c r="D20" s="34">
        <v>0</v>
      </c>
      <c r="E20" s="34">
        <v>31840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187135</v>
      </c>
      <c r="C22" s="34">
        <v>180561</v>
      </c>
      <c r="D22" s="34">
        <v>187135</v>
      </c>
      <c r="E22" s="34">
        <v>180561</v>
      </c>
      <c r="F22" s="13">
        <f t="shared" si="0"/>
        <v>-3.5129719186683417</v>
      </c>
      <c r="G22" s="1"/>
      <c r="H22" s="1"/>
      <c r="I22" s="1"/>
    </row>
    <row r="23" spans="1:9" x14ac:dyDescent="0.25">
      <c r="A23" s="8" t="s">
        <v>60</v>
      </c>
      <c r="B23" s="33">
        <v>35036</v>
      </c>
      <c r="C23" s="33">
        <v>29809</v>
      </c>
      <c r="D23" s="33">
        <v>35036</v>
      </c>
      <c r="E23" s="33">
        <v>29809</v>
      </c>
      <c r="F23" s="10">
        <f t="shared" si="0"/>
        <v>-14.918940518324007</v>
      </c>
      <c r="G23" s="1"/>
      <c r="H23" s="1"/>
      <c r="I23" s="1"/>
    </row>
    <row r="24" spans="1:9" x14ac:dyDescent="0.25">
      <c r="A24" s="11" t="s">
        <v>61</v>
      </c>
      <c r="B24" s="34">
        <v>3500</v>
      </c>
      <c r="C24" s="34">
        <v>0</v>
      </c>
      <c r="D24" s="34">
        <v>3500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42108</v>
      </c>
      <c r="C25" s="33">
        <v>39733</v>
      </c>
      <c r="D25" s="33">
        <v>42108</v>
      </c>
      <c r="E25" s="33">
        <v>39733</v>
      </c>
      <c r="F25" s="10">
        <f t="shared" si="0"/>
        <v>-5.6402583832050937</v>
      </c>
      <c r="G25" s="1"/>
      <c r="H25" s="1"/>
      <c r="I25" s="1"/>
    </row>
    <row r="26" spans="1:9" x14ac:dyDescent="0.25">
      <c r="A26" s="11" t="s">
        <v>63</v>
      </c>
      <c r="B26" s="34">
        <v>4008</v>
      </c>
      <c r="C26" s="34">
        <v>0</v>
      </c>
      <c r="D26" s="34">
        <v>4008</v>
      </c>
      <c r="E26" s="34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3">
        <v>29846</v>
      </c>
      <c r="C27" s="33">
        <v>37181</v>
      </c>
      <c r="D27" s="33">
        <v>29846</v>
      </c>
      <c r="E27" s="33">
        <v>37181</v>
      </c>
      <c r="F27" s="10">
        <f t="shared" si="0"/>
        <v>24.576157609059834</v>
      </c>
      <c r="G27" s="1"/>
      <c r="H27" s="1"/>
      <c r="I27" s="1"/>
    </row>
    <row r="28" spans="1:9" x14ac:dyDescent="0.25">
      <c r="A28" s="11" t="s">
        <v>65</v>
      </c>
      <c r="B28" s="34">
        <v>259968</v>
      </c>
      <c r="C28" s="34">
        <v>262000</v>
      </c>
      <c r="D28" s="34">
        <v>259968</v>
      </c>
      <c r="E28" s="34">
        <v>262000</v>
      </c>
      <c r="F28" s="13">
        <f t="shared" si="0"/>
        <v>0.78163466272772553</v>
      </c>
      <c r="G28" s="1"/>
      <c r="H28" s="1"/>
      <c r="I28" s="1"/>
    </row>
    <row r="29" spans="1:9" x14ac:dyDescent="0.25">
      <c r="A29" s="8" t="s">
        <v>66</v>
      </c>
      <c r="B29" s="33">
        <v>57174</v>
      </c>
      <c r="C29" s="33">
        <v>99871</v>
      </c>
      <c r="D29" s="33">
        <v>57174</v>
      </c>
      <c r="E29" s="33">
        <v>99871</v>
      </c>
      <c r="F29" s="10">
        <f t="shared" si="0"/>
        <v>74.679049917794799</v>
      </c>
      <c r="G29" s="1"/>
      <c r="H29" s="1"/>
      <c r="I29" s="1"/>
    </row>
    <row r="30" spans="1:9" x14ac:dyDescent="0.25">
      <c r="A30" s="11" t="s">
        <v>67</v>
      </c>
      <c r="B30" s="34">
        <v>18409</v>
      </c>
      <c r="C30" s="34">
        <v>21207</v>
      </c>
      <c r="D30" s="34">
        <v>18409</v>
      </c>
      <c r="E30" s="34">
        <v>21207</v>
      </c>
      <c r="F30" s="13">
        <f t="shared" si="0"/>
        <v>15.199087402900759</v>
      </c>
      <c r="G30" s="1"/>
      <c r="H30" s="1"/>
      <c r="I30" s="1"/>
    </row>
    <row r="31" spans="1:9" x14ac:dyDescent="0.25">
      <c r="A31" s="8" t="s">
        <v>68</v>
      </c>
      <c r="B31" s="33">
        <v>16599</v>
      </c>
      <c r="C31" s="33">
        <v>11367</v>
      </c>
      <c r="D31" s="33">
        <v>16599</v>
      </c>
      <c r="E31" s="33">
        <v>11367</v>
      </c>
      <c r="F31" s="10">
        <f t="shared" si="0"/>
        <v>-31.519971082595333</v>
      </c>
      <c r="G31" s="1"/>
      <c r="H31" s="1"/>
      <c r="I31" s="1"/>
    </row>
    <row r="32" spans="1:9" x14ac:dyDescent="0.25">
      <c r="A32" s="11" t="s">
        <v>69</v>
      </c>
      <c r="B32" s="34">
        <v>325225</v>
      </c>
      <c r="C32" s="34">
        <v>450628</v>
      </c>
      <c r="D32" s="34">
        <v>325225</v>
      </c>
      <c r="E32" s="34">
        <v>450628</v>
      </c>
      <c r="F32" s="13">
        <f t="shared" si="0"/>
        <v>38.558843877315695</v>
      </c>
      <c r="G32" s="1"/>
      <c r="H32" s="1"/>
      <c r="I32" s="1"/>
    </row>
    <row r="33" spans="1:9" x14ac:dyDescent="0.25">
      <c r="A33" s="8" t="s">
        <v>70</v>
      </c>
      <c r="B33" s="33">
        <v>78320</v>
      </c>
      <c r="C33" s="33">
        <v>81485</v>
      </c>
      <c r="D33" s="33">
        <v>78320</v>
      </c>
      <c r="E33" s="33">
        <v>81485</v>
      </c>
      <c r="F33" s="10">
        <f t="shared" si="0"/>
        <v>4.0411133810010256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2806431</v>
      </c>
      <c r="C35" s="15">
        <f t="shared" ref="C35:E35" si="1">SUM(C7:C34)</f>
        <v>2988050</v>
      </c>
      <c r="D35" s="15">
        <f t="shared" si="1"/>
        <v>2806431</v>
      </c>
      <c r="E35" s="15">
        <f t="shared" si="1"/>
        <v>2988050</v>
      </c>
      <c r="F35" s="16">
        <f t="shared" si="0"/>
        <v>6.4715291414611613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553634</v>
      </c>
      <c r="G38" s="42">
        <f>LOOKUP(E38,$A$38:$A$65,$C$38:$C$65)</f>
        <v>587285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265</v>
      </c>
      <c r="C39" s="41">
        <f t="shared" ref="C39:C65" si="5">D8</f>
        <v>17096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483540</v>
      </c>
      <c r="G39" s="42">
        <f t="shared" ref="G39:G65" si="8">LOOKUP(E39,$A$38:$A$65,$C$38:$C$65)</f>
        <v>497062</v>
      </c>
    </row>
    <row r="40" spans="1:9" x14ac:dyDescent="0.25">
      <c r="A40" s="42" t="str">
        <f t="shared" si="3"/>
        <v>ALMERIA</v>
      </c>
      <c r="B40" s="41">
        <f t="shared" si="4"/>
        <v>32986</v>
      </c>
      <c r="C40" s="41">
        <f t="shared" si="5"/>
        <v>32876</v>
      </c>
      <c r="D40" s="41">
        <f t="shared" si="6"/>
        <v>14</v>
      </c>
      <c r="E40" s="42" t="str">
        <f t="shared" si="2"/>
        <v>VALENCIA</v>
      </c>
      <c r="F40" s="42">
        <f t="shared" si="7"/>
        <v>450628</v>
      </c>
      <c r="G40" s="42">
        <f t="shared" si="8"/>
        <v>325225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399897</v>
      </c>
      <c r="G41" s="42">
        <f t="shared" si="8"/>
        <v>361821</v>
      </c>
    </row>
    <row r="42" spans="1:9" x14ac:dyDescent="0.25">
      <c r="A42" s="42" t="str">
        <f t="shared" si="3"/>
        <v>BAHIA DE ALGECIRAS</v>
      </c>
      <c r="B42" s="41">
        <f t="shared" si="4"/>
        <v>399897</v>
      </c>
      <c r="C42" s="41">
        <f t="shared" si="5"/>
        <v>361821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262000</v>
      </c>
      <c r="G42" s="42">
        <f t="shared" si="8"/>
        <v>259968</v>
      </c>
    </row>
    <row r="43" spans="1:9" x14ac:dyDescent="0.25">
      <c r="A43" s="42" t="str">
        <f t="shared" si="3"/>
        <v>BAHIA DE CADIZ</v>
      </c>
      <c r="B43" s="41">
        <f t="shared" si="4"/>
        <v>88875</v>
      </c>
      <c r="C43" s="41">
        <f t="shared" si="5"/>
        <v>110097</v>
      </c>
      <c r="D43" s="41">
        <f t="shared" si="6"/>
        <v>9</v>
      </c>
      <c r="E43" s="42" t="str">
        <f t="shared" si="2"/>
        <v>LAS PALMAS</v>
      </c>
      <c r="F43" s="42">
        <f t="shared" si="7"/>
        <v>180561</v>
      </c>
      <c r="G43" s="42">
        <f t="shared" si="8"/>
        <v>187135</v>
      </c>
    </row>
    <row r="44" spans="1:9" x14ac:dyDescent="0.25">
      <c r="A44" s="42" t="str">
        <f t="shared" si="3"/>
        <v>BALEARES</v>
      </c>
      <c r="B44" s="41">
        <f t="shared" si="4"/>
        <v>483540</v>
      </c>
      <c r="C44" s="41">
        <f t="shared" si="5"/>
        <v>497062</v>
      </c>
      <c r="D44" s="41">
        <f t="shared" si="6"/>
        <v>2</v>
      </c>
      <c r="E44" s="42" t="str">
        <f t="shared" si="2"/>
        <v>SANTANDER</v>
      </c>
      <c r="F44" s="42">
        <f t="shared" si="7"/>
        <v>99871</v>
      </c>
      <c r="G44" s="42">
        <f t="shared" si="8"/>
        <v>57174</v>
      </c>
    </row>
    <row r="45" spans="1:9" x14ac:dyDescent="0.25">
      <c r="A45" s="42" t="str">
        <f t="shared" si="3"/>
        <v>BARCELONA</v>
      </c>
      <c r="B45" s="41">
        <f t="shared" si="4"/>
        <v>553634</v>
      </c>
      <c r="C45" s="41">
        <f t="shared" si="5"/>
        <v>587285</v>
      </c>
      <c r="D45" s="41">
        <f t="shared" si="6"/>
        <v>1</v>
      </c>
      <c r="E45" s="42" t="str">
        <f t="shared" si="2"/>
        <v>BILBAO</v>
      </c>
      <c r="F45" s="42">
        <f t="shared" si="7"/>
        <v>96901</v>
      </c>
      <c r="G45" s="42">
        <f t="shared" si="8"/>
        <v>59197</v>
      </c>
    </row>
    <row r="46" spans="1:9" x14ac:dyDescent="0.25">
      <c r="A46" s="42" t="str">
        <f t="shared" si="3"/>
        <v>BILBAO</v>
      </c>
      <c r="B46" s="41">
        <f t="shared" si="4"/>
        <v>96901</v>
      </c>
      <c r="C46" s="41">
        <f t="shared" si="5"/>
        <v>59197</v>
      </c>
      <c r="D46" s="41">
        <f t="shared" si="6"/>
        <v>8</v>
      </c>
      <c r="E46" s="42" t="str">
        <f t="shared" si="2"/>
        <v>BAHIA DE CADIZ</v>
      </c>
      <c r="F46" s="42">
        <f t="shared" si="7"/>
        <v>88875</v>
      </c>
      <c r="G46" s="42">
        <f t="shared" si="8"/>
        <v>110097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577</v>
      </c>
      <c r="D47" s="41">
        <f t="shared" si="6"/>
        <v>28</v>
      </c>
      <c r="E47" s="42" t="str">
        <f t="shared" si="2"/>
        <v>VIGO</v>
      </c>
      <c r="F47" s="42">
        <f t="shared" si="7"/>
        <v>81485</v>
      </c>
      <c r="G47" s="42">
        <f t="shared" si="8"/>
        <v>78320</v>
      </c>
    </row>
    <row r="48" spans="1:9" x14ac:dyDescent="0.25">
      <c r="A48" s="42" t="str">
        <f t="shared" si="3"/>
        <v>CASTELLON</v>
      </c>
      <c r="B48" s="41">
        <f t="shared" si="4"/>
        <v>22108</v>
      </c>
      <c r="C48" s="41">
        <f t="shared" si="5"/>
        <v>15227</v>
      </c>
      <c r="D48" s="41">
        <f t="shared" si="6"/>
        <v>17</v>
      </c>
      <c r="E48" s="42" t="str">
        <f t="shared" si="2"/>
        <v>CEUTA</v>
      </c>
      <c r="F48" s="42">
        <f t="shared" si="7"/>
        <v>60450</v>
      </c>
      <c r="G48" s="42">
        <f t="shared" si="8"/>
        <v>63424</v>
      </c>
    </row>
    <row r="49" spans="1:7" x14ac:dyDescent="0.25">
      <c r="A49" s="42" t="str">
        <f t="shared" si="3"/>
        <v>CEUTA</v>
      </c>
      <c r="B49" s="41">
        <f t="shared" si="4"/>
        <v>60450</v>
      </c>
      <c r="C49" s="41">
        <f t="shared" si="5"/>
        <v>63424</v>
      </c>
      <c r="D49" s="41">
        <f t="shared" si="6"/>
        <v>11</v>
      </c>
      <c r="E49" s="42" t="str">
        <f t="shared" si="2"/>
        <v>MELILLA</v>
      </c>
      <c r="F49" s="42">
        <f t="shared" si="7"/>
        <v>39733</v>
      </c>
      <c r="G49" s="42">
        <f t="shared" si="8"/>
        <v>42108</v>
      </c>
    </row>
    <row r="50" spans="1:7" x14ac:dyDescent="0.25">
      <c r="A50" s="42" t="str">
        <f t="shared" si="3"/>
        <v>FERROL-SAN CIBRAO</v>
      </c>
      <c r="B50" s="41">
        <f t="shared" si="4"/>
        <v>3712</v>
      </c>
      <c r="C50" s="41">
        <f t="shared" si="5"/>
        <v>4441</v>
      </c>
      <c r="D50" s="41">
        <f t="shared" si="6"/>
        <v>20</v>
      </c>
      <c r="E50" s="42" t="str">
        <f t="shared" si="2"/>
        <v>PASAIA</v>
      </c>
      <c r="F50" s="42">
        <f t="shared" si="7"/>
        <v>37181</v>
      </c>
      <c r="G50" s="42">
        <f t="shared" si="8"/>
        <v>29846</v>
      </c>
    </row>
    <row r="51" spans="1:7" x14ac:dyDescent="0.25">
      <c r="A51" s="42" t="str">
        <f t="shared" si="3"/>
        <v>GIJON</v>
      </c>
      <c r="B51" s="41">
        <f t="shared" si="4"/>
        <v>31840</v>
      </c>
      <c r="C51" s="41">
        <f t="shared" si="5"/>
        <v>0</v>
      </c>
      <c r="D51" s="41">
        <f t="shared" si="6"/>
        <v>15</v>
      </c>
      <c r="E51" s="42" t="str">
        <f t="shared" si="2"/>
        <v>ALMERIA</v>
      </c>
      <c r="F51" s="42">
        <f t="shared" si="7"/>
        <v>32986</v>
      </c>
      <c r="G51" s="42">
        <f t="shared" si="8"/>
        <v>32876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31840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180561</v>
      </c>
      <c r="C53" s="41">
        <f t="shared" si="5"/>
        <v>187135</v>
      </c>
      <c r="D53" s="41">
        <f t="shared" si="6"/>
        <v>6</v>
      </c>
      <c r="E53" s="42" t="str">
        <f t="shared" si="2"/>
        <v>MALAGA</v>
      </c>
      <c r="F53" s="42">
        <f t="shared" si="7"/>
        <v>29809</v>
      </c>
      <c r="G53" s="42">
        <f t="shared" si="8"/>
        <v>35036</v>
      </c>
    </row>
    <row r="54" spans="1:7" x14ac:dyDescent="0.25">
      <c r="A54" s="42" t="str">
        <f t="shared" si="3"/>
        <v>MALAGA</v>
      </c>
      <c r="B54" s="41">
        <f t="shared" si="4"/>
        <v>29809</v>
      </c>
      <c r="C54" s="41">
        <f t="shared" si="5"/>
        <v>35036</v>
      </c>
      <c r="D54" s="41">
        <f t="shared" si="6"/>
        <v>16</v>
      </c>
      <c r="E54" s="42" t="str">
        <f t="shared" si="2"/>
        <v>CASTELLON</v>
      </c>
      <c r="F54" s="42">
        <f t="shared" si="7"/>
        <v>22108</v>
      </c>
      <c r="G54" s="42">
        <f t="shared" si="8"/>
        <v>15227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3500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21207</v>
      </c>
      <c r="G55" s="42">
        <f t="shared" si="8"/>
        <v>18409</v>
      </c>
    </row>
    <row r="56" spans="1:7" x14ac:dyDescent="0.25">
      <c r="A56" s="42" t="str">
        <f t="shared" si="3"/>
        <v>MELILLA</v>
      </c>
      <c r="B56" s="41">
        <f t="shared" si="4"/>
        <v>39733</v>
      </c>
      <c r="C56" s="41">
        <f t="shared" si="5"/>
        <v>42108</v>
      </c>
      <c r="D56" s="41">
        <f t="shared" si="6"/>
        <v>12</v>
      </c>
      <c r="E56" s="42" t="str">
        <f t="shared" si="2"/>
        <v>TARRAGONA</v>
      </c>
      <c r="F56" s="42">
        <f t="shared" si="9"/>
        <v>11367</v>
      </c>
      <c r="G56" s="42">
        <f t="shared" si="8"/>
        <v>16599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4008</v>
      </c>
      <c r="D57" s="41">
        <f t="shared" si="6"/>
        <v>28</v>
      </c>
      <c r="E57" s="42" t="str">
        <f t="shared" si="2"/>
        <v>FERROL-SAN CIBRAO</v>
      </c>
      <c r="F57" s="42">
        <f t="shared" si="9"/>
        <v>3712</v>
      </c>
      <c r="G57" s="42">
        <f t="shared" si="8"/>
        <v>4441</v>
      </c>
    </row>
    <row r="58" spans="1:7" x14ac:dyDescent="0.25">
      <c r="A58" s="42" t="str">
        <f t="shared" si="3"/>
        <v>PASAIA</v>
      </c>
      <c r="B58" s="41">
        <f t="shared" si="4"/>
        <v>37181</v>
      </c>
      <c r="C58" s="41">
        <f t="shared" si="5"/>
        <v>29846</v>
      </c>
      <c r="D58" s="41">
        <f t="shared" si="6"/>
        <v>13</v>
      </c>
      <c r="E58" s="42" t="str">
        <f t="shared" si="2"/>
        <v>ALICANTE</v>
      </c>
      <c r="F58" s="42">
        <f t="shared" si="9"/>
        <v>265</v>
      </c>
      <c r="G58" s="42">
        <f t="shared" si="8"/>
        <v>17096</v>
      </c>
    </row>
    <row r="59" spans="1:7" x14ac:dyDescent="0.25">
      <c r="A59" s="42" t="str">
        <f t="shared" si="3"/>
        <v>SANTA CRUZ DE TENERIFE</v>
      </c>
      <c r="B59" s="41">
        <f t="shared" si="4"/>
        <v>262000</v>
      </c>
      <c r="C59" s="41">
        <f t="shared" si="5"/>
        <v>259968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99871</v>
      </c>
      <c r="C60" s="41">
        <f t="shared" si="5"/>
        <v>57174</v>
      </c>
      <c r="D60" s="41">
        <f t="shared" si="6"/>
        <v>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21207</v>
      </c>
      <c r="C61" s="41">
        <f t="shared" si="5"/>
        <v>18409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11367</v>
      </c>
      <c r="C62" s="41">
        <f t="shared" si="5"/>
        <v>16599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450628</v>
      </c>
      <c r="C63" s="41">
        <f t="shared" si="5"/>
        <v>325225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81485</v>
      </c>
      <c r="C64" s="41">
        <f t="shared" si="5"/>
        <v>78320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512</v>
      </c>
      <c r="C7" s="35">
        <v>394</v>
      </c>
      <c r="D7" s="35">
        <v>512</v>
      </c>
      <c r="E7" s="35">
        <v>394</v>
      </c>
      <c r="F7" s="10">
        <f>((E7*100)/D7)-100</f>
        <v>-23.046875</v>
      </c>
      <c r="G7" s="1"/>
      <c r="H7" s="1"/>
      <c r="I7" s="1"/>
    </row>
    <row r="8" spans="1:12" x14ac:dyDescent="0.25">
      <c r="A8" s="11" t="s">
        <v>45</v>
      </c>
      <c r="B8" s="36">
        <v>11090</v>
      </c>
      <c r="C8" s="36">
        <v>12421</v>
      </c>
      <c r="D8" s="36">
        <v>11090</v>
      </c>
      <c r="E8" s="36">
        <v>12421</v>
      </c>
      <c r="F8" s="13">
        <f t="shared" ref="F8:F35" si="0">((E8*100)/D8)-100</f>
        <v>12.001803426510364</v>
      </c>
      <c r="G8" s="1"/>
      <c r="H8" s="1"/>
      <c r="I8" s="1"/>
    </row>
    <row r="9" spans="1:12" x14ac:dyDescent="0.25">
      <c r="A9" s="8" t="s">
        <v>46</v>
      </c>
      <c r="B9" s="35">
        <v>174</v>
      </c>
      <c r="C9" s="35">
        <v>193</v>
      </c>
      <c r="D9" s="35">
        <v>174</v>
      </c>
      <c r="E9" s="35">
        <v>193</v>
      </c>
      <c r="F9" s="10">
        <f t="shared" si="0"/>
        <v>10.919540229885058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251709</v>
      </c>
      <c r="C11" s="35">
        <v>209071</v>
      </c>
      <c r="D11" s="35">
        <v>251709</v>
      </c>
      <c r="E11" s="35">
        <v>209071</v>
      </c>
      <c r="F11" s="10">
        <f t="shared" si="0"/>
        <v>-16.939402246244669</v>
      </c>
      <c r="G11" s="1"/>
      <c r="H11" s="1"/>
      <c r="I11" s="1"/>
    </row>
    <row r="12" spans="1:12" x14ac:dyDescent="0.25">
      <c r="A12" s="11" t="s">
        <v>49</v>
      </c>
      <c r="B12" s="36">
        <v>8635</v>
      </c>
      <c r="C12" s="36">
        <v>5665</v>
      </c>
      <c r="D12" s="36">
        <v>8635</v>
      </c>
      <c r="E12" s="36">
        <v>5665</v>
      </c>
      <c r="F12" s="13">
        <f t="shared" si="0"/>
        <v>-34.394904458598731</v>
      </c>
      <c r="G12" s="1"/>
      <c r="H12" s="1"/>
      <c r="I12" s="1"/>
    </row>
    <row r="13" spans="1:12" x14ac:dyDescent="0.25">
      <c r="A13" s="8" t="s">
        <v>50</v>
      </c>
      <c r="B13" s="35">
        <v>5386</v>
      </c>
      <c r="C13" s="35">
        <v>4325</v>
      </c>
      <c r="D13" s="35">
        <v>5386</v>
      </c>
      <c r="E13" s="35">
        <v>4325</v>
      </c>
      <c r="F13" s="10">
        <f t="shared" si="0"/>
        <v>-19.699220200519861</v>
      </c>
      <c r="G13" s="1"/>
      <c r="H13" s="1"/>
      <c r="I13" s="1"/>
    </row>
    <row r="14" spans="1:12" x14ac:dyDescent="0.25">
      <c r="A14" s="11" t="s">
        <v>51</v>
      </c>
      <c r="B14" s="36">
        <v>145193.5</v>
      </c>
      <c r="C14" s="36">
        <v>196681</v>
      </c>
      <c r="D14" s="36">
        <v>145193.5</v>
      </c>
      <c r="E14" s="36">
        <v>196681</v>
      </c>
      <c r="F14" s="13">
        <f t="shared" si="0"/>
        <v>35.46129819861082</v>
      </c>
      <c r="G14" s="1"/>
      <c r="H14" s="1"/>
      <c r="I14" s="1"/>
    </row>
    <row r="15" spans="1:12" x14ac:dyDescent="0.25">
      <c r="A15" s="8" t="s">
        <v>52</v>
      </c>
      <c r="B15" s="35">
        <v>27038</v>
      </c>
      <c r="C15" s="35">
        <v>32189</v>
      </c>
      <c r="D15" s="35">
        <v>27038</v>
      </c>
      <c r="E15" s="35">
        <v>32189</v>
      </c>
      <c r="F15" s="10">
        <f t="shared" si="0"/>
        <v>19.050965308084912</v>
      </c>
      <c r="G15" s="1"/>
      <c r="H15" s="1"/>
      <c r="I15" s="1"/>
    </row>
    <row r="16" spans="1:12" x14ac:dyDescent="0.25">
      <c r="A16" s="11" t="s">
        <v>53</v>
      </c>
      <c r="B16" s="36">
        <v>4683</v>
      </c>
      <c r="C16" s="36">
        <v>5054</v>
      </c>
      <c r="D16" s="36">
        <v>4683</v>
      </c>
      <c r="E16" s="36">
        <v>5054</v>
      </c>
      <c r="F16" s="13">
        <f t="shared" si="0"/>
        <v>7.9222720478325925</v>
      </c>
      <c r="G16" s="1"/>
      <c r="H16" s="1"/>
      <c r="I16" s="1"/>
    </row>
    <row r="17" spans="1:9" x14ac:dyDescent="0.25">
      <c r="A17" s="8" t="s">
        <v>54</v>
      </c>
      <c r="B17" s="35">
        <v>5950</v>
      </c>
      <c r="C17" s="35">
        <v>8286</v>
      </c>
      <c r="D17" s="35">
        <v>5950</v>
      </c>
      <c r="E17" s="35">
        <v>8286</v>
      </c>
      <c r="F17" s="10">
        <f t="shared" si="0"/>
        <v>39.260504201680675</v>
      </c>
      <c r="G17" s="1"/>
      <c r="H17" s="1"/>
      <c r="I17" s="1"/>
    </row>
    <row r="18" spans="1:9" x14ac:dyDescent="0.25">
      <c r="A18" s="11" t="s">
        <v>55</v>
      </c>
      <c r="B18" s="36">
        <v>888</v>
      </c>
      <c r="C18" s="36">
        <v>723</v>
      </c>
      <c r="D18" s="36">
        <v>888</v>
      </c>
      <c r="E18" s="36">
        <v>723</v>
      </c>
      <c r="F18" s="13">
        <f t="shared" si="0"/>
        <v>-18.581081081081081</v>
      </c>
      <c r="G18" s="1"/>
      <c r="H18" s="1"/>
      <c r="I18" s="1"/>
    </row>
    <row r="19" spans="1:9" x14ac:dyDescent="0.25">
      <c r="A19" s="8" t="s">
        <v>56</v>
      </c>
      <c r="B19" s="35">
        <v>23</v>
      </c>
      <c r="C19" s="35">
        <v>17</v>
      </c>
      <c r="D19" s="35">
        <v>23</v>
      </c>
      <c r="E19" s="35">
        <v>17</v>
      </c>
      <c r="F19" s="10">
        <f t="shared" si="0"/>
        <v>-26.086956521739125</v>
      </c>
      <c r="G19" s="1"/>
      <c r="H19" s="1"/>
      <c r="I19" s="1"/>
    </row>
    <row r="20" spans="1:9" x14ac:dyDescent="0.25">
      <c r="A20" s="11" t="s">
        <v>57</v>
      </c>
      <c r="B20" s="36">
        <v>2695</v>
      </c>
      <c r="C20" s="36">
        <v>3030</v>
      </c>
      <c r="D20" s="36">
        <v>2695</v>
      </c>
      <c r="E20" s="36">
        <v>3030</v>
      </c>
      <c r="F20" s="13">
        <f t="shared" si="0"/>
        <v>12.430426716141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78484</v>
      </c>
      <c r="C22" s="36">
        <v>83973</v>
      </c>
      <c r="D22" s="36">
        <v>78484</v>
      </c>
      <c r="E22" s="36">
        <v>83973</v>
      </c>
      <c r="F22" s="13">
        <f t="shared" si="0"/>
        <v>6.9937821721624829</v>
      </c>
      <c r="G22" s="1"/>
      <c r="H22" s="1"/>
      <c r="I22" s="1"/>
    </row>
    <row r="23" spans="1:9" x14ac:dyDescent="0.25">
      <c r="A23" s="8" t="s">
        <v>60</v>
      </c>
      <c r="B23" s="35">
        <v>33191</v>
      </c>
      <c r="C23" s="35">
        <v>29032</v>
      </c>
      <c r="D23" s="35">
        <v>33191</v>
      </c>
      <c r="E23" s="35">
        <v>29032</v>
      </c>
      <c r="F23" s="10">
        <f t="shared" si="0"/>
        <v>-12.530505257449306</v>
      </c>
      <c r="G23" s="1"/>
      <c r="H23" s="1"/>
      <c r="I23" s="1"/>
    </row>
    <row r="24" spans="1:9" x14ac:dyDescent="0.25">
      <c r="A24" s="11" t="s">
        <v>61</v>
      </c>
      <c r="B24" s="36">
        <v>3314</v>
      </c>
      <c r="C24" s="36">
        <v>3474</v>
      </c>
      <c r="D24" s="36">
        <v>3314</v>
      </c>
      <c r="E24" s="36">
        <v>3474</v>
      </c>
      <c r="F24" s="13">
        <f t="shared" si="0"/>
        <v>4.8280024140012046</v>
      </c>
      <c r="G24" s="1"/>
      <c r="H24" s="1"/>
      <c r="I24" s="1"/>
    </row>
    <row r="25" spans="1:9" x14ac:dyDescent="0.25">
      <c r="A25" s="8" t="s">
        <v>62</v>
      </c>
      <c r="B25" s="35">
        <v>1524</v>
      </c>
      <c r="C25" s="35">
        <v>1509</v>
      </c>
      <c r="D25" s="35">
        <v>1524</v>
      </c>
      <c r="E25" s="35">
        <v>1509</v>
      </c>
      <c r="F25" s="10">
        <f t="shared" si="0"/>
        <v>-0.98425196850394059</v>
      </c>
      <c r="G25" s="1"/>
      <c r="H25" s="1"/>
      <c r="I25" s="1"/>
    </row>
    <row r="26" spans="1:9" x14ac:dyDescent="0.25">
      <c r="A26" s="11" t="s">
        <v>63</v>
      </c>
      <c r="B26" s="36">
        <v>314</v>
      </c>
      <c r="C26" s="36">
        <v>333</v>
      </c>
      <c r="D26" s="36">
        <v>314</v>
      </c>
      <c r="E26" s="36">
        <v>333</v>
      </c>
      <c r="F26" s="13">
        <f t="shared" si="0"/>
        <v>6.0509554140127335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26888</v>
      </c>
      <c r="C28" s="36">
        <v>26189</v>
      </c>
      <c r="D28" s="36">
        <v>26888</v>
      </c>
      <c r="E28" s="36">
        <v>26189</v>
      </c>
      <c r="F28" s="13">
        <f t="shared" si="0"/>
        <v>-2.5996727164534406</v>
      </c>
      <c r="G28" s="1"/>
      <c r="H28" s="1"/>
      <c r="I28" s="1"/>
    </row>
    <row r="29" spans="1:9" x14ac:dyDescent="0.25">
      <c r="A29" s="8" t="s">
        <v>66</v>
      </c>
      <c r="B29" s="35">
        <v>152</v>
      </c>
      <c r="C29" s="35">
        <v>281</v>
      </c>
      <c r="D29" s="35">
        <v>152</v>
      </c>
      <c r="E29" s="35">
        <v>281</v>
      </c>
      <c r="F29" s="10">
        <f t="shared" si="0"/>
        <v>84.868421052631589</v>
      </c>
      <c r="G29" s="1"/>
      <c r="H29" s="1"/>
      <c r="I29" s="1"/>
    </row>
    <row r="30" spans="1:9" x14ac:dyDescent="0.25">
      <c r="A30" s="11" t="s">
        <v>67</v>
      </c>
      <c r="B30" s="36">
        <v>11337</v>
      </c>
      <c r="C30" s="36">
        <v>13045</v>
      </c>
      <c r="D30" s="36">
        <v>11337</v>
      </c>
      <c r="E30" s="36">
        <v>13045</v>
      </c>
      <c r="F30" s="13">
        <f t="shared" si="0"/>
        <v>15.065714033694988</v>
      </c>
      <c r="G30" s="1"/>
      <c r="H30" s="1"/>
      <c r="I30" s="1"/>
    </row>
    <row r="31" spans="1:9" x14ac:dyDescent="0.25">
      <c r="A31" s="8" t="s">
        <v>68</v>
      </c>
      <c r="B31" s="35">
        <v>22394</v>
      </c>
      <c r="C31" s="35">
        <v>16325</v>
      </c>
      <c r="D31" s="35">
        <v>22394</v>
      </c>
      <c r="E31" s="35">
        <v>16325</v>
      </c>
      <c r="F31" s="10">
        <f t="shared" si="0"/>
        <v>-27.101009198892555</v>
      </c>
      <c r="G31" s="1"/>
      <c r="H31" s="1"/>
      <c r="I31" s="1"/>
    </row>
    <row r="32" spans="1:9" x14ac:dyDescent="0.25">
      <c r="A32" s="11" t="s">
        <v>69</v>
      </c>
      <c r="B32" s="36">
        <v>281081</v>
      </c>
      <c r="C32" s="36">
        <v>345488</v>
      </c>
      <c r="D32" s="36">
        <v>281081</v>
      </c>
      <c r="E32" s="36">
        <v>345488</v>
      </c>
      <c r="F32" s="13">
        <f t="shared" si="0"/>
        <v>22.914035455971771</v>
      </c>
      <c r="G32" s="1"/>
      <c r="H32" s="1"/>
      <c r="I32" s="1"/>
    </row>
    <row r="33" spans="1:9" x14ac:dyDescent="0.25">
      <c r="A33" s="8" t="s">
        <v>70</v>
      </c>
      <c r="B33" s="35">
        <v>15393.5</v>
      </c>
      <c r="C33" s="35">
        <v>19389</v>
      </c>
      <c r="D33" s="35">
        <v>15393.5</v>
      </c>
      <c r="E33" s="35">
        <v>19389</v>
      </c>
      <c r="F33" s="10">
        <f t="shared" si="0"/>
        <v>25.955760548283365</v>
      </c>
      <c r="G33" s="1"/>
      <c r="H33" s="1"/>
      <c r="I33" s="1"/>
    </row>
    <row r="34" spans="1:9" x14ac:dyDescent="0.25">
      <c r="A34" s="11" t="s">
        <v>71</v>
      </c>
      <c r="B34" s="36">
        <v>319</v>
      </c>
      <c r="C34" s="36">
        <v>0</v>
      </c>
      <c r="D34" s="36">
        <v>319</v>
      </c>
      <c r="E34" s="36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938368</v>
      </c>
      <c r="C35" s="15">
        <f t="shared" ref="C35:E35" si="1">SUM(C7:C34)</f>
        <v>1017087</v>
      </c>
      <c r="D35" s="15">
        <f t="shared" si="1"/>
        <v>938368</v>
      </c>
      <c r="E35" s="15">
        <f t="shared" si="1"/>
        <v>1017087</v>
      </c>
      <c r="F35" s="16">
        <f t="shared" si="0"/>
        <v>8.3889263060973889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394</v>
      </c>
      <c r="C38" s="41">
        <f>D7</f>
        <v>512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345488</v>
      </c>
      <c r="G38" s="42">
        <f>LOOKUP(E38,$A$38:$A$65,$C$38:$C$65)</f>
        <v>281081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12421</v>
      </c>
      <c r="C39" s="41">
        <f t="shared" ref="C39:C65" si="5">D8</f>
        <v>11090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209071</v>
      </c>
      <c r="G39" s="42">
        <f t="shared" ref="G39:G65" si="8">LOOKUP(E39,$A$38:$A$65,$C$38:$C$65)</f>
        <v>251709</v>
      </c>
    </row>
    <row r="40" spans="1:9" x14ac:dyDescent="0.25">
      <c r="A40" s="42" t="str">
        <f t="shared" si="3"/>
        <v>ALMERIA</v>
      </c>
      <c r="B40" s="41">
        <f t="shared" si="4"/>
        <v>193</v>
      </c>
      <c r="C40" s="41">
        <f t="shared" si="5"/>
        <v>174</v>
      </c>
      <c r="D40" s="41">
        <f t="shared" si="6"/>
        <v>23</v>
      </c>
      <c r="E40" s="42" t="str">
        <f t="shared" si="2"/>
        <v>BARCELONA</v>
      </c>
      <c r="F40" s="42">
        <f t="shared" si="7"/>
        <v>196681</v>
      </c>
      <c r="G40" s="42">
        <f t="shared" si="8"/>
        <v>145193.5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83973</v>
      </c>
      <c r="G41" s="42">
        <f t="shared" si="8"/>
        <v>78484</v>
      </c>
    </row>
    <row r="42" spans="1:9" x14ac:dyDescent="0.25">
      <c r="A42" s="42" t="str">
        <f t="shared" si="3"/>
        <v>BAHIA DE ALGECIRAS</v>
      </c>
      <c r="B42" s="41">
        <f t="shared" si="4"/>
        <v>209071</v>
      </c>
      <c r="C42" s="41">
        <f t="shared" si="5"/>
        <v>251709</v>
      </c>
      <c r="D42" s="41">
        <f t="shared" si="6"/>
        <v>2</v>
      </c>
      <c r="E42" s="42" t="str">
        <f t="shared" si="2"/>
        <v>BILBAO</v>
      </c>
      <c r="F42" s="42">
        <f t="shared" si="7"/>
        <v>32189</v>
      </c>
      <c r="G42" s="42">
        <f t="shared" si="8"/>
        <v>27038</v>
      </c>
    </row>
    <row r="43" spans="1:9" x14ac:dyDescent="0.25">
      <c r="A43" s="42" t="str">
        <f t="shared" si="3"/>
        <v>BAHIA DE CADIZ</v>
      </c>
      <c r="B43" s="41">
        <f t="shared" si="4"/>
        <v>5665</v>
      </c>
      <c r="C43" s="41">
        <f t="shared" si="5"/>
        <v>8635</v>
      </c>
      <c r="D43" s="41">
        <f t="shared" si="6"/>
        <v>13</v>
      </c>
      <c r="E43" s="42" t="str">
        <f t="shared" si="2"/>
        <v>MALAGA</v>
      </c>
      <c r="F43" s="42">
        <f t="shared" si="7"/>
        <v>29032</v>
      </c>
      <c r="G43" s="42">
        <f t="shared" si="8"/>
        <v>33191</v>
      </c>
    </row>
    <row r="44" spans="1:9" x14ac:dyDescent="0.25">
      <c r="A44" s="42" t="str">
        <f t="shared" si="3"/>
        <v>BALEARES</v>
      </c>
      <c r="B44" s="41">
        <f t="shared" si="4"/>
        <v>4325</v>
      </c>
      <c r="C44" s="41">
        <f t="shared" si="5"/>
        <v>5386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26189</v>
      </c>
      <c r="G44" s="42">
        <f t="shared" si="8"/>
        <v>26888</v>
      </c>
    </row>
    <row r="45" spans="1:9" x14ac:dyDescent="0.25">
      <c r="A45" s="42" t="str">
        <f t="shared" si="3"/>
        <v>BARCELONA</v>
      </c>
      <c r="B45" s="41">
        <f t="shared" si="4"/>
        <v>196681</v>
      </c>
      <c r="C45" s="41">
        <f t="shared" si="5"/>
        <v>145193.5</v>
      </c>
      <c r="D45" s="41">
        <f t="shared" si="6"/>
        <v>3</v>
      </c>
      <c r="E45" s="42" t="str">
        <f t="shared" si="2"/>
        <v>VIGO</v>
      </c>
      <c r="F45" s="42">
        <f t="shared" si="7"/>
        <v>19389</v>
      </c>
      <c r="G45" s="42">
        <f t="shared" si="8"/>
        <v>15393.5</v>
      </c>
    </row>
    <row r="46" spans="1:9" x14ac:dyDescent="0.25">
      <c r="A46" s="42" t="str">
        <f t="shared" si="3"/>
        <v>BILBAO</v>
      </c>
      <c r="B46" s="41">
        <f t="shared" si="4"/>
        <v>32189</v>
      </c>
      <c r="C46" s="41">
        <f t="shared" si="5"/>
        <v>27038</v>
      </c>
      <c r="D46" s="41">
        <f t="shared" si="6"/>
        <v>5</v>
      </c>
      <c r="E46" s="42" t="str">
        <f t="shared" si="2"/>
        <v>TARRAGONA</v>
      </c>
      <c r="F46" s="42">
        <f t="shared" si="7"/>
        <v>16325</v>
      </c>
      <c r="G46" s="42">
        <f t="shared" si="8"/>
        <v>22394</v>
      </c>
    </row>
    <row r="47" spans="1:9" x14ac:dyDescent="0.25">
      <c r="A47" s="42" t="str">
        <f t="shared" si="3"/>
        <v>CARTAGENA</v>
      </c>
      <c r="B47" s="41">
        <f t="shared" si="4"/>
        <v>5054</v>
      </c>
      <c r="C47" s="41">
        <f t="shared" si="5"/>
        <v>4683</v>
      </c>
      <c r="D47" s="41">
        <f t="shared" si="6"/>
        <v>14</v>
      </c>
      <c r="E47" s="42" t="str">
        <f t="shared" si="2"/>
        <v>SEVILLA</v>
      </c>
      <c r="F47" s="42">
        <f t="shared" si="7"/>
        <v>13045</v>
      </c>
      <c r="G47" s="42">
        <f t="shared" si="8"/>
        <v>11337</v>
      </c>
    </row>
    <row r="48" spans="1:9" x14ac:dyDescent="0.25">
      <c r="A48" s="42" t="str">
        <f t="shared" si="3"/>
        <v>CASTELLON</v>
      </c>
      <c r="B48" s="41">
        <f t="shared" si="4"/>
        <v>8286</v>
      </c>
      <c r="C48" s="41">
        <f t="shared" si="5"/>
        <v>5950</v>
      </c>
      <c r="D48" s="41">
        <f t="shared" si="6"/>
        <v>12</v>
      </c>
      <c r="E48" s="42" t="str">
        <f t="shared" si="2"/>
        <v>ALICANTE</v>
      </c>
      <c r="F48" s="42">
        <f t="shared" si="7"/>
        <v>12421</v>
      </c>
      <c r="G48" s="42">
        <f t="shared" si="8"/>
        <v>11090</v>
      </c>
    </row>
    <row r="49" spans="1:7" x14ac:dyDescent="0.25">
      <c r="A49" s="42" t="str">
        <f t="shared" si="3"/>
        <v>CEUTA</v>
      </c>
      <c r="B49" s="41">
        <f t="shared" si="4"/>
        <v>723</v>
      </c>
      <c r="C49" s="41">
        <f t="shared" si="5"/>
        <v>888</v>
      </c>
      <c r="D49" s="41">
        <f t="shared" si="6"/>
        <v>19</v>
      </c>
      <c r="E49" s="42" t="str">
        <f t="shared" si="2"/>
        <v>CASTELLON</v>
      </c>
      <c r="F49" s="42">
        <f t="shared" si="7"/>
        <v>8286</v>
      </c>
      <c r="G49" s="42">
        <f t="shared" si="8"/>
        <v>5950</v>
      </c>
    </row>
    <row r="50" spans="1:7" x14ac:dyDescent="0.25">
      <c r="A50" s="42" t="str">
        <f t="shared" si="3"/>
        <v>FERROL-SAN CIBRAO</v>
      </c>
      <c r="B50" s="41">
        <f t="shared" si="4"/>
        <v>17</v>
      </c>
      <c r="C50" s="41">
        <f t="shared" si="5"/>
        <v>23</v>
      </c>
      <c r="D50" s="41">
        <f t="shared" si="6"/>
        <v>24</v>
      </c>
      <c r="E50" s="42" t="str">
        <f t="shared" si="2"/>
        <v>BAHIA DE CADIZ</v>
      </c>
      <c r="F50" s="42">
        <f t="shared" si="7"/>
        <v>5665</v>
      </c>
      <c r="G50" s="42">
        <f t="shared" si="8"/>
        <v>8635</v>
      </c>
    </row>
    <row r="51" spans="1:7" x14ac:dyDescent="0.25">
      <c r="A51" s="42" t="str">
        <f t="shared" si="3"/>
        <v>GIJON</v>
      </c>
      <c r="B51" s="41">
        <f t="shared" si="4"/>
        <v>3030</v>
      </c>
      <c r="C51" s="41">
        <f t="shared" si="5"/>
        <v>2695</v>
      </c>
      <c r="D51" s="41">
        <f t="shared" si="6"/>
        <v>17</v>
      </c>
      <c r="E51" s="42" t="str">
        <f t="shared" si="2"/>
        <v>CARTAGENA</v>
      </c>
      <c r="F51" s="42">
        <f t="shared" si="7"/>
        <v>5054</v>
      </c>
      <c r="G51" s="42">
        <f t="shared" si="8"/>
        <v>4683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4325</v>
      </c>
      <c r="G52" s="42">
        <f t="shared" si="8"/>
        <v>5386</v>
      </c>
    </row>
    <row r="53" spans="1:7" x14ac:dyDescent="0.25">
      <c r="A53" s="42" t="str">
        <f t="shared" si="3"/>
        <v>LAS PALMAS</v>
      </c>
      <c r="B53" s="41">
        <f t="shared" si="4"/>
        <v>83973</v>
      </c>
      <c r="C53" s="41">
        <f t="shared" si="5"/>
        <v>78484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3474</v>
      </c>
      <c r="G53" s="42">
        <f t="shared" si="8"/>
        <v>3314</v>
      </c>
    </row>
    <row r="54" spans="1:7" x14ac:dyDescent="0.25">
      <c r="A54" s="42" t="str">
        <f t="shared" si="3"/>
        <v>MALAGA</v>
      </c>
      <c r="B54" s="41">
        <f t="shared" si="4"/>
        <v>29032</v>
      </c>
      <c r="C54" s="41">
        <f t="shared" si="5"/>
        <v>33191</v>
      </c>
      <c r="D54" s="41">
        <f t="shared" si="6"/>
        <v>6</v>
      </c>
      <c r="E54" s="42" t="str">
        <f t="shared" si="2"/>
        <v>GIJON</v>
      </c>
      <c r="F54" s="42">
        <f t="shared" si="7"/>
        <v>3030</v>
      </c>
      <c r="G54" s="42">
        <f t="shared" si="8"/>
        <v>2695</v>
      </c>
    </row>
    <row r="55" spans="1:7" x14ac:dyDescent="0.25">
      <c r="A55" s="42" t="str">
        <f t="shared" si="3"/>
        <v>MARIN Y RIA DE PONTEVEDRA</v>
      </c>
      <c r="B55" s="41">
        <f t="shared" si="4"/>
        <v>3474</v>
      </c>
      <c r="C55" s="41">
        <f t="shared" si="5"/>
        <v>3314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1509</v>
      </c>
      <c r="G55" s="42">
        <f t="shared" si="8"/>
        <v>1524</v>
      </c>
    </row>
    <row r="56" spans="1:7" x14ac:dyDescent="0.25">
      <c r="A56" s="42" t="str">
        <f t="shared" si="3"/>
        <v>MELILLA</v>
      </c>
      <c r="B56" s="41">
        <f t="shared" si="4"/>
        <v>1509</v>
      </c>
      <c r="C56" s="41">
        <f t="shared" si="5"/>
        <v>1524</v>
      </c>
      <c r="D56" s="41">
        <f t="shared" si="6"/>
        <v>18</v>
      </c>
      <c r="E56" s="42" t="str">
        <f t="shared" si="2"/>
        <v>CEUTA</v>
      </c>
      <c r="F56" s="42">
        <f t="shared" si="9"/>
        <v>723</v>
      </c>
      <c r="G56" s="42">
        <f t="shared" si="8"/>
        <v>888</v>
      </c>
    </row>
    <row r="57" spans="1:7" x14ac:dyDescent="0.25">
      <c r="A57" s="42" t="str">
        <f t="shared" si="3"/>
        <v>MOTRIL</v>
      </c>
      <c r="B57" s="41">
        <f t="shared" si="4"/>
        <v>333</v>
      </c>
      <c r="C57" s="41">
        <f t="shared" si="5"/>
        <v>314</v>
      </c>
      <c r="D57" s="41">
        <f t="shared" si="6"/>
        <v>21</v>
      </c>
      <c r="E57" s="42" t="str">
        <f t="shared" si="2"/>
        <v>A CORUÑA</v>
      </c>
      <c r="F57" s="42">
        <f t="shared" si="9"/>
        <v>394</v>
      </c>
      <c r="G57" s="42">
        <f t="shared" si="8"/>
        <v>512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333</v>
      </c>
      <c r="G58" s="42">
        <f t="shared" si="8"/>
        <v>314</v>
      </c>
    </row>
    <row r="59" spans="1:7" x14ac:dyDescent="0.25">
      <c r="A59" s="42" t="str">
        <f t="shared" si="3"/>
        <v>SANTA CRUZ DE TENERIFE</v>
      </c>
      <c r="B59" s="41">
        <f t="shared" si="4"/>
        <v>26189</v>
      </c>
      <c r="C59" s="41">
        <f t="shared" si="5"/>
        <v>26888</v>
      </c>
      <c r="D59" s="41">
        <f t="shared" si="6"/>
        <v>7</v>
      </c>
      <c r="E59" s="42" t="str">
        <f t="shared" si="2"/>
        <v>SANTANDER</v>
      </c>
      <c r="F59" s="42">
        <f t="shared" si="9"/>
        <v>281</v>
      </c>
      <c r="G59" s="42">
        <f t="shared" si="8"/>
        <v>152</v>
      </c>
    </row>
    <row r="60" spans="1:7" x14ac:dyDescent="0.25">
      <c r="A60" s="42" t="str">
        <f t="shared" si="3"/>
        <v>SANTANDER</v>
      </c>
      <c r="B60" s="41">
        <f t="shared" si="4"/>
        <v>281</v>
      </c>
      <c r="C60" s="41">
        <f t="shared" si="5"/>
        <v>152</v>
      </c>
      <c r="D60" s="41">
        <f t="shared" si="6"/>
        <v>22</v>
      </c>
      <c r="E60" s="42" t="str">
        <f t="shared" si="2"/>
        <v>ALMERIA</v>
      </c>
      <c r="F60" s="42">
        <f t="shared" si="9"/>
        <v>193</v>
      </c>
      <c r="G60" s="42">
        <f t="shared" si="8"/>
        <v>174</v>
      </c>
    </row>
    <row r="61" spans="1:7" x14ac:dyDescent="0.25">
      <c r="A61" s="42" t="str">
        <f t="shared" si="3"/>
        <v>SEVILLA</v>
      </c>
      <c r="B61" s="41">
        <f t="shared" si="4"/>
        <v>13045</v>
      </c>
      <c r="C61" s="41">
        <f t="shared" si="5"/>
        <v>11337</v>
      </c>
      <c r="D61" s="41">
        <f t="shared" si="6"/>
        <v>10</v>
      </c>
      <c r="E61" s="42" t="str">
        <f t="shared" si="2"/>
        <v>FERROL-SAN CIBRAO</v>
      </c>
      <c r="F61" s="42">
        <f t="shared" si="9"/>
        <v>17</v>
      </c>
      <c r="G61" s="42">
        <f t="shared" si="8"/>
        <v>23</v>
      </c>
    </row>
    <row r="62" spans="1:7" x14ac:dyDescent="0.25">
      <c r="A62" s="42" t="str">
        <f t="shared" si="3"/>
        <v>TARRAGONA</v>
      </c>
      <c r="B62" s="41">
        <f t="shared" si="4"/>
        <v>16325</v>
      </c>
      <c r="C62" s="41">
        <f t="shared" si="5"/>
        <v>22394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345488</v>
      </c>
      <c r="C63" s="41">
        <f t="shared" si="5"/>
        <v>281081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19389</v>
      </c>
      <c r="C64" s="41">
        <f t="shared" si="5"/>
        <v>15393.5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319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246</v>
      </c>
      <c r="D8" s="38">
        <v>0</v>
      </c>
      <c r="E8" s="38">
        <v>246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237100</v>
      </c>
      <c r="C11" s="37">
        <v>190368</v>
      </c>
      <c r="D11" s="37">
        <v>237100</v>
      </c>
      <c r="E11" s="37">
        <v>190368</v>
      </c>
      <c r="F11" s="10">
        <f t="shared" si="0"/>
        <v>-19.709827077182624</v>
      </c>
      <c r="G11" s="1"/>
      <c r="H11" s="1"/>
      <c r="I11" s="1"/>
    </row>
    <row r="12" spans="1:12" x14ac:dyDescent="0.25">
      <c r="A12" s="11" t="s">
        <v>49</v>
      </c>
      <c r="B12" s="38">
        <v>2</v>
      </c>
      <c r="C12" s="38">
        <v>0</v>
      </c>
      <c r="D12" s="38">
        <v>2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49623.5</v>
      </c>
      <c r="C14" s="38">
        <v>87198.5</v>
      </c>
      <c r="D14" s="38">
        <v>49623.5</v>
      </c>
      <c r="E14" s="38">
        <v>87198.5</v>
      </c>
      <c r="F14" s="13">
        <f t="shared" si="0"/>
        <v>75.720172901951685</v>
      </c>
      <c r="G14" s="1"/>
      <c r="H14" s="1"/>
      <c r="I14" s="1"/>
    </row>
    <row r="15" spans="1:12" x14ac:dyDescent="0.25">
      <c r="A15" s="8" t="s">
        <v>52</v>
      </c>
      <c r="B15" s="37">
        <v>283</v>
      </c>
      <c r="C15" s="37">
        <v>407</v>
      </c>
      <c r="D15" s="37">
        <v>283</v>
      </c>
      <c r="E15" s="37">
        <v>407</v>
      </c>
      <c r="F15" s="10">
        <f t="shared" si="0"/>
        <v>43.816254416961129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140</v>
      </c>
      <c r="D17" s="37">
        <v>0</v>
      </c>
      <c r="E17" s="37">
        <v>140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8</v>
      </c>
      <c r="D18" s="38">
        <v>0</v>
      </c>
      <c r="E18" s="38">
        <v>8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45774</v>
      </c>
      <c r="C22" s="38">
        <v>51446</v>
      </c>
      <c r="D22" s="38">
        <v>45774</v>
      </c>
      <c r="E22" s="38">
        <v>51446</v>
      </c>
      <c r="F22" s="13">
        <f t="shared" si="0"/>
        <v>12.391313846288284</v>
      </c>
      <c r="G22" s="1"/>
      <c r="H22" s="1"/>
      <c r="I22" s="1"/>
    </row>
    <row r="23" spans="1:9" x14ac:dyDescent="0.25">
      <c r="A23" s="8" t="s">
        <v>60</v>
      </c>
      <c r="B23" s="37">
        <v>32258</v>
      </c>
      <c r="C23" s="37">
        <v>27445</v>
      </c>
      <c r="D23" s="37">
        <v>32258</v>
      </c>
      <c r="E23" s="37">
        <v>27445</v>
      </c>
      <c r="F23" s="10">
        <f t="shared" si="0"/>
        <v>-14.920329840659676</v>
      </c>
      <c r="G23" s="1"/>
      <c r="H23" s="1"/>
      <c r="I23" s="1"/>
    </row>
    <row r="24" spans="1:9" x14ac:dyDescent="0.25">
      <c r="A24" s="11" t="s">
        <v>61</v>
      </c>
      <c r="B24" s="38">
        <v>4</v>
      </c>
      <c r="C24" s="38">
        <v>363</v>
      </c>
      <c r="D24" s="38">
        <v>4</v>
      </c>
      <c r="E24" s="38">
        <v>363</v>
      </c>
      <c r="F24" s="13">
        <f t="shared" si="0"/>
        <v>8975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4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879</v>
      </c>
      <c r="C28" s="38">
        <v>0</v>
      </c>
      <c r="D28" s="38">
        <v>879</v>
      </c>
      <c r="E28" s="38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44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16471</v>
      </c>
      <c r="C31" s="37">
        <v>10982</v>
      </c>
      <c r="D31" s="37">
        <v>16471</v>
      </c>
      <c r="E31" s="37">
        <v>10982</v>
      </c>
      <c r="F31" s="10">
        <f t="shared" si="0"/>
        <v>-33.325238297613993</v>
      </c>
      <c r="G31" s="1"/>
      <c r="H31" s="1"/>
      <c r="I31" s="1"/>
    </row>
    <row r="32" spans="1:9" x14ac:dyDescent="0.25">
      <c r="A32" s="11" t="s">
        <v>69</v>
      </c>
      <c r="B32" s="38">
        <v>134949</v>
      </c>
      <c r="C32" s="38">
        <v>185016</v>
      </c>
      <c r="D32" s="38">
        <v>134949</v>
      </c>
      <c r="E32" s="38">
        <v>185016</v>
      </c>
      <c r="F32" s="13">
        <f t="shared" si="0"/>
        <v>37.100682480048022</v>
      </c>
      <c r="G32" s="1"/>
      <c r="H32" s="1"/>
      <c r="I32" s="1"/>
    </row>
    <row r="33" spans="1:9" x14ac:dyDescent="0.25">
      <c r="A33" s="8" t="s">
        <v>70</v>
      </c>
      <c r="B33" s="37">
        <v>656</v>
      </c>
      <c r="C33" s="37">
        <v>469</v>
      </c>
      <c r="D33" s="37">
        <v>656</v>
      </c>
      <c r="E33" s="37">
        <v>469</v>
      </c>
      <c r="F33" s="10">
        <f t="shared" si="0"/>
        <v>-28.506097560975604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518003.5</v>
      </c>
      <c r="C35" s="15">
        <f t="shared" ref="C35:E35" si="1">SUM(C7:C34)</f>
        <v>554132.5</v>
      </c>
      <c r="D35" s="15">
        <f t="shared" si="1"/>
        <v>518003.5</v>
      </c>
      <c r="E35" s="15">
        <f t="shared" si="1"/>
        <v>554132.5</v>
      </c>
      <c r="F35" s="16">
        <f t="shared" si="0"/>
        <v>6.9746632986070551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190368</v>
      </c>
      <c r="G38" s="42">
        <f>LOOKUP(E38,$A$38:$A$65,$C$38:$C$65)</f>
        <v>237100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246</v>
      </c>
      <c r="C39" s="41">
        <f t="shared" ref="C39:C65" si="5">D8</f>
        <v>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185016</v>
      </c>
      <c r="G39" s="42">
        <f t="shared" ref="G39:G65" si="8">LOOKUP(E39,$A$38:$A$65,$C$38:$C$65)</f>
        <v>134949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87198.5</v>
      </c>
      <c r="G40" s="42">
        <f t="shared" si="8"/>
        <v>49623.5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51446</v>
      </c>
      <c r="G41" s="42">
        <f t="shared" si="8"/>
        <v>45774</v>
      </c>
    </row>
    <row r="42" spans="1:9" x14ac:dyDescent="0.25">
      <c r="A42" s="42" t="str">
        <f t="shared" si="3"/>
        <v>BAHIA DE ALGECIRAS</v>
      </c>
      <c r="B42" s="41">
        <f t="shared" si="4"/>
        <v>190368</v>
      </c>
      <c r="C42" s="41">
        <f t="shared" si="5"/>
        <v>237100</v>
      </c>
      <c r="D42" s="41">
        <f t="shared" si="6"/>
        <v>1</v>
      </c>
      <c r="E42" s="42" t="str">
        <f t="shared" si="2"/>
        <v>MALAGA</v>
      </c>
      <c r="F42" s="42">
        <f t="shared" si="7"/>
        <v>27445</v>
      </c>
      <c r="G42" s="42">
        <f t="shared" si="8"/>
        <v>32258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2</v>
      </c>
      <c r="D43" s="41">
        <f t="shared" si="6"/>
        <v>28</v>
      </c>
      <c r="E43" s="42" t="str">
        <f t="shared" si="2"/>
        <v>TARRAGONA</v>
      </c>
      <c r="F43" s="42">
        <f t="shared" si="7"/>
        <v>10982</v>
      </c>
      <c r="G43" s="42">
        <f t="shared" si="8"/>
        <v>16471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469</v>
      </c>
      <c r="G44" s="42">
        <f t="shared" si="8"/>
        <v>656</v>
      </c>
    </row>
    <row r="45" spans="1:9" x14ac:dyDescent="0.25">
      <c r="A45" s="42" t="str">
        <f t="shared" si="3"/>
        <v>BARCELONA</v>
      </c>
      <c r="B45" s="41">
        <f t="shared" si="4"/>
        <v>87198.5</v>
      </c>
      <c r="C45" s="41">
        <f t="shared" si="5"/>
        <v>49623.5</v>
      </c>
      <c r="D45" s="41">
        <f t="shared" si="6"/>
        <v>3</v>
      </c>
      <c r="E45" s="42" t="str">
        <f t="shared" si="2"/>
        <v>BILBAO</v>
      </c>
      <c r="F45" s="42">
        <f t="shared" si="7"/>
        <v>407</v>
      </c>
      <c r="G45" s="42">
        <f t="shared" si="8"/>
        <v>283</v>
      </c>
    </row>
    <row r="46" spans="1:9" x14ac:dyDescent="0.25">
      <c r="A46" s="42" t="str">
        <f t="shared" si="3"/>
        <v>BILBAO</v>
      </c>
      <c r="B46" s="41">
        <f t="shared" si="4"/>
        <v>407</v>
      </c>
      <c r="C46" s="41">
        <f t="shared" si="5"/>
        <v>283</v>
      </c>
      <c r="D46" s="41">
        <f t="shared" si="6"/>
        <v>8</v>
      </c>
      <c r="E46" s="42" t="str">
        <f t="shared" si="2"/>
        <v>MARIN Y RIA DE PONTEVEDRA</v>
      </c>
      <c r="F46" s="42">
        <f t="shared" si="7"/>
        <v>363</v>
      </c>
      <c r="G46" s="42">
        <f t="shared" si="8"/>
        <v>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246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140</v>
      </c>
      <c r="C48" s="41">
        <f t="shared" si="5"/>
        <v>0</v>
      </c>
      <c r="D48" s="41">
        <f t="shared" si="6"/>
        <v>11</v>
      </c>
      <c r="E48" s="42" t="str">
        <f t="shared" si="2"/>
        <v>CASTELLON</v>
      </c>
      <c r="F48" s="42">
        <f t="shared" si="7"/>
        <v>140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8</v>
      </c>
      <c r="C49" s="41">
        <f t="shared" si="5"/>
        <v>0</v>
      </c>
      <c r="D49" s="41">
        <f t="shared" si="6"/>
        <v>13</v>
      </c>
      <c r="E49" s="42" t="str">
        <f t="shared" si="2"/>
        <v>SANTANDER</v>
      </c>
      <c r="F49" s="42">
        <f t="shared" si="7"/>
        <v>44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51446</v>
      </c>
      <c r="C53" s="41">
        <f t="shared" si="5"/>
        <v>45774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27445</v>
      </c>
      <c r="C54" s="41">
        <f t="shared" si="5"/>
        <v>32258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363</v>
      </c>
      <c r="C55" s="41">
        <f t="shared" si="5"/>
        <v>4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879</v>
      </c>
      <c r="D59" s="41">
        <f t="shared" si="6"/>
        <v>28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10982</v>
      </c>
      <c r="C62" s="41">
        <f t="shared" si="5"/>
        <v>16471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185016</v>
      </c>
      <c r="C63" s="41">
        <f t="shared" si="5"/>
        <v>134949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469</v>
      </c>
      <c r="C64" s="41">
        <f t="shared" si="5"/>
        <v>656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12</v>
      </c>
      <c r="C7" s="9">
        <v>28</v>
      </c>
      <c r="D7" s="9">
        <v>12</v>
      </c>
      <c r="E7" s="9">
        <v>28</v>
      </c>
      <c r="F7" s="10">
        <f>((E7*100)/D7)-100</f>
        <v>133.33333333333334</v>
      </c>
      <c r="G7" s="1"/>
      <c r="H7" s="1"/>
      <c r="I7" s="1"/>
    </row>
    <row r="8" spans="1:12" x14ac:dyDescent="0.25">
      <c r="A8" s="11" t="s">
        <v>45</v>
      </c>
      <c r="B8" s="12">
        <v>10517</v>
      </c>
      <c r="C8" s="12">
        <v>8992</v>
      </c>
      <c r="D8" s="12">
        <v>10517</v>
      </c>
      <c r="E8" s="12">
        <v>8992</v>
      </c>
      <c r="F8" s="13">
        <f t="shared" ref="F8:F35" si="0">((E8*100)/D8)-100</f>
        <v>-14.500332794523146</v>
      </c>
      <c r="G8" s="1"/>
      <c r="H8" s="1"/>
      <c r="I8" s="1"/>
    </row>
    <row r="9" spans="1:12" x14ac:dyDescent="0.25">
      <c r="A9" s="8" t="s">
        <v>46</v>
      </c>
      <c r="B9" s="9">
        <v>174</v>
      </c>
      <c r="C9" s="9">
        <v>193</v>
      </c>
      <c r="D9" s="9">
        <v>174</v>
      </c>
      <c r="E9" s="9">
        <v>193</v>
      </c>
      <c r="F9" s="10">
        <f t="shared" si="0"/>
        <v>10.919540229885058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737</v>
      </c>
      <c r="C11" s="9">
        <v>1045</v>
      </c>
      <c r="D11" s="9">
        <v>737</v>
      </c>
      <c r="E11" s="9">
        <v>1045</v>
      </c>
      <c r="F11" s="10">
        <f t="shared" si="0"/>
        <v>41.791044776119406</v>
      </c>
      <c r="G11" s="1"/>
      <c r="H11" s="1"/>
      <c r="I11" s="1"/>
    </row>
    <row r="12" spans="1:12" x14ac:dyDescent="0.25">
      <c r="A12" s="11" t="s">
        <v>49</v>
      </c>
      <c r="B12" s="12">
        <v>5173</v>
      </c>
      <c r="C12" s="12">
        <v>2846</v>
      </c>
      <c r="D12" s="12">
        <v>5173</v>
      </c>
      <c r="E12" s="12">
        <v>2846</v>
      </c>
      <c r="F12" s="13">
        <f t="shared" si="0"/>
        <v>-44.983568528900058</v>
      </c>
      <c r="G12" s="1"/>
      <c r="H12" s="1"/>
      <c r="I12" s="1"/>
    </row>
    <row r="13" spans="1:12" x14ac:dyDescent="0.25">
      <c r="A13" s="8" t="s">
        <v>50</v>
      </c>
      <c r="B13" s="9">
        <v>5386</v>
      </c>
      <c r="C13" s="9">
        <v>4325</v>
      </c>
      <c r="D13" s="9">
        <v>5386</v>
      </c>
      <c r="E13" s="9">
        <v>4325</v>
      </c>
      <c r="F13" s="10">
        <f t="shared" si="0"/>
        <v>-19.699220200519861</v>
      </c>
      <c r="G13" s="1"/>
      <c r="H13" s="1"/>
      <c r="I13" s="1"/>
    </row>
    <row r="14" spans="1:12" x14ac:dyDescent="0.25">
      <c r="A14" s="11" t="s">
        <v>51</v>
      </c>
      <c r="B14" s="12">
        <v>13414</v>
      </c>
      <c r="C14" s="12">
        <v>13270</v>
      </c>
      <c r="D14" s="12">
        <v>13414</v>
      </c>
      <c r="E14" s="12">
        <v>13270</v>
      </c>
      <c r="F14" s="13">
        <f t="shared" si="0"/>
        <v>-1.0735052929774866</v>
      </c>
      <c r="G14" s="1"/>
      <c r="H14" s="1"/>
      <c r="I14" s="1"/>
    </row>
    <row r="15" spans="1:12" x14ac:dyDescent="0.25">
      <c r="A15" s="8" t="s">
        <v>52</v>
      </c>
      <c r="B15" s="9">
        <v>2378.75</v>
      </c>
      <c r="C15" s="9">
        <v>2405.25</v>
      </c>
      <c r="D15" s="9">
        <v>2378.75</v>
      </c>
      <c r="E15" s="9">
        <v>2405.25</v>
      </c>
      <c r="F15" s="10">
        <f t="shared" si="0"/>
        <v>1.1140304781923334</v>
      </c>
      <c r="G15" s="1"/>
      <c r="H15" s="1"/>
      <c r="I15" s="1"/>
    </row>
    <row r="16" spans="1:12" x14ac:dyDescent="0.25">
      <c r="A16" s="11" t="s">
        <v>53</v>
      </c>
      <c r="B16" s="12">
        <v>2726</v>
      </c>
      <c r="C16" s="12">
        <v>2106</v>
      </c>
      <c r="D16" s="12">
        <v>2726</v>
      </c>
      <c r="E16" s="12">
        <v>2106</v>
      </c>
      <c r="F16" s="13">
        <f t="shared" si="0"/>
        <v>-22.743947175348495</v>
      </c>
      <c r="G16" s="1"/>
      <c r="H16" s="1"/>
      <c r="I16" s="1"/>
    </row>
    <row r="17" spans="1:9" x14ac:dyDescent="0.25">
      <c r="A17" s="8" t="s">
        <v>54</v>
      </c>
      <c r="B17" s="9">
        <v>130</v>
      </c>
      <c r="C17" s="9">
        <v>210</v>
      </c>
      <c r="D17" s="9">
        <v>130</v>
      </c>
      <c r="E17" s="9">
        <v>210</v>
      </c>
      <c r="F17" s="10">
        <f t="shared" si="0"/>
        <v>61.538461538461547</v>
      </c>
      <c r="G17" s="1"/>
      <c r="H17" s="1"/>
      <c r="I17" s="1"/>
    </row>
    <row r="18" spans="1:9" x14ac:dyDescent="0.25">
      <c r="A18" s="11" t="s">
        <v>55</v>
      </c>
      <c r="B18" s="12">
        <v>817</v>
      </c>
      <c r="C18" s="12">
        <v>699</v>
      </c>
      <c r="D18" s="12">
        <v>817</v>
      </c>
      <c r="E18" s="12">
        <v>699</v>
      </c>
      <c r="F18" s="13">
        <f t="shared" si="0"/>
        <v>-14.443084455324353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814</v>
      </c>
      <c r="C20" s="12">
        <v>662</v>
      </c>
      <c r="D20" s="12">
        <v>814</v>
      </c>
      <c r="E20" s="12">
        <v>662</v>
      </c>
      <c r="F20" s="13">
        <f t="shared" si="0"/>
        <v>-18.67321867321867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24757</v>
      </c>
      <c r="C22" s="12">
        <v>26820</v>
      </c>
      <c r="D22" s="12">
        <v>24757</v>
      </c>
      <c r="E22" s="12">
        <v>26820</v>
      </c>
      <c r="F22" s="13">
        <f t="shared" si="0"/>
        <v>8.3329967281980828</v>
      </c>
      <c r="G22" s="1"/>
      <c r="H22" s="1"/>
      <c r="I22" s="1"/>
    </row>
    <row r="23" spans="1:9" x14ac:dyDescent="0.25">
      <c r="A23" s="8" t="s">
        <v>60</v>
      </c>
      <c r="B23" s="9">
        <v>560</v>
      </c>
      <c r="C23" s="9">
        <v>680</v>
      </c>
      <c r="D23" s="9">
        <v>560</v>
      </c>
      <c r="E23" s="9">
        <v>680</v>
      </c>
      <c r="F23" s="10">
        <f t="shared" si="0"/>
        <v>21.428571428571431</v>
      </c>
      <c r="G23" s="1"/>
      <c r="H23" s="1"/>
      <c r="I23" s="1"/>
    </row>
    <row r="24" spans="1:9" x14ac:dyDescent="0.25">
      <c r="A24" s="11" t="s">
        <v>61</v>
      </c>
      <c r="B24" s="12">
        <v>2015</v>
      </c>
      <c r="C24" s="12">
        <v>2046</v>
      </c>
      <c r="D24" s="12">
        <v>2015</v>
      </c>
      <c r="E24" s="12">
        <v>2046</v>
      </c>
      <c r="F24" s="13">
        <f t="shared" si="0"/>
        <v>1.538461538461533</v>
      </c>
      <c r="G24" s="1"/>
      <c r="H24" s="1"/>
      <c r="I24" s="1"/>
    </row>
    <row r="25" spans="1:9" x14ac:dyDescent="0.25">
      <c r="A25" s="8" t="s">
        <v>62</v>
      </c>
      <c r="B25" s="9">
        <v>1168</v>
      </c>
      <c r="C25" s="9">
        <v>775</v>
      </c>
      <c r="D25" s="9">
        <v>1168</v>
      </c>
      <c r="E25" s="9">
        <v>775</v>
      </c>
      <c r="F25" s="10">
        <f t="shared" si="0"/>
        <v>-33.647260273972606</v>
      </c>
      <c r="G25" s="1"/>
      <c r="H25" s="1"/>
      <c r="I25" s="1"/>
    </row>
    <row r="26" spans="1:9" x14ac:dyDescent="0.25">
      <c r="A26" s="11" t="s">
        <v>63</v>
      </c>
      <c r="B26" s="12">
        <v>142</v>
      </c>
      <c r="C26" s="12">
        <v>76</v>
      </c>
      <c r="D26" s="12">
        <v>142</v>
      </c>
      <c r="E26" s="12">
        <v>76</v>
      </c>
      <c r="F26" s="13">
        <f t="shared" si="0"/>
        <v>-46.478873239436616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22849</v>
      </c>
      <c r="C28" s="12">
        <v>26189</v>
      </c>
      <c r="D28" s="12">
        <v>22849</v>
      </c>
      <c r="E28" s="12">
        <v>26189</v>
      </c>
      <c r="F28" s="13">
        <f t="shared" si="0"/>
        <v>14.617707558317647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9741</v>
      </c>
      <c r="C30" s="12">
        <v>11737</v>
      </c>
      <c r="D30" s="12">
        <v>9741</v>
      </c>
      <c r="E30" s="12">
        <v>11737</v>
      </c>
      <c r="F30" s="13">
        <f t="shared" si="0"/>
        <v>20.490709372754338</v>
      </c>
      <c r="G30" s="1"/>
      <c r="H30" s="1"/>
      <c r="I30" s="1"/>
    </row>
    <row r="31" spans="1:9" x14ac:dyDescent="0.25">
      <c r="A31" s="8" t="s">
        <v>68</v>
      </c>
      <c r="B31" s="9">
        <v>933</v>
      </c>
      <c r="C31" s="9">
        <v>2441</v>
      </c>
      <c r="D31" s="9">
        <v>933</v>
      </c>
      <c r="E31" s="9">
        <v>2441</v>
      </c>
      <c r="F31" s="10">
        <f t="shared" si="0"/>
        <v>161.62915326902464</v>
      </c>
      <c r="G31" s="1"/>
      <c r="H31" s="1"/>
      <c r="I31" s="1"/>
    </row>
    <row r="32" spans="1:9" x14ac:dyDescent="0.25">
      <c r="A32" s="11" t="s">
        <v>69</v>
      </c>
      <c r="B32" s="12">
        <v>10616</v>
      </c>
      <c r="C32" s="12">
        <v>10300</v>
      </c>
      <c r="D32" s="12">
        <v>10616</v>
      </c>
      <c r="E32" s="12">
        <v>10300</v>
      </c>
      <c r="F32" s="13">
        <f t="shared" si="0"/>
        <v>-2.9766390354182306</v>
      </c>
      <c r="G32" s="1"/>
      <c r="H32" s="1"/>
      <c r="I32" s="1"/>
    </row>
    <row r="33" spans="1:9" x14ac:dyDescent="0.25">
      <c r="A33" s="8" t="s">
        <v>70</v>
      </c>
      <c r="B33" s="9">
        <v>3587</v>
      </c>
      <c r="C33" s="9">
        <v>3704</v>
      </c>
      <c r="D33" s="9">
        <v>3587</v>
      </c>
      <c r="E33" s="9">
        <v>3704</v>
      </c>
      <c r="F33" s="10">
        <f t="shared" si="0"/>
        <v>3.2617786451073272</v>
      </c>
      <c r="G33" s="1"/>
      <c r="H33" s="1"/>
      <c r="I33" s="1"/>
    </row>
    <row r="34" spans="1:9" x14ac:dyDescent="0.25">
      <c r="A34" s="11" t="s">
        <v>71</v>
      </c>
      <c r="B34" s="12">
        <v>34</v>
      </c>
      <c r="C34" s="12">
        <v>0</v>
      </c>
      <c r="D34" s="12">
        <v>34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118680.75</v>
      </c>
      <c r="C35" s="15">
        <f t="shared" ref="C35:E35" si="1">SUM(C7:C34)</f>
        <v>121549.25</v>
      </c>
      <c r="D35" s="15">
        <f t="shared" si="1"/>
        <v>118680.75</v>
      </c>
      <c r="E35" s="15">
        <f t="shared" si="1"/>
        <v>121549.25</v>
      </c>
      <c r="F35" s="16">
        <f t="shared" si="0"/>
        <v>2.4169884332547582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28</v>
      </c>
      <c r="C38" s="41">
        <f>D7</f>
        <v>12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26820</v>
      </c>
      <c r="G38" s="42">
        <f>LOOKUP(E38,$A$38:$A$65,$C$38:$C$65)</f>
        <v>24757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8992</v>
      </c>
      <c r="C39" s="41">
        <f t="shared" ref="C39:C65" si="5">D8</f>
        <v>10517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26189</v>
      </c>
      <c r="G39" s="42">
        <f t="shared" ref="G39:G65" si="8">LOOKUP(E39,$A$38:$A$65,$C$38:$C$65)</f>
        <v>22849</v>
      </c>
    </row>
    <row r="40" spans="1:9" x14ac:dyDescent="0.25">
      <c r="A40" s="42" t="str">
        <f t="shared" si="3"/>
        <v>ALMERIA</v>
      </c>
      <c r="B40" s="41">
        <f t="shared" si="4"/>
        <v>193</v>
      </c>
      <c r="C40" s="41">
        <f t="shared" si="5"/>
        <v>174</v>
      </c>
      <c r="D40" s="41">
        <f t="shared" si="6"/>
        <v>20</v>
      </c>
      <c r="E40" s="42" t="str">
        <f t="shared" si="2"/>
        <v>BARCELONA</v>
      </c>
      <c r="F40" s="42">
        <f t="shared" si="7"/>
        <v>13270</v>
      </c>
      <c r="G40" s="42">
        <f t="shared" si="8"/>
        <v>13414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SEVILLA</v>
      </c>
      <c r="F41" s="42">
        <f t="shared" si="7"/>
        <v>11737</v>
      </c>
      <c r="G41" s="42">
        <f t="shared" si="8"/>
        <v>9741</v>
      </c>
    </row>
    <row r="42" spans="1:9" x14ac:dyDescent="0.25">
      <c r="A42" s="42" t="str">
        <f t="shared" si="3"/>
        <v>BAHIA DE ALGECIRAS</v>
      </c>
      <c r="B42" s="41">
        <f t="shared" si="4"/>
        <v>1045</v>
      </c>
      <c r="C42" s="41">
        <f t="shared" si="5"/>
        <v>737</v>
      </c>
      <c r="D42" s="41">
        <f t="shared" si="6"/>
        <v>14</v>
      </c>
      <c r="E42" s="42" t="str">
        <f t="shared" si="2"/>
        <v>VALENCIA</v>
      </c>
      <c r="F42" s="42">
        <f t="shared" si="7"/>
        <v>10300</v>
      </c>
      <c r="G42" s="42">
        <f t="shared" si="8"/>
        <v>10616</v>
      </c>
    </row>
    <row r="43" spans="1:9" x14ac:dyDescent="0.25">
      <c r="A43" s="42" t="str">
        <f t="shared" si="3"/>
        <v>BAHIA DE CADIZ</v>
      </c>
      <c r="B43" s="41">
        <f t="shared" si="4"/>
        <v>2846</v>
      </c>
      <c r="C43" s="41">
        <f t="shared" si="5"/>
        <v>5173</v>
      </c>
      <c r="D43" s="41">
        <f t="shared" si="6"/>
        <v>9</v>
      </c>
      <c r="E43" s="42" t="str">
        <f t="shared" si="2"/>
        <v>ALICANTE</v>
      </c>
      <c r="F43" s="42">
        <f t="shared" si="7"/>
        <v>8992</v>
      </c>
      <c r="G43" s="42">
        <f t="shared" si="8"/>
        <v>10517</v>
      </c>
    </row>
    <row r="44" spans="1:9" x14ac:dyDescent="0.25">
      <c r="A44" s="42" t="str">
        <f t="shared" si="3"/>
        <v>BALEARES</v>
      </c>
      <c r="B44" s="41">
        <f t="shared" si="4"/>
        <v>4325</v>
      </c>
      <c r="C44" s="41">
        <f t="shared" si="5"/>
        <v>5386</v>
      </c>
      <c r="D44" s="41">
        <f t="shared" si="6"/>
        <v>7</v>
      </c>
      <c r="E44" s="42" t="str">
        <f t="shared" si="2"/>
        <v>BALEARES</v>
      </c>
      <c r="F44" s="42">
        <f t="shared" si="7"/>
        <v>4325</v>
      </c>
      <c r="G44" s="42">
        <f t="shared" si="8"/>
        <v>5386</v>
      </c>
    </row>
    <row r="45" spans="1:9" x14ac:dyDescent="0.25">
      <c r="A45" s="42" t="str">
        <f t="shared" si="3"/>
        <v>BARCELONA</v>
      </c>
      <c r="B45" s="41">
        <f t="shared" si="4"/>
        <v>13270</v>
      </c>
      <c r="C45" s="41">
        <f t="shared" si="5"/>
        <v>13414</v>
      </c>
      <c r="D45" s="41">
        <f t="shared" si="6"/>
        <v>3</v>
      </c>
      <c r="E45" s="42" t="str">
        <f t="shared" si="2"/>
        <v>VIGO</v>
      </c>
      <c r="F45" s="42">
        <f t="shared" si="7"/>
        <v>3704</v>
      </c>
      <c r="G45" s="42">
        <f t="shared" si="8"/>
        <v>3587</v>
      </c>
    </row>
    <row r="46" spans="1:9" x14ac:dyDescent="0.25">
      <c r="A46" s="42" t="str">
        <f t="shared" si="3"/>
        <v>BILBAO</v>
      </c>
      <c r="B46" s="41">
        <f t="shared" si="4"/>
        <v>2405.25</v>
      </c>
      <c r="C46" s="41">
        <f t="shared" si="5"/>
        <v>2378.75</v>
      </c>
      <c r="D46" s="41">
        <f t="shared" si="6"/>
        <v>11</v>
      </c>
      <c r="E46" s="42" t="str">
        <f t="shared" si="2"/>
        <v>BAHIA DE CADIZ</v>
      </c>
      <c r="F46" s="42">
        <f t="shared" si="7"/>
        <v>2846</v>
      </c>
      <c r="G46" s="42">
        <f t="shared" si="8"/>
        <v>5173</v>
      </c>
    </row>
    <row r="47" spans="1:9" x14ac:dyDescent="0.25">
      <c r="A47" s="42" t="str">
        <f t="shared" si="3"/>
        <v>CARTAGENA</v>
      </c>
      <c r="B47" s="41">
        <f t="shared" si="4"/>
        <v>2106</v>
      </c>
      <c r="C47" s="41">
        <f t="shared" si="5"/>
        <v>2726</v>
      </c>
      <c r="D47" s="41">
        <f t="shared" si="6"/>
        <v>12</v>
      </c>
      <c r="E47" s="42" t="str">
        <f t="shared" si="2"/>
        <v>TARRAGONA</v>
      </c>
      <c r="F47" s="42">
        <f t="shared" si="7"/>
        <v>2441</v>
      </c>
      <c r="G47" s="42">
        <f t="shared" si="8"/>
        <v>933</v>
      </c>
    </row>
    <row r="48" spans="1:9" x14ac:dyDescent="0.25">
      <c r="A48" s="42" t="str">
        <f t="shared" si="3"/>
        <v>CASTELLON</v>
      </c>
      <c r="B48" s="41">
        <f t="shared" si="4"/>
        <v>210</v>
      </c>
      <c r="C48" s="41">
        <f t="shared" si="5"/>
        <v>130</v>
      </c>
      <c r="D48" s="41">
        <f t="shared" si="6"/>
        <v>19</v>
      </c>
      <c r="E48" s="42" t="str">
        <f t="shared" si="2"/>
        <v>BILBAO</v>
      </c>
      <c r="F48" s="42">
        <f t="shared" si="7"/>
        <v>2405.25</v>
      </c>
      <c r="G48" s="42">
        <f t="shared" si="8"/>
        <v>2378.75</v>
      </c>
    </row>
    <row r="49" spans="1:7" x14ac:dyDescent="0.25">
      <c r="A49" s="42" t="str">
        <f t="shared" si="3"/>
        <v>CEUTA</v>
      </c>
      <c r="B49" s="41">
        <f t="shared" si="4"/>
        <v>699</v>
      </c>
      <c r="C49" s="41">
        <f t="shared" si="5"/>
        <v>817</v>
      </c>
      <c r="D49" s="41">
        <f t="shared" si="6"/>
        <v>16</v>
      </c>
      <c r="E49" s="42" t="str">
        <f t="shared" si="2"/>
        <v>CARTAGENA</v>
      </c>
      <c r="F49" s="42">
        <f t="shared" si="7"/>
        <v>2106</v>
      </c>
      <c r="G49" s="42">
        <f t="shared" si="8"/>
        <v>2726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2046</v>
      </c>
      <c r="G50" s="42">
        <f t="shared" si="8"/>
        <v>2015</v>
      </c>
    </row>
    <row r="51" spans="1:7" x14ac:dyDescent="0.25">
      <c r="A51" s="42" t="str">
        <f t="shared" si="3"/>
        <v>GIJON</v>
      </c>
      <c r="B51" s="41">
        <f t="shared" si="4"/>
        <v>662</v>
      </c>
      <c r="C51" s="41">
        <f t="shared" si="5"/>
        <v>814</v>
      </c>
      <c r="D51" s="41">
        <f t="shared" si="6"/>
        <v>18</v>
      </c>
      <c r="E51" s="42" t="str">
        <f t="shared" si="2"/>
        <v>BAHIA DE ALGECIRAS</v>
      </c>
      <c r="F51" s="42">
        <f t="shared" si="7"/>
        <v>1045</v>
      </c>
      <c r="G51" s="42">
        <f t="shared" si="8"/>
        <v>737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775</v>
      </c>
      <c r="G52" s="42">
        <f t="shared" si="8"/>
        <v>1168</v>
      </c>
    </row>
    <row r="53" spans="1:7" x14ac:dyDescent="0.25">
      <c r="A53" s="42" t="str">
        <f t="shared" si="3"/>
        <v>LAS PALMAS</v>
      </c>
      <c r="B53" s="41">
        <f t="shared" si="4"/>
        <v>26820</v>
      </c>
      <c r="C53" s="41">
        <f t="shared" si="5"/>
        <v>24757</v>
      </c>
      <c r="D53" s="41">
        <f t="shared" si="6"/>
        <v>1</v>
      </c>
      <c r="E53" s="42" t="str">
        <f t="shared" si="2"/>
        <v>CEUTA</v>
      </c>
      <c r="F53" s="42">
        <f t="shared" si="7"/>
        <v>699</v>
      </c>
      <c r="G53" s="42">
        <f t="shared" si="8"/>
        <v>817</v>
      </c>
    </row>
    <row r="54" spans="1:7" x14ac:dyDescent="0.25">
      <c r="A54" s="42" t="str">
        <f t="shared" si="3"/>
        <v>MALAGA</v>
      </c>
      <c r="B54" s="41">
        <f t="shared" si="4"/>
        <v>680</v>
      </c>
      <c r="C54" s="41">
        <f t="shared" si="5"/>
        <v>560</v>
      </c>
      <c r="D54" s="41">
        <f t="shared" si="6"/>
        <v>17</v>
      </c>
      <c r="E54" s="42" t="str">
        <f t="shared" si="2"/>
        <v>MALAGA</v>
      </c>
      <c r="F54" s="42">
        <f t="shared" si="7"/>
        <v>680</v>
      </c>
      <c r="G54" s="42">
        <f t="shared" si="8"/>
        <v>560</v>
      </c>
    </row>
    <row r="55" spans="1:7" x14ac:dyDescent="0.25">
      <c r="A55" s="42" t="str">
        <f t="shared" si="3"/>
        <v>MARIN Y RIA DE PONTEVEDRA</v>
      </c>
      <c r="B55" s="41">
        <f t="shared" si="4"/>
        <v>2046</v>
      </c>
      <c r="C55" s="41">
        <f t="shared" si="5"/>
        <v>2015</v>
      </c>
      <c r="D55" s="41">
        <f t="shared" si="6"/>
        <v>13</v>
      </c>
      <c r="E55" s="42" t="str">
        <f t="shared" si="2"/>
        <v>GIJON</v>
      </c>
      <c r="F55" s="42">
        <f t="shared" si="7"/>
        <v>662</v>
      </c>
      <c r="G55" s="42">
        <f t="shared" si="8"/>
        <v>814</v>
      </c>
    </row>
    <row r="56" spans="1:7" x14ac:dyDescent="0.25">
      <c r="A56" s="42" t="str">
        <f t="shared" si="3"/>
        <v>MELILLA</v>
      </c>
      <c r="B56" s="41">
        <f t="shared" si="4"/>
        <v>775</v>
      </c>
      <c r="C56" s="41">
        <f t="shared" si="5"/>
        <v>1168</v>
      </c>
      <c r="D56" s="41">
        <f t="shared" si="6"/>
        <v>15</v>
      </c>
      <c r="E56" s="42" t="str">
        <f t="shared" si="2"/>
        <v>CASTELLON</v>
      </c>
      <c r="F56" s="42">
        <f t="shared" si="7"/>
        <v>210</v>
      </c>
      <c r="G56" s="42">
        <f t="shared" si="8"/>
        <v>130</v>
      </c>
    </row>
    <row r="57" spans="1:7" x14ac:dyDescent="0.25">
      <c r="A57" s="42" t="str">
        <f t="shared" si="3"/>
        <v>MOTRIL</v>
      </c>
      <c r="B57" s="41">
        <f t="shared" si="4"/>
        <v>76</v>
      </c>
      <c r="C57" s="41">
        <f t="shared" si="5"/>
        <v>142</v>
      </c>
      <c r="D57" s="41">
        <f t="shared" si="6"/>
        <v>21</v>
      </c>
      <c r="E57" s="42" t="str">
        <f t="shared" si="2"/>
        <v>ALMERIA</v>
      </c>
      <c r="F57" s="42">
        <f t="shared" si="7"/>
        <v>193</v>
      </c>
      <c r="G57" s="42">
        <f t="shared" si="8"/>
        <v>174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76</v>
      </c>
      <c r="G58" s="42">
        <f t="shared" si="8"/>
        <v>142</v>
      </c>
    </row>
    <row r="59" spans="1:7" x14ac:dyDescent="0.25">
      <c r="A59" s="42" t="str">
        <f t="shared" si="3"/>
        <v>SANTA CRUZ DE TENERIFE</v>
      </c>
      <c r="B59" s="41">
        <f t="shared" si="4"/>
        <v>26189</v>
      </c>
      <c r="C59" s="41">
        <f t="shared" si="5"/>
        <v>22849</v>
      </c>
      <c r="D59" s="41">
        <f t="shared" si="6"/>
        <v>2</v>
      </c>
      <c r="E59" s="42" t="str">
        <f t="shared" si="2"/>
        <v>A CORUÑA</v>
      </c>
      <c r="F59" s="42">
        <f t="shared" si="7"/>
        <v>28</v>
      </c>
      <c r="G59" s="42">
        <f t="shared" si="8"/>
        <v>12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7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11737</v>
      </c>
      <c r="C61" s="41">
        <f t="shared" si="5"/>
        <v>9741</v>
      </c>
      <c r="D61" s="41">
        <f t="shared" si="6"/>
        <v>4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2441</v>
      </c>
      <c r="C62" s="41">
        <f t="shared" si="5"/>
        <v>933</v>
      </c>
      <c r="D62" s="41">
        <f t="shared" si="6"/>
        <v>10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10300</v>
      </c>
      <c r="C63" s="41">
        <f t="shared" si="5"/>
        <v>10616</v>
      </c>
      <c r="D63" s="41">
        <f t="shared" si="6"/>
        <v>5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3704</v>
      </c>
      <c r="C64" s="41">
        <f t="shared" si="5"/>
        <v>3587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34</v>
      </c>
      <c r="D65" s="41">
        <f t="shared" si="6"/>
        <v>28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500</v>
      </c>
      <c r="C7" s="9">
        <v>366</v>
      </c>
      <c r="D7" s="9">
        <v>500</v>
      </c>
      <c r="E7" s="9">
        <v>366</v>
      </c>
      <c r="F7" s="10">
        <f>((E7*100)/D7)-100</f>
        <v>-26.799999999999997</v>
      </c>
      <c r="G7" s="1"/>
      <c r="H7" s="1"/>
      <c r="I7" s="1"/>
    </row>
    <row r="8" spans="1:12" x14ac:dyDescent="0.25">
      <c r="A8" s="11" t="s">
        <v>45</v>
      </c>
      <c r="B8" s="12">
        <v>573</v>
      </c>
      <c r="C8" s="12">
        <v>3183</v>
      </c>
      <c r="D8" s="12">
        <v>573</v>
      </c>
      <c r="E8" s="12">
        <v>3183</v>
      </c>
      <c r="F8" s="13">
        <f t="shared" ref="F8:F35" si="0">((E8*100)/D8)-100</f>
        <v>455.49738219895289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13872</v>
      </c>
      <c r="C11" s="9">
        <v>15789</v>
      </c>
      <c r="D11" s="9">
        <v>13872</v>
      </c>
      <c r="E11" s="9">
        <v>15789</v>
      </c>
      <c r="F11" s="10">
        <f t="shared" si="0"/>
        <v>13.819204152249128</v>
      </c>
      <c r="G11" s="1"/>
      <c r="H11" s="1"/>
      <c r="I11" s="1"/>
    </row>
    <row r="12" spans="1:12" x14ac:dyDescent="0.25">
      <c r="A12" s="11" t="s">
        <v>49</v>
      </c>
      <c r="B12" s="12">
        <v>3460</v>
      </c>
      <c r="C12" s="12">
        <v>2819</v>
      </c>
      <c r="D12" s="12">
        <v>3460</v>
      </c>
      <c r="E12" s="12">
        <v>2819</v>
      </c>
      <c r="F12" s="13">
        <f t="shared" si="0"/>
        <v>-18.526011560693647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82156</v>
      </c>
      <c r="C14" s="12">
        <v>96212.5</v>
      </c>
      <c r="D14" s="12">
        <v>82156</v>
      </c>
      <c r="E14" s="12">
        <v>96212.5</v>
      </c>
      <c r="F14" s="13">
        <f t="shared" si="0"/>
        <v>17.109523345829885</v>
      </c>
      <c r="G14" s="1"/>
      <c r="H14" s="1"/>
      <c r="I14" s="1"/>
    </row>
    <row r="15" spans="1:12" x14ac:dyDescent="0.25">
      <c r="A15" s="8" t="s">
        <v>52</v>
      </c>
      <c r="B15" s="9">
        <v>24376.25</v>
      </c>
      <c r="C15" s="9">
        <v>29376.75</v>
      </c>
      <c r="D15" s="9">
        <v>24376.25</v>
      </c>
      <c r="E15" s="9">
        <v>29376.75</v>
      </c>
      <c r="F15" s="10">
        <f t="shared" si="0"/>
        <v>20.513819804112615</v>
      </c>
      <c r="G15" s="1"/>
      <c r="H15" s="1"/>
      <c r="I15" s="1"/>
    </row>
    <row r="16" spans="1:12" x14ac:dyDescent="0.25">
      <c r="A16" s="11" t="s">
        <v>53</v>
      </c>
      <c r="B16" s="12">
        <v>1957</v>
      </c>
      <c r="C16" s="12">
        <v>2948</v>
      </c>
      <c r="D16" s="12">
        <v>1957</v>
      </c>
      <c r="E16" s="12">
        <v>2948</v>
      </c>
      <c r="F16" s="13">
        <f t="shared" si="0"/>
        <v>50.638732754215624</v>
      </c>
      <c r="G16" s="1"/>
      <c r="H16" s="1"/>
      <c r="I16" s="1"/>
    </row>
    <row r="17" spans="1:9" x14ac:dyDescent="0.25">
      <c r="A17" s="8" t="s">
        <v>54</v>
      </c>
      <c r="B17" s="9">
        <v>5820</v>
      </c>
      <c r="C17" s="9">
        <v>7936</v>
      </c>
      <c r="D17" s="9">
        <v>5820</v>
      </c>
      <c r="E17" s="9">
        <v>7936</v>
      </c>
      <c r="F17" s="10">
        <f t="shared" si="0"/>
        <v>36.357388316151201</v>
      </c>
      <c r="G17" s="1"/>
      <c r="H17" s="1"/>
      <c r="I17" s="1"/>
    </row>
    <row r="18" spans="1:9" x14ac:dyDescent="0.25">
      <c r="A18" s="11" t="s">
        <v>55</v>
      </c>
      <c r="B18" s="12">
        <v>71</v>
      </c>
      <c r="C18" s="12">
        <v>16</v>
      </c>
      <c r="D18" s="12">
        <v>71</v>
      </c>
      <c r="E18" s="12">
        <v>16</v>
      </c>
      <c r="F18" s="13">
        <f t="shared" si="0"/>
        <v>-77.464788732394368</v>
      </c>
      <c r="G18" s="1"/>
      <c r="H18" s="1"/>
      <c r="I18" s="1"/>
    </row>
    <row r="19" spans="1:9" x14ac:dyDescent="0.25">
      <c r="A19" s="8" t="s">
        <v>56</v>
      </c>
      <c r="B19" s="9">
        <v>23</v>
      </c>
      <c r="C19" s="9">
        <v>17</v>
      </c>
      <c r="D19" s="9">
        <v>23</v>
      </c>
      <c r="E19" s="9">
        <v>17</v>
      </c>
      <c r="F19" s="10">
        <f t="shared" si="0"/>
        <v>-26.086956521739125</v>
      </c>
      <c r="G19" s="1"/>
      <c r="H19" s="1"/>
      <c r="I19" s="1"/>
    </row>
    <row r="20" spans="1:9" x14ac:dyDescent="0.25">
      <c r="A20" s="11" t="s">
        <v>57</v>
      </c>
      <c r="B20" s="12">
        <v>1881</v>
      </c>
      <c r="C20" s="12">
        <v>2368</v>
      </c>
      <c r="D20" s="12">
        <v>1881</v>
      </c>
      <c r="E20" s="12">
        <v>2368</v>
      </c>
      <c r="F20" s="13">
        <f t="shared" si="0"/>
        <v>25.890483785220624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7935</v>
      </c>
      <c r="C22" s="12">
        <v>5707</v>
      </c>
      <c r="D22" s="12">
        <v>7935</v>
      </c>
      <c r="E22" s="12">
        <v>5707</v>
      </c>
      <c r="F22" s="13">
        <f t="shared" si="0"/>
        <v>-28.078134845620667</v>
      </c>
      <c r="G22" s="1"/>
      <c r="H22" s="1"/>
      <c r="I22" s="1"/>
    </row>
    <row r="23" spans="1:9" x14ac:dyDescent="0.25">
      <c r="A23" s="8" t="s">
        <v>60</v>
      </c>
      <c r="B23" s="9">
        <v>373</v>
      </c>
      <c r="C23" s="9">
        <v>907</v>
      </c>
      <c r="D23" s="9">
        <v>373</v>
      </c>
      <c r="E23" s="9">
        <v>907</v>
      </c>
      <c r="F23" s="10">
        <f t="shared" si="0"/>
        <v>143.16353887399464</v>
      </c>
      <c r="G23" s="1"/>
      <c r="H23" s="1"/>
      <c r="I23" s="1"/>
    </row>
    <row r="24" spans="1:9" x14ac:dyDescent="0.25">
      <c r="A24" s="11" t="s">
        <v>61</v>
      </c>
      <c r="B24" s="12">
        <v>1295</v>
      </c>
      <c r="C24" s="12">
        <v>1065</v>
      </c>
      <c r="D24" s="12">
        <v>1295</v>
      </c>
      <c r="E24" s="12">
        <v>1065</v>
      </c>
      <c r="F24" s="13">
        <f t="shared" si="0"/>
        <v>-17.760617760617762</v>
      </c>
      <c r="G24" s="1"/>
      <c r="H24" s="1"/>
      <c r="I24" s="1"/>
    </row>
    <row r="25" spans="1:9" x14ac:dyDescent="0.25">
      <c r="A25" s="8" t="s">
        <v>62</v>
      </c>
      <c r="B25" s="9">
        <v>356</v>
      </c>
      <c r="C25" s="9">
        <v>734</v>
      </c>
      <c r="D25" s="9">
        <v>356</v>
      </c>
      <c r="E25" s="9">
        <v>734</v>
      </c>
      <c r="F25" s="10">
        <f t="shared" si="0"/>
        <v>106.17977528089887</v>
      </c>
      <c r="G25" s="1"/>
      <c r="H25" s="1"/>
      <c r="I25" s="1"/>
    </row>
    <row r="26" spans="1:9" x14ac:dyDescent="0.25">
      <c r="A26" s="11" t="s">
        <v>63</v>
      </c>
      <c r="B26" s="12">
        <v>168</v>
      </c>
      <c r="C26" s="12">
        <v>257</v>
      </c>
      <c r="D26" s="12">
        <v>168</v>
      </c>
      <c r="E26" s="12">
        <v>257</v>
      </c>
      <c r="F26" s="13">
        <f t="shared" si="0"/>
        <v>52.976190476190482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3160</v>
      </c>
      <c r="C28" s="12">
        <v>0</v>
      </c>
      <c r="D28" s="12">
        <v>3160</v>
      </c>
      <c r="E28" s="12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9">
        <v>152</v>
      </c>
      <c r="C29" s="9">
        <v>237</v>
      </c>
      <c r="D29" s="9">
        <v>152</v>
      </c>
      <c r="E29" s="9">
        <v>237</v>
      </c>
      <c r="F29" s="10">
        <f t="shared" si="0"/>
        <v>55.921052631578959</v>
      </c>
      <c r="G29" s="1"/>
      <c r="H29" s="1"/>
      <c r="I29" s="1"/>
    </row>
    <row r="30" spans="1:9" x14ac:dyDescent="0.25">
      <c r="A30" s="11" t="s">
        <v>67</v>
      </c>
      <c r="B30" s="12">
        <v>1596</v>
      </c>
      <c r="C30" s="12">
        <v>1308</v>
      </c>
      <c r="D30" s="12">
        <v>1596</v>
      </c>
      <c r="E30" s="12">
        <v>1308</v>
      </c>
      <c r="F30" s="13">
        <f t="shared" si="0"/>
        <v>-18.045112781954884</v>
      </c>
      <c r="G30" s="1"/>
      <c r="H30" s="1"/>
      <c r="I30" s="1"/>
    </row>
    <row r="31" spans="1:9" x14ac:dyDescent="0.25">
      <c r="A31" s="8" t="s">
        <v>68</v>
      </c>
      <c r="B31" s="9">
        <v>4990</v>
      </c>
      <c r="C31" s="9">
        <v>2902</v>
      </c>
      <c r="D31" s="9">
        <v>4990</v>
      </c>
      <c r="E31" s="9">
        <v>2902</v>
      </c>
      <c r="F31" s="10">
        <f t="shared" si="0"/>
        <v>-41.8436873747495</v>
      </c>
      <c r="G31" s="1"/>
      <c r="H31" s="1"/>
      <c r="I31" s="1"/>
    </row>
    <row r="32" spans="1:9" x14ac:dyDescent="0.25">
      <c r="A32" s="11" t="s">
        <v>69</v>
      </c>
      <c r="B32" s="12">
        <v>135516</v>
      </c>
      <c r="C32" s="12">
        <v>150172</v>
      </c>
      <c r="D32" s="12">
        <v>135516</v>
      </c>
      <c r="E32" s="12">
        <v>150172</v>
      </c>
      <c r="F32" s="13">
        <f t="shared" si="0"/>
        <v>10.8149591192184</v>
      </c>
      <c r="G32" s="1"/>
      <c r="H32" s="1"/>
      <c r="I32" s="1"/>
    </row>
    <row r="33" spans="1:9" x14ac:dyDescent="0.25">
      <c r="A33" s="8" t="s">
        <v>70</v>
      </c>
      <c r="B33" s="9">
        <v>11150.5</v>
      </c>
      <c r="C33" s="9">
        <v>15216</v>
      </c>
      <c r="D33" s="9">
        <v>11150.5</v>
      </c>
      <c r="E33" s="9">
        <v>15216</v>
      </c>
      <c r="F33" s="10">
        <f t="shared" si="0"/>
        <v>36.460248419353405</v>
      </c>
      <c r="G33" s="1"/>
      <c r="H33" s="1"/>
      <c r="I33" s="1"/>
    </row>
    <row r="34" spans="1:9" x14ac:dyDescent="0.25">
      <c r="A34" s="11" t="s">
        <v>71</v>
      </c>
      <c r="B34" s="12">
        <v>285</v>
      </c>
      <c r="C34" s="12">
        <v>0</v>
      </c>
      <c r="D34" s="12">
        <v>285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301665.75</v>
      </c>
      <c r="C35" s="15">
        <f t="shared" ref="C35:E35" si="1">SUM(C7:C34)</f>
        <v>339536.25</v>
      </c>
      <c r="D35" s="15">
        <f t="shared" si="1"/>
        <v>301665.75</v>
      </c>
      <c r="E35" s="15">
        <f t="shared" si="1"/>
        <v>339536.25</v>
      </c>
      <c r="F35" s="16">
        <f t="shared" si="0"/>
        <v>12.553795052968397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366</v>
      </c>
      <c r="C38" s="41">
        <f>D7</f>
        <v>500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150172</v>
      </c>
      <c r="G38" s="42">
        <f>LOOKUP(E38,$A$38:$A$65,$C$38:$C$65)</f>
        <v>135516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3183</v>
      </c>
      <c r="C39" s="41">
        <f t="shared" ref="C39:C65" si="5">D8</f>
        <v>573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96212.5</v>
      </c>
      <c r="G39" s="42">
        <f t="shared" ref="G39:G65" si="8">LOOKUP(E39,$A$38:$A$65,$C$38:$C$65)</f>
        <v>82156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BILBAO</v>
      </c>
      <c r="F40" s="42">
        <f t="shared" si="7"/>
        <v>29376.75</v>
      </c>
      <c r="G40" s="42">
        <f t="shared" si="8"/>
        <v>24376.25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15789</v>
      </c>
      <c r="G41" s="42">
        <f t="shared" si="8"/>
        <v>13872</v>
      </c>
    </row>
    <row r="42" spans="1:9" x14ac:dyDescent="0.25">
      <c r="A42" s="42" t="str">
        <f t="shared" si="3"/>
        <v>BAHIA DE ALGECIRAS</v>
      </c>
      <c r="B42" s="41">
        <f t="shared" si="4"/>
        <v>15789</v>
      </c>
      <c r="C42" s="41">
        <f t="shared" si="5"/>
        <v>13872</v>
      </c>
      <c r="D42" s="41">
        <f t="shared" si="6"/>
        <v>4</v>
      </c>
      <c r="E42" s="42" t="str">
        <f t="shared" si="2"/>
        <v>VIGO</v>
      </c>
      <c r="F42" s="42">
        <f t="shared" si="7"/>
        <v>15216</v>
      </c>
      <c r="G42" s="42">
        <f t="shared" si="8"/>
        <v>11150.5</v>
      </c>
    </row>
    <row r="43" spans="1:9" x14ac:dyDescent="0.25">
      <c r="A43" s="42" t="str">
        <f t="shared" si="3"/>
        <v>BAHIA DE CADIZ</v>
      </c>
      <c r="B43" s="41">
        <f t="shared" si="4"/>
        <v>2819</v>
      </c>
      <c r="C43" s="41">
        <f t="shared" si="5"/>
        <v>3460</v>
      </c>
      <c r="D43" s="41">
        <f t="shared" si="6"/>
        <v>11</v>
      </c>
      <c r="E43" s="42" t="str">
        <f t="shared" si="2"/>
        <v>CASTELLON</v>
      </c>
      <c r="F43" s="42">
        <f t="shared" si="7"/>
        <v>7936</v>
      </c>
      <c r="G43" s="42">
        <f t="shared" si="8"/>
        <v>5820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LAS PALMAS</v>
      </c>
      <c r="F44" s="42">
        <f t="shared" si="7"/>
        <v>5707</v>
      </c>
      <c r="G44" s="42">
        <f t="shared" si="8"/>
        <v>7935</v>
      </c>
    </row>
    <row r="45" spans="1:9" x14ac:dyDescent="0.25">
      <c r="A45" s="42" t="str">
        <f t="shared" si="3"/>
        <v>BARCELONA</v>
      </c>
      <c r="B45" s="41">
        <f t="shared" si="4"/>
        <v>96212.5</v>
      </c>
      <c r="C45" s="41">
        <f t="shared" si="5"/>
        <v>82156</v>
      </c>
      <c r="D45" s="41">
        <f t="shared" si="6"/>
        <v>2</v>
      </c>
      <c r="E45" s="42" t="str">
        <f t="shared" si="2"/>
        <v>ALICANTE</v>
      </c>
      <c r="F45" s="42">
        <f t="shared" si="7"/>
        <v>3183</v>
      </c>
      <c r="G45" s="42">
        <f t="shared" si="8"/>
        <v>573</v>
      </c>
    </row>
    <row r="46" spans="1:9" x14ac:dyDescent="0.25">
      <c r="A46" s="42" t="str">
        <f t="shared" si="3"/>
        <v>BILBAO</v>
      </c>
      <c r="B46" s="41">
        <f t="shared" si="4"/>
        <v>29376.75</v>
      </c>
      <c r="C46" s="41">
        <f t="shared" si="5"/>
        <v>24376.25</v>
      </c>
      <c r="D46" s="41">
        <f t="shared" si="6"/>
        <v>3</v>
      </c>
      <c r="E46" s="42" t="str">
        <f t="shared" si="2"/>
        <v>CARTAGENA</v>
      </c>
      <c r="F46" s="42">
        <f t="shared" si="7"/>
        <v>2948</v>
      </c>
      <c r="G46" s="42">
        <f t="shared" si="8"/>
        <v>1957</v>
      </c>
    </row>
    <row r="47" spans="1:9" x14ac:dyDescent="0.25">
      <c r="A47" s="42" t="str">
        <f t="shared" si="3"/>
        <v>CARTAGENA</v>
      </c>
      <c r="B47" s="41">
        <f t="shared" si="4"/>
        <v>2948</v>
      </c>
      <c r="C47" s="41">
        <f t="shared" si="5"/>
        <v>1957</v>
      </c>
      <c r="D47" s="41">
        <f t="shared" si="6"/>
        <v>9</v>
      </c>
      <c r="E47" s="42" t="str">
        <f t="shared" si="2"/>
        <v>TARRAGONA</v>
      </c>
      <c r="F47" s="42">
        <f t="shared" si="7"/>
        <v>2902</v>
      </c>
      <c r="G47" s="42">
        <f t="shared" si="8"/>
        <v>4990</v>
      </c>
    </row>
    <row r="48" spans="1:9" x14ac:dyDescent="0.25">
      <c r="A48" s="42" t="str">
        <f t="shared" si="3"/>
        <v>CASTELLON</v>
      </c>
      <c r="B48" s="41">
        <f t="shared" si="4"/>
        <v>7936</v>
      </c>
      <c r="C48" s="41">
        <f t="shared" si="5"/>
        <v>5820</v>
      </c>
      <c r="D48" s="41">
        <f t="shared" si="6"/>
        <v>6</v>
      </c>
      <c r="E48" s="42" t="str">
        <f t="shared" si="2"/>
        <v>BAHIA DE CADIZ</v>
      </c>
      <c r="F48" s="42">
        <f t="shared" si="7"/>
        <v>2819</v>
      </c>
      <c r="G48" s="42">
        <f t="shared" si="8"/>
        <v>3460</v>
      </c>
    </row>
    <row r="49" spans="1:7" x14ac:dyDescent="0.25">
      <c r="A49" s="42" t="str">
        <f t="shared" si="3"/>
        <v>CEUTA</v>
      </c>
      <c r="B49" s="41">
        <f t="shared" si="4"/>
        <v>16</v>
      </c>
      <c r="C49" s="41">
        <f t="shared" si="5"/>
        <v>71</v>
      </c>
      <c r="D49" s="41">
        <f t="shared" si="6"/>
        <v>21</v>
      </c>
      <c r="E49" s="42" t="str">
        <f t="shared" si="2"/>
        <v>GIJON</v>
      </c>
      <c r="F49" s="42">
        <f t="shared" si="7"/>
        <v>2368</v>
      </c>
      <c r="G49" s="42">
        <f t="shared" si="8"/>
        <v>1881</v>
      </c>
    </row>
    <row r="50" spans="1:7" x14ac:dyDescent="0.25">
      <c r="A50" s="42" t="str">
        <f t="shared" si="3"/>
        <v>FERROL-SAN CIBRAO</v>
      </c>
      <c r="B50" s="41">
        <f t="shared" si="4"/>
        <v>17</v>
      </c>
      <c r="C50" s="41">
        <f t="shared" si="5"/>
        <v>23</v>
      </c>
      <c r="D50" s="41">
        <f t="shared" si="6"/>
        <v>20</v>
      </c>
      <c r="E50" s="42" t="str">
        <f t="shared" si="2"/>
        <v>SEVILLA</v>
      </c>
      <c r="F50" s="42">
        <f t="shared" si="7"/>
        <v>1308</v>
      </c>
      <c r="G50" s="42">
        <f t="shared" si="8"/>
        <v>1596</v>
      </c>
    </row>
    <row r="51" spans="1:7" x14ac:dyDescent="0.25">
      <c r="A51" s="42" t="str">
        <f t="shared" si="3"/>
        <v>GIJON</v>
      </c>
      <c r="B51" s="41">
        <f t="shared" si="4"/>
        <v>2368</v>
      </c>
      <c r="C51" s="41">
        <f t="shared" si="5"/>
        <v>1881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1065</v>
      </c>
      <c r="G51" s="42">
        <f t="shared" si="8"/>
        <v>1295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907</v>
      </c>
      <c r="G52" s="42">
        <f t="shared" si="8"/>
        <v>373</v>
      </c>
    </row>
    <row r="53" spans="1:7" x14ac:dyDescent="0.25">
      <c r="A53" s="42" t="str">
        <f t="shared" si="3"/>
        <v>LAS PALMAS</v>
      </c>
      <c r="B53" s="41">
        <f t="shared" si="4"/>
        <v>5707</v>
      </c>
      <c r="C53" s="41">
        <f t="shared" si="5"/>
        <v>7935</v>
      </c>
      <c r="D53" s="41">
        <f t="shared" si="6"/>
        <v>7</v>
      </c>
      <c r="E53" s="42" t="str">
        <f t="shared" si="2"/>
        <v>MELILLA</v>
      </c>
      <c r="F53" s="42">
        <f t="shared" si="7"/>
        <v>734</v>
      </c>
      <c r="G53" s="42">
        <f t="shared" si="8"/>
        <v>356</v>
      </c>
    </row>
    <row r="54" spans="1:7" x14ac:dyDescent="0.25">
      <c r="A54" s="42" t="str">
        <f t="shared" si="3"/>
        <v>MALAGA</v>
      </c>
      <c r="B54" s="41">
        <f t="shared" si="4"/>
        <v>907</v>
      </c>
      <c r="C54" s="41">
        <f t="shared" si="5"/>
        <v>373</v>
      </c>
      <c r="D54" s="41">
        <f t="shared" si="6"/>
        <v>15</v>
      </c>
      <c r="E54" s="42" t="str">
        <f t="shared" si="2"/>
        <v>A CORUÑA</v>
      </c>
      <c r="F54" s="42">
        <f t="shared" si="7"/>
        <v>366</v>
      </c>
      <c r="G54" s="42">
        <f t="shared" si="8"/>
        <v>500</v>
      </c>
    </row>
    <row r="55" spans="1:7" x14ac:dyDescent="0.25">
      <c r="A55" s="42" t="str">
        <f t="shared" si="3"/>
        <v>MARIN Y RIA DE PONTEVEDRA</v>
      </c>
      <c r="B55" s="41">
        <f t="shared" si="4"/>
        <v>1065</v>
      </c>
      <c r="C55" s="41">
        <f t="shared" si="5"/>
        <v>1295</v>
      </c>
      <c r="D55" s="41">
        <f t="shared" si="6"/>
        <v>14</v>
      </c>
      <c r="E55" s="42" t="str">
        <f t="shared" si="2"/>
        <v>MOTRIL</v>
      </c>
      <c r="F55" s="42">
        <f t="shared" si="7"/>
        <v>257</v>
      </c>
      <c r="G55" s="42">
        <f t="shared" si="8"/>
        <v>168</v>
      </c>
    </row>
    <row r="56" spans="1:7" x14ac:dyDescent="0.25">
      <c r="A56" s="42" t="str">
        <f t="shared" si="3"/>
        <v>MELILLA</v>
      </c>
      <c r="B56" s="41">
        <f t="shared" si="4"/>
        <v>734</v>
      </c>
      <c r="C56" s="41">
        <f t="shared" si="5"/>
        <v>356</v>
      </c>
      <c r="D56" s="41">
        <f t="shared" si="6"/>
        <v>16</v>
      </c>
      <c r="E56" s="42" t="str">
        <f t="shared" si="2"/>
        <v>SANTANDER</v>
      </c>
      <c r="F56" s="42">
        <f t="shared" si="7"/>
        <v>237</v>
      </c>
      <c r="G56" s="42">
        <f t="shared" si="8"/>
        <v>152</v>
      </c>
    </row>
    <row r="57" spans="1:7" x14ac:dyDescent="0.25">
      <c r="A57" s="42" t="str">
        <f t="shared" si="3"/>
        <v>MOTRIL</v>
      </c>
      <c r="B57" s="41">
        <f t="shared" si="4"/>
        <v>257</v>
      </c>
      <c r="C57" s="41">
        <f t="shared" si="5"/>
        <v>168</v>
      </c>
      <c r="D57" s="41">
        <f t="shared" si="6"/>
        <v>18</v>
      </c>
      <c r="E57" s="42" t="str">
        <f t="shared" si="2"/>
        <v>FERROL-SAN CIBRAO</v>
      </c>
      <c r="F57" s="42">
        <f t="shared" si="7"/>
        <v>17</v>
      </c>
      <c r="G57" s="42">
        <f t="shared" si="8"/>
        <v>23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16</v>
      </c>
      <c r="G58" s="42">
        <f t="shared" si="8"/>
        <v>71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3160</v>
      </c>
      <c r="D59" s="41">
        <f t="shared" si="6"/>
        <v>28</v>
      </c>
      <c r="E59" s="42" t="e">
        <f t="shared" si="2"/>
        <v>#N/A</v>
      </c>
      <c r="F59" s="42" t="e">
        <f t="shared" si="7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237</v>
      </c>
      <c r="C60" s="41">
        <f t="shared" si="5"/>
        <v>152</v>
      </c>
      <c r="D60" s="41">
        <f t="shared" si="6"/>
        <v>19</v>
      </c>
      <c r="E60" s="42" t="e">
        <f t="shared" si="2"/>
        <v>#N/A</v>
      </c>
      <c r="F60" s="42" t="e">
        <f t="shared" si="7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1308</v>
      </c>
      <c r="C61" s="41">
        <f t="shared" si="5"/>
        <v>1596</v>
      </c>
      <c r="D61" s="41">
        <f t="shared" si="6"/>
        <v>13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2902</v>
      </c>
      <c r="C62" s="41">
        <f t="shared" si="5"/>
        <v>4990</v>
      </c>
      <c r="D62" s="41">
        <f t="shared" si="6"/>
        <v>10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150172</v>
      </c>
      <c r="C63" s="41">
        <f t="shared" si="5"/>
        <v>135516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15216</v>
      </c>
      <c r="C64" s="41">
        <f t="shared" si="5"/>
        <v>11150.5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285</v>
      </c>
      <c r="D65" s="41">
        <f t="shared" si="6"/>
        <v>28</v>
      </c>
      <c r="E65" s="42" t="str">
        <f t="shared" si="2"/>
        <v>ALMERIA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Enero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512</v>
      </c>
      <c r="C7" s="9">
        <v>394</v>
      </c>
      <c r="D7" s="9">
        <v>512</v>
      </c>
      <c r="E7" s="9">
        <v>394</v>
      </c>
      <c r="F7" s="10">
        <f>((E7*100)/D7)-100</f>
        <v>-23.046875</v>
      </c>
      <c r="G7" s="1"/>
      <c r="H7" s="1"/>
      <c r="I7" s="1"/>
    </row>
    <row r="8" spans="1:12" x14ac:dyDescent="0.25">
      <c r="A8" s="11" t="s">
        <v>45</v>
      </c>
      <c r="B8" s="12">
        <v>11090</v>
      </c>
      <c r="C8" s="12">
        <v>12175</v>
      </c>
      <c r="D8" s="12">
        <v>11090</v>
      </c>
      <c r="E8" s="12">
        <v>12175</v>
      </c>
      <c r="F8" s="13">
        <f t="shared" ref="F8:F35" si="0">((E8*100)/D8)-100</f>
        <v>9.7835888187556321</v>
      </c>
      <c r="G8" s="1"/>
      <c r="H8" s="1"/>
      <c r="I8" s="1"/>
    </row>
    <row r="9" spans="1:12" x14ac:dyDescent="0.25">
      <c r="A9" s="8" t="s">
        <v>46</v>
      </c>
      <c r="B9" s="9">
        <v>174</v>
      </c>
      <c r="C9" s="9">
        <v>193</v>
      </c>
      <c r="D9" s="9">
        <v>174</v>
      </c>
      <c r="E9" s="9">
        <v>193</v>
      </c>
      <c r="F9" s="10">
        <f t="shared" si="0"/>
        <v>10.919540229885058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14609</v>
      </c>
      <c r="C11" s="9">
        <v>18703</v>
      </c>
      <c r="D11" s="9">
        <v>14609</v>
      </c>
      <c r="E11" s="9">
        <v>18703</v>
      </c>
      <c r="F11" s="10">
        <f t="shared" si="0"/>
        <v>28.023820932302016</v>
      </c>
      <c r="G11" s="1"/>
      <c r="H11" s="1"/>
      <c r="I11" s="1"/>
    </row>
    <row r="12" spans="1:12" x14ac:dyDescent="0.25">
      <c r="A12" s="11" t="s">
        <v>49</v>
      </c>
      <c r="B12" s="12">
        <v>8633</v>
      </c>
      <c r="C12" s="12">
        <v>5665</v>
      </c>
      <c r="D12" s="12">
        <v>8633</v>
      </c>
      <c r="E12" s="12">
        <v>5665</v>
      </c>
      <c r="F12" s="13">
        <f t="shared" si="0"/>
        <v>-34.379705780145954</v>
      </c>
      <c r="G12" s="1"/>
      <c r="H12" s="1"/>
      <c r="I12" s="1"/>
    </row>
    <row r="13" spans="1:12" x14ac:dyDescent="0.25">
      <c r="A13" s="8" t="s">
        <v>50</v>
      </c>
      <c r="B13" s="9">
        <v>5386</v>
      </c>
      <c r="C13" s="9">
        <v>4325</v>
      </c>
      <c r="D13" s="9">
        <v>5386</v>
      </c>
      <c r="E13" s="9">
        <v>4325</v>
      </c>
      <c r="F13" s="10">
        <f t="shared" si="0"/>
        <v>-19.699220200519861</v>
      </c>
      <c r="G13" s="1"/>
      <c r="H13" s="1"/>
      <c r="I13" s="1"/>
    </row>
    <row r="14" spans="1:12" x14ac:dyDescent="0.25">
      <c r="A14" s="11" t="s">
        <v>51</v>
      </c>
      <c r="B14" s="12">
        <v>95570</v>
      </c>
      <c r="C14" s="12">
        <v>109482.5</v>
      </c>
      <c r="D14" s="12">
        <v>95570</v>
      </c>
      <c r="E14" s="12">
        <v>109482.5</v>
      </c>
      <c r="F14" s="13">
        <f t="shared" si="0"/>
        <v>14.55739248718217</v>
      </c>
      <c r="G14" s="1"/>
      <c r="H14" s="1"/>
      <c r="I14" s="1"/>
    </row>
    <row r="15" spans="1:12" x14ac:dyDescent="0.25">
      <c r="A15" s="8" t="s">
        <v>52</v>
      </c>
      <c r="B15" s="9">
        <v>26755</v>
      </c>
      <c r="C15" s="9">
        <v>31782</v>
      </c>
      <c r="D15" s="9">
        <v>26755</v>
      </c>
      <c r="E15" s="9">
        <v>31782</v>
      </c>
      <c r="F15" s="10">
        <f t="shared" si="0"/>
        <v>18.789011399738371</v>
      </c>
      <c r="G15" s="1"/>
      <c r="H15" s="1"/>
      <c r="I15" s="1"/>
    </row>
    <row r="16" spans="1:12" x14ac:dyDescent="0.25">
      <c r="A16" s="11" t="s">
        <v>53</v>
      </c>
      <c r="B16" s="12">
        <v>4683</v>
      </c>
      <c r="C16" s="12">
        <v>5054</v>
      </c>
      <c r="D16" s="12">
        <v>4683</v>
      </c>
      <c r="E16" s="12">
        <v>5054</v>
      </c>
      <c r="F16" s="13">
        <f t="shared" si="0"/>
        <v>7.9222720478325925</v>
      </c>
      <c r="G16" s="1"/>
      <c r="H16" s="1"/>
      <c r="I16" s="1"/>
    </row>
    <row r="17" spans="1:9" x14ac:dyDescent="0.25">
      <c r="A17" s="8" t="s">
        <v>54</v>
      </c>
      <c r="B17" s="9">
        <v>5950</v>
      </c>
      <c r="C17" s="9">
        <v>8146</v>
      </c>
      <c r="D17" s="9">
        <v>5950</v>
      </c>
      <c r="E17" s="9">
        <v>8146</v>
      </c>
      <c r="F17" s="10">
        <f t="shared" si="0"/>
        <v>36.907563025210095</v>
      </c>
      <c r="G17" s="1"/>
      <c r="H17" s="1"/>
      <c r="I17" s="1"/>
    </row>
    <row r="18" spans="1:9" x14ac:dyDescent="0.25">
      <c r="A18" s="11" t="s">
        <v>55</v>
      </c>
      <c r="B18" s="12">
        <v>888</v>
      </c>
      <c r="C18" s="12">
        <v>715</v>
      </c>
      <c r="D18" s="12">
        <v>888</v>
      </c>
      <c r="E18" s="12">
        <v>715</v>
      </c>
      <c r="F18" s="13">
        <f t="shared" si="0"/>
        <v>-19.481981981981988</v>
      </c>
      <c r="G18" s="1"/>
      <c r="H18" s="1"/>
      <c r="I18" s="1"/>
    </row>
    <row r="19" spans="1:9" x14ac:dyDescent="0.25">
      <c r="A19" s="8" t="s">
        <v>56</v>
      </c>
      <c r="B19" s="9">
        <v>23</v>
      </c>
      <c r="C19" s="9">
        <v>17</v>
      </c>
      <c r="D19" s="9">
        <v>23</v>
      </c>
      <c r="E19" s="9">
        <v>17</v>
      </c>
      <c r="F19" s="10">
        <f t="shared" si="0"/>
        <v>-26.086956521739125</v>
      </c>
      <c r="G19" s="1"/>
      <c r="H19" s="1"/>
      <c r="I19" s="1"/>
    </row>
    <row r="20" spans="1:9" x14ac:dyDescent="0.25">
      <c r="A20" s="11" t="s">
        <v>57</v>
      </c>
      <c r="B20" s="12">
        <v>2695</v>
      </c>
      <c r="C20" s="12">
        <v>3030</v>
      </c>
      <c r="D20" s="12">
        <v>2695</v>
      </c>
      <c r="E20" s="12">
        <v>3030</v>
      </c>
      <c r="F20" s="13">
        <f t="shared" si="0"/>
        <v>12.430426716141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32710</v>
      </c>
      <c r="C22" s="12">
        <v>32527</v>
      </c>
      <c r="D22" s="12">
        <v>32710</v>
      </c>
      <c r="E22" s="12">
        <v>32527</v>
      </c>
      <c r="F22" s="13">
        <f t="shared" si="0"/>
        <v>-0.5594619382451782</v>
      </c>
      <c r="G22" s="1"/>
      <c r="H22" s="1"/>
      <c r="I22" s="1"/>
    </row>
    <row r="23" spans="1:9" x14ac:dyDescent="0.25">
      <c r="A23" s="8" t="s">
        <v>60</v>
      </c>
      <c r="B23" s="9">
        <v>933</v>
      </c>
      <c r="C23" s="9">
        <v>1587</v>
      </c>
      <c r="D23" s="9">
        <v>933</v>
      </c>
      <c r="E23" s="9">
        <v>1587</v>
      </c>
      <c r="F23" s="10">
        <f t="shared" si="0"/>
        <v>70.096463022508033</v>
      </c>
      <c r="G23" s="1"/>
      <c r="H23" s="1"/>
      <c r="I23" s="1"/>
    </row>
    <row r="24" spans="1:9" x14ac:dyDescent="0.25">
      <c r="A24" s="11" t="s">
        <v>61</v>
      </c>
      <c r="B24" s="12">
        <v>3310</v>
      </c>
      <c r="C24" s="12">
        <v>3111</v>
      </c>
      <c r="D24" s="12">
        <v>3310</v>
      </c>
      <c r="E24" s="12">
        <v>3111</v>
      </c>
      <c r="F24" s="13">
        <f t="shared" si="0"/>
        <v>-6.0120845921450154</v>
      </c>
      <c r="G24" s="1"/>
      <c r="H24" s="1"/>
      <c r="I24" s="1"/>
    </row>
    <row r="25" spans="1:9" x14ac:dyDescent="0.25">
      <c r="A25" s="8" t="s">
        <v>62</v>
      </c>
      <c r="B25" s="9">
        <v>1524</v>
      </c>
      <c r="C25" s="9">
        <v>1509</v>
      </c>
      <c r="D25" s="9">
        <v>1524</v>
      </c>
      <c r="E25" s="9">
        <v>1509</v>
      </c>
      <c r="F25" s="10">
        <f t="shared" si="0"/>
        <v>-0.98425196850394059</v>
      </c>
      <c r="G25" s="1"/>
      <c r="H25" s="1"/>
      <c r="I25" s="1"/>
    </row>
    <row r="26" spans="1:9" x14ac:dyDescent="0.25">
      <c r="A26" s="11" t="s">
        <v>63</v>
      </c>
      <c r="B26" s="12">
        <v>310</v>
      </c>
      <c r="C26" s="12">
        <v>333</v>
      </c>
      <c r="D26" s="12">
        <v>310</v>
      </c>
      <c r="E26" s="12">
        <v>333</v>
      </c>
      <c r="F26" s="13">
        <f t="shared" si="0"/>
        <v>7.4193548387096797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26009</v>
      </c>
      <c r="C28" s="12">
        <v>26189</v>
      </c>
      <c r="D28" s="12">
        <v>26009</v>
      </c>
      <c r="E28" s="12">
        <v>26189</v>
      </c>
      <c r="F28" s="13">
        <f t="shared" si="0"/>
        <v>0.69206813026259795</v>
      </c>
      <c r="G28" s="1"/>
      <c r="H28" s="1"/>
      <c r="I28" s="1"/>
    </row>
    <row r="29" spans="1:9" x14ac:dyDescent="0.25">
      <c r="A29" s="8" t="s">
        <v>66</v>
      </c>
      <c r="B29" s="9">
        <v>152</v>
      </c>
      <c r="C29" s="9">
        <v>237</v>
      </c>
      <c r="D29" s="9">
        <v>152</v>
      </c>
      <c r="E29" s="9">
        <v>237</v>
      </c>
      <c r="F29" s="10">
        <f t="shared" si="0"/>
        <v>55.921052631578959</v>
      </c>
      <c r="G29" s="1"/>
      <c r="H29" s="1"/>
      <c r="I29" s="1"/>
    </row>
    <row r="30" spans="1:9" x14ac:dyDescent="0.25">
      <c r="A30" s="11" t="s">
        <v>67</v>
      </c>
      <c r="B30" s="12">
        <v>11337</v>
      </c>
      <c r="C30" s="12">
        <v>13045</v>
      </c>
      <c r="D30" s="12">
        <v>11337</v>
      </c>
      <c r="E30" s="12">
        <v>13045</v>
      </c>
      <c r="F30" s="13">
        <f t="shared" si="0"/>
        <v>15.065714033694988</v>
      </c>
      <c r="G30" s="1"/>
      <c r="H30" s="1"/>
      <c r="I30" s="1"/>
    </row>
    <row r="31" spans="1:9" x14ac:dyDescent="0.25">
      <c r="A31" s="8" t="s">
        <v>68</v>
      </c>
      <c r="B31" s="9">
        <v>5923</v>
      </c>
      <c r="C31" s="9">
        <v>5343</v>
      </c>
      <c r="D31" s="9">
        <v>5923</v>
      </c>
      <c r="E31" s="9">
        <v>5343</v>
      </c>
      <c r="F31" s="10">
        <f t="shared" si="0"/>
        <v>-9.7923349653891592</v>
      </c>
      <c r="G31" s="1"/>
      <c r="H31" s="1"/>
      <c r="I31" s="1"/>
    </row>
    <row r="32" spans="1:9" x14ac:dyDescent="0.25">
      <c r="A32" s="11" t="s">
        <v>69</v>
      </c>
      <c r="B32" s="12">
        <v>146132</v>
      </c>
      <c r="C32" s="12">
        <v>160472</v>
      </c>
      <c r="D32" s="12">
        <v>146132</v>
      </c>
      <c r="E32" s="12">
        <v>160472</v>
      </c>
      <c r="F32" s="13">
        <f t="shared" si="0"/>
        <v>9.8130457394684214</v>
      </c>
      <c r="G32" s="1"/>
      <c r="H32" s="1"/>
      <c r="I32" s="1"/>
    </row>
    <row r="33" spans="1:9" x14ac:dyDescent="0.25">
      <c r="A33" s="8" t="s">
        <v>70</v>
      </c>
      <c r="B33" s="9">
        <v>14737.5</v>
      </c>
      <c r="C33" s="9">
        <v>18920</v>
      </c>
      <c r="D33" s="9">
        <v>14737.5</v>
      </c>
      <c r="E33" s="9">
        <v>18920</v>
      </c>
      <c r="F33" s="10">
        <f t="shared" si="0"/>
        <v>28.3799830364716</v>
      </c>
      <c r="G33" s="1"/>
      <c r="H33" s="1"/>
      <c r="I33" s="1"/>
    </row>
    <row r="34" spans="1:9" x14ac:dyDescent="0.25">
      <c r="A34" s="11" t="s">
        <v>71</v>
      </c>
      <c r="B34" s="12">
        <v>319</v>
      </c>
      <c r="C34" s="12">
        <v>0</v>
      </c>
      <c r="D34" s="12">
        <v>319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420364.5</v>
      </c>
      <c r="C35" s="15">
        <f t="shared" ref="C35:E35" si="1">SUM(C7:C34)</f>
        <v>462954.5</v>
      </c>
      <c r="D35" s="15">
        <f t="shared" si="1"/>
        <v>420364.5</v>
      </c>
      <c r="E35" s="15">
        <f t="shared" si="1"/>
        <v>462954.5</v>
      </c>
      <c r="F35" s="16">
        <f t="shared" si="0"/>
        <v>10.131683336723242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394</v>
      </c>
      <c r="C38" s="41">
        <f>D7</f>
        <v>512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160472</v>
      </c>
      <c r="G38" s="42">
        <f>LOOKUP(E38,$A$38:$A$65,$C$38:$C$65)</f>
        <v>146132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12175</v>
      </c>
      <c r="C39" s="41">
        <f t="shared" ref="C39:C65" si="5">D8</f>
        <v>11090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109482.5</v>
      </c>
      <c r="G39" s="42">
        <f t="shared" ref="G39:G65" si="8">LOOKUP(E39,$A$38:$A$65,$C$38:$C$65)</f>
        <v>95570</v>
      </c>
    </row>
    <row r="40" spans="1:9" x14ac:dyDescent="0.25">
      <c r="A40" s="42" t="str">
        <f t="shared" si="3"/>
        <v>ALMERIA</v>
      </c>
      <c r="B40" s="41">
        <f t="shared" si="4"/>
        <v>193</v>
      </c>
      <c r="C40" s="41">
        <f t="shared" si="5"/>
        <v>174</v>
      </c>
      <c r="D40" s="41">
        <f t="shared" si="6"/>
        <v>23</v>
      </c>
      <c r="E40" s="42" t="str">
        <f t="shared" si="2"/>
        <v>LAS PALMAS</v>
      </c>
      <c r="F40" s="42">
        <f t="shared" si="7"/>
        <v>32527</v>
      </c>
      <c r="G40" s="42">
        <f t="shared" si="8"/>
        <v>32710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BILBAO</v>
      </c>
      <c r="F41" s="42">
        <f t="shared" si="7"/>
        <v>31782</v>
      </c>
      <c r="G41" s="42">
        <f t="shared" si="8"/>
        <v>26755</v>
      </c>
    </row>
    <row r="42" spans="1:9" x14ac:dyDescent="0.25">
      <c r="A42" s="42" t="str">
        <f t="shared" si="3"/>
        <v>BAHIA DE ALGECIRAS</v>
      </c>
      <c r="B42" s="41">
        <f t="shared" si="4"/>
        <v>18703</v>
      </c>
      <c r="C42" s="41">
        <f t="shared" si="5"/>
        <v>14609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26189</v>
      </c>
      <c r="G42" s="42">
        <f t="shared" si="8"/>
        <v>26009</v>
      </c>
    </row>
    <row r="43" spans="1:9" x14ac:dyDescent="0.25">
      <c r="A43" s="42" t="str">
        <f t="shared" si="3"/>
        <v>BAHIA DE CADIZ</v>
      </c>
      <c r="B43" s="41">
        <f t="shared" si="4"/>
        <v>5665</v>
      </c>
      <c r="C43" s="41">
        <f t="shared" si="5"/>
        <v>8633</v>
      </c>
      <c r="D43" s="41">
        <f t="shared" si="6"/>
        <v>11</v>
      </c>
      <c r="E43" s="42" t="str">
        <f t="shared" si="2"/>
        <v>VIGO</v>
      </c>
      <c r="F43" s="42">
        <f t="shared" si="7"/>
        <v>18920</v>
      </c>
      <c r="G43" s="42">
        <f t="shared" si="8"/>
        <v>14737.5</v>
      </c>
    </row>
    <row r="44" spans="1:9" x14ac:dyDescent="0.25">
      <c r="A44" s="42" t="str">
        <f t="shared" si="3"/>
        <v>BALEARES</v>
      </c>
      <c r="B44" s="41">
        <f t="shared" si="4"/>
        <v>4325</v>
      </c>
      <c r="C44" s="41">
        <f t="shared" si="5"/>
        <v>5386</v>
      </c>
      <c r="D44" s="41">
        <f t="shared" si="6"/>
        <v>14</v>
      </c>
      <c r="E44" s="42" t="str">
        <f t="shared" si="2"/>
        <v>BAHIA DE ALGECIRAS</v>
      </c>
      <c r="F44" s="42">
        <f t="shared" si="7"/>
        <v>18703</v>
      </c>
      <c r="G44" s="42">
        <f t="shared" si="8"/>
        <v>14609</v>
      </c>
    </row>
    <row r="45" spans="1:9" x14ac:dyDescent="0.25">
      <c r="A45" s="42" t="str">
        <f t="shared" si="3"/>
        <v>BARCELONA</v>
      </c>
      <c r="B45" s="41">
        <f t="shared" si="4"/>
        <v>109482.5</v>
      </c>
      <c r="C45" s="41">
        <f t="shared" si="5"/>
        <v>95570</v>
      </c>
      <c r="D45" s="41">
        <f t="shared" si="6"/>
        <v>2</v>
      </c>
      <c r="E45" s="42" t="str">
        <f t="shared" si="2"/>
        <v>SEVILLA</v>
      </c>
      <c r="F45" s="42">
        <f t="shared" si="7"/>
        <v>13045</v>
      </c>
      <c r="G45" s="42">
        <f t="shared" si="8"/>
        <v>11337</v>
      </c>
    </row>
    <row r="46" spans="1:9" x14ac:dyDescent="0.25">
      <c r="A46" s="42" t="str">
        <f t="shared" si="3"/>
        <v>BILBAO</v>
      </c>
      <c r="B46" s="41">
        <f t="shared" si="4"/>
        <v>31782</v>
      </c>
      <c r="C46" s="41">
        <f t="shared" si="5"/>
        <v>26755</v>
      </c>
      <c r="D46" s="41">
        <f t="shared" si="6"/>
        <v>4</v>
      </c>
      <c r="E46" s="42" t="str">
        <f t="shared" si="2"/>
        <v>ALICANTE</v>
      </c>
      <c r="F46" s="42">
        <f t="shared" si="7"/>
        <v>12175</v>
      </c>
      <c r="G46" s="42">
        <f t="shared" si="8"/>
        <v>11090</v>
      </c>
    </row>
    <row r="47" spans="1:9" x14ac:dyDescent="0.25">
      <c r="A47" s="42" t="str">
        <f t="shared" si="3"/>
        <v>CARTAGENA</v>
      </c>
      <c r="B47" s="41">
        <f t="shared" si="4"/>
        <v>5054</v>
      </c>
      <c r="C47" s="41">
        <f t="shared" si="5"/>
        <v>4683</v>
      </c>
      <c r="D47" s="41">
        <f t="shared" si="6"/>
        <v>13</v>
      </c>
      <c r="E47" s="42" t="str">
        <f t="shared" si="2"/>
        <v>CASTELLON</v>
      </c>
      <c r="F47" s="42">
        <f t="shared" si="7"/>
        <v>8146</v>
      </c>
      <c r="G47" s="42">
        <f t="shared" si="8"/>
        <v>5950</v>
      </c>
    </row>
    <row r="48" spans="1:9" x14ac:dyDescent="0.25">
      <c r="A48" s="42" t="str">
        <f t="shared" si="3"/>
        <v>CASTELLON</v>
      </c>
      <c r="B48" s="41">
        <f t="shared" si="4"/>
        <v>8146</v>
      </c>
      <c r="C48" s="41">
        <f t="shared" si="5"/>
        <v>5950</v>
      </c>
      <c r="D48" s="41">
        <f t="shared" si="6"/>
        <v>10</v>
      </c>
      <c r="E48" s="42" t="str">
        <f t="shared" si="2"/>
        <v>BAHIA DE CADIZ</v>
      </c>
      <c r="F48" s="42">
        <f t="shared" si="7"/>
        <v>5665</v>
      </c>
      <c r="G48" s="42">
        <f t="shared" si="8"/>
        <v>8633</v>
      </c>
    </row>
    <row r="49" spans="1:7" x14ac:dyDescent="0.25">
      <c r="A49" s="42" t="str">
        <f t="shared" si="3"/>
        <v>CEUTA</v>
      </c>
      <c r="B49" s="41">
        <f t="shared" si="4"/>
        <v>715</v>
      </c>
      <c r="C49" s="41">
        <f t="shared" si="5"/>
        <v>888</v>
      </c>
      <c r="D49" s="41">
        <f t="shared" si="6"/>
        <v>19</v>
      </c>
      <c r="E49" s="42" t="str">
        <f t="shared" si="2"/>
        <v>TARRAGONA</v>
      </c>
      <c r="F49" s="42">
        <f t="shared" si="7"/>
        <v>5343</v>
      </c>
      <c r="G49" s="42">
        <f t="shared" si="8"/>
        <v>5923</v>
      </c>
    </row>
    <row r="50" spans="1:7" x14ac:dyDescent="0.25">
      <c r="A50" s="42" t="str">
        <f t="shared" si="3"/>
        <v>FERROL-SAN CIBRAO</v>
      </c>
      <c r="B50" s="41">
        <f t="shared" si="4"/>
        <v>17</v>
      </c>
      <c r="C50" s="41">
        <f t="shared" si="5"/>
        <v>23</v>
      </c>
      <c r="D50" s="41">
        <f t="shared" si="6"/>
        <v>24</v>
      </c>
      <c r="E50" s="42" t="str">
        <f t="shared" si="2"/>
        <v>CARTAGENA</v>
      </c>
      <c r="F50" s="42">
        <f t="shared" si="7"/>
        <v>5054</v>
      </c>
      <c r="G50" s="42">
        <f t="shared" si="8"/>
        <v>4683</v>
      </c>
    </row>
    <row r="51" spans="1:7" x14ac:dyDescent="0.25">
      <c r="A51" s="42" t="str">
        <f t="shared" si="3"/>
        <v>GIJON</v>
      </c>
      <c r="B51" s="41">
        <f t="shared" si="4"/>
        <v>3030</v>
      </c>
      <c r="C51" s="41">
        <f t="shared" si="5"/>
        <v>2695</v>
      </c>
      <c r="D51" s="41">
        <f t="shared" si="6"/>
        <v>16</v>
      </c>
      <c r="E51" s="42" t="str">
        <f t="shared" si="2"/>
        <v>BALEARES</v>
      </c>
      <c r="F51" s="42">
        <f t="shared" si="7"/>
        <v>4325</v>
      </c>
      <c r="G51" s="42">
        <f t="shared" si="8"/>
        <v>5386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3111</v>
      </c>
      <c r="G52" s="42">
        <f t="shared" si="8"/>
        <v>3310</v>
      </c>
    </row>
    <row r="53" spans="1:7" x14ac:dyDescent="0.25">
      <c r="A53" s="42" t="str">
        <f t="shared" si="3"/>
        <v>LAS PALMAS</v>
      </c>
      <c r="B53" s="41">
        <f t="shared" si="4"/>
        <v>32527</v>
      </c>
      <c r="C53" s="41">
        <f t="shared" si="5"/>
        <v>32710</v>
      </c>
      <c r="D53" s="41">
        <f t="shared" si="6"/>
        <v>3</v>
      </c>
      <c r="E53" s="42" t="str">
        <f t="shared" si="2"/>
        <v>GIJON</v>
      </c>
      <c r="F53" s="42">
        <f t="shared" si="7"/>
        <v>3030</v>
      </c>
      <c r="G53" s="42">
        <f t="shared" si="8"/>
        <v>2695</v>
      </c>
    </row>
    <row r="54" spans="1:7" x14ac:dyDescent="0.25">
      <c r="A54" s="42" t="str">
        <f t="shared" si="3"/>
        <v>MALAGA</v>
      </c>
      <c r="B54" s="41">
        <f t="shared" si="4"/>
        <v>1587</v>
      </c>
      <c r="C54" s="41">
        <f t="shared" si="5"/>
        <v>933</v>
      </c>
      <c r="D54" s="41">
        <f t="shared" si="6"/>
        <v>17</v>
      </c>
      <c r="E54" s="42" t="str">
        <f t="shared" si="2"/>
        <v>MALAGA</v>
      </c>
      <c r="F54" s="42">
        <f t="shared" si="7"/>
        <v>1587</v>
      </c>
      <c r="G54" s="42">
        <f t="shared" si="8"/>
        <v>933</v>
      </c>
    </row>
    <row r="55" spans="1:7" x14ac:dyDescent="0.25">
      <c r="A55" s="42" t="str">
        <f t="shared" si="3"/>
        <v>MARIN Y RIA DE PONTEVEDRA</v>
      </c>
      <c r="B55" s="41">
        <f t="shared" si="4"/>
        <v>3111</v>
      </c>
      <c r="C55" s="41">
        <f t="shared" si="5"/>
        <v>3310</v>
      </c>
      <c r="D55" s="41">
        <f t="shared" si="6"/>
        <v>15</v>
      </c>
      <c r="E55" s="42" t="str">
        <f t="shared" si="2"/>
        <v>MELILLA</v>
      </c>
      <c r="F55" s="42">
        <f t="shared" si="7"/>
        <v>1509</v>
      </c>
      <c r="G55" s="42">
        <f t="shared" si="8"/>
        <v>1524</v>
      </c>
    </row>
    <row r="56" spans="1:7" x14ac:dyDescent="0.25">
      <c r="A56" s="42" t="str">
        <f t="shared" si="3"/>
        <v>MELILLA</v>
      </c>
      <c r="B56" s="41">
        <f t="shared" si="4"/>
        <v>1509</v>
      </c>
      <c r="C56" s="41">
        <f t="shared" si="5"/>
        <v>1524</v>
      </c>
      <c r="D56" s="41">
        <f t="shared" si="6"/>
        <v>18</v>
      </c>
      <c r="E56" s="42" t="str">
        <f t="shared" si="2"/>
        <v>CEUTA</v>
      </c>
      <c r="F56" s="42">
        <f t="shared" si="7"/>
        <v>715</v>
      </c>
      <c r="G56" s="42">
        <f t="shared" si="8"/>
        <v>888</v>
      </c>
    </row>
    <row r="57" spans="1:7" x14ac:dyDescent="0.25">
      <c r="A57" s="42" t="str">
        <f t="shared" si="3"/>
        <v>MOTRIL</v>
      </c>
      <c r="B57" s="41">
        <f t="shared" si="4"/>
        <v>333</v>
      </c>
      <c r="C57" s="41">
        <f t="shared" si="5"/>
        <v>310</v>
      </c>
      <c r="D57" s="41">
        <f t="shared" si="6"/>
        <v>21</v>
      </c>
      <c r="E57" s="42" t="str">
        <f t="shared" si="2"/>
        <v>A CORUÑA</v>
      </c>
      <c r="F57" s="42">
        <f t="shared" si="7"/>
        <v>394</v>
      </c>
      <c r="G57" s="42">
        <f t="shared" si="8"/>
        <v>512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333</v>
      </c>
      <c r="G58" s="42">
        <f t="shared" si="8"/>
        <v>310</v>
      </c>
    </row>
    <row r="59" spans="1:7" x14ac:dyDescent="0.25">
      <c r="A59" s="42" t="str">
        <f t="shared" si="3"/>
        <v>SANTA CRUZ DE TENERIFE</v>
      </c>
      <c r="B59" s="41">
        <f t="shared" si="4"/>
        <v>26189</v>
      </c>
      <c r="C59" s="41">
        <f t="shared" si="5"/>
        <v>26009</v>
      </c>
      <c r="D59" s="41">
        <f t="shared" si="6"/>
        <v>5</v>
      </c>
      <c r="E59" s="42" t="str">
        <f t="shared" si="2"/>
        <v>SANTANDER</v>
      </c>
      <c r="F59" s="42">
        <f t="shared" si="7"/>
        <v>237</v>
      </c>
      <c r="G59" s="42">
        <f t="shared" si="8"/>
        <v>152</v>
      </c>
    </row>
    <row r="60" spans="1:7" x14ac:dyDescent="0.25">
      <c r="A60" s="42" t="str">
        <f t="shared" si="3"/>
        <v>SANTANDER</v>
      </c>
      <c r="B60" s="41">
        <f t="shared" si="4"/>
        <v>237</v>
      </c>
      <c r="C60" s="41">
        <f t="shared" si="5"/>
        <v>152</v>
      </c>
      <c r="D60" s="41">
        <f t="shared" si="6"/>
        <v>22</v>
      </c>
      <c r="E60" s="42" t="str">
        <f t="shared" si="2"/>
        <v>ALMERIA</v>
      </c>
      <c r="F60" s="42">
        <f t="shared" si="7"/>
        <v>193</v>
      </c>
      <c r="G60" s="42">
        <f t="shared" si="8"/>
        <v>174</v>
      </c>
    </row>
    <row r="61" spans="1:7" x14ac:dyDescent="0.25">
      <c r="A61" s="42" t="str">
        <f t="shared" si="3"/>
        <v>SEVILLA</v>
      </c>
      <c r="B61" s="41">
        <f t="shared" si="4"/>
        <v>13045</v>
      </c>
      <c r="C61" s="41">
        <f t="shared" si="5"/>
        <v>11337</v>
      </c>
      <c r="D61" s="41">
        <f t="shared" si="6"/>
        <v>8</v>
      </c>
      <c r="E61" s="42" t="str">
        <f t="shared" si="2"/>
        <v>FERROL-SAN CIBRAO</v>
      </c>
      <c r="F61" s="42">
        <f t="shared" si="7"/>
        <v>17</v>
      </c>
      <c r="G61" s="42">
        <f t="shared" si="8"/>
        <v>23</v>
      </c>
    </row>
    <row r="62" spans="1:7" x14ac:dyDescent="0.25">
      <c r="A62" s="42" t="str">
        <f t="shared" si="3"/>
        <v>TARRAGONA</v>
      </c>
      <c r="B62" s="41">
        <f t="shared" si="4"/>
        <v>5343</v>
      </c>
      <c r="C62" s="41">
        <f t="shared" si="5"/>
        <v>5923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160472</v>
      </c>
      <c r="C63" s="41">
        <f t="shared" si="5"/>
        <v>146132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18920</v>
      </c>
      <c r="C64" s="41">
        <f t="shared" si="5"/>
        <v>14737.5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319</v>
      </c>
      <c r="D65" s="41">
        <f t="shared" si="6"/>
        <v>28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12499</v>
      </c>
      <c r="C8" s="12">
        <v>18149</v>
      </c>
      <c r="D8" s="12">
        <v>12499</v>
      </c>
      <c r="E8" s="12">
        <v>18149</v>
      </c>
      <c r="F8" s="13">
        <f t="shared" ref="F8:F35" si="0">((E8*100)/D8)-100</f>
        <v>45.203616289303142</v>
      </c>
      <c r="G8" s="1"/>
      <c r="H8" s="1"/>
      <c r="I8" s="1"/>
    </row>
    <row r="9" spans="1:12" x14ac:dyDescent="0.25">
      <c r="A9" s="8" t="s">
        <v>46</v>
      </c>
      <c r="B9" s="9">
        <v>43878</v>
      </c>
      <c r="C9" s="9">
        <v>41767</v>
      </c>
      <c r="D9" s="9">
        <v>43878</v>
      </c>
      <c r="E9" s="9">
        <v>41767</v>
      </c>
      <c r="F9" s="10">
        <f t="shared" si="0"/>
        <v>-4.811067049546466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292622</v>
      </c>
      <c r="C11" s="9">
        <v>282239</v>
      </c>
      <c r="D11" s="9">
        <v>292622</v>
      </c>
      <c r="E11" s="9">
        <v>282239</v>
      </c>
      <c r="F11" s="10">
        <f t="shared" si="0"/>
        <v>-3.5482636302123609</v>
      </c>
      <c r="G11" s="1"/>
      <c r="H11" s="1"/>
      <c r="I11" s="1"/>
    </row>
    <row r="12" spans="1:12" x14ac:dyDescent="0.25">
      <c r="A12" s="11" t="s">
        <v>49</v>
      </c>
      <c r="B12" s="12">
        <v>2975</v>
      </c>
      <c r="C12" s="12">
        <v>15333</v>
      </c>
      <c r="D12" s="12">
        <v>2975</v>
      </c>
      <c r="E12" s="12">
        <v>15333</v>
      </c>
      <c r="F12" s="13">
        <f t="shared" si="0"/>
        <v>415.39495798319331</v>
      </c>
      <c r="G12" s="1"/>
      <c r="H12" s="1"/>
      <c r="I12" s="1"/>
    </row>
    <row r="13" spans="1:12" x14ac:dyDescent="0.25">
      <c r="A13" s="8" t="s">
        <v>50</v>
      </c>
      <c r="B13" s="9">
        <v>121543</v>
      </c>
      <c r="C13" s="9">
        <v>95951</v>
      </c>
      <c r="D13" s="9">
        <v>121543</v>
      </c>
      <c r="E13" s="9">
        <v>95951</v>
      </c>
      <c r="F13" s="10">
        <f t="shared" si="0"/>
        <v>-21.055922595295499</v>
      </c>
      <c r="G13" s="1"/>
      <c r="H13" s="1"/>
      <c r="I13" s="1"/>
    </row>
    <row r="14" spans="1:12" x14ac:dyDescent="0.25">
      <c r="A14" s="11" t="s">
        <v>51</v>
      </c>
      <c r="B14" s="12">
        <v>83510</v>
      </c>
      <c r="C14" s="12">
        <v>99422</v>
      </c>
      <c r="D14" s="12">
        <v>83510</v>
      </c>
      <c r="E14" s="12">
        <v>99422</v>
      </c>
      <c r="F14" s="13">
        <f t="shared" si="0"/>
        <v>19.054005508322362</v>
      </c>
      <c r="G14" s="1"/>
      <c r="H14" s="1"/>
      <c r="I14" s="1"/>
    </row>
    <row r="15" spans="1:12" x14ac:dyDescent="0.25">
      <c r="A15" s="8" t="s">
        <v>52</v>
      </c>
      <c r="B15" s="9">
        <v>2648</v>
      </c>
      <c r="C15" s="9">
        <v>0</v>
      </c>
      <c r="D15" s="9">
        <v>2648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53</v>
      </c>
      <c r="B16" s="12">
        <v>5009</v>
      </c>
      <c r="C16" s="12">
        <v>2543</v>
      </c>
      <c r="D16" s="12">
        <v>5009</v>
      </c>
      <c r="E16" s="12">
        <v>2543</v>
      </c>
      <c r="F16" s="13">
        <f t="shared" si="0"/>
        <v>-49.231383509682573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134406</v>
      </c>
      <c r="C18" s="12">
        <v>133579</v>
      </c>
      <c r="D18" s="12">
        <v>134406</v>
      </c>
      <c r="E18" s="12">
        <v>133579</v>
      </c>
      <c r="F18" s="13">
        <f t="shared" si="0"/>
        <v>-0.61529991220629654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1776</v>
      </c>
      <c r="D20" s="12">
        <v>0</v>
      </c>
      <c r="E20" s="12">
        <v>1776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109569</v>
      </c>
      <c r="C22" s="12">
        <v>122737</v>
      </c>
      <c r="D22" s="12">
        <v>109569</v>
      </c>
      <c r="E22" s="12">
        <v>122737</v>
      </c>
      <c r="F22" s="13">
        <f t="shared" si="0"/>
        <v>12.01799779134609</v>
      </c>
      <c r="G22" s="1"/>
      <c r="H22" s="1"/>
      <c r="I22" s="1"/>
    </row>
    <row r="23" spans="1:9" x14ac:dyDescent="0.25">
      <c r="A23" s="8" t="s">
        <v>60</v>
      </c>
      <c r="B23" s="9">
        <v>47722</v>
      </c>
      <c r="C23" s="9">
        <v>47413</v>
      </c>
      <c r="D23" s="9">
        <v>47722</v>
      </c>
      <c r="E23" s="9">
        <v>47413</v>
      </c>
      <c r="F23" s="10">
        <f t="shared" si="0"/>
        <v>-0.64750010477348496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36297</v>
      </c>
      <c r="C25" s="9">
        <v>37656</v>
      </c>
      <c r="D25" s="9">
        <v>36297</v>
      </c>
      <c r="E25" s="9">
        <v>37656</v>
      </c>
      <c r="F25" s="10">
        <f t="shared" si="0"/>
        <v>3.7441110835606253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348585</v>
      </c>
      <c r="C28" s="12">
        <v>377935</v>
      </c>
      <c r="D28" s="12">
        <v>348585</v>
      </c>
      <c r="E28" s="12">
        <v>377935</v>
      </c>
      <c r="F28" s="13">
        <f t="shared" si="0"/>
        <v>8.4197541489163399</v>
      </c>
      <c r="G28" s="1"/>
      <c r="H28" s="1"/>
      <c r="I28" s="1"/>
    </row>
    <row r="29" spans="1:9" x14ac:dyDescent="0.25">
      <c r="A29" s="8" t="s">
        <v>66</v>
      </c>
      <c r="B29" s="9">
        <v>1944</v>
      </c>
      <c r="C29" s="9">
        <v>10260</v>
      </c>
      <c r="D29" s="9">
        <v>1944</v>
      </c>
      <c r="E29" s="9">
        <v>10260</v>
      </c>
      <c r="F29" s="10">
        <f t="shared" si="0"/>
        <v>427.77777777777783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10</v>
      </c>
      <c r="D30" s="12">
        <v>0</v>
      </c>
      <c r="E30" s="12">
        <v>10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20522</v>
      </c>
      <c r="C32" s="12">
        <v>13279</v>
      </c>
      <c r="D32" s="12">
        <v>20522</v>
      </c>
      <c r="E32" s="12">
        <v>13279</v>
      </c>
      <c r="F32" s="13">
        <f t="shared" si="0"/>
        <v>-35.293831010622753</v>
      </c>
      <c r="G32" s="1"/>
      <c r="H32" s="1"/>
      <c r="I32" s="1"/>
    </row>
    <row r="33" spans="1:9" x14ac:dyDescent="0.25">
      <c r="A33" s="8" t="s">
        <v>70</v>
      </c>
      <c r="B33" s="9">
        <v>3760</v>
      </c>
      <c r="C33" s="9">
        <v>3542</v>
      </c>
      <c r="D33" s="9">
        <v>3760</v>
      </c>
      <c r="E33" s="9">
        <v>3542</v>
      </c>
      <c r="F33" s="10">
        <f t="shared" si="0"/>
        <v>-5.7978723404255277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1267489</v>
      </c>
      <c r="C35" s="15">
        <f t="shared" ref="C35:E35" si="1">SUM(C7:C34)</f>
        <v>1303591</v>
      </c>
      <c r="D35" s="15">
        <f t="shared" si="1"/>
        <v>1267489</v>
      </c>
      <c r="E35" s="15">
        <f t="shared" si="1"/>
        <v>1303591</v>
      </c>
      <c r="F35" s="16">
        <f t="shared" si="0"/>
        <v>2.8483087427188707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377935</v>
      </c>
      <c r="G38" s="42">
        <f>LOOKUP(E38,$A$38:$A$65,$C$38:$C$65)</f>
        <v>348585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18149</v>
      </c>
      <c r="C39" s="41">
        <f t="shared" ref="C39:C65" si="5">D8</f>
        <v>12499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282239</v>
      </c>
      <c r="G39" s="42">
        <f t="shared" ref="G39:G65" si="8">LOOKUP(E39,$A$38:$A$65,$C$38:$C$65)</f>
        <v>292622</v>
      </c>
    </row>
    <row r="40" spans="1:9" x14ac:dyDescent="0.25">
      <c r="A40" s="42" t="str">
        <f t="shared" si="3"/>
        <v>ALMERIA</v>
      </c>
      <c r="B40" s="41">
        <f t="shared" si="4"/>
        <v>41767</v>
      </c>
      <c r="C40" s="41">
        <f t="shared" si="5"/>
        <v>43878</v>
      </c>
      <c r="D40" s="41">
        <f t="shared" si="6"/>
        <v>8</v>
      </c>
      <c r="E40" s="42" t="str">
        <f t="shared" si="2"/>
        <v>CEUTA</v>
      </c>
      <c r="F40" s="42">
        <f t="shared" si="7"/>
        <v>133579</v>
      </c>
      <c r="G40" s="42">
        <f t="shared" si="8"/>
        <v>134406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122737</v>
      </c>
      <c r="G41" s="42">
        <f t="shared" si="8"/>
        <v>109569</v>
      </c>
    </row>
    <row r="42" spans="1:9" x14ac:dyDescent="0.25">
      <c r="A42" s="42" t="str">
        <f t="shared" si="3"/>
        <v>BAHIA DE ALGECIRAS</v>
      </c>
      <c r="B42" s="41">
        <f t="shared" si="4"/>
        <v>282239</v>
      </c>
      <c r="C42" s="41">
        <f t="shared" si="5"/>
        <v>292622</v>
      </c>
      <c r="D42" s="41">
        <f t="shared" si="6"/>
        <v>2</v>
      </c>
      <c r="E42" s="42" t="str">
        <f t="shared" si="2"/>
        <v>BARCELONA</v>
      </c>
      <c r="F42" s="42">
        <f t="shared" si="7"/>
        <v>99422</v>
      </c>
      <c r="G42" s="42">
        <f t="shared" si="8"/>
        <v>83510</v>
      </c>
    </row>
    <row r="43" spans="1:9" x14ac:dyDescent="0.25">
      <c r="A43" s="42" t="str">
        <f t="shared" si="3"/>
        <v>BAHIA DE CADIZ</v>
      </c>
      <c r="B43" s="41">
        <f t="shared" si="4"/>
        <v>15333</v>
      </c>
      <c r="C43" s="41">
        <f t="shared" si="5"/>
        <v>2975</v>
      </c>
      <c r="D43" s="41">
        <f t="shared" si="6"/>
        <v>11</v>
      </c>
      <c r="E43" s="42" t="str">
        <f t="shared" si="2"/>
        <v>BALEARES</v>
      </c>
      <c r="F43" s="42">
        <f t="shared" si="7"/>
        <v>95951</v>
      </c>
      <c r="G43" s="42">
        <f t="shared" si="8"/>
        <v>121543</v>
      </c>
    </row>
    <row r="44" spans="1:9" x14ac:dyDescent="0.25">
      <c r="A44" s="42" t="str">
        <f t="shared" si="3"/>
        <v>BALEARES</v>
      </c>
      <c r="B44" s="41">
        <f t="shared" si="4"/>
        <v>95951</v>
      </c>
      <c r="C44" s="41">
        <f t="shared" si="5"/>
        <v>121543</v>
      </c>
      <c r="D44" s="41">
        <f t="shared" si="6"/>
        <v>6</v>
      </c>
      <c r="E44" s="42" t="str">
        <f t="shared" si="2"/>
        <v>MALAGA</v>
      </c>
      <c r="F44" s="42">
        <f t="shared" si="7"/>
        <v>47413</v>
      </c>
      <c r="G44" s="42">
        <f t="shared" si="8"/>
        <v>47722</v>
      </c>
    </row>
    <row r="45" spans="1:9" x14ac:dyDescent="0.25">
      <c r="A45" s="42" t="str">
        <f t="shared" si="3"/>
        <v>BARCELONA</v>
      </c>
      <c r="B45" s="41">
        <f t="shared" si="4"/>
        <v>99422</v>
      </c>
      <c r="C45" s="41">
        <f t="shared" si="5"/>
        <v>83510</v>
      </c>
      <c r="D45" s="41">
        <f t="shared" si="6"/>
        <v>5</v>
      </c>
      <c r="E45" s="42" t="str">
        <f t="shared" si="2"/>
        <v>ALMERIA</v>
      </c>
      <c r="F45" s="42">
        <f t="shared" si="7"/>
        <v>41767</v>
      </c>
      <c r="G45" s="42">
        <f t="shared" si="8"/>
        <v>43878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2648</v>
      </c>
      <c r="D46" s="41">
        <f t="shared" si="6"/>
        <v>28</v>
      </c>
      <c r="E46" s="42" t="str">
        <f t="shared" si="2"/>
        <v>MELILLA</v>
      </c>
      <c r="F46" s="42">
        <f t="shared" si="7"/>
        <v>37656</v>
      </c>
      <c r="G46" s="42">
        <f t="shared" si="8"/>
        <v>36297</v>
      </c>
    </row>
    <row r="47" spans="1:9" x14ac:dyDescent="0.25">
      <c r="A47" s="42" t="str">
        <f t="shared" si="3"/>
        <v>CARTAGENA</v>
      </c>
      <c r="B47" s="41">
        <f t="shared" si="4"/>
        <v>2543</v>
      </c>
      <c r="C47" s="41">
        <f t="shared" si="5"/>
        <v>5009</v>
      </c>
      <c r="D47" s="41">
        <f t="shared" si="6"/>
        <v>15</v>
      </c>
      <c r="E47" s="42" t="str">
        <f t="shared" si="2"/>
        <v>ALICANTE</v>
      </c>
      <c r="F47" s="42">
        <f t="shared" si="7"/>
        <v>18149</v>
      </c>
      <c r="G47" s="42">
        <f t="shared" si="8"/>
        <v>12499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15333</v>
      </c>
      <c r="G48" s="42">
        <f t="shared" si="8"/>
        <v>2975</v>
      </c>
    </row>
    <row r="49" spans="1:7" x14ac:dyDescent="0.25">
      <c r="A49" s="42" t="str">
        <f t="shared" si="3"/>
        <v>CEUTA</v>
      </c>
      <c r="B49" s="41">
        <f t="shared" si="4"/>
        <v>133579</v>
      </c>
      <c r="C49" s="41">
        <f t="shared" si="5"/>
        <v>134406</v>
      </c>
      <c r="D49" s="41">
        <f t="shared" si="6"/>
        <v>3</v>
      </c>
      <c r="E49" s="42" t="str">
        <f t="shared" si="2"/>
        <v>VALENCIA</v>
      </c>
      <c r="F49" s="42">
        <f t="shared" si="7"/>
        <v>13279</v>
      </c>
      <c r="G49" s="42">
        <f t="shared" si="8"/>
        <v>20522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10260</v>
      </c>
      <c r="G50" s="42">
        <f t="shared" si="8"/>
        <v>1944</v>
      </c>
    </row>
    <row r="51" spans="1:7" x14ac:dyDescent="0.25">
      <c r="A51" s="42" t="str">
        <f t="shared" si="3"/>
        <v>GIJON</v>
      </c>
      <c r="B51" s="41">
        <f t="shared" si="4"/>
        <v>1776</v>
      </c>
      <c r="C51" s="41">
        <f t="shared" si="5"/>
        <v>0</v>
      </c>
      <c r="D51" s="41">
        <f t="shared" si="6"/>
        <v>16</v>
      </c>
      <c r="E51" s="42" t="str">
        <f t="shared" si="2"/>
        <v>VIGO</v>
      </c>
      <c r="F51" s="42">
        <f t="shared" si="7"/>
        <v>3542</v>
      </c>
      <c r="G51" s="42">
        <f t="shared" si="8"/>
        <v>3760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2543</v>
      </c>
      <c r="G52" s="42">
        <f t="shared" si="8"/>
        <v>5009</v>
      </c>
    </row>
    <row r="53" spans="1:7" x14ac:dyDescent="0.25">
      <c r="A53" s="42" t="str">
        <f t="shared" si="3"/>
        <v>LAS PALMAS</v>
      </c>
      <c r="B53" s="41">
        <f t="shared" si="4"/>
        <v>122737</v>
      </c>
      <c r="C53" s="41">
        <f t="shared" si="5"/>
        <v>109569</v>
      </c>
      <c r="D53" s="41">
        <f t="shared" si="6"/>
        <v>4</v>
      </c>
      <c r="E53" s="42" t="str">
        <f t="shared" si="2"/>
        <v>GIJON</v>
      </c>
      <c r="F53" s="42">
        <f t="shared" si="7"/>
        <v>1776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47413</v>
      </c>
      <c r="C54" s="41">
        <f t="shared" si="5"/>
        <v>47722</v>
      </c>
      <c r="D54" s="41">
        <f t="shared" si="6"/>
        <v>7</v>
      </c>
      <c r="E54" s="42" t="str">
        <f t="shared" si="2"/>
        <v>SEVILLA</v>
      </c>
      <c r="F54" s="42">
        <f t="shared" si="7"/>
        <v>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37656</v>
      </c>
      <c r="C56" s="41">
        <f t="shared" si="5"/>
        <v>36297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377935</v>
      </c>
      <c r="C59" s="41">
        <f t="shared" si="5"/>
        <v>348585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10260</v>
      </c>
      <c r="C60" s="41">
        <f t="shared" si="5"/>
        <v>1944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</v>
      </c>
      <c r="C61" s="41">
        <f t="shared" si="5"/>
        <v>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13279</v>
      </c>
      <c r="C63" s="41">
        <f t="shared" si="5"/>
        <v>20522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3542</v>
      </c>
      <c r="C64" s="41">
        <f t="shared" si="5"/>
        <v>3760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1639</v>
      </c>
      <c r="C8" s="12">
        <v>6840</v>
      </c>
      <c r="D8" s="12">
        <v>1639</v>
      </c>
      <c r="E8" s="12">
        <v>6840</v>
      </c>
      <c r="F8" s="13">
        <f t="shared" ref="F8:F35" si="0">((E8*100)/D8)-100</f>
        <v>317.32763880414888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1406</v>
      </c>
      <c r="D9" s="9">
        <v>0</v>
      </c>
      <c r="E9" s="9">
        <v>1406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1659</v>
      </c>
      <c r="C12" s="12">
        <v>14269</v>
      </c>
      <c r="D12" s="12">
        <v>1659</v>
      </c>
      <c r="E12" s="12">
        <v>14269</v>
      </c>
      <c r="F12" s="13">
        <f t="shared" si="0"/>
        <v>760.09644364074745</v>
      </c>
      <c r="G12" s="1"/>
      <c r="H12" s="1"/>
      <c r="I12" s="1"/>
    </row>
    <row r="13" spans="1:12" x14ac:dyDescent="0.25">
      <c r="A13" s="8" t="s">
        <v>50</v>
      </c>
      <c r="B13" s="9">
        <v>14421</v>
      </c>
      <c r="C13" s="9">
        <v>27718</v>
      </c>
      <c r="D13" s="9">
        <v>14421</v>
      </c>
      <c r="E13" s="9">
        <v>27718</v>
      </c>
      <c r="F13" s="10">
        <f t="shared" si="0"/>
        <v>92.205810970113021</v>
      </c>
      <c r="G13" s="1"/>
      <c r="H13" s="1"/>
      <c r="I13" s="1"/>
    </row>
    <row r="14" spans="1:12" x14ac:dyDescent="0.25">
      <c r="A14" s="11" t="s">
        <v>51</v>
      </c>
      <c r="B14" s="12">
        <v>49327</v>
      </c>
      <c r="C14" s="12">
        <v>62202</v>
      </c>
      <c r="D14" s="12">
        <v>49327</v>
      </c>
      <c r="E14" s="12">
        <v>62202</v>
      </c>
      <c r="F14" s="13">
        <f t="shared" si="0"/>
        <v>26.101323818598331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5009</v>
      </c>
      <c r="C16" s="12">
        <v>2543</v>
      </c>
      <c r="D16" s="12">
        <v>5009</v>
      </c>
      <c r="E16" s="12">
        <v>2543</v>
      </c>
      <c r="F16" s="13">
        <f t="shared" si="0"/>
        <v>-49.231383509682573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872</v>
      </c>
      <c r="D20" s="12">
        <v>0</v>
      </c>
      <c r="E20" s="12">
        <v>872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60630</v>
      </c>
      <c r="C22" s="12">
        <v>74085</v>
      </c>
      <c r="D22" s="12">
        <v>60630</v>
      </c>
      <c r="E22" s="12">
        <v>74085</v>
      </c>
      <c r="F22" s="13">
        <f t="shared" si="0"/>
        <v>22.191984166254329</v>
      </c>
      <c r="G22" s="1"/>
      <c r="H22" s="1"/>
      <c r="I22" s="1"/>
    </row>
    <row r="23" spans="1:9" x14ac:dyDescent="0.25">
      <c r="A23" s="8" t="s">
        <v>60</v>
      </c>
      <c r="B23" s="9">
        <v>27089</v>
      </c>
      <c r="C23" s="9">
        <v>26736</v>
      </c>
      <c r="D23" s="9">
        <v>27089</v>
      </c>
      <c r="E23" s="9">
        <v>26736</v>
      </c>
      <c r="F23" s="10">
        <f t="shared" si="0"/>
        <v>-1.3031119642659377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77529</v>
      </c>
      <c r="C28" s="12">
        <v>84195</v>
      </c>
      <c r="D28" s="12">
        <v>77529</v>
      </c>
      <c r="E28" s="12">
        <v>84195</v>
      </c>
      <c r="F28" s="13">
        <f t="shared" si="0"/>
        <v>8.5980729791432822</v>
      </c>
      <c r="G28" s="1"/>
      <c r="H28" s="1"/>
      <c r="I28" s="1"/>
    </row>
    <row r="29" spans="1:9" x14ac:dyDescent="0.25">
      <c r="A29" s="8" t="s">
        <v>66</v>
      </c>
      <c r="B29" s="9">
        <v>1254</v>
      </c>
      <c r="C29" s="9">
        <v>1424</v>
      </c>
      <c r="D29" s="9">
        <v>1254</v>
      </c>
      <c r="E29" s="9">
        <v>1424</v>
      </c>
      <c r="F29" s="10">
        <f t="shared" si="0"/>
        <v>13.556618819776716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10</v>
      </c>
      <c r="D30" s="12">
        <v>0</v>
      </c>
      <c r="E30" s="12">
        <v>10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6114</v>
      </c>
      <c r="C32" s="12">
        <v>0</v>
      </c>
      <c r="D32" s="12">
        <v>6114</v>
      </c>
      <c r="E32" s="12">
        <v>0</v>
      </c>
      <c r="F32" s="13">
        <f t="shared" si="0"/>
        <v>-100</v>
      </c>
      <c r="G32" s="1"/>
      <c r="H32" s="1"/>
      <c r="I32" s="1"/>
    </row>
    <row r="33" spans="1:9" x14ac:dyDescent="0.25">
      <c r="A33" s="8" t="s">
        <v>70</v>
      </c>
      <c r="B33" s="9">
        <v>3760</v>
      </c>
      <c r="C33" s="9">
        <v>3542</v>
      </c>
      <c r="D33" s="9">
        <v>3760</v>
      </c>
      <c r="E33" s="9">
        <v>3542</v>
      </c>
      <c r="F33" s="10">
        <f t="shared" si="0"/>
        <v>-5.7978723404255277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248431</v>
      </c>
      <c r="C35" s="15">
        <f t="shared" ref="C35:E35" si="1">SUM(C7:C34)</f>
        <v>305842</v>
      </c>
      <c r="D35" s="15">
        <f t="shared" si="1"/>
        <v>248431</v>
      </c>
      <c r="E35" s="15">
        <f t="shared" si="1"/>
        <v>305842</v>
      </c>
      <c r="F35" s="16">
        <f t="shared" si="0"/>
        <v>23.109434812885667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84195</v>
      </c>
      <c r="G38" s="42">
        <f>LOOKUP(E38,$A$38:$A$65,$C$38:$C$65)</f>
        <v>77529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6840</v>
      </c>
      <c r="C39" s="41">
        <f t="shared" ref="C39:C65" si="5">D8</f>
        <v>1639</v>
      </c>
      <c r="D39" s="41">
        <f t="shared" ref="D39:D65" si="6">_xlfn.RANK.EQ(B39,$B$38:$B$65)+COUNTIF($B$38:$B$65,B39)-1</f>
        <v>7</v>
      </c>
      <c r="E39" s="42" t="str">
        <f t="shared" si="2"/>
        <v>LAS PALMAS</v>
      </c>
      <c r="F39" s="42">
        <f t="shared" ref="F39:F54" si="7">LOOKUP(E39,$A$38:$A$65,$B$38:$B$65)</f>
        <v>74085</v>
      </c>
      <c r="G39" s="42">
        <f t="shared" ref="G39:G65" si="8">LOOKUP(E39,$A$38:$A$65,$C$38:$C$65)</f>
        <v>60630</v>
      </c>
    </row>
    <row r="40" spans="1:9" x14ac:dyDescent="0.25">
      <c r="A40" s="42" t="str">
        <f t="shared" si="3"/>
        <v>ALMERIA</v>
      </c>
      <c r="B40" s="41">
        <f t="shared" si="4"/>
        <v>1406</v>
      </c>
      <c r="C40" s="41">
        <f t="shared" si="5"/>
        <v>0</v>
      </c>
      <c r="D40" s="41">
        <f t="shared" si="6"/>
        <v>11</v>
      </c>
      <c r="E40" s="42" t="str">
        <f t="shared" si="2"/>
        <v>BARCELONA</v>
      </c>
      <c r="F40" s="42">
        <f t="shared" si="7"/>
        <v>62202</v>
      </c>
      <c r="G40" s="42">
        <f t="shared" si="8"/>
        <v>49327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27718</v>
      </c>
      <c r="G41" s="42">
        <f t="shared" si="8"/>
        <v>14421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26736</v>
      </c>
      <c r="G42" s="42">
        <f t="shared" si="8"/>
        <v>27089</v>
      </c>
    </row>
    <row r="43" spans="1:9" x14ac:dyDescent="0.25">
      <c r="A43" s="42" t="str">
        <f t="shared" si="3"/>
        <v>BAHIA DE CADIZ</v>
      </c>
      <c r="B43" s="41">
        <f t="shared" si="4"/>
        <v>14269</v>
      </c>
      <c r="C43" s="41">
        <f t="shared" si="5"/>
        <v>1659</v>
      </c>
      <c r="D43" s="41">
        <f t="shared" si="6"/>
        <v>6</v>
      </c>
      <c r="E43" s="42" t="str">
        <f t="shared" si="2"/>
        <v>BAHIA DE CADIZ</v>
      </c>
      <c r="F43" s="42">
        <f t="shared" si="7"/>
        <v>14269</v>
      </c>
      <c r="G43" s="42">
        <f t="shared" si="8"/>
        <v>1659</v>
      </c>
    </row>
    <row r="44" spans="1:9" x14ac:dyDescent="0.25">
      <c r="A44" s="42" t="str">
        <f t="shared" si="3"/>
        <v>BALEARES</v>
      </c>
      <c r="B44" s="41">
        <f t="shared" si="4"/>
        <v>27718</v>
      </c>
      <c r="C44" s="41">
        <f t="shared" si="5"/>
        <v>14421</v>
      </c>
      <c r="D44" s="41">
        <f t="shared" si="6"/>
        <v>4</v>
      </c>
      <c r="E44" s="42" t="str">
        <f t="shared" si="2"/>
        <v>ALICANTE</v>
      </c>
      <c r="F44" s="42">
        <f t="shared" si="7"/>
        <v>6840</v>
      </c>
      <c r="G44" s="42">
        <f t="shared" si="8"/>
        <v>1639</v>
      </c>
    </row>
    <row r="45" spans="1:9" x14ac:dyDescent="0.25">
      <c r="A45" s="42" t="str">
        <f t="shared" si="3"/>
        <v>BARCELONA</v>
      </c>
      <c r="B45" s="41">
        <f t="shared" si="4"/>
        <v>62202</v>
      </c>
      <c r="C45" s="41">
        <f t="shared" si="5"/>
        <v>49327</v>
      </c>
      <c r="D45" s="41">
        <f t="shared" si="6"/>
        <v>3</v>
      </c>
      <c r="E45" s="42" t="str">
        <f t="shared" si="2"/>
        <v>VIGO</v>
      </c>
      <c r="F45" s="42">
        <f t="shared" si="7"/>
        <v>3542</v>
      </c>
      <c r="G45" s="42">
        <f t="shared" si="8"/>
        <v>3760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CARTAGENA</v>
      </c>
      <c r="F46" s="42">
        <f t="shared" si="7"/>
        <v>2543</v>
      </c>
      <c r="G46" s="42">
        <f t="shared" si="8"/>
        <v>5009</v>
      </c>
    </row>
    <row r="47" spans="1:9" x14ac:dyDescent="0.25">
      <c r="A47" s="42" t="str">
        <f t="shared" si="3"/>
        <v>CARTAGENA</v>
      </c>
      <c r="B47" s="41">
        <f t="shared" si="4"/>
        <v>2543</v>
      </c>
      <c r="C47" s="41">
        <f t="shared" si="5"/>
        <v>5009</v>
      </c>
      <c r="D47" s="41">
        <f t="shared" si="6"/>
        <v>9</v>
      </c>
      <c r="E47" s="42" t="str">
        <f t="shared" si="2"/>
        <v>SANTANDER</v>
      </c>
      <c r="F47" s="42">
        <f t="shared" si="7"/>
        <v>1424</v>
      </c>
      <c r="G47" s="42">
        <f t="shared" si="8"/>
        <v>1254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1406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GIJON</v>
      </c>
      <c r="F49" s="42">
        <f t="shared" si="7"/>
        <v>872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SEVILLA</v>
      </c>
      <c r="F50" s="42">
        <f t="shared" si="7"/>
        <v>10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872</v>
      </c>
      <c r="C51" s="41">
        <f t="shared" si="5"/>
        <v>0</v>
      </c>
      <c r="D51" s="41">
        <f t="shared" si="6"/>
        <v>12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74085</v>
      </c>
      <c r="C53" s="41">
        <f t="shared" si="5"/>
        <v>60630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26736</v>
      </c>
      <c r="C54" s="41">
        <f t="shared" si="5"/>
        <v>27089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84195</v>
      </c>
      <c r="C59" s="41">
        <f t="shared" si="5"/>
        <v>77529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1424</v>
      </c>
      <c r="C60" s="41">
        <f t="shared" si="5"/>
        <v>1254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</v>
      </c>
      <c r="C61" s="41">
        <f t="shared" si="5"/>
        <v>0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0</v>
      </c>
      <c r="C63" s="41">
        <f t="shared" si="5"/>
        <v>6114</v>
      </c>
      <c r="D63" s="41">
        <f t="shared" si="6"/>
        <v>28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3542</v>
      </c>
      <c r="C64" s="41">
        <f t="shared" si="5"/>
        <v>3760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2497</v>
      </c>
      <c r="C8" s="12">
        <v>2861</v>
      </c>
      <c r="D8" s="12">
        <v>2497</v>
      </c>
      <c r="E8" s="12">
        <v>2861</v>
      </c>
      <c r="F8" s="13">
        <f t="shared" ref="F8:F35" si="0">((E8*100)/D8)-100</f>
        <v>14.577492991589907</v>
      </c>
      <c r="G8" s="1"/>
      <c r="H8" s="1"/>
      <c r="I8" s="1"/>
    </row>
    <row r="9" spans="1:12" x14ac:dyDescent="0.25">
      <c r="A9" s="8" t="s">
        <v>46</v>
      </c>
      <c r="B9" s="9">
        <v>7554</v>
      </c>
      <c r="C9" s="9">
        <v>6168</v>
      </c>
      <c r="D9" s="9">
        <v>7554</v>
      </c>
      <c r="E9" s="9">
        <v>6168</v>
      </c>
      <c r="F9" s="10">
        <f t="shared" si="0"/>
        <v>-18.347895154884824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76772</v>
      </c>
      <c r="C11" s="9">
        <v>70416</v>
      </c>
      <c r="D11" s="9">
        <v>76772</v>
      </c>
      <c r="E11" s="9">
        <v>70416</v>
      </c>
      <c r="F11" s="10">
        <f t="shared" si="0"/>
        <v>-8.2790600739853062</v>
      </c>
      <c r="G11" s="1"/>
      <c r="H11" s="1"/>
      <c r="I11" s="1"/>
    </row>
    <row r="12" spans="1:12" x14ac:dyDescent="0.25">
      <c r="A12" s="11" t="s">
        <v>49</v>
      </c>
      <c r="B12" s="12">
        <v>670</v>
      </c>
      <c r="C12" s="12">
        <v>560</v>
      </c>
      <c r="D12" s="12">
        <v>670</v>
      </c>
      <c r="E12" s="12">
        <v>560</v>
      </c>
      <c r="F12" s="13">
        <f t="shared" si="0"/>
        <v>-16.417910447761187</v>
      </c>
      <c r="G12" s="1"/>
      <c r="H12" s="1"/>
      <c r="I12" s="1"/>
    </row>
    <row r="13" spans="1:12" x14ac:dyDescent="0.25">
      <c r="A13" s="8" t="s">
        <v>50</v>
      </c>
      <c r="B13" s="9">
        <v>19008</v>
      </c>
      <c r="C13" s="9">
        <v>17831</v>
      </c>
      <c r="D13" s="9">
        <v>19008</v>
      </c>
      <c r="E13" s="9">
        <v>17831</v>
      </c>
      <c r="F13" s="10">
        <f t="shared" si="0"/>
        <v>-6.1921296296296333</v>
      </c>
      <c r="G13" s="1"/>
      <c r="H13" s="1"/>
      <c r="I13" s="1"/>
    </row>
    <row r="14" spans="1:12" x14ac:dyDescent="0.25">
      <c r="A14" s="11" t="s">
        <v>51</v>
      </c>
      <c r="B14" s="12">
        <v>10691</v>
      </c>
      <c r="C14" s="12">
        <v>11049</v>
      </c>
      <c r="D14" s="12">
        <v>10691</v>
      </c>
      <c r="E14" s="12">
        <v>11049</v>
      </c>
      <c r="F14" s="13">
        <f t="shared" si="0"/>
        <v>3.348610981199144</v>
      </c>
      <c r="G14" s="1"/>
      <c r="H14" s="1"/>
      <c r="I14" s="1"/>
    </row>
    <row r="15" spans="1:12" x14ac:dyDescent="0.25">
      <c r="A15" s="8" t="s">
        <v>52</v>
      </c>
      <c r="B15" s="9">
        <v>688</v>
      </c>
      <c r="C15" s="9">
        <v>0</v>
      </c>
      <c r="D15" s="9">
        <v>688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30355</v>
      </c>
      <c r="C18" s="12">
        <v>28340</v>
      </c>
      <c r="D18" s="12">
        <v>30355</v>
      </c>
      <c r="E18" s="12">
        <v>28340</v>
      </c>
      <c r="F18" s="13">
        <f t="shared" si="0"/>
        <v>-6.6381156316916474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620</v>
      </c>
      <c r="D20" s="12">
        <v>0</v>
      </c>
      <c r="E20" s="12">
        <v>620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13204</v>
      </c>
      <c r="C22" s="12">
        <v>15187</v>
      </c>
      <c r="D22" s="12">
        <v>13204</v>
      </c>
      <c r="E22" s="12">
        <v>15187</v>
      </c>
      <c r="F22" s="13">
        <f t="shared" si="0"/>
        <v>15.018176310209029</v>
      </c>
      <c r="G22" s="1"/>
      <c r="H22" s="1"/>
      <c r="I22" s="1"/>
    </row>
    <row r="23" spans="1:9" x14ac:dyDescent="0.25">
      <c r="A23" s="8" t="s">
        <v>60</v>
      </c>
      <c r="B23" s="9">
        <v>2317</v>
      </c>
      <c r="C23" s="9">
        <v>1848</v>
      </c>
      <c r="D23" s="9">
        <v>2317</v>
      </c>
      <c r="E23" s="9">
        <v>1848</v>
      </c>
      <c r="F23" s="10">
        <f t="shared" si="0"/>
        <v>-20.241691842900309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5107</v>
      </c>
      <c r="C25" s="9">
        <v>4154</v>
      </c>
      <c r="D25" s="9">
        <v>5107</v>
      </c>
      <c r="E25" s="9">
        <v>4154</v>
      </c>
      <c r="F25" s="10">
        <f t="shared" si="0"/>
        <v>-18.660661836694729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49533</v>
      </c>
      <c r="C28" s="12">
        <v>52878</v>
      </c>
      <c r="D28" s="12">
        <v>49533</v>
      </c>
      <c r="E28" s="12">
        <v>52878</v>
      </c>
      <c r="F28" s="13">
        <f t="shared" si="0"/>
        <v>6.7530737084368013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3664</v>
      </c>
      <c r="D29" s="9">
        <v>0</v>
      </c>
      <c r="E29" s="9">
        <v>3664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5031</v>
      </c>
      <c r="C32" s="12">
        <v>3448</v>
      </c>
      <c r="D32" s="12">
        <v>5031</v>
      </c>
      <c r="E32" s="12">
        <v>3448</v>
      </c>
      <c r="F32" s="13">
        <f t="shared" si="0"/>
        <v>-31.464917511429135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223427</v>
      </c>
      <c r="C35" s="15">
        <f t="shared" ref="C35:E35" si="1">SUM(C7:C34)</f>
        <v>219024</v>
      </c>
      <c r="D35" s="15">
        <f t="shared" si="1"/>
        <v>223427</v>
      </c>
      <c r="E35" s="15">
        <f t="shared" si="1"/>
        <v>219024</v>
      </c>
      <c r="F35" s="16">
        <f t="shared" si="0"/>
        <v>-1.9706660340961548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70416</v>
      </c>
      <c r="G38" s="42">
        <f>LOOKUP(E38,$A$38:$A$65,$C$38:$C$65)</f>
        <v>76772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2861</v>
      </c>
      <c r="C39" s="41">
        <f t="shared" ref="C39:C65" si="5">D8</f>
        <v>2497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52878</v>
      </c>
      <c r="G39" s="42">
        <f t="shared" ref="G39:G65" si="8">LOOKUP(E39,$A$38:$A$65,$C$38:$C$65)</f>
        <v>49533</v>
      </c>
    </row>
    <row r="40" spans="1:9" x14ac:dyDescent="0.25">
      <c r="A40" s="42" t="str">
        <f t="shared" si="3"/>
        <v>ALMERIA</v>
      </c>
      <c r="B40" s="41">
        <f t="shared" si="4"/>
        <v>6168</v>
      </c>
      <c r="C40" s="41">
        <f t="shared" si="5"/>
        <v>7554</v>
      </c>
      <c r="D40" s="41">
        <f t="shared" si="6"/>
        <v>7</v>
      </c>
      <c r="E40" s="42" t="str">
        <f t="shared" si="2"/>
        <v>CEUTA</v>
      </c>
      <c r="F40" s="42">
        <f t="shared" si="7"/>
        <v>28340</v>
      </c>
      <c r="G40" s="42">
        <f t="shared" si="8"/>
        <v>30355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17831</v>
      </c>
      <c r="G41" s="42">
        <f t="shared" si="8"/>
        <v>19008</v>
      </c>
    </row>
    <row r="42" spans="1:9" x14ac:dyDescent="0.25">
      <c r="A42" s="42" t="str">
        <f t="shared" si="3"/>
        <v>BAHIA DE ALGECIRAS</v>
      </c>
      <c r="B42" s="41">
        <f t="shared" si="4"/>
        <v>70416</v>
      </c>
      <c r="C42" s="41">
        <f t="shared" si="5"/>
        <v>76772</v>
      </c>
      <c r="D42" s="41">
        <f t="shared" si="6"/>
        <v>1</v>
      </c>
      <c r="E42" s="42" t="str">
        <f t="shared" si="2"/>
        <v>LAS PALMAS</v>
      </c>
      <c r="F42" s="42">
        <f t="shared" si="7"/>
        <v>15187</v>
      </c>
      <c r="G42" s="42">
        <f t="shared" si="8"/>
        <v>13204</v>
      </c>
    </row>
    <row r="43" spans="1:9" x14ac:dyDescent="0.25">
      <c r="A43" s="42" t="str">
        <f t="shared" si="3"/>
        <v>BAHIA DE CADIZ</v>
      </c>
      <c r="B43" s="41">
        <f t="shared" si="4"/>
        <v>560</v>
      </c>
      <c r="C43" s="41">
        <f t="shared" si="5"/>
        <v>670</v>
      </c>
      <c r="D43" s="41">
        <f t="shared" si="6"/>
        <v>14</v>
      </c>
      <c r="E43" s="42" t="str">
        <f t="shared" si="2"/>
        <v>BARCELONA</v>
      </c>
      <c r="F43" s="42">
        <f t="shared" si="7"/>
        <v>11049</v>
      </c>
      <c r="G43" s="42">
        <f t="shared" si="8"/>
        <v>10691</v>
      </c>
    </row>
    <row r="44" spans="1:9" x14ac:dyDescent="0.25">
      <c r="A44" s="42" t="str">
        <f t="shared" si="3"/>
        <v>BALEARES</v>
      </c>
      <c r="B44" s="41">
        <f t="shared" si="4"/>
        <v>17831</v>
      </c>
      <c r="C44" s="41">
        <f t="shared" si="5"/>
        <v>19008</v>
      </c>
      <c r="D44" s="41">
        <f t="shared" si="6"/>
        <v>4</v>
      </c>
      <c r="E44" s="42" t="str">
        <f t="shared" si="2"/>
        <v>ALMERIA</v>
      </c>
      <c r="F44" s="42">
        <f t="shared" si="7"/>
        <v>6168</v>
      </c>
      <c r="G44" s="42">
        <f t="shared" si="8"/>
        <v>7554</v>
      </c>
    </row>
    <row r="45" spans="1:9" x14ac:dyDescent="0.25">
      <c r="A45" s="42" t="str">
        <f t="shared" si="3"/>
        <v>BARCELONA</v>
      </c>
      <c r="B45" s="41">
        <f t="shared" si="4"/>
        <v>11049</v>
      </c>
      <c r="C45" s="41">
        <f t="shared" si="5"/>
        <v>10691</v>
      </c>
      <c r="D45" s="41">
        <f t="shared" si="6"/>
        <v>6</v>
      </c>
      <c r="E45" s="42" t="str">
        <f t="shared" si="2"/>
        <v>MELILLA</v>
      </c>
      <c r="F45" s="42">
        <f t="shared" si="7"/>
        <v>4154</v>
      </c>
      <c r="G45" s="42">
        <f t="shared" si="8"/>
        <v>5107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688</v>
      </c>
      <c r="D46" s="41">
        <f t="shared" si="6"/>
        <v>28</v>
      </c>
      <c r="E46" s="42" t="str">
        <f t="shared" si="2"/>
        <v>SANTANDER</v>
      </c>
      <c r="F46" s="42">
        <f t="shared" si="7"/>
        <v>3664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3448</v>
      </c>
      <c r="G47" s="42">
        <f t="shared" si="8"/>
        <v>5031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2861</v>
      </c>
      <c r="G48" s="42">
        <f t="shared" si="8"/>
        <v>2497</v>
      </c>
    </row>
    <row r="49" spans="1:7" x14ac:dyDescent="0.25">
      <c r="A49" s="42" t="str">
        <f t="shared" si="3"/>
        <v>CEUTA</v>
      </c>
      <c r="B49" s="41">
        <f t="shared" si="4"/>
        <v>28340</v>
      </c>
      <c r="C49" s="41">
        <f t="shared" si="5"/>
        <v>30355</v>
      </c>
      <c r="D49" s="41">
        <f t="shared" si="6"/>
        <v>3</v>
      </c>
      <c r="E49" s="42" t="str">
        <f t="shared" si="2"/>
        <v>MALAGA</v>
      </c>
      <c r="F49" s="42">
        <f t="shared" si="7"/>
        <v>1848</v>
      </c>
      <c r="G49" s="42">
        <f t="shared" si="8"/>
        <v>2317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620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620</v>
      </c>
      <c r="C51" s="41">
        <f t="shared" si="5"/>
        <v>0</v>
      </c>
      <c r="D51" s="41">
        <f t="shared" si="6"/>
        <v>13</v>
      </c>
      <c r="E51" s="42" t="str">
        <f t="shared" si="2"/>
        <v>BAHIA DE CADIZ</v>
      </c>
      <c r="F51" s="42">
        <f t="shared" si="7"/>
        <v>560</v>
      </c>
      <c r="G51" s="42">
        <f t="shared" si="8"/>
        <v>670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15187</v>
      </c>
      <c r="C53" s="41">
        <f t="shared" si="5"/>
        <v>13204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1848</v>
      </c>
      <c r="C54" s="41">
        <f t="shared" si="5"/>
        <v>2317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4154</v>
      </c>
      <c r="C56" s="41">
        <f t="shared" si="5"/>
        <v>5107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52878</v>
      </c>
      <c r="C59" s="41">
        <f t="shared" si="5"/>
        <v>49533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3664</v>
      </c>
      <c r="C60" s="41">
        <f t="shared" si="5"/>
        <v>0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3448</v>
      </c>
      <c r="C63" s="41">
        <f t="shared" si="5"/>
        <v>5031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99</v>
      </c>
      <c r="C7" s="9">
        <v>84</v>
      </c>
      <c r="D7" s="9">
        <v>99</v>
      </c>
      <c r="E7" s="9">
        <v>84</v>
      </c>
      <c r="F7" s="10">
        <f>((E7*100)/D7)-100</f>
        <v>-15.151515151515156</v>
      </c>
      <c r="G7" s="1"/>
      <c r="H7" s="1"/>
      <c r="I7" s="1"/>
    </row>
    <row r="8" spans="1:12" x14ac:dyDescent="0.25">
      <c r="A8" s="11" t="s">
        <v>45</v>
      </c>
      <c r="B8" s="12">
        <v>63</v>
      </c>
      <c r="C8" s="12">
        <v>56</v>
      </c>
      <c r="D8" s="12">
        <v>63</v>
      </c>
      <c r="E8" s="12">
        <v>56</v>
      </c>
      <c r="F8" s="13">
        <f t="shared" ref="F8:F35" si="0">((E8*100)/D8)-100</f>
        <v>-11.111111111111114</v>
      </c>
      <c r="G8" s="1"/>
      <c r="H8" s="1"/>
      <c r="I8" s="1"/>
    </row>
    <row r="9" spans="1:12" x14ac:dyDescent="0.25">
      <c r="A9" s="8" t="s">
        <v>46</v>
      </c>
      <c r="B9" s="9">
        <v>121</v>
      </c>
      <c r="C9" s="9">
        <v>115</v>
      </c>
      <c r="D9" s="9">
        <v>121</v>
      </c>
      <c r="E9" s="9">
        <v>115</v>
      </c>
      <c r="F9" s="10">
        <f t="shared" si="0"/>
        <v>-4.9586776859504198</v>
      </c>
      <c r="G9" s="1"/>
      <c r="H9" s="1"/>
      <c r="I9" s="1"/>
    </row>
    <row r="10" spans="1:12" x14ac:dyDescent="0.25">
      <c r="A10" s="11" t="s">
        <v>47</v>
      </c>
      <c r="B10" s="12">
        <v>71</v>
      </c>
      <c r="C10" s="12">
        <v>64</v>
      </c>
      <c r="D10" s="12">
        <v>71</v>
      </c>
      <c r="E10" s="12">
        <v>64</v>
      </c>
      <c r="F10" s="13">
        <f t="shared" si="0"/>
        <v>-9.8591549295774712</v>
      </c>
      <c r="G10" s="1"/>
      <c r="H10" s="1"/>
      <c r="I10" s="1"/>
    </row>
    <row r="11" spans="1:12" x14ac:dyDescent="0.25">
      <c r="A11" s="8" t="s">
        <v>48</v>
      </c>
      <c r="B11" s="9">
        <v>2061</v>
      </c>
      <c r="C11" s="9">
        <v>2290</v>
      </c>
      <c r="D11" s="9">
        <v>2061</v>
      </c>
      <c r="E11" s="9">
        <v>2290</v>
      </c>
      <c r="F11" s="10">
        <f t="shared" si="0"/>
        <v>11.111111111111114</v>
      </c>
      <c r="G11" s="1"/>
      <c r="H11" s="1"/>
      <c r="I11" s="1"/>
    </row>
    <row r="12" spans="1:12" x14ac:dyDescent="0.25">
      <c r="A12" s="11" t="s">
        <v>49</v>
      </c>
      <c r="B12" s="12">
        <v>103</v>
      </c>
      <c r="C12" s="12">
        <v>112</v>
      </c>
      <c r="D12" s="12">
        <v>103</v>
      </c>
      <c r="E12" s="12">
        <v>112</v>
      </c>
      <c r="F12" s="13">
        <f t="shared" si="0"/>
        <v>8.7378640776698973</v>
      </c>
      <c r="G12" s="1"/>
      <c r="H12" s="1"/>
      <c r="I12" s="1"/>
    </row>
    <row r="13" spans="1:12" x14ac:dyDescent="0.25">
      <c r="A13" s="8" t="s">
        <v>50</v>
      </c>
      <c r="B13" s="9">
        <v>523</v>
      </c>
      <c r="C13" s="9">
        <v>904</v>
      </c>
      <c r="D13" s="9">
        <v>523</v>
      </c>
      <c r="E13" s="9">
        <v>904</v>
      </c>
      <c r="F13" s="10">
        <f t="shared" si="0"/>
        <v>72.848948374760994</v>
      </c>
      <c r="G13" s="1"/>
      <c r="H13" s="1"/>
      <c r="I13" s="1"/>
    </row>
    <row r="14" spans="1:12" x14ac:dyDescent="0.25">
      <c r="A14" s="11" t="s">
        <v>51</v>
      </c>
      <c r="B14" s="12">
        <v>553</v>
      </c>
      <c r="C14" s="12">
        <v>595</v>
      </c>
      <c r="D14" s="12">
        <v>553</v>
      </c>
      <c r="E14" s="12">
        <v>595</v>
      </c>
      <c r="F14" s="13">
        <f t="shared" si="0"/>
        <v>7.5949367088607573</v>
      </c>
      <c r="G14" s="1"/>
      <c r="H14" s="1"/>
      <c r="I14" s="1"/>
    </row>
    <row r="15" spans="1:12" x14ac:dyDescent="0.25">
      <c r="A15" s="8" t="s">
        <v>52</v>
      </c>
      <c r="B15" s="9">
        <v>229</v>
      </c>
      <c r="C15" s="9">
        <v>248</v>
      </c>
      <c r="D15" s="9">
        <v>229</v>
      </c>
      <c r="E15" s="9">
        <v>248</v>
      </c>
      <c r="F15" s="10">
        <f t="shared" si="0"/>
        <v>8.2969432314410483</v>
      </c>
      <c r="G15" s="1"/>
      <c r="H15" s="1"/>
      <c r="I15" s="1"/>
    </row>
    <row r="16" spans="1:12" x14ac:dyDescent="0.25">
      <c r="A16" s="11" t="s">
        <v>53</v>
      </c>
      <c r="B16" s="12">
        <v>111</v>
      </c>
      <c r="C16" s="12">
        <v>113</v>
      </c>
      <c r="D16" s="12">
        <v>111</v>
      </c>
      <c r="E16" s="12">
        <v>113</v>
      </c>
      <c r="F16" s="13">
        <f t="shared" si="0"/>
        <v>1.8018018018018012</v>
      </c>
      <c r="G16" s="1"/>
      <c r="H16" s="1"/>
      <c r="I16" s="1"/>
    </row>
    <row r="17" spans="1:9" x14ac:dyDescent="0.25">
      <c r="A17" s="8" t="s">
        <v>54</v>
      </c>
      <c r="B17" s="9">
        <v>96</v>
      </c>
      <c r="C17" s="9">
        <v>114</v>
      </c>
      <c r="D17" s="9">
        <v>96</v>
      </c>
      <c r="E17" s="9">
        <v>114</v>
      </c>
      <c r="F17" s="10">
        <f t="shared" si="0"/>
        <v>18.75</v>
      </c>
      <c r="G17" s="1"/>
      <c r="H17" s="1"/>
      <c r="I17" s="1"/>
    </row>
    <row r="18" spans="1:9" x14ac:dyDescent="0.25">
      <c r="A18" s="11" t="s">
        <v>55</v>
      </c>
      <c r="B18" s="12">
        <v>1056</v>
      </c>
      <c r="C18" s="12">
        <v>1010</v>
      </c>
      <c r="D18" s="12">
        <v>1056</v>
      </c>
      <c r="E18" s="12">
        <v>1010</v>
      </c>
      <c r="F18" s="13">
        <f t="shared" si="0"/>
        <v>-4.3560606060606091</v>
      </c>
      <c r="G18" s="1"/>
      <c r="H18" s="1"/>
      <c r="I18" s="1"/>
    </row>
    <row r="19" spans="1:9" x14ac:dyDescent="0.25">
      <c r="A19" s="8" t="s">
        <v>56</v>
      </c>
      <c r="B19" s="9">
        <v>79</v>
      </c>
      <c r="C19" s="9">
        <v>69</v>
      </c>
      <c r="D19" s="9">
        <v>79</v>
      </c>
      <c r="E19" s="9">
        <v>69</v>
      </c>
      <c r="F19" s="10">
        <f t="shared" si="0"/>
        <v>-12.658227848101262</v>
      </c>
      <c r="G19" s="1"/>
      <c r="H19" s="1"/>
      <c r="I19" s="1"/>
    </row>
    <row r="20" spans="1:9" x14ac:dyDescent="0.25">
      <c r="A20" s="11" t="s">
        <v>57</v>
      </c>
      <c r="B20" s="12">
        <v>86</v>
      </c>
      <c r="C20" s="12">
        <v>84</v>
      </c>
      <c r="D20" s="12">
        <v>86</v>
      </c>
      <c r="E20" s="12">
        <v>84</v>
      </c>
      <c r="F20" s="13">
        <f t="shared" si="0"/>
        <v>-2.3255813953488342</v>
      </c>
      <c r="G20" s="1"/>
      <c r="H20" s="1"/>
      <c r="I20" s="1"/>
    </row>
    <row r="21" spans="1:9" x14ac:dyDescent="0.25">
      <c r="A21" s="8" t="s">
        <v>58</v>
      </c>
      <c r="B21" s="9">
        <v>76</v>
      </c>
      <c r="C21" s="9">
        <v>34</v>
      </c>
      <c r="D21" s="9">
        <v>76</v>
      </c>
      <c r="E21" s="9">
        <v>34</v>
      </c>
      <c r="F21" s="10">
        <f t="shared" si="0"/>
        <v>-55.263157894736842</v>
      </c>
      <c r="G21" s="1"/>
      <c r="H21" s="1"/>
      <c r="I21" s="1"/>
    </row>
    <row r="22" spans="1:9" x14ac:dyDescent="0.25">
      <c r="A22" s="11" t="s">
        <v>59</v>
      </c>
      <c r="B22" s="12">
        <v>915</v>
      </c>
      <c r="C22" s="12">
        <v>911</v>
      </c>
      <c r="D22" s="12">
        <v>915</v>
      </c>
      <c r="E22" s="12">
        <v>911</v>
      </c>
      <c r="F22" s="13">
        <f t="shared" si="0"/>
        <v>-0.43715846994535923</v>
      </c>
      <c r="G22" s="1"/>
      <c r="H22" s="1"/>
      <c r="I22" s="1"/>
    </row>
    <row r="23" spans="1:9" x14ac:dyDescent="0.25">
      <c r="A23" s="8" t="s">
        <v>60</v>
      </c>
      <c r="B23" s="9">
        <v>106</v>
      </c>
      <c r="C23" s="9">
        <v>113</v>
      </c>
      <c r="D23" s="9">
        <v>106</v>
      </c>
      <c r="E23" s="9">
        <v>113</v>
      </c>
      <c r="F23" s="10">
        <f t="shared" si="0"/>
        <v>6.6037735849056673</v>
      </c>
      <c r="G23" s="1"/>
      <c r="H23" s="1"/>
      <c r="I23" s="1"/>
    </row>
    <row r="24" spans="1:9" x14ac:dyDescent="0.25">
      <c r="A24" s="11" t="s">
        <v>61</v>
      </c>
      <c r="B24" s="12">
        <v>48</v>
      </c>
      <c r="C24" s="12">
        <v>43</v>
      </c>
      <c r="D24" s="12">
        <v>48</v>
      </c>
      <c r="E24" s="12">
        <v>43</v>
      </c>
      <c r="F24" s="13">
        <f t="shared" si="0"/>
        <v>-10.416666666666671</v>
      </c>
      <c r="G24" s="1"/>
      <c r="H24" s="1"/>
      <c r="I24" s="1"/>
    </row>
    <row r="25" spans="1:9" x14ac:dyDescent="0.25">
      <c r="A25" s="8" t="s">
        <v>62</v>
      </c>
      <c r="B25" s="9">
        <v>79</v>
      </c>
      <c r="C25" s="9">
        <v>80</v>
      </c>
      <c r="D25" s="9">
        <v>79</v>
      </c>
      <c r="E25" s="9">
        <v>80</v>
      </c>
      <c r="F25" s="10">
        <f t="shared" si="0"/>
        <v>1.2658227848101262</v>
      </c>
      <c r="G25" s="1"/>
      <c r="H25" s="1"/>
      <c r="I25" s="1"/>
    </row>
    <row r="26" spans="1:9" x14ac:dyDescent="0.25">
      <c r="A26" s="11" t="s">
        <v>63</v>
      </c>
      <c r="B26" s="12">
        <v>24</v>
      </c>
      <c r="C26" s="12">
        <v>31</v>
      </c>
      <c r="D26" s="12">
        <v>24</v>
      </c>
      <c r="E26" s="12">
        <v>31</v>
      </c>
      <c r="F26" s="13">
        <f t="shared" si="0"/>
        <v>29.166666666666657</v>
      </c>
      <c r="G26" s="1"/>
      <c r="H26" s="1"/>
      <c r="I26" s="1"/>
    </row>
    <row r="27" spans="1:9" x14ac:dyDescent="0.25">
      <c r="A27" s="8" t="s">
        <v>64</v>
      </c>
      <c r="B27" s="9">
        <v>71</v>
      </c>
      <c r="C27" s="9">
        <v>86</v>
      </c>
      <c r="D27" s="9">
        <v>71</v>
      </c>
      <c r="E27" s="9">
        <v>86</v>
      </c>
      <c r="F27" s="10">
        <f t="shared" si="0"/>
        <v>21.126760563380287</v>
      </c>
      <c r="G27" s="1"/>
      <c r="H27" s="1"/>
      <c r="I27" s="1"/>
    </row>
    <row r="28" spans="1:9" x14ac:dyDescent="0.25">
      <c r="A28" s="11" t="s">
        <v>65</v>
      </c>
      <c r="B28" s="12">
        <v>1468</v>
      </c>
      <c r="C28" s="12">
        <v>1381</v>
      </c>
      <c r="D28" s="12">
        <v>1468</v>
      </c>
      <c r="E28" s="12">
        <v>1381</v>
      </c>
      <c r="F28" s="13">
        <f t="shared" si="0"/>
        <v>-5.926430517711168</v>
      </c>
      <c r="G28" s="1"/>
      <c r="H28" s="1"/>
      <c r="I28" s="1"/>
    </row>
    <row r="29" spans="1:9" x14ac:dyDescent="0.25">
      <c r="A29" s="8" t="s">
        <v>66</v>
      </c>
      <c r="B29" s="9">
        <v>91</v>
      </c>
      <c r="C29" s="9">
        <v>111</v>
      </c>
      <c r="D29" s="9">
        <v>91</v>
      </c>
      <c r="E29" s="9">
        <v>111</v>
      </c>
      <c r="F29" s="10">
        <f t="shared" si="0"/>
        <v>21.978021978021971</v>
      </c>
      <c r="G29" s="1"/>
      <c r="H29" s="1"/>
      <c r="I29" s="1"/>
    </row>
    <row r="30" spans="1:9" x14ac:dyDescent="0.25">
      <c r="A30" s="11" t="s">
        <v>67</v>
      </c>
      <c r="B30" s="12">
        <v>110</v>
      </c>
      <c r="C30" s="12">
        <v>81</v>
      </c>
      <c r="D30" s="12">
        <v>110</v>
      </c>
      <c r="E30" s="12">
        <v>81</v>
      </c>
      <c r="F30" s="13">
        <f t="shared" si="0"/>
        <v>-26.36363636363636</v>
      </c>
      <c r="G30" s="1"/>
      <c r="H30" s="1"/>
      <c r="I30" s="1"/>
    </row>
    <row r="31" spans="1:9" x14ac:dyDescent="0.25">
      <c r="A31" s="8" t="s">
        <v>68</v>
      </c>
      <c r="B31" s="9">
        <v>264</v>
      </c>
      <c r="C31" s="9">
        <v>253</v>
      </c>
      <c r="D31" s="9">
        <v>264</v>
      </c>
      <c r="E31" s="9">
        <v>253</v>
      </c>
      <c r="F31" s="10">
        <f t="shared" si="0"/>
        <v>-4.1666666666666714</v>
      </c>
      <c r="G31" s="1"/>
      <c r="H31" s="1"/>
      <c r="I31" s="1"/>
    </row>
    <row r="32" spans="1:9" x14ac:dyDescent="0.25">
      <c r="A32" s="11" t="s">
        <v>69</v>
      </c>
      <c r="B32" s="12">
        <v>532</v>
      </c>
      <c r="C32" s="12">
        <v>498</v>
      </c>
      <c r="D32" s="12">
        <v>532</v>
      </c>
      <c r="E32" s="12">
        <v>498</v>
      </c>
      <c r="F32" s="13">
        <f t="shared" si="0"/>
        <v>-6.3909774436090174</v>
      </c>
      <c r="G32" s="1"/>
      <c r="H32" s="1"/>
      <c r="I32" s="1"/>
    </row>
    <row r="33" spans="1:9" x14ac:dyDescent="0.25">
      <c r="A33" s="8" t="s">
        <v>70</v>
      </c>
      <c r="B33" s="9">
        <v>151</v>
      </c>
      <c r="C33" s="9">
        <v>145</v>
      </c>
      <c r="D33" s="9">
        <v>151</v>
      </c>
      <c r="E33" s="9">
        <v>145</v>
      </c>
      <c r="F33" s="10">
        <f t="shared" si="0"/>
        <v>-3.9735099337748352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17</v>
      </c>
      <c r="D34" s="12">
        <v>19</v>
      </c>
      <c r="E34" s="12">
        <v>17</v>
      </c>
      <c r="F34" s="13">
        <f t="shared" si="0"/>
        <v>-10.526315789473685</v>
      </c>
      <c r="G34" s="1"/>
      <c r="H34" s="1"/>
      <c r="I34" s="1"/>
    </row>
    <row r="35" spans="1:9" x14ac:dyDescent="0.25">
      <c r="A35" s="14" t="s">
        <v>72</v>
      </c>
      <c r="B35" s="15">
        <f>SUM(B7:B34)</f>
        <v>9205</v>
      </c>
      <c r="C35" s="15">
        <f t="shared" ref="C35:E35" si="1">SUM(C7:C34)</f>
        <v>9642</v>
      </c>
      <c r="D35" s="15">
        <f t="shared" si="1"/>
        <v>9205</v>
      </c>
      <c r="E35" s="15">
        <f t="shared" si="1"/>
        <v>9642</v>
      </c>
      <c r="F35" s="16">
        <f t="shared" si="0"/>
        <v>4.7474198804997343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84</v>
      </c>
      <c r="C38" s="41">
        <f>D7</f>
        <v>99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2290</v>
      </c>
      <c r="G38" s="42">
        <f>LOOKUP(E38,$A$38:$A$65,$C$38:$C$65)</f>
        <v>2061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63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1381</v>
      </c>
      <c r="G39" s="42">
        <f t="shared" ref="G39:G65" si="8">LOOKUP(E39,$A$38:$A$65,$C$38:$C$65)</f>
        <v>1468</v>
      </c>
    </row>
    <row r="40" spans="1:9" x14ac:dyDescent="0.25">
      <c r="A40" s="42" t="str">
        <f t="shared" si="3"/>
        <v>ALMERIA</v>
      </c>
      <c r="B40" s="41">
        <f t="shared" si="4"/>
        <v>115</v>
      </c>
      <c r="C40" s="41">
        <f t="shared" si="5"/>
        <v>121</v>
      </c>
      <c r="D40" s="41">
        <f t="shared" si="6"/>
        <v>11</v>
      </c>
      <c r="E40" s="42" t="str">
        <f t="shared" si="2"/>
        <v>CEUTA</v>
      </c>
      <c r="F40" s="42">
        <f t="shared" si="7"/>
        <v>1010</v>
      </c>
      <c r="G40" s="42">
        <f t="shared" si="8"/>
        <v>1056</v>
      </c>
    </row>
    <row r="41" spans="1:9" x14ac:dyDescent="0.25">
      <c r="A41" s="42" t="str">
        <f t="shared" si="3"/>
        <v>AVILES</v>
      </c>
      <c r="B41" s="41">
        <f t="shared" si="4"/>
        <v>64</v>
      </c>
      <c r="C41" s="41">
        <f t="shared" si="5"/>
        <v>71</v>
      </c>
      <c r="D41" s="41">
        <f t="shared" si="6"/>
        <v>23</v>
      </c>
      <c r="E41" s="42" t="str">
        <f t="shared" si="2"/>
        <v>LAS PALMAS</v>
      </c>
      <c r="F41" s="42">
        <f t="shared" si="7"/>
        <v>911</v>
      </c>
      <c r="G41" s="42">
        <f t="shared" si="8"/>
        <v>915</v>
      </c>
    </row>
    <row r="42" spans="1:9" x14ac:dyDescent="0.25">
      <c r="A42" s="42" t="str">
        <f t="shared" si="3"/>
        <v>BAHIA DE ALGECIRAS</v>
      </c>
      <c r="B42" s="41">
        <f t="shared" si="4"/>
        <v>2290</v>
      </c>
      <c r="C42" s="41">
        <f t="shared" si="5"/>
        <v>2061</v>
      </c>
      <c r="D42" s="41">
        <f t="shared" si="6"/>
        <v>1</v>
      </c>
      <c r="E42" s="42" t="str">
        <f t="shared" si="2"/>
        <v>BALEARES</v>
      </c>
      <c r="F42" s="42">
        <f t="shared" si="7"/>
        <v>904</v>
      </c>
      <c r="G42" s="42">
        <f t="shared" si="8"/>
        <v>523</v>
      </c>
    </row>
    <row r="43" spans="1:9" x14ac:dyDescent="0.25">
      <c r="A43" s="42" t="str">
        <f t="shared" si="3"/>
        <v>BAHIA DE CADIZ</v>
      </c>
      <c r="B43" s="41">
        <f t="shared" si="4"/>
        <v>112</v>
      </c>
      <c r="C43" s="41">
        <f t="shared" si="5"/>
        <v>103</v>
      </c>
      <c r="D43" s="41">
        <f t="shared" si="6"/>
        <v>15</v>
      </c>
      <c r="E43" s="42" t="str">
        <f t="shared" si="2"/>
        <v>BARCELONA</v>
      </c>
      <c r="F43" s="42">
        <f t="shared" si="7"/>
        <v>595</v>
      </c>
      <c r="G43" s="42">
        <f t="shared" si="8"/>
        <v>553</v>
      </c>
    </row>
    <row r="44" spans="1:9" x14ac:dyDescent="0.25">
      <c r="A44" s="42" t="str">
        <f t="shared" si="3"/>
        <v>BALEARES</v>
      </c>
      <c r="B44" s="41">
        <f t="shared" si="4"/>
        <v>904</v>
      </c>
      <c r="C44" s="41">
        <f t="shared" si="5"/>
        <v>523</v>
      </c>
      <c r="D44" s="41">
        <f t="shared" si="6"/>
        <v>5</v>
      </c>
      <c r="E44" s="42" t="str">
        <f t="shared" si="2"/>
        <v>VALENCIA</v>
      </c>
      <c r="F44" s="42">
        <f t="shared" si="7"/>
        <v>498</v>
      </c>
      <c r="G44" s="42">
        <f t="shared" si="8"/>
        <v>532</v>
      </c>
    </row>
    <row r="45" spans="1:9" x14ac:dyDescent="0.25">
      <c r="A45" s="42" t="str">
        <f t="shared" si="3"/>
        <v>BARCELONA</v>
      </c>
      <c r="B45" s="41">
        <f t="shared" si="4"/>
        <v>595</v>
      </c>
      <c r="C45" s="41">
        <f t="shared" si="5"/>
        <v>553</v>
      </c>
      <c r="D45" s="41">
        <f t="shared" si="6"/>
        <v>6</v>
      </c>
      <c r="E45" s="42" t="str">
        <f t="shared" si="2"/>
        <v>TARRAGONA</v>
      </c>
      <c r="F45" s="42">
        <f t="shared" si="7"/>
        <v>253</v>
      </c>
      <c r="G45" s="42">
        <f t="shared" si="8"/>
        <v>264</v>
      </c>
    </row>
    <row r="46" spans="1:9" x14ac:dyDescent="0.25">
      <c r="A46" s="42" t="str">
        <f t="shared" si="3"/>
        <v>BILBAO</v>
      </c>
      <c r="B46" s="41">
        <f t="shared" si="4"/>
        <v>248</v>
      </c>
      <c r="C46" s="41">
        <f t="shared" si="5"/>
        <v>229</v>
      </c>
      <c r="D46" s="41">
        <f t="shared" si="6"/>
        <v>9</v>
      </c>
      <c r="E46" s="42" t="str">
        <f t="shared" si="2"/>
        <v>BILBAO</v>
      </c>
      <c r="F46" s="42">
        <f t="shared" si="7"/>
        <v>248</v>
      </c>
      <c r="G46" s="42">
        <f t="shared" si="8"/>
        <v>229</v>
      </c>
    </row>
    <row r="47" spans="1:9" x14ac:dyDescent="0.25">
      <c r="A47" s="42" t="str">
        <f t="shared" si="3"/>
        <v>CARTAGENA</v>
      </c>
      <c r="B47" s="41">
        <f t="shared" si="4"/>
        <v>113</v>
      </c>
      <c r="C47" s="41">
        <f t="shared" si="5"/>
        <v>111</v>
      </c>
      <c r="D47" s="41">
        <f t="shared" si="6"/>
        <v>14</v>
      </c>
      <c r="E47" s="42" t="str">
        <f t="shared" si="2"/>
        <v>VIGO</v>
      </c>
      <c r="F47" s="42">
        <f t="shared" si="7"/>
        <v>145</v>
      </c>
      <c r="G47" s="42">
        <f t="shared" si="8"/>
        <v>151</v>
      </c>
    </row>
    <row r="48" spans="1:9" x14ac:dyDescent="0.25">
      <c r="A48" s="42" t="str">
        <f t="shared" si="3"/>
        <v>CASTELLON</v>
      </c>
      <c r="B48" s="41">
        <f t="shared" si="4"/>
        <v>114</v>
      </c>
      <c r="C48" s="41">
        <f t="shared" si="5"/>
        <v>96</v>
      </c>
      <c r="D48" s="41">
        <f t="shared" si="6"/>
        <v>12</v>
      </c>
      <c r="E48" s="42" t="str">
        <f t="shared" si="2"/>
        <v>ALMERIA</v>
      </c>
      <c r="F48" s="42">
        <f t="shared" si="7"/>
        <v>115</v>
      </c>
      <c r="G48" s="42">
        <f t="shared" si="8"/>
        <v>121</v>
      </c>
    </row>
    <row r="49" spans="1:7" x14ac:dyDescent="0.25">
      <c r="A49" s="42" t="str">
        <f t="shared" si="3"/>
        <v>CEUTA</v>
      </c>
      <c r="B49" s="41">
        <f t="shared" si="4"/>
        <v>1010</v>
      </c>
      <c r="C49" s="41">
        <f t="shared" si="5"/>
        <v>1056</v>
      </c>
      <c r="D49" s="41">
        <f t="shared" si="6"/>
        <v>3</v>
      </c>
      <c r="E49" s="42" t="str">
        <f t="shared" si="2"/>
        <v>CASTELLON</v>
      </c>
      <c r="F49" s="42">
        <f t="shared" si="7"/>
        <v>114</v>
      </c>
      <c r="G49" s="42">
        <f t="shared" si="8"/>
        <v>96</v>
      </c>
    </row>
    <row r="50" spans="1:7" x14ac:dyDescent="0.25">
      <c r="A50" s="42" t="str">
        <f t="shared" si="3"/>
        <v>FERROL-SAN CIBRAO</v>
      </c>
      <c r="B50" s="41">
        <f t="shared" si="4"/>
        <v>69</v>
      </c>
      <c r="C50" s="41">
        <f t="shared" si="5"/>
        <v>79</v>
      </c>
      <c r="D50" s="41">
        <f t="shared" si="6"/>
        <v>22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84</v>
      </c>
      <c r="C51" s="41">
        <f t="shared" si="5"/>
        <v>86</v>
      </c>
      <c r="D51" s="41">
        <f t="shared" si="6"/>
        <v>19</v>
      </c>
      <c r="E51" s="42" t="str">
        <f t="shared" si="2"/>
        <v>CARTAGENA</v>
      </c>
      <c r="F51" s="42">
        <f t="shared" si="7"/>
        <v>113</v>
      </c>
      <c r="G51" s="42">
        <f t="shared" si="8"/>
        <v>111</v>
      </c>
    </row>
    <row r="52" spans="1:7" x14ac:dyDescent="0.25">
      <c r="A52" s="42" t="str">
        <f t="shared" si="3"/>
        <v>HUELVA</v>
      </c>
      <c r="B52" s="41">
        <f t="shared" si="4"/>
        <v>34</v>
      </c>
      <c r="C52" s="41">
        <f t="shared" si="5"/>
        <v>76</v>
      </c>
      <c r="D52" s="41">
        <f t="shared" si="6"/>
        <v>26</v>
      </c>
      <c r="E52" s="42" t="str">
        <f t="shared" si="2"/>
        <v>BAHIA DE CADIZ</v>
      </c>
      <c r="F52" s="42">
        <f t="shared" si="7"/>
        <v>112</v>
      </c>
      <c r="G52" s="42">
        <f t="shared" si="8"/>
        <v>103</v>
      </c>
    </row>
    <row r="53" spans="1:7" x14ac:dyDescent="0.25">
      <c r="A53" s="42" t="str">
        <f t="shared" si="3"/>
        <v>LAS PALMAS</v>
      </c>
      <c r="B53" s="41">
        <f t="shared" si="4"/>
        <v>911</v>
      </c>
      <c r="C53" s="41">
        <f t="shared" si="5"/>
        <v>915</v>
      </c>
      <c r="D53" s="41">
        <f t="shared" si="6"/>
        <v>4</v>
      </c>
      <c r="E53" s="42" t="str">
        <f t="shared" si="2"/>
        <v>SANTANDER</v>
      </c>
      <c r="F53" s="42">
        <f t="shared" si="7"/>
        <v>111</v>
      </c>
      <c r="G53" s="42">
        <f t="shared" si="8"/>
        <v>91</v>
      </c>
    </row>
    <row r="54" spans="1:7" x14ac:dyDescent="0.25">
      <c r="A54" s="42" t="str">
        <f t="shared" si="3"/>
        <v>MALAGA</v>
      </c>
      <c r="B54" s="41">
        <f t="shared" si="4"/>
        <v>113</v>
      </c>
      <c r="C54" s="41">
        <f t="shared" si="5"/>
        <v>106</v>
      </c>
      <c r="D54" s="41">
        <f t="shared" si="6"/>
        <v>14</v>
      </c>
      <c r="E54" s="42" t="str">
        <f t="shared" si="2"/>
        <v>PASAIA</v>
      </c>
      <c r="F54" s="42">
        <f t="shared" si="7"/>
        <v>86</v>
      </c>
      <c r="G54" s="42">
        <f t="shared" si="8"/>
        <v>71</v>
      </c>
    </row>
    <row r="55" spans="1:7" x14ac:dyDescent="0.25">
      <c r="A55" s="42" t="str">
        <f t="shared" si="3"/>
        <v>MARIN Y RIA DE PONTEVEDRA</v>
      </c>
      <c r="B55" s="41">
        <f t="shared" si="4"/>
        <v>43</v>
      </c>
      <c r="C55" s="41">
        <f t="shared" si="5"/>
        <v>48</v>
      </c>
      <c r="D55" s="41">
        <f t="shared" si="6"/>
        <v>25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80</v>
      </c>
      <c r="C56" s="41">
        <f t="shared" si="5"/>
        <v>79</v>
      </c>
      <c r="D56" s="41">
        <f t="shared" si="6"/>
        <v>21</v>
      </c>
      <c r="E56" s="42" t="str">
        <f t="shared" si="2"/>
        <v>A CORUÑA</v>
      </c>
      <c r="F56" s="42">
        <f t="shared" si="9"/>
        <v>84</v>
      </c>
      <c r="G56" s="42">
        <f t="shared" si="8"/>
        <v>99</v>
      </c>
    </row>
    <row r="57" spans="1:7" x14ac:dyDescent="0.25">
      <c r="A57" s="42" t="str">
        <f t="shared" si="3"/>
        <v>MOTRIL</v>
      </c>
      <c r="B57" s="41">
        <f t="shared" si="4"/>
        <v>31</v>
      </c>
      <c r="C57" s="41">
        <f t="shared" si="5"/>
        <v>24</v>
      </c>
      <c r="D57" s="41">
        <f t="shared" si="6"/>
        <v>27</v>
      </c>
      <c r="E57" s="42" t="str">
        <f t="shared" si="2"/>
        <v>SEVILLA</v>
      </c>
      <c r="F57" s="42">
        <f t="shared" si="9"/>
        <v>81</v>
      </c>
      <c r="G57" s="42">
        <f t="shared" si="8"/>
        <v>110</v>
      </c>
    </row>
    <row r="58" spans="1:7" x14ac:dyDescent="0.25">
      <c r="A58" s="42" t="str">
        <f t="shared" si="3"/>
        <v>PASAIA</v>
      </c>
      <c r="B58" s="41">
        <f t="shared" si="4"/>
        <v>86</v>
      </c>
      <c r="C58" s="41">
        <f t="shared" si="5"/>
        <v>71</v>
      </c>
      <c r="D58" s="41">
        <f t="shared" si="6"/>
        <v>17</v>
      </c>
      <c r="E58" s="42" t="str">
        <f t="shared" si="2"/>
        <v>MELILLA</v>
      </c>
      <c r="F58" s="42">
        <f t="shared" si="9"/>
        <v>80</v>
      </c>
      <c r="G58" s="42">
        <f t="shared" si="8"/>
        <v>79</v>
      </c>
    </row>
    <row r="59" spans="1:7" x14ac:dyDescent="0.25">
      <c r="A59" s="42" t="str">
        <f t="shared" si="3"/>
        <v>SANTA CRUZ DE TENERIFE</v>
      </c>
      <c r="B59" s="41">
        <f t="shared" si="4"/>
        <v>1381</v>
      </c>
      <c r="C59" s="41">
        <f t="shared" si="5"/>
        <v>1468</v>
      </c>
      <c r="D59" s="41">
        <f t="shared" si="6"/>
        <v>2</v>
      </c>
      <c r="E59" s="42" t="str">
        <f t="shared" si="2"/>
        <v>FERROL-SAN CIBRAO</v>
      </c>
      <c r="F59" s="42">
        <f t="shared" si="9"/>
        <v>69</v>
      </c>
      <c r="G59" s="42">
        <f t="shared" si="8"/>
        <v>79</v>
      </c>
    </row>
    <row r="60" spans="1:7" x14ac:dyDescent="0.25">
      <c r="A60" s="42" t="str">
        <f t="shared" si="3"/>
        <v>SANTANDER</v>
      </c>
      <c r="B60" s="41">
        <f t="shared" si="4"/>
        <v>111</v>
      </c>
      <c r="C60" s="41">
        <f t="shared" si="5"/>
        <v>91</v>
      </c>
      <c r="D60" s="41">
        <f t="shared" si="6"/>
        <v>16</v>
      </c>
      <c r="E60" s="42" t="str">
        <f t="shared" si="2"/>
        <v>AVILES</v>
      </c>
      <c r="F60" s="42">
        <f t="shared" si="9"/>
        <v>64</v>
      </c>
      <c r="G60" s="42">
        <f t="shared" si="8"/>
        <v>71</v>
      </c>
    </row>
    <row r="61" spans="1:7" x14ac:dyDescent="0.25">
      <c r="A61" s="42" t="str">
        <f t="shared" si="3"/>
        <v>SEVILLA</v>
      </c>
      <c r="B61" s="41">
        <f t="shared" si="4"/>
        <v>81</v>
      </c>
      <c r="C61" s="41">
        <f t="shared" si="5"/>
        <v>110</v>
      </c>
      <c r="D61" s="41">
        <f t="shared" si="6"/>
        <v>20</v>
      </c>
      <c r="E61" s="42" t="str">
        <f t="shared" si="2"/>
        <v>ALICANTE</v>
      </c>
      <c r="F61" s="42">
        <f t="shared" si="9"/>
        <v>56</v>
      </c>
      <c r="G61" s="42">
        <f t="shared" si="8"/>
        <v>63</v>
      </c>
    </row>
    <row r="62" spans="1:7" x14ac:dyDescent="0.25">
      <c r="A62" s="42" t="str">
        <f t="shared" si="3"/>
        <v>TARRAGONA</v>
      </c>
      <c r="B62" s="41">
        <f t="shared" si="4"/>
        <v>253</v>
      </c>
      <c r="C62" s="41">
        <f t="shared" si="5"/>
        <v>264</v>
      </c>
      <c r="D62" s="41">
        <f t="shared" si="6"/>
        <v>8</v>
      </c>
      <c r="E62" s="42" t="str">
        <f t="shared" si="2"/>
        <v>MARIN Y RIA DE PONTEVEDRA</v>
      </c>
      <c r="F62" s="42">
        <f t="shared" si="9"/>
        <v>43</v>
      </c>
      <c r="G62" s="42">
        <f t="shared" si="8"/>
        <v>48</v>
      </c>
    </row>
    <row r="63" spans="1:7" x14ac:dyDescent="0.25">
      <c r="A63" s="42" t="str">
        <f t="shared" si="3"/>
        <v>VALENCIA</v>
      </c>
      <c r="B63" s="41">
        <f t="shared" si="4"/>
        <v>498</v>
      </c>
      <c r="C63" s="41">
        <f t="shared" si="5"/>
        <v>532</v>
      </c>
      <c r="D63" s="41">
        <f t="shared" si="6"/>
        <v>7</v>
      </c>
      <c r="E63" s="42" t="str">
        <f t="shared" si="2"/>
        <v>HUELVA</v>
      </c>
      <c r="F63" s="42">
        <f t="shared" si="9"/>
        <v>34</v>
      </c>
      <c r="G63" s="42">
        <f t="shared" si="8"/>
        <v>76</v>
      </c>
    </row>
    <row r="64" spans="1:7" x14ac:dyDescent="0.25">
      <c r="A64" s="42" t="str">
        <f t="shared" si="3"/>
        <v>VIGO</v>
      </c>
      <c r="B64" s="41">
        <f t="shared" si="4"/>
        <v>145</v>
      </c>
      <c r="C64" s="41">
        <f t="shared" si="5"/>
        <v>151</v>
      </c>
      <c r="D64" s="41">
        <f t="shared" si="6"/>
        <v>10</v>
      </c>
      <c r="E64" s="42" t="str">
        <f t="shared" si="2"/>
        <v>MOTRIL</v>
      </c>
      <c r="F64" s="42">
        <f t="shared" si="9"/>
        <v>31</v>
      </c>
      <c r="G64" s="42">
        <f t="shared" si="8"/>
        <v>24</v>
      </c>
    </row>
    <row r="65" spans="1:7" x14ac:dyDescent="0.25">
      <c r="A65" s="42" t="str">
        <f t="shared" si="3"/>
        <v>VILAGARCIA</v>
      </c>
      <c r="B65" s="41">
        <f t="shared" si="4"/>
        <v>17</v>
      </c>
      <c r="C65" s="41">
        <f t="shared" si="5"/>
        <v>19</v>
      </c>
      <c r="D65" s="41">
        <f t="shared" si="6"/>
        <v>28</v>
      </c>
      <c r="E65" s="42" t="str">
        <f t="shared" si="2"/>
        <v>VILAGARCIA</v>
      </c>
      <c r="F65" s="42">
        <f t="shared" si="9"/>
        <v>17</v>
      </c>
      <c r="G65" s="42">
        <f t="shared" si="8"/>
        <v>19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872525</v>
      </c>
      <c r="C7" s="9">
        <v>855779</v>
      </c>
      <c r="D7" s="9">
        <v>872525</v>
      </c>
      <c r="E7" s="9">
        <v>855779</v>
      </c>
      <c r="F7" s="10">
        <f>((E7*100)/D7)-100</f>
        <v>-1.9192573278702554</v>
      </c>
      <c r="G7" s="1"/>
      <c r="H7" s="1"/>
      <c r="I7" s="1"/>
    </row>
    <row r="8" spans="1:12" x14ac:dyDescent="0.25">
      <c r="A8" s="11" t="s">
        <v>45</v>
      </c>
      <c r="B8" s="12">
        <v>656835</v>
      </c>
      <c r="C8" s="12">
        <v>718137</v>
      </c>
      <c r="D8" s="12">
        <v>656835</v>
      </c>
      <c r="E8" s="12">
        <v>718137</v>
      </c>
      <c r="F8" s="13">
        <f t="shared" ref="F8:F35" si="0">((E8*100)/D8)-100</f>
        <v>9.3329374957180988</v>
      </c>
      <c r="G8" s="1"/>
      <c r="H8" s="1"/>
      <c r="I8" s="1"/>
    </row>
    <row r="9" spans="1:12" x14ac:dyDescent="0.25">
      <c r="A9" s="8" t="s">
        <v>46</v>
      </c>
      <c r="B9" s="9">
        <v>1473657</v>
      </c>
      <c r="C9" s="9">
        <v>1738073</v>
      </c>
      <c r="D9" s="9">
        <v>1473657</v>
      </c>
      <c r="E9" s="9">
        <v>1738073</v>
      </c>
      <c r="F9" s="10">
        <f t="shared" si="0"/>
        <v>17.94284558754174</v>
      </c>
      <c r="G9" s="1"/>
      <c r="H9" s="1"/>
      <c r="I9" s="1"/>
    </row>
    <row r="10" spans="1:12" x14ac:dyDescent="0.25">
      <c r="A10" s="11" t="s">
        <v>47</v>
      </c>
      <c r="B10" s="12">
        <v>338935</v>
      </c>
      <c r="C10" s="12">
        <v>459355</v>
      </c>
      <c r="D10" s="12">
        <v>338935</v>
      </c>
      <c r="E10" s="12">
        <v>459355</v>
      </c>
      <c r="F10" s="13">
        <f t="shared" si="0"/>
        <v>35.52893622671013</v>
      </c>
      <c r="G10" s="1"/>
      <c r="H10" s="1"/>
      <c r="I10" s="1"/>
    </row>
    <row r="11" spans="1:12" x14ac:dyDescent="0.25">
      <c r="A11" s="8" t="s">
        <v>48</v>
      </c>
      <c r="B11" s="9">
        <v>22692808</v>
      </c>
      <c r="C11" s="9">
        <v>24757341</v>
      </c>
      <c r="D11" s="9">
        <v>22692808</v>
      </c>
      <c r="E11" s="9">
        <v>24757341</v>
      </c>
      <c r="F11" s="10">
        <f t="shared" si="0"/>
        <v>9.0977414518291368</v>
      </c>
      <c r="G11" s="1"/>
      <c r="H11" s="1"/>
      <c r="I11" s="1"/>
    </row>
    <row r="12" spans="1:12" x14ac:dyDescent="0.25">
      <c r="A12" s="11" t="s">
        <v>49</v>
      </c>
      <c r="B12" s="12">
        <v>1223122</v>
      </c>
      <c r="C12" s="12">
        <v>1771608</v>
      </c>
      <c r="D12" s="12">
        <v>1223122</v>
      </c>
      <c r="E12" s="12">
        <v>1771608</v>
      </c>
      <c r="F12" s="13">
        <f t="shared" si="0"/>
        <v>44.843114587097602</v>
      </c>
      <c r="G12" s="1"/>
      <c r="H12" s="1"/>
      <c r="I12" s="1"/>
    </row>
    <row r="13" spans="1:12" x14ac:dyDescent="0.25">
      <c r="A13" s="8" t="s">
        <v>50</v>
      </c>
      <c r="B13" s="9">
        <v>7488539</v>
      </c>
      <c r="C13" s="9">
        <v>10062290</v>
      </c>
      <c r="D13" s="9">
        <v>7488539</v>
      </c>
      <c r="E13" s="9">
        <v>10062290</v>
      </c>
      <c r="F13" s="10">
        <f t="shared" si="0"/>
        <v>34.369200721262189</v>
      </c>
      <c r="G13" s="1"/>
      <c r="H13" s="1"/>
      <c r="I13" s="1"/>
    </row>
    <row r="14" spans="1:12" x14ac:dyDescent="0.25">
      <c r="A14" s="11" t="s">
        <v>51</v>
      </c>
      <c r="B14" s="12">
        <v>15715061</v>
      </c>
      <c r="C14" s="12">
        <v>18240161</v>
      </c>
      <c r="D14" s="12">
        <v>15715061</v>
      </c>
      <c r="E14" s="12">
        <v>18240161</v>
      </c>
      <c r="F14" s="13">
        <f t="shared" si="0"/>
        <v>16.06802544387196</v>
      </c>
      <c r="G14" s="1"/>
      <c r="H14" s="1"/>
      <c r="I14" s="1"/>
    </row>
    <row r="15" spans="1:12" x14ac:dyDescent="0.25">
      <c r="A15" s="8" t="s">
        <v>52</v>
      </c>
      <c r="B15" s="9">
        <v>3178743</v>
      </c>
      <c r="C15" s="9">
        <v>3259664</v>
      </c>
      <c r="D15" s="9">
        <v>3178743</v>
      </c>
      <c r="E15" s="9">
        <v>3259664</v>
      </c>
      <c r="F15" s="10">
        <f t="shared" si="0"/>
        <v>2.5456918033323177</v>
      </c>
      <c r="G15" s="1"/>
      <c r="H15" s="1"/>
      <c r="I15" s="1"/>
    </row>
    <row r="16" spans="1:12" x14ac:dyDescent="0.25">
      <c r="A16" s="11" t="s">
        <v>53</v>
      </c>
      <c r="B16" s="12">
        <v>2265507</v>
      </c>
      <c r="C16" s="12">
        <v>2274623</v>
      </c>
      <c r="D16" s="12">
        <v>2265507</v>
      </c>
      <c r="E16" s="12">
        <v>2274623</v>
      </c>
      <c r="F16" s="13">
        <f t="shared" si="0"/>
        <v>0.40238233649245103</v>
      </c>
      <c r="G16" s="1"/>
      <c r="H16" s="1"/>
      <c r="I16" s="1"/>
    </row>
    <row r="17" spans="1:9" x14ac:dyDescent="0.25">
      <c r="A17" s="8" t="s">
        <v>54</v>
      </c>
      <c r="B17" s="9">
        <v>1081877</v>
      </c>
      <c r="C17" s="9">
        <v>1355990</v>
      </c>
      <c r="D17" s="9">
        <v>1081877</v>
      </c>
      <c r="E17" s="9">
        <v>1355990</v>
      </c>
      <c r="F17" s="10">
        <f t="shared" si="0"/>
        <v>25.336798915218637</v>
      </c>
      <c r="G17" s="1"/>
      <c r="H17" s="1"/>
      <c r="I17" s="1"/>
    </row>
    <row r="18" spans="1:9" x14ac:dyDescent="0.25">
      <c r="A18" s="11" t="s">
        <v>55</v>
      </c>
      <c r="B18" s="12">
        <v>5441330</v>
      </c>
      <c r="C18" s="12">
        <v>5065584</v>
      </c>
      <c r="D18" s="12">
        <v>5441330</v>
      </c>
      <c r="E18" s="12">
        <v>5065584</v>
      </c>
      <c r="F18" s="13">
        <f t="shared" si="0"/>
        <v>-6.9054073176962305</v>
      </c>
      <c r="G18" s="1"/>
      <c r="H18" s="1"/>
      <c r="I18" s="1"/>
    </row>
    <row r="19" spans="1:9" x14ac:dyDescent="0.25">
      <c r="A19" s="8" t="s">
        <v>56</v>
      </c>
      <c r="B19" s="9">
        <v>1138763</v>
      </c>
      <c r="C19" s="9">
        <v>1126434</v>
      </c>
      <c r="D19" s="9">
        <v>1138763</v>
      </c>
      <c r="E19" s="9">
        <v>1126434</v>
      </c>
      <c r="F19" s="10">
        <f t="shared" si="0"/>
        <v>-1.0826660156678827</v>
      </c>
      <c r="G19" s="1"/>
      <c r="H19" s="1"/>
      <c r="I19" s="1"/>
    </row>
    <row r="20" spans="1:9" x14ac:dyDescent="0.25">
      <c r="A20" s="11" t="s">
        <v>57</v>
      </c>
      <c r="B20" s="12">
        <v>964348</v>
      </c>
      <c r="C20" s="12">
        <v>1317164</v>
      </c>
      <c r="D20" s="12">
        <v>964348</v>
      </c>
      <c r="E20" s="12">
        <v>1317164</v>
      </c>
      <c r="F20" s="13">
        <f t="shared" si="0"/>
        <v>36.585962743739799</v>
      </c>
      <c r="G20" s="1"/>
      <c r="H20" s="1"/>
      <c r="I20" s="1"/>
    </row>
    <row r="21" spans="1:9" x14ac:dyDescent="0.25">
      <c r="A21" s="8" t="s">
        <v>58</v>
      </c>
      <c r="B21" s="9">
        <v>1164416</v>
      </c>
      <c r="C21" s="9">
        <v>594698</v>
      </c>
      <c r="D21" s="9">
        <v>1164416</v>
      </c>
      <c r="E21" s="9">
        <v>594698</v>
      </c>
      <c r="F21" s="10">
        <f t="shared" si="0"/>
        <v>-48.92735929427284</v>
      </c>
      <c r="G21" s="1"/>
      <c r="H21" s="1"/>
      <c r="I21" s="1"/>
    </row>
    <row r="22" spans="1:9" x14ac:dyDescent="0.25">
      <c r="A22" s="11" t="s">
        <v>59</v>
      </c>
      <c r="B22" s="12">
        <v>15692950</v>
      </c>
      <c r="C22" s="12">
        <v>17145632</v>
      </c>
      <c r="D22" s="12">
        <v>15692950</v>
      </c>
      <c r="E22" s="12">
        <v>17145632</v>
      </c>
      <c r="F22" s="13">
        <f t="shared" si="0"/>
        <v>9.2569083569373447</v>
      </c>
      <c r="G22" s="1"/>
      <c r="H22" s="1"/>
      <c r="I22" s="1"/>
    </row>
    <row r="23" spans="1:9" x14ac:dyDescent="0.25">
      <c r="A23" s="8" t="s">
        <v>60</v>
      </c>
      <c r="B23" s="9">
        <v>2948471</v>
      </c>
      <c r="C23" s="9">
        <v>2914423</v>
      </c>
      <c r="D23" s="9">
        <v>2948471</v>
      </c>
      <c r="E23" s="9">
        <v>2914423</v>
      </c>
      <c r="F23" s="10">
        <f t="shared" si="0"/>
        <v>-1.1547680136586109</v>
      </c>
      <c r="G23" s="1"/>
      <c r="H23" s="1"/>
      <c r="I23" s="1"/>
    </row>
    <row r="24" spans="1:9" x14ac:dyDescent="0.25">
      <c r="A24" s="11" t="s">
        <v>61</v>
      </c>
      <c r="B24" s="12">
        <v>313890</v>
      </c>
      <c r="C24" s="12">
        <v>301835</v>
      </c>
      <c r="D24" s="12">
        <v>313890</v>
      </c>
      <c r="E24" s="12">
        <v>301835</v>
      </c>
      <c r="F24" s="13">
        <f t="shared" si="0"/>
        <v>-3.8405173786995448</v>
      </c>
      <c r="G24" s="1"/>
      <c r="H24" s="1"/>
      <c r="I24" s="1"/>
    </row>
    <row r="25" spans="1:9" x14ac:dyDescent="0.25">
      <c r="A25" s="8" t="s">
        <v>62</v>
      </c>
      <c r="B25" s="9">
        <v>1111008</v>
      </c>
      <c r="C25" s="9">
        <v>1078086</v>
      </c>
      <c r="D25" s="9">
        <v>1111008</v>
      </c>
      <c r="E25" s="9">
        <v>1078086</v>
      </c>
      <c r="F25" s="10">
        <f t="shared" si="0"/>
        <v>-2.9632549900630778</v>
      </c>
      <c r="G25" s="1"/>
      <c r="H25" s="1"/>
      <c r="I25" s="1"/>
    </row>
    <row r="26" spans="1:9" x14ac:dyDescent="0.25">
      <c r="A26" s="11" t="s">
        <v>63</v>
      </c>
      <c r="B26" s="12">
        <v>173414</v>
      </c>
      <c r="C26" s="12">
        <v>252390</v>
      </c>
      <c r="D26" s="12">
        <v>173414</v>
      </c>
      <c r="E26" s="12">
        <v>252390</v>
      </c>
      <c r="F26" s="13">
        <f t="shared" si="0"/>
        <v>45.541882431637589</v>
      </c>
      <c r="G26" s="1"/>
      <c r="H26" s="1"/>
      <c r="I26" s="1"/>
    </row>
    <row r="27" spans="1:9" x14ac:dyDescent="0.25">
      <c r="A27" s="8" t="s">
        <v>64</v>
      </c>
      <c r="B27" s="9">
        <v>416153</v>
      </c>
      <c r="C27" s="9">
        <v>518030</v>
      </c>
      <c r="D27" s="9">
        <v>416153</v>
      </c>
      <c r="E27" s="9">
        <v>518030</v>
      </c>
      <c r="F27" s="10">
        <f t="shared" si="0"/>
        <v>24.48065975734886</v>
      </c>
      <c r="G27" s="1"/>
      <c r="H27" s="1"/>
      <c r="I27" s="1"/>
    </row>
    <row r="28" spans="1:9" x14ac:dyDescent="0.25">
      <c r="A28" s="11" t="s">
        <v>65</v>
      </c>
      <c r="B28" s="12">
        <v>19273930</v>
      </c>
      <c r="C28" s="12">
        <v>18011406</v>
      </c>
      <c r="D28" s="12">
        <v>19273930</v>
      </c>
      <c r="E28" s="12">
        <v>18011406</v>
      </c>
      <c r="F28" s="13">
        <f t="shared" si="0"/>
        <v>-6.5504232919804082</v>
      </c>
      <c r="G28" s="1"/>
      <c r="H28" s="1"/>
      <c r="I28" s="1"/>
    </row>
    <row r="29" spans="1:9" x14ac:dyDescent="0.25">
      <c r="A29" s="8" t="s">
        <v>66</v>
      </c>
      <c r="B29" s="9">
        <v>1129850</v>
      </c>
      <c r="C29" s="9">
        <v>1589649</v>
      </c>
      <c r="D29" s="9">
        <v>1129850</v>
      </c>
      <c r="E29" s="9">
        <v>1589649</v>
      </c>
      <c r="F29" s="10">
        <f t="shared" si="0"/>
        <v>40.695579059167159</v>
      </c>
      <c r="G29" s="1"/>
      <c r="H29" s="1"/>
      <c r="I29" s="1"/>
    </row>
    <row r="30" spans="1:9" x14ac:dyDescent="0.25">
      <c r="A30" s="11" t="s">
        <v>67</v>
      </c>
      <c r="B30" s="12">
        <v>477310</v>
      </c>
      <c r="C30" s="12">
        <v>368339</v>
      </c>
      <c r="D30" s="12">
        <v>477310</v>
      </c>
      <c r="E30" s="12">
        <v>368339</v>
      </c>
      <c r="F30" s="13">
        <f t="shared" si="0"/>
        <v>-22.830236114893879</v>
      </c>
      <c r="G30" s="1"/>
      <c r="H30" s="1"/>
      <c r="I30" s="1"/>
    </row>
    <row r="31" spans="1:9" x14ac:dyDescent="0.25">
      <c r="A31" s="8" t="s">
        <v>68</v>
      </c>
      <c r="B31" s="9">
        <v>4291116</v>
      </c>
      <c r="C31" s="9">
        <v>3494569</v>
      </c>
      <c r="D31" s="9">
        <v>4291116</v>
      </c>
      <c r="E31" s="9">
        <v>3494569</v>
      </c>
      <c r="F31" s="10">
        <f t="shared" si="0"/>
        <v>-18.562700239285078</v>
      </c>
      <c r="G31" s="1"/>
      <c r="H31" s="1"/>
      <c r="I31" s="1"/>
    </row>
    <row r="32" spans="1:9" x14ac:dyDescent="0.25">
      <c r="A32" s="11" t="s">
        <v>69</v>
      </c>
      <c r="B32" s="12">
        <v>14616317</v>
      </c>
      <c r="C32" s="12">
        <v>13994735</v>
      </c>
      <c r="D32" s="12">
        <v>14616317</v>
      </c>
      <c r="E32" s="12">
        <v>13994735</v>
      </c>
      <c r="F32" s="13">
        <f t="shared" si="0"/>
        <v>-4.2526581764749665</v>
      </c>
      <c r="G32" s="1"/>
      <c r="H32" s="1"/>
      <c r="I32" s="1"/>
    </row>
    <row r="33" spans="1:9" x14ac:dyDescent="0.25">
      <c r="A33" s="8" t="s">
        <v>70</v>
      </c>
      <c r="B33" s="9">
        <v>2111367</v>
      </c>
      <c r="C33" s="9">
        <v>1933517</v>
      </c>
      <c r="D33" s="9">
        <v>2111367</v>
      </c>
      <c r="E33" s="9">
        <v>1933517</v>
      </c>
      <c r="F33" s="10">
        <f t="shared" si="0"/>
        <v>-8.4234526730786285</v>
      </c>
      <c r="G33" s="1"/>
      <c r="H33" s="1"/>
      <c r="I33" s="1"/>
    </row>
    <row r="34" spans="1:9" x14ac:dyDescent="0.25">
      <c r="A34" s="11" t="s">
        <v>71</v>
      </c>
      <c r="B34" s="12">
        <v>87967</v>
      </c>
      <c r="C34" s="12">
        <v>71864</v>
      </c>
      <c r="D34" s="12">
        <v>87967</v>
      </c>
      <c r="E34" s="12">
        <v>71864</v>
      </c>
      <c r="F34" s="13">
        <f t="shared" si="0"/>
        <v>-18.30572828447032</v>
      </c>
      <c r="G34" s="1"/>
      <c r="H34" s="1"/>
      <c r="I34" s="1"/>
    </row>
    <row r="35" spans="1:9" x14ac:dyDescent="0.25">
      <c r="A35" s="14" t="s">
        <v>72</v>
      </c>
      <c r="B35" s="15">
        <f>SUM(B7:B34)</f>
        <v>128340209</v>
      </c>
      <c r="C35" s="15">
        <f t="shared" ref="C35:E35" si="1">SUM(C7:C34)</f>
        <v>135271376</v>
      </c>
      <c r="D35" s="15">
        <f t="shared" si="1"/>
        <v>128340209</v>
      </c>
      <c r="E35" s="15">
        <f t="shared" si="1"/>
        <v>135271376</v>
      </c>
      <c r="F35" s="16">
        <f t="shared" si="0"/>
        <v>5.4006200036654093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855779</v>
      </c>
      <c r="C38" s="41">
        <f>D7</f>
        <v>872525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24757341</v>
      </c>
      <c r="G38" s="42">
        <f>LOOKUP(E38,$A$38:$A$65,$C$38:$C$65)</f>
        <v>22692808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718137</v>
      </c>
      <c r="C39" s="41">
        <f t="shared" ref="C39:C65" si="5">D8</f>
        <v>656835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18240161</v>
      </c>
      <c r="G39" s="42">
        <f t="shared" ref="G39:G65" si="8">LOOKUP(E39,$A$38:$A$65,$C$38:$C$65)</f>
        <v>15715061</v>
      </c>
    </row>
    <row r="40" spans="1:9" x14ac:dyDescent="0.25">
      <c r="A40" s="42" t="str">
        <f t="shared" si="3"/>
        <v>ALMERIA</v>
      </c>
      <c r="B40" s="41">
        <f t="shared" si="4"/>
        <v>1738073</v>
      </c>
      <c r="C40" s="41">
        <f t="shared" si="5"/>
        <v>1473657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18011406</v>
      </c>
      <c r="G40" s="42">
        <f t="shared" si="8"/>
        <v>19273930</v>
      </c>
    </row>
    <row r="41" spans="1:9" x14ac:dyDescent="0.25">
      <c r="A41" s="42" t="str">
        <f t="shared" si="3"/>
        <v>AVILES</v>
      </c>
      <c r="B41" s="41">
        <f t="shared" si="4"/>
        <v>459355</v>
      </c>
      <c r="C41" s="41">
        <f t="shared" si="5"/>
        <v>338935</v>
      </c>
      <c r="D41" s="41">
        <f t="shared" si="6"/>
        <v>24</v>
      </c>
      <c r="E41" s="42" t="str">
        <f t="shared" si="2"/>
        <v>LAS PALMAS</v>
      </c>
      <c r="F41" s="42">
        <f t="shared" si="7"/>
        <v>17145632</v>
      </c>
      <c r="G41" s="42">
        <f t="shared" si="8"/>
        <v>15692950</v>
      </c>
    </row>
    <row r="42" spans="1:9" x14ac:dyDescent="0.25">
      <c r="A42" s="42" t="str">
        <f t="shared" si="3"/>
        <v>BAHIA DE ALGECIRAS</v>
      </c>
      <c r="B42" s="41">
        <f t="shared" si="4"/>
        <v>24757341</v>
      </c>
      <c r="C42" s="41">
        <f t="shared" si="5"/>
        <v>22692808</v>
      </c>
      <c r="D42" s="41">
        <f t="shared" si="6"/>
        <v>1</v>
      </c>
      <c r="E42" s="42" t="str">
        <f t="shared" si="2"/>
        <v>VALENCIA</v>
      </c>
      <c r="F42" s="42">
        <f t="shared" si="7"/>
        <v>13994735</v>
      </c>
      <c r="G42" s="42">
        <f t="shared" si="8"/>
        <v>14616317</v>
      </c>
    </row>
    <row r="43" spans="1:9" x14ac:dyDescent="0.25">
      <c r="A43" s="42" t="str">
        <f t="shared" si="3"/>
        <v>BAHIA DE CADIZ</v>
      </c>
      <c r="B43" s="41">
        <f t="shared" si="4"/>
        <v>1771608</v>
      </c>
      <c r="C43" s="41">
        <f t="shared" si="5"/>
        <v>1223122</v>
      </c>
      <c r="D43" s="41">
        <f t="shared" si="6"/>
        <v>13</v>
      </c>
      <c r="E43" s="42" t="str">
        <f t="shared" si="2"/>
        <v>BALEARES</v>
      </c>
      <c r="F43" s="42">
        <f t="shared" si="7"/>
        <v>10062290</v>
      </c>
      <c r="G43" s="42">
        <f t="shared" si="8"/>
        <v>7488539</v>
      </c>
    </row>
    <row r="44" spans="1:9" x14ac:dyDescent="0.25">
      <c r="A44" s="42" t="str">
        <f t="shared" si="3"/>
        <v>BALEARES</v>
      </c>
      <c r="B44" s="41">
        <f t="shared" si="4"/>
        <v>10062290</v>
      </c>
      <c r="C44" s="41">
        <f t="shared" si="5"/>
        <v>7488539</v>
      </c>
      <c r="D44" s="41">
        <f t="shared" si="6"/>
        <v>6</v>
      </c>
      <c r="E44" s="42" t="str">
        <f t="shared" si="2"/>
        <v>CEUTA</v>
      </c>
      <c r="F44" s="42">
        <f t="shared" si="7"/>
        <v>5065584</v>
      </c>
      <c r="G44" s="42">
        <f t="shared" si="8"/>
        <v>5441330</v>
      </c>
    </row>
    <row r="45" spans="1:9" x14ac:dyDescent="0.25">
      <c r="A45" s="42" t="str">
        <f t="shared" si="3"/>
        <v>BARCELONA</v>
      </c>
      <c r="B45" s="41">
        <f t="shared" si="4"/>
        <v>18240161</v>
      </c>
      <c r="C45" s="41">
        <f t="shared" si="5"/>
        <v>15715061</v>
      </c>
      <c r="D45" s="41">
        <f t="shared" si="6"/>
        <v>2</v>
      </c>
      <c r="E45" s="42" t="str">
        <f t="shared" si="2"/>
        <v>TARRAGONA</v>
      </c>
      <c r="F45" s="42">
        <f t="shared" si="7"/>
        <v>3494569</v>
      </c>
      <c r="G45" s="42">
        <f t="shared" si="8"/>
        <v>4291116</v>
      </c>
    </row>
    <row r="46" spans="1:9" x14ac:dyDescent="0.25">
      <c r="A46" s="42" t="str">
        <f t="shared" si="3"/>
        <v>BILBAO</v>
      </c>
      <c r="B46" s="41">
        <f t="shared" si="4"/>
        <v>3259664</v>
      </c>
      <c r="C46" s="41">
        <f t="shared" si="5"/>
        <v>3178743</v>
      </c>
      <c r="D46" s="41">
        <f t="shared" si="6"/>
        <v>9</v>
      </c>
      <c r="E46" s="42" t="str">
        <f t="shared" si="2"/>
        <v>BILBAO</v>
      </c>
      <c r="F46" s="42">
        <f t="shared" si="7"/>
        <v>3259664</v>
      </c>
      <c r="G46" s="42">
        <f t="shared" si="8"/>
        <v>3178743</v>
      </c>
    </row>
    <row r="47" spans="1:9" x14ac:dyDescent="0.25">
      <c r="A47" s="42" t="str">
        <f t="shared" si="3"/>
        <v>CARTAGENA</v>
      </c>
      <c r="B47" s="41">
        <f t="shared" si="4"/>
        <v>2274623</v>
      </c>
      <c r="C47" s="41">
        <f t="shared" si="5"/>
        <v>2265507</v>
      </c>
      <c r="D47" s="41">
        <f t="shared" si="6"/>
        <v>11</v>
      </c>
      <c r="E47" s="42" t="str">
        <f t="shared" si="2"/>
        <v>MALAGA</v>
      </c>
      <c r="F47" s="42">
        <f t="shared" si="7"/>
        <v>2914423</v>
      </c>
      <c r="G47" s="42">
        <f t="shared" si="8"/>
        <v>2948471</v>
      </c>
    </row>
    <row r="48" spans="1:9" x14ac:dyDescent="0.25">
      <c r="A48" s="42" t="str">
        <f t="shared" si="3"/>
        <v>CASTELLON</v>
      </c>
      <c r="B48" s="41">
        <f t="shared" si="4"/>
        <v>1355990</v>
      </c>
      <c r="C48" s="41">
        <f t="shared" si="5"/>
        <v>1081877</v>
      </c>
      <c r="D48" s="41">
        <f t="shared" si="6"/>
        <v>16</v>
      </c>
      <c r="E48" s="42" t="str">
        <f t="shared" si="2"/>
        <v>CARTAGENA</v>
      </c>
      <c r="F48" s="42">
        <f t="shared" si="7"/>
        <v>2274623</v>
      </c>
      <c r="G48" s="42">
        <f t="shared" si="8"/>
        <v>2265507</v>
      </c>
    </row>
    <row r="49" spans="1:7" x14ac:dyDescent="0.25">
      <c r="A49" s="42" t="str">
        <f t="shared" si="3"/>
        <v>CEUTA</v>
      </c>
      <c r="B49" s="41">
        <f t="shared" si="4"/>
        <v>5065584</v>
      </c>
      <c r="C49" s="41">
        <f t="shared" si="5"/>
        <v>5441330</v>
      </c>
      <c r="D49" s="41">
        <f t="shared" si="6"/>
        <v>7</v>
      </c>
      <c r="E49" s="42" t="str">
        <f t="shared" si="2"/>
        <v>VIGO</v>
      </c>
      <c r="F49" s="42">
        <f t="shared" si="7"/>
        <v>1933517</v>
      </c>
      <c r="G49" s="42">
        <f t="shared" si="8"/>
        <v>2111367</v>
      </c>
    </row>
    <row r="50" spans="1:7" x14ac:dyDescent="0.25">
      <c r="A50" s="42" t="str">
        <f t="shared" si="3"/>
        <v>FERROL-SAN CIBRAO</v>
      </c>
      <c r="B50" s="41">
        <f t="shared" si="4"/>
        <v>1126434</v>
      </c>
      <c r="C50" s="41">
        <f t="shared" si="5"/>
        <v>1138763</v>
      </c>
      <c r="D50" s="41">
        <f t="shared" si="6"/>
        <v>18</v>
      </c>
      <c r="E50" s="42" t="str">
        <f t="shared" si="2"/>
        <v>BAHIA DE CADIZ</v>
      </c>
      <c r="F50" s="42">
        <f t="shared" si="7"/>
        <v>1771608</v>
      </c>
      <c r="G50" s="42">
        <f t="shared" si="8"/>
        <v>1223122</v>
      </c>
    </row>
    <row r="51" spans="1:7" x14ac:dyDescent="0.25">
      <c r="A51" s="42" t="str">
        <f t="shared" si="3"/>
        <v>GIJON</v>
      </c>
      <c r="B51" s="41">
        <f t="shared" si="4"/>
        <v>1317164</v>
      </c>
      <c r="C51" s="41">
        <f t="shared" si="5"/>
        <v>964348</v>
      </c>
      <c r="D51" s="41">
        <f t="shared" si="6"/>
        <v>17</v>
      </c>
      <c r="E51" s="42" t="str">
        <f t="shared" si="2"/>
        <v>ALMERIA</v>
      </c>
      <c r="F51" s="42">
        <f t="shared" si="7"/>
        <v>1738073</v>
      </c>
      <c r="G51" s="42">
        <f t="shared" si="8"/>
        <v>1473657</v>
      </c>
    </row>
    <row r="52" spans="1:7" x14ac:dyDescent="0.25">
      <c r="A52" s="42" t="str">
        <f t="shared" si="3"/>
        <v>HUELVA</v>
      </c>
      <c r="B52" s="41">
        <f t="shared" si="4"/>
        <v>594698</v>
      </c>
      <c r="C52" s="41">
        <f t="shared" si="5"/>
        <v>1164416</v>
      </c>
      <c r="D52" s="41">
        <f t="shared" si="6"/>
        <v>22</v>
      </c>
      <c r="E52" s="42" t="str">
        <f t="shared" si="2"/>
        <v>SANTANDER</v>
      </c>
      <c r="F52" s="42">
        <f t="shared" si="7"/>
        <v>1589649</v>
      </c>
      <c r="G52" s="42">
        <f t="shared" si="8"/>
        <v>1129850</v>
      </c>
    </row>
    <row r="53" spans="1:7" x14ac:dyDescent="0.25">
      <c r="A53" s="42" t="str">
        <f t="shared" si="3"/>
        <v>LAS PALMAS</v>
      </c>
      <c r="B53" s="41">
        <f t="shared" si="4"/>
        <v>17145632</v>
      </c>
      <c r="C53" s="41">
        <f t="shared" si="5"/>
        <v>15692950</v>
      </c>
      <c r="D53" s="41">
        <f t="shared" si="6"/>
        <v>4</v>
      </c>
      <c r="E53" s="42" t="str">
        <f t="shared" si="2"/>
        <v>CASTELLON</v>
      </c>
      <c r="F53" s="42">
        <f t="shared" si="7"/>
        <v>1355990</v>
      </c>
      <c r="G53" s="42">
        <f t="shared" si="8"/>
        <v>1081877</v>
      </c>
    </row>
    <row r="54" spans="1:7" x14ac:dyDescent="0.25">
      <c r="A54" s="42" t="str">
        <f t="shared" si="3"/>
        <v>MALAGA</v>
      </c>
      <c r="B54" s="41">
        <f t="shared" si="4"/>
        <v>2914423</v>
      </c>
      <c r="C54" s="41">
        <f t="shared" si="5"/>
        <v>2948471</v>
      </c>
      <c r="D54" s="41">
        <f t="shared" si="6"/>
        <v>10</v>
      </c>
      <c r="E54" s="42" t="str">
        <f t="shared" si="2"/>
        <v>GIJON</v>
      </c>
      <c r="F54" s="42">
        <f t="shared" si="7"/>
        <v>1317164</v>
      </c>
      <c r="G54" s="42">
        <f t="shared" si="8"/>
        <v>964348</v>
      </c>
    </row>
    <row r="55" spans="1:7" x14ac:dyDescent="0.25">
      <c r="A55" s="42" t="str">
        <f t="shared" si="3"/>
        <v>MARIN Y RIA DE PONTEVEDRA</v>
      </c>
      <c r="B55" s="41">
        <f t="shared" si="4"/>
        <v>301835</v>
      </c>
      <c r="C55" s="41">
        <f t="shared" si="5"/>
        <v>313890</v>
      </c>
      <c r="D55" s="41">
        <f t="shared" si="6"/>
        <v>26</v>
      </c>
      <c r="E55" s="42" t="str">
        <f t="shared" si="2"/>
        <v>FERROL-SAN CIBRAO</v>
      </c>
      <c r="F55" s="42">
        <f t="shared" ref="F55:F65" si="9">LOOKUP(E55,$A$38:$A$65,$B$38:$B$65)</f>
        <v>1126434</v>
      </c>
      <c r="G55" s="42">
        <f t="shared" si="8"/>
        <v>1138763</v>
      </c>
    </row>
    <row r="56" spans="1:7" x14ac:dyDescent="0.25">
      <c r="A56" s="42" t="str">
        <f t="shared" si="3"/>
        <v>MELILLA</v>
      </c>
      <c r="B56" s="41">
        <f t="shared" si="4"/>
        <v>1078086</v>
      </c>
      <c r="C56" s="41">
        <f t="shared" si="5"/>
        <v>1111008</v>
      </c>
      <c r="D56" s="41">
        <f t="shared" si="6"/>
        <v>19</v>
      </c>
      <c r="E56" s="42" t="str">
        <f t="shared" si="2"/>
        <v>MELILLA</v>
      </c>
      <c r="F56" s="42">
        <f t="shared" si="9"/>
        <v>1078086</v>
      </c>
      <c r="G56" s="42">
        <f t="shared" si="8"/>
        <v>1111008</v>
      </c>
    </row>
    <row r="57" spans="1:7" x14ac:dyDescent="0.25">
      <c r="A57" s="42" t="str">
        <f t="shared" si="3"/>
        <v>MOTRIL</v>
      </c>
      <c r="B57" s="41">
        <f t="shared" si="4"/>
        <v>252390</v>
      </c>
      <c r="C57" s="41">
        <f t="shared" si="5"/>
        <v>173414</v>
      </c>
      <c r="D57" s="41">
        <f t="shared" si="6"/>
        <v>27</v>
      </c>
      <c r="E57" s="42" t="str">
        <f t="shared" si="2"/>
        <v>A CORUÑA</v>
      </c>
      <c r="F57" s="42">
        <f t="shared" si="9"/>
        <v>855779</v>
      </c>
      <c r="G57" s="42">
        <f t="shared" si="8"/>
        <v>872525</v>
      </c>
    </row>
    <row r="58" spans="1:7" x14ac:dyDescent="0.25">
      <c r="A58" s="42" t="str">
        <f t="shared" si="3"/>
        <v>PASAIA</v>
      </c>
      <c r="B58" s="41">
        <f t="shared" si="4"/>
        <v>518030</v>
      </c>
      <c r="C58" s="41">
        <f t="shared" si="5"/>
        <v>416153</v>
      </c>
      <c r="D58" s="41">
        <f t="shared" si="6"/>
        <v>23</v>
      </c>
      <c r="E58" s="42" t="str">
        <f t="shared" si="2"/>
        <v>ALICANTE</v>
      </c>
      <c r="F58" s="42">
        <f t="shared" si="9"/>
        <v>718137</v>
      </c>
      <c r="G58" s="42">
        <f t="shared" si="8"/>
        <v>656835</v>
      </c>
    </row>
    <row r="59" spans="1:7" x14ac:dyDescent="0.25">
      <c r="A59" s="42" t="str">
        <f t="shared" si="3"/>
        <v>SANTA CRUZ DE TENERIFE</v>
      </c>
      <c r="B59" s="41">
        <f t="shared" si="4"/>
        <v>18011406</v>
      </c>
      <c r="C59" s="41">
        <f t="shared" si="5"/>
        <v>19273930</v>
      </c>
      <c r="D59" s="41">
        <f t="shared" si="6"/>
        <v>3</v>
      </c>
      <c r="E59" s="42" t="str">
        <f t="shared" si="2"/>
        <v>HUELVA</v>
      </c>
      <c r="F59" s="42">
        <f t="shared" si="9"/>
        <v>594698</v>
      </c>
      <c r="G59" s="42">
        <f t="shared" si="8"/>
        <v>1164416</v>
      </c>
    </row>
    <row r="60" spans="1:7" x14ac:dyDescent="0.25">
      <c r="A60" s="42" t="str">
        <f t="shared" si="3"/>
        <v>SANTANDER</v>
      </c>
      <c r="B60" s="41">
        <f t="shared" si="4"/>
        <v>1589649</v>
      </c>
      <c r="C60" s="41">
        <f t="shared" si="5"/>
        <v>1129850</v>
      </c>
      <c r="D60" s="41">
        <f t="shared" si="6"/>
        <v>15</v>
      </c>
      <c r="E60" s="42" t="str">
        <f t="shared" si="2"/>
        <v>PASAIA</v>
      </c>
      <c r="F60" s="42">
        <f t="shared" si="9"/>
        <v>518030</v>
      </c>
      <c r="G60" s="42">
        <f t="shared" si="8"/>
        <v>416153</v>
      </c>
    </row>
    <row r="61" spans="1:7" x14ac:dyDescent="0.25">
      <c r="A61" s="42" t="str">
        <f t="shared" si="3"/>
        <v>SEVILLA</v>
      </c>
      <c r="B61" s="41">
        <f t="shared" si="4"/>
        <v>368339</v>
      </c>
      <c r="C61" s="41">
        <f t="shared" si="5"/>
        <v>477310</v>
      </c>
      <c r="D61" s="41">
        <f t="shared" si="6"/>
        <v>25</v>
      </c>
      <c r="E61" s="42" t="str">
        <f t="shared" si="2"/>
        <v>AVILES</v>
      </c>
      <c r="F61" s="42">
        <f t="shared" si="9"/>
        <v>459355</v>
      </c>
      <c r="G61" s="42">
        <f t="shared" si="8"/>
        <v>338935</v>
      </c>
    </row>
    <row r="62" spans="1:7" x14ac:dyDescent="0.25">
      <c r="A62" s="42" t="str">
        <f t="shared" si="3"/>
        <v>TARRAGONA</v>
      </c>
      <c r="B62" s="41">
        <f t="shared" si="4"/>
        <v>3494569</v>
      </c>
      <c r="C62" s="41">
        <f t="shared" si="5"/>
        <v>4291116</v>
      </c>
      <c r="D62" s="41">
        <f t="shared" si="6"/>
        <v>8</v>
      </c>
      <c r="E62" s="42" t="str">
        <f t="shared" si="2"/>
        <v>SEVILLA</v>
      </c>
      <c r="F62" s="42">
        <f t="shared" si="9"/>
        <v>368339</v>
      </c>
      <c r="G62" s="42">
        <f t="shared" si="8"/>
        <v>477310</v>
      </c>
    </row>
    <row r="63" spans="1:7" x14ac:dyDescent="0.25">
      <c r="A63" s="42" t="str">
        <f t="shared" si="3"/>
        <v>VALENCIA</v>
      </c>
      <c r="B63" s="41">
        <f t="shared" si="4"/>
        <v>13994735</v>
      </c>
      <c r="C63" s="41">
        <f t="shared" si="5"/>
        <v>14616317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301835</v>
      </c>
      <c r="G63" s="42">
        <f t="shared" si="8"/>
        <v>313890</v>
      </c>
    </row>
    <row r="64" spans="1:7" x14ac:dyDescent="0.25">
      <c r="A64" s="42" t="str">
        <f t="shared" si="3"/>
        <v>VIGO</v>
      </c>
      <c r="B64" s="41">
        <f t="shared" si="4"/>
        <v>1933517</v>
      </c>
      <c r="C64" s="41">
        <f t="shared" si="5"/>
        <v>2111367</v>
      </c>
      <c r="D64" s="41">
        <f t="shared" si="6"/>
        <v>12</v>
      </c>
      <c r="E64" s="42" t="str">
        <f t="shared" si="2"/>
        <v>MOTRIL</v>
      </c>
      <c r="F64" s="42">
        <f t="shared" si="9"/>
        <v>252390</v>
      </c>
      <c r="G64" s="42">
        <f t="shared" si="8"/>
        <v>173414</v>
      </c>
    </row>
    <row r="65" spans="1:7" x14ac:dyDescent="0.25">
      <c r="A65" s="42" t="str">
        <f t="shared" si="3"/>
        <v>VILAGARCIA</v>
      </c>
      <c r="B65" s="41">
        <f t="shared" si="4"/>
        <v>71864</v>
      </c>
      <c r="C65" s="41">
        <f t="shared" si="5"/>
        <v>87967</v>
      </c>
      <c r="D65" s="41">
        <f t="shared" si="6"/>
        <v>28</v>
      </c>
      <c r="E65" s="42" t="str">
        <f t="shared" si="2"/>
        <v>VILAGARCIA</v>
      </c>
      <c r="F65" s="42">
        <f t="shared" si="9"/>
        <v>71864</v>
      </c>
      <c r="G65" s="42">
        <f t="shared" si="8"/>
        <v>87967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Enero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</v>
      </c>
      <c r="C8" s="12">
        <v>3</v>
      </c>
      <c r="D8" s="12">
        <v>1</v>
      </c>
      <c r="E8" s="12">
        <v>3</v>
      </c>
      <c r="F8" s="13">
        <f t="shared" ref="F8:F35" si="0">((E8*100)/D8)-100</f>
        <v>200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1</v>
      </c>
      <c r="D9" s="9">
        <v>0</v>
      </c>
      <c r="E9" s="9">
        <v>1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</v>
      </c>
      <c r="C12" s="12">
        <v>7</v>
      </c>
      <c r="D12" s="12">
        <v>2</v>
      </c>
      <c r="E12" s="12">
        <v>7</v>
      </c>
      <c r="F12" s="13">
        <f t="shared" si="0"/>
        <v>250</v>
      </c>
      <c r="G12" s="1"/>
      <c r="H12" s="1"/>
      <c r="I12" s="1"/>
    </row>
    <row r="13" spans="1:12" x14ac:dyDescent="0.25">
      <c r="A13" s="8" t="s">
        <v>50</v>
      </c>
      <c r="B13" s="9">
        <v>5</v>
      </c>
      <c r="C13" s="9">
        <v>9</v>
      </c>
      <c r="D13" s="9">
        <v>5</v>
      </c>
      <c r="E13" s="9">
        <v>9</v>
      </c>
      <c r="F13" s="10">
        <f t="shared" si="0"/>
        <v>80</v>
      </c>
      <c r="G13" s="1"/>
      <c r="H13" s="1"/>
      <c r="I13" s="1"/>
    </row>
    <row r="14" spans="1:12" x14ac:dyDescent="0.25">
      <c r="A14" s="11" t="s">
        <v>51</v>
      </c>
      <c r="B14" s="12">
        <v>18</v>
      </c>
      <c r="C14" s="12">
        <v>19</v>
      </c>
      <c r="D14" s="12">
        <v>18</v>
      </c>
      <c r="E14" s="12">
        <v>19</v>
      </c>
      <c r="F14" s="13">
        <f t="shared" si="0"/>
        <v>5.5555555555555571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3</v>
      </c>
      <c r="C16" s="12">
        <v>2</v>
      </c>
      <c r="D16" s="12">
        <v>3</v>
      </c>
      <c r="E16" s="12">
        <v>2</v>
      </c>
      <c r="F16" s="13">
        <f t="shared" si="0"/>
        <v>-33.333333333333329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</v>
      </c>
      <c r="D18" s="12">
        <v>0</v>
      </c>
      <c r="E18" s="12">
        <v>1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38</v>
      </c>
      <c r="C22" s="12">
        <v>40</v>
      </c>
      <c r="D22" s="12">
        <v>38</v>
      </c>
      <c r="E22" s="12">
        <v>40</v>
      </c>
      <c r="F22" s="13">
        <f t="shared" si="0"/>
        <v>5.2631578947368354</v>
      </c>
      <c r="G22" s="1"/>
      <c r="H22" s="1"/>
      <c r="I22" s="1"/>
    </row>
    <row r="23" spans="1:9" x14ac:dyDescent="0.25">
      <c r="A23" s="8" t="s">
        <v>60</v>
      </c>
      <c r="B23" s="9">
        <v>11</v>
      </c>
      <c r="C23" s="9">
        <v>10</v>
      </c>
      <c r="D23" s="9">
        <v>11</v>
      </c>
      <c r="E23" s="9">
        <v>10</v>
      </c>
      <c r="F23" s="10">
        <f t="shared" si="0"/>
        <v>-9.0909090909090935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</v>
      </c>
      <c r="C28" s="12">
        <v>37</v>
      </c>
      <c r="D28" s="12">
        <v>37</v>
      </c>
      <c r="E28" s="12">
        <v>37</v>
      </c>
      <c r="F28" s="13">
        <f t="shared" si="0"/>
        <v>0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1</v>
      </c>
      <c r="D30" s="12">
        <v>0</v>
      </c>
      <c r="E30" s="12">
        <v>1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</v>
      </c>
      <c r="C32" s="12">
        <v>0</v>
      </c>
      <c r="D32" s="12">
        <v>4</v>
      </c>
      <c r="E32" s="12">
        <v>0</v>
      </c>
      <c r="F32" s="13">
        <f t="shared" si="0"/>
        <v>-100</v>
      </c>
      <c r="G32" s="1"/>
      <c r="H32" s="1"/>
      <c r="I32" s="1"/>
    </row>
    <row r="33" spans="1:9" x14ac:dyDescent="0.25">
      <c r="A33" s="8" t="s">
        <v>70</v>
      </c>
      <c r="B33" s="9">
        <v>2</v>
      </c>
      <c r="C33" s="9">
        <v>2</v>
      </c>
      <c r="D33" s="9">
        <v>2</v>
      </c>
      <c r="E33" s="9">
        <v>2</v>
      </c>
      <c r="F33" s="10">
        <f t="shared" si="0"/>
        <v>0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121</v>
      </c>
      <c r="C35" s="15">
        <f t="shared" ref="C35:E35" si="1">SUM(C7:C34)</f>
        <v>132</v>
      </c>
      <c r="D35" s="15">
        <f t="shared" si="1"/>
        <v>121</v>
      </c>
      <c r="E35" s="15">
        <f t="shared" si="1"/>
        <v>132</v>
      </c>
      <c r="F35" s="16">
        <f t="shared" si="0"/>
        <v>9.0909090909090935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LAS PALMAS</v>
      </c>
      <c r="F38" s="42">
        <f>LOOKUP(E38,$A$38:$A$65,$B$38:$B$65)</f>
        <v>40</v>
      </c>
      <c r="G38" s="42">
        <f>LOOKUP(E38,$A$38:$A$65,$C$38:$C$65)</f>
        <v>38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3</v>
      </c>
      <c r="C39" s="41">
        <f t="shared" ref="C39:C65" si="5">D8</f>
        <v>1</v>
      </c>
      <c r="D39" s="41">
        <f t="shared" ref="D39:D65" si="6">_xlfn.RANK.EQ(B39,$B$38:$B$65)+COUNTIF($B$38:$B$65,B39)-1</f>
        <v>7</v>
      </c>
      <c r="E39" s="42" t="str">
        <f t="shared" si="2"/>
        <v>SANTA CRUZ DE TENERIFE</v>
      </c>
      <c r="F39" s="42">
        <f t="shared" ref="F39:F54" si="7">LOOKUP(E39,$A$38:$A$65,$B$38:$B$65)</f>
        <v>37</v>
      </c>
      <c r="G39" s="42">
        <f t="shared" ref="G39:G65" si="8">LOOKUP(E39,$A$38:$A$65,$C$38:$C$65)</f>
        <v>37</v>
      </c>
      <c r="H39" s="45"/>
    </row>
    <row r="40" spans="1:9" x14ac:dyDescent="0.25">
      <c r="A40" s="42" t="str">
        <f t="shared" si="3"/>
        <v>ALMERIA</v>
      </c>
      <c r="B40" s="41">
        <f t="shared" si="4"/>
        <v>1</v>
      </c>
      <c r="C40" s="41">
        <f t="shared" si="5"/>
        <v>0</v>
      </c>
      <c r="D40" s="41">
        <f t="shared" si="6"/>
        <v>12</v>
      </c>
      <c r="E40" s="42" t="str">
        <f t="shared" si="2"/>
        <v>BARCELONA</v>
      </c>
      <c r="F40" s="42">
        <f t="shared" si="7"/>
        <v>19</v>
      </c>
      <c r="G40" s="42">
        <f t="shared" si="8"/>
        <v>18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10</v>
      </c>
      <c r="G41" s="42">
        <f t="shared" si="8"/>
        <v>11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9</v>
      </c>
      <c r="G42" s="42">
        <f t="shared" si="8"/>
        <v>5</v>
      </c>
      <c r="H42" s="45"/>
    </row>
    <row r="43" spans="1:9" x14ac:dyDescent="0.25">
      <c r="A43" s="42" t="str">
        <f t="shared" si="3"/>
        <v>BAHIA DE CADIZ</v>
      </c>
      <c r="B43" s="41">
        <f t="shared" si="4"/>
        <v>7</v>
      </c>
      <c r="C43" s="41">
        <f t="shared" si="5"/>
        <v>2</v>
      </c>
      <c r="D43" s="41">
        <f t="shared" si="6"/>
        <v>6</v>
      </c>
      <c r="E43" s="42" t="str">
        <f t="shared" si="2"/>
        <v>BAHIA DE CADIZ</v>
      </c>
      <c r="F43" s="42">
        <f t="shared" si="7"/>
        <v>7</v>
      </c>
      <c r="G43" s="42">
        <f t="shared" si="8"/>
        <v>2</v>
      </c>
      <c r="H43" s="45"/>
    </row>
    <row r="44" spans="1:9" x14ac:dyDescent="0.25">
      <c r="A44" s="42" t="str">
        <f t="shared" si="3"/>
        <v>BALEARES</v>
      </c>
      <c r="B44" s="41">
        <f t="shared" si="4"/>
        <v>9</v>
      </c>
      <c r="C44" s="41">
        <f t="shared" si="5"/>
        <v>5</v>
      </c>
      <c r="D44" s="41">
        <f t="shared" si="6"/>
        <v>5</v>
      </c>
      <c r="E44" s="42" t="str">
        <f t="shared" si="2"/>
        <v>ALICANTE</v>
      </c>
      <c r="F44" s="42">
        <f t="shared" si="7"/>
        <v>3</v>
      </c>
      <c r="G44" s="42">
        <f t="shared" si="8"/>
        <v>1</v>
      </c>
      <c r="H44" s="45"/>
    </row>
    <row r="45" spans="1:9" x14ac:dyDescent="0.25">
      <c r="A45" s="42" t="str">
        <f t="shared" si="3"/>
        <v>BARCELONA</v>
      </c>
      <c r="B45" s="41">
        <f t="shared" si="4"/>
        <v>19</v>
      </c>
      <c r="C45" s="41">
        <f t="shared" si="5"/>
        <v>18</v>
      </c>
      <c r="D45" s="41">
        <f t="shared" si="6"/>
        <v>3</v>
      </c>
      <c r="E45" s="42" t="e">
        <f>INDEX($A$38:$B$65,MATCH(ROW()-37,$D$38:$D$65,0),1)</f>
        <v>#N/A</v>
      </c>
      <c r="F45" s="42" t="e">
        <f t="shared" si="7"/>
        <v>#N/A</v>
      </c>
      <c r="G45" s="42" t="e">
        <f t="shared" si="8"/>
        <v>#N/A</v>
      </c>
      <c r="H45" s="45"/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>A47</f>
        <v>CARTAGENA</v>
      </c>
      <c r="F46" s="42">
        <f>LOOKUP(E46,$A$38:$A$65,$B$38:$B$65)</f>
        <v>2</v>
      </c>
      <c r="G46" s="42">
        <f>LOOKUP(E46,$A$38:$A$65,$C$38:$C$65)</f>
        <v>3</v>
      </c>
      <c r="H46" s="45"/>
    </row>
    <row r="47" spans="1:9" x14ac:dyDescent="0.25">
      <c r="A47" s="42" t="str">
        <f t="shared" si="3"/>
        <v>CARTAGENA</v>
      </c>
      <c r="B47" s="41">
        <f t="shared" si="4"/>
        <v>2</v>
      </c>
      <c r="C47" s="41">
        <f t="shared" si="5"/>
        <v>3</v>
      </c>
      <c r="D47" s="41">
        <f t="shared" si="6"/>
        <v>9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  <c r="H48" s="45"/>
    </row>
    <row r="49" spans="1:8" x14ac:dyDescent="0.25">
      <c r="A49" s="42" t="str">
        <f t="shared" si="3"/>
        <v>CEUTA</v>
      </c>
      <c r="B49" s="41">
        <f t="shared" si="4"/>
        <v>1</v>
      </c>
      <c r="C49" s="41">
        <f t="shared" si="5"/>
        <v>0</v>
      </c>
      <c r="D49" s="41">
        <f t="shared" si="6"/>
        <v>12</v>
      </c>
      <c r="E49" s="42" t="str">
        <f t="shared" si="2"/>
        <v>ALMERIA</v>
      </c>
      <c r="F49" s="42">
        <f t="shared" si="7"/>
        <v>1</v>
      </c>
      <c r="G49" s="42">
        <f t="shared" si="8"/>
        <v>0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  <c r="H50" s="45"/>
    </row>
    <row r="51" spans="1:8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  <c r="H51" s="45"/>
    </row>
    <row r="52" spans="1:8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  <c r="H52" s="45"/>
    </row>
    <row r="53" spans="1:8" x14ac:dyDescent="0.25">
      <c r="A53" s="42" t="str">
        <f t="shared" si="3"/>
        <v>LAS PALMAS</v>
      </c>
      <c r="B53" s="41">
        <f t="shared" si="4"/>
        <v>40</v>
      </c>
      <c r="C53" s="41">
        <f t="shared" si="5"/>
        <v>38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  <c r="H53" s="45"/>
    </row>
    <row r="54" spans="1:8" x14ac:dyDescent="0.25">
      <c r="A54" s="42" t="str">
        <f t="shared" si="3"/>
        <v>MALAGA</v>
      </c>
      <c r="B54" s="41">
        <f t="shared" si="4"/>
        <v>10</v>
      </c>
      <c r="C54" s="41">
        <f t="shared" si="5"/>
        <v>11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  <c r="H55" s="45"/>
    </row>
    <row r="56" spans="1:8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  <c r="H56" s="45"/>
    </row>
    <row r="57" spans="1:8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37</v>
      </c>
      <c r="C59" s="41">
        <f t="shared" si="5"/>
        <v>37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1</v>
      </c>
      <c r="C61" s="41">
        <f t="shared" si="5"/>
        <v>0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0</v>
      </c>
      <c r="C63" s="41">
        <f t="shared" si="5"/>
        <v>4</v>
      </c>
      <c r="D63" s="41">
        <f t="shared" si="6"/>
        <v>28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2</v>
      </c>
      <c r="C64" s="41">
        <f t="shared" si="5"/>
        <v>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80F3E798-57CA-436B-8153-0828F26E3CCA}"/>
</file>

<file path=customXml/itemProps2.xml><?xml version="1.0" encoding="utf-8"?>
<ds:datastoreItem xmlns:ds="http://schemas.openxmlformats.org/officeDocument/2006/customXml" ds:itemID="{07A03570-F357-4A43-B80F-C10D3BB164DA}"/>
</file>

<file path=customXml/itemProps3.xml><?xml version="1.0" encoding="utf-8"?>
<ds:datastoreItem xmlns:ds="http://schemas.openxmlformats.org/officeDocument/2006/customXml" ds:itemID="{5EB09198-42B8-461C-8B4C-A1E5AA212F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