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40" i="27" l="1"/>
  <c r="D53" i="28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F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65" i="27" l="1"/>
  <c r="F63" i="28"/>
  <c r="G46" i="27"/>
  <c r="F63" i="27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E45" i="26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<sst xmlns="http://schemas.openxmlformats.org/spreadsheetml/2006/main" count="755" uniqueCount="98">
  <si>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</si>
  <si>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</si>
  <si>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</si>
  <si>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</si>
  <si>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</si>
  <si>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</si>
  <si>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</si>
  <si>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</si>
  <si>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</si>
  <si>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</si>
  <si>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</si>
  <si>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</si>
  <si>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</si>
  <si>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</si>
  <si>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</si>
  <si>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</si>
  <si>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</si>
  <si>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</si>
  <si>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</si>
  <si>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</si>
  <si>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</si>
  <si>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</si>
  <si>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</si>
  <si>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</si>
  <si>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</si>
  <si>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</si>
  <si>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</si>
  <si>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</si>
  <si>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</si>
  <si>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</si>
  <si>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</si>
  <si>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</si>
  <si>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</si>
  <si>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</si>
  <si>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</si>
  <si>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</si>
  <si>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</si>
  <si>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</si>
  <si>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</si>
  <si>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</si>
  <si>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</si>
  <si>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</si>
  <si>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</si>
  <si>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</si>
  <si>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</si>
  <si>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</si>
  <si>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</si>
  <si>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</si>
  <si>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</si>
  <si>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</si>
  <si>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</si>
  <si>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</si>
  <si>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</si>
  <si>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</si>
  <si>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</si>
  <si>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</si>
  <si>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</si>
  <si>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</si>
  <si>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</si>
  <si>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</si>
  <si>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</si>
  <si>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</si>
  <si>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</si>
  <si>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</si>
  <si>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</si>
  <si>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</si>
  <si>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</si>
  <si>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</si>
  <si>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</si>
  <si>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</si>
  <si>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</si>
  <si>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</si>
  <si>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</si>
  <si>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</si>
  <si>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</si>
  <si>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</si>
  <si>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</si>
  <si>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</si>
  <si>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</si>
  <si>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</si>
  <si>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</si>
  <si>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</si>
  <si>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</si>
  <si>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</si>
  <si>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</si>
  <si>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</si>
  <si>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</si>
  <si>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</si>
  <si>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</si>
  <si>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</si>
  <si>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</si>
  <si>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</si>
  <si>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</si>
  <si>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</si>
  <si>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</si>
  <si>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</si>
  <si>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</si>
  <si>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t>Mes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</si>
</sst>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82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0" fillId="0" borderId="0" xfId="0" applyFont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12026140</c:v>
                </c:pt>
                <c:pt idx="1">
                  <c:v>10135495</c:v>
                </c:pt>
                <c:pt idx="2">
                  <c:v>7663315</c:v>
                </c:pt>
                <c:pt idx="3">
                  <c:v>5365880</c:v>
                </c:pt>
                <c:pt idx="4">
                  <c:v>4417070</c:v>
                </c:pt>
                <c:pt idx="5">
                  <c:v>3788753</c:v>
                </c:pt>
                <c:pt idx="6">
                  <c:v>3413331</c:v>
                </c:pt>
                <c:pt idx="7">
                  <c:v>2833718</c:v>
                </c:pt>
                <c:pt idx="8">
                  <c:v>2587680</c:v>
                </c:pt>
                <c:pt idx="9">
                  <c:v>2312295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10944439</c:v>
                </c:pt>
                <c:pt idx="1">
                  <c:v>8667309</c:v>
                </c:pt>
                <c:pt idx="2">
                  <c:v>6600674</c:v>
                </c:pt>
                <c:pt idx="3">
                  <c:v>4829929</c:v>
                </c:pt>
                <c:pt idx="4">
                  <c:v>5520918</c:v>
                </c:pt>
                <c:pt idx="5">
                  <c:v>3478499</c:v>
                </c:pt>
                <c:pt idx="6">
                  <c:v>2981794</c:v>
                </c:pt>
                <c:pt idx="7">
                  <c:v>2629124</c:v>
                </c:pt>
                <c:pt idx="8">
                  <c:v>2533648</c:v>
                </c:pt>
                <c:pt idx="9">
                  <c:v>2410138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11294182</c:v>
                </c:pt>
                <c:pt idx="1">
                  <c:v>10090809</c:v>
                </c:pt>
                <c:pt idx="2">
                  <c:v>7511572</c:v>
                </c:pt>
                <c:pt idx="3">
                  <c:v>5324970</c:v>
                </c:pt>
                <c:pt idx="4">
                  <c:v>4393250</c:v>
                </c:pt>
                <c:pt idx="5">
                  <c:v>3398390</c:v>
                </c:pt>
                <c:pt idx="6">
                  <c:v>3374321</c:v>
                </c:pt>
                <c:pt idx="7">
                  <c:v>2816806</c:v>
                </c:pt>
                <c:pt idx="8">
                  <c:v>2562953</c:v>
                </c:pt>
                <c:pt idx="9">
                  <c:v>2188381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10182092</c:v>
                </c:pt>
                <c:pt idx="1">
                  <c:v>8634466</c:v>
                </c:pt>
                <c:pt idx="2">
                  <c:v>6489428</c:v>
                </c:pt>
                <c:pt idx="3">
                  <c:v>4689869</c:v>
                </c:pt>
                <c:pt idx="4">
                  <c:v>5495445</c:v>
                </c:pt>
                <c:pt idx="5">
                  <c:v>2971917</c:v>
                </c:pt>
                <c:pt idx="6">
                  <c:v>3154312</c:v>
                </c:pt>
                <c:pt idx="7">
                  <c:v>2528539</c:v>
                </c:pt>
                <c:pt idx="8">
                  <c:v>2509492</c:v>
                </c:pt>
                <c:pt idx="9">
                  <c:v>1609901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4436102</c:v>
                </c:pt>
                <c:pt idx="1">
                  <c:v>3235286</c:v>
                </c:pt>
                <c:pt idx="2">
                  <c:v>2762685</c:v>
                </c:pt>
                <c:pt idx="3">
                  <c:v>2422894</c:v>
                </c:pt>
                <c:pt idx="4">
                  <c:v>2414554</c:v>
                </c:pt>
                <c:pt idx="5">
                  <c:v>2090918</c:v>
                </c:pt>
                <c:pt idx="6">
                  <c:v>1457851</c:v>
                </c:pt>
                <c:pt idx="7">
                  <c:v>1370522</c:v>
                </c:pt>
                <c:pt idx="8">
                  <c:v>1169569</c:v>
                </c:pt>
                <c:pt idx="9">
                  <c:v>845517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3077344</c:v>
                </c:pt>
                <c:pt idx="1">
                  <c:v>2905220</c:v>
                </c:pt>
                <c:pt idx="2">
                  <c:v>2327859</c:v>
                </c:pt>
                <c:pt idx="3">
                  <c:v>3388038</c:v>
                </c:pt>
                <c:pt idx="4">
                  <c:v>1882168</c:v>
                </c:pt>
                <c:pt idx="5">
                  <c:v>1908210</c:v>
                </c:pt>
                <c:pt idx="6">
                  <c:v>1107080</c:v>
                </c:pt>
                <c:pt idx="7">
                  <c:v>1181669</c:v>
                </c:pt>
                <c:pt idx="8">
                  <c:v>1141261</c:v>
                </c:pt>
                <c:pt idx="9">
                  <c:v>810913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ALMERIA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AVILES</c:v>
                </c:pt>
                <c:pt idx="8">
                  <c:v>CARTAGENA</c:v>
                </c:pt>
                <c:pt idx="9">
                  <c:v>VALENCIA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2171161</c:v>
                </c:pt>
                <c:pt idx="1">
                  <c:v>1405846</c:v>
                </c:pt>
                <c:pt idx="2">
                  <c:v>1182768</c:v>
                </c:pt>
                <c:pt idx="3">
                  <c:v>823228</c:v>
                </c:pt>
                <c:pt idx="4">
                  <c:v>741228</c:v>
                </c:pt>
                <c:pt idx="5">
                  <c:v>600026</c:v>
                </c:pt>
                <c:pt idx="6">
                  <c:v>556019</c:v>
                </c:pt>
                <c:pt idx="7">
                  <c:v>493403</c:v>
                </c:pt>
                <c:pt idx="8">
                  <c:v>474925</c:v>
                </c:pt>
                <c:pt idx="9">
                  <c:v>469863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ALMERIA</c:v>
                </c:pt>
                <c:pt idx="4">
                  <c:v>BILBAO</c:v>
                </c:pt>
                <c:pt idx="5">
                  <c:v>BARCELONA</c:v>
                </c:pt>
                <c:pt idx="6">
                  <c:v>A CORUÑA</c:v>
                </c:pt>
                <c:pt idx="7">
                  <c:v>AVILES</c:v>
                </c:pt>
                <c:pt idx="8">
                  <c:v>CARTAGENA</c:v>
                </c:pt>
                <c:pt idx="9">
                  <c:v>VALENCIA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2079769</c:v>
                </c:pt>
                <c:pt idx="1">
                  <c:v>1499285</c:v>
                </c:pt>
                <c:pt idx="2">
                  <c:v>1361558</c:v>
                </c:pt>
                <c:pt idx="3">
                  <c:v>726598</c:v>
                </c:pt>
                <c:pt idx="4">
                  <c:v>578070</c:v>
                </c:pt>
                <c:pt idx="5">
                  <c:v>545686</c:v>
                </c:pt>
                <c:pt idx="6">
                  <c:v>549722</c:v>
                </c:pt>
                <c:pt idx="7">
                  <c:v>464125</c:v>
                </c:pt>
                <c:pt idx="8">
                  <c:v>514838</c:v>
                </c:pt>
                <c:pt idx="9">
                  <c:v>281928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8888449</c:v>
                </c:pt>
                <c:pt idx="1">
                  <c:v>6424533</c:v>
                </c:pt>
                <c:pt idx="2">
                  <c:v>4820628</c:v>
                </c:pt>
                <c:pt idx="3">
                  <c:v>2431169</c:v>
                </c:pt>
                <c:pt idx="4">
                  <c:v>1348456</c:v>
                </c:pt>
                <c:pt idx="5">
                  <c:v>1041045</c:v>
                </c:pt>
                <c:pt idx="6">
                  <c:v>874720</c:v>
                </c:pt>
                <c:pt idx="7">
                  <c:v>564510</c:v>
                </c:pt>
                <c:pt idx="8">
                  <c:v>513537</c:v>
                </c:pt>
                <c:pt idx="9">
                  <c:v>354475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7472374</c:v>
                </c:pt>
                <c:pt idx="1">
                  <c:v>6937747</c:v>
                </c:pt>
                <c:pt idx="2">
                  <c:v>4035532</c:v>
                </c:pt>
                <c:pt idx="3">
                  <c:v>2220733</c:v>
                </c:pt>
                <c:pt idx="4">
                  <c:v>1206579</c:v>
                </c:pt>
                <c:pt idx="5">
                  <c:v>1079148</c:v>
                </c:pt>
                <c:pt idx="6">
                  <c:v>892697</c:v>
                </c:pt>
                <c:pt idx="7">
                  <c:v>608122</c:v>
                </c:pt>
                <c:pt idx="8">
                  <c:v>486690</c:v>
                </c:pt>
                <c:pt idx="9">
                  <c:v>235750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GIJON</c:v>
                </c:pt>
                <c:pt idx="4">
                  <c:v>AVILES</c:v>
                </c:pt>
                <c:pt idx="5">
                  <c:v>BAHIA DE CADIZ</c:v>
                </c:pt>
                <c:pt idx="6">
                  <c:v>SANTANDER</c:v>
                </c:pt>
                <c:pt idx="7">
                  <c:v>CASTELLON</c:v>
                </c:pt>
                <c:pt idx="8">
                  <c:v>BALEARES</c:v>
                </c:pt>
                <c:pt idx="9">
                  <c:v>BARCELONA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8184</c:v>
                </c:pt>
                <c:pt idx="1">
                  <c:v>5905</c:v>
                </c:pt>
                <c:pt idx="2">
                  <c:v>4783</c:v>
                </c:pt>
                <c:pt idx="3">
                  <c:v>3570</c:v>
                </c:pt>
                <c:pt idx="4">
                  <c:v>2935</c:v>
                </c:pt>
                <c:pt idx="5">
                  <c:v>2094</c:v>
                </c:pt>
                <c:pt idx="6">
                  <c:v>1180</c:v>
                </c:pt>
                <c:pt idx="7">
                  <c:v>688</c:v>
                </c:pt>
                <c:pt idx="8">
                  <c:v>476</c:v>
                </c:pt>
                <c:pt idx="9">
                  <c:v>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GIJON</c:v>
                </c:pt>
                <c:pt idx="4">
                  <c:v>AVILES</c:v>
                </c:pt>
                <c:pt idx="5">
                  <c:v>BAHIA DE CADIZ</c:v>
                </c:pt>
                <c:pt idx="6">
                  <c:v>SANTANDER</c:v>
                </c:pt>
                <c:pt idx="7">
                  <c:v>CASTELLON</c:v>
                </c:pt>
                <c:pt idx="8">
                  <c:v>BALEARES</c:v>
                </c:pt>
                <c:pt idx="9">
                  <c:v>BARCELONA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8621</c:v>
                </c:pt>
                <c:pt idx="1">
                  <c:v>5580</c:v>
                </c:pt>
                <c:pt idx="2">
                  <c:v>2937</c:v>
                </c:pt>
                <c:pt idx="3">
                  <c:v>3508</c:v>
                </c:pt>
                <c:pt idx="4">
                  <c:v>2597</c:v>
                </c:pt>
                <c:pt idx="5">
                  <c:v>1971</c:v>
                </c:pt>
                <c:pt idx="6">
                  <c:v>2251</c:v>
                </c:pt>
                <c:pt idx="7">
                  <c:v>376</c:v>
                </c:pt>
                <c:pt idx="8">
                  <c:v>389</c:v>
                </c:pt>
                <c:pt idx="9">
                  <c:v>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TARRAGONA</c:v>
                </c:pt>
                <c:pt idx="8">
                  <c:v>GIJON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437586</c:v>
                </c:pt>
                <c:pt idx="1">
                  <c:v>414346</c:v>
                </c:pt>
                <c:pt idx="2">
                  <c:v>172330</c:v>
                </c:pt>
                <c:pt idx="3">
                  <c:v>151294</c:v>
                </c:pt>
                <c:pt idx="4">
                  <c:v>112956</c:v>
                </c:pt>
                <c:pt idx="5">
                  <c:v>45242</c:v>
                </c:pt>
                <c:pt idx="6">
                  <c:v>44540</c:v>
                </c:pt>
                <c:pt idx="7">
                  <c:v>23527</c:v>
                </c:pt>
                <c:pt idx="8">
                  <c:v>21157</c:v>
                </c:pt>
                <c:pt idx="9">
                  <c:v>20910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TARRAGONA</c:v>
                </c:pt>
                <c:pt idx="8">
                  <c:v>GIJON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484236</c:v>
                </c:pt>
                <c:pt idx="1">
                  <c:v>323800</c:v>
                </c:pt>
                <c:pt idx="2">
                  <c:v>206399</c:v>
                </c:pt>
                <c:pt idx="3">
                  <c:v>110868</c:v>
                </c:pt>
                <c:pt idx="4">
                  <c:v>108683</c:v>
                </c:pt>
                <c:pt idx="5">
                  <c:v>52806</c:v>
                </c:pt>
                <c:pt idx="6">
                  <c:v>32577</c:v>
                </c:pt>
                <c:pt idx="7">
                  <c:v>25131</c:v>
                </c:pt>
                <c:pt idx="8">
                  <c:v>20648</c:v>
                </c:pt>
                <c:pt idx="9">
                  <c:v>21295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BILBAO</c:v>
                </c:pt>
                <c:pt idx="6">
                  <c:v>MALAGA</c:v>
                </c:pt>
                <c:pt idx="7">
                  <c:v>GIJON</c:v>
                </c:pt>
                <c:pt idx="8">
                  <c:v>VIGO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5204575</c:v>
                </c:pt>
                <c:pt idx="1">
                  <c:v>5157913</c:v>
                </c:pt>
                <c:pt idx="2">
                  <c:v>1635964</c:v>
                </c:pt>
                <c:pt idx="3">
                  <c:v>1460575</c:v>
                </c:pt>
                <c:pt idx="4">
                  <c:v>827617</c:v>
                </c:pt>
                <c:pt idx="5">
                  <c:v>150647</c:v>
                </c:pt>
                <c:pt idx="6">
                  <c:v>105853</c:v>
                </c:pt>
                <c:pt idx="7">
                  <c:v>55086</c:v>
                </c:pt>
                <c:pt idx="8">
                  <c:v>41648</c:v>
                </c:pt>
                <c:pt idx="9">
                  <c:v>27043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BILBAO</c:v>
                </c:pt>
                <c:pt idx="6">
                  <c:v>MALAGA</c:v>
                </c:pt>
                <c:pt idx="7">
                  <c:v>GIJON</c:v>
                </c:pt>
                <c:pt idx="8">
                  <c:v>VIGO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5870324</c:v>
                </c:pt>
                <c:pt idx="1">
                  <c:v>4103262</c:v>
                </c:pt>
                <c:pt idx="2">
                  <c:v>1117703</c:v>
                </c:pt>
                <c:pt idx="3">
                  <c:v>1325799</c:v>
                </c:pt>
                <c:pt idx="4">
                  <c:v>1028184</c:v>
                </c:pt>
                <c:pt idx="5">
                  <c:v>15387</c:v>
                </c:pt>
                <c:pt idx="6">
                  <c:v>117351</c:v>
                </c:pt>
                <c:pt idx="7">
                  <c:v>71980</c:v>
                </c:pt>
                <c:pt idx="8">
                  <c:v>40862</c:v>
                </c:pt>
                <c:pt idx="9">
                  <c:v>39882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BILBAO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5163920</c:v>
                </c:pt>
                <c:pt idx="1">
                  <c:v>4923345</c:v>
                </c:pt>
                <c:pt idx="2">
                  <c:v>1595459</c:v>
                </c:pt>
                <c:pt idx="3">
                  <c:v>1379618</c:v>
                </c:pt>
                <c:pt idx="4">
                  <c:v>265010</c:v>
                </c:pt>
                <c:pt idx="5">
                  <c:v>105853</c:v>
                </c:pt>
                <c:pt idx="6">
                  <c:v>18662</c:v>
                </c:pt>
                <c:pt idx="7">
                  <c:v>13482</c:v>
                </c:pt>
                <c:pt idx="8">
                  <c:v>11672</c:v>
                </c:pt>
                <c:pt idx="9">
                  <c:v>8437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VIGO</c:v>
                </c:pt>
                <c:pt idx="7">
                  <c:v>BILBAO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5813891</c:v>
                </c:pt>
                <c:pt idx="1">
                  <c:v>4102283</c:v>
                </c:pt>
                <c:pt idx="2">
                  <c:v>1066954</c:v>
                </c:pt>
                <c:pt idx="3">
                  <c:v>1262248</c:v>
                </c:pt>
                <c:pt idx="4">
                  <c:v>356784</c:v>
                </c:pt>
                <c:pt idx="5">
                  <c:v>117351</c:v>
                </c:pt>
                <c:pt idx="6">
                  <c:v>24271</c:v>
                </c:pt>
                <c:pt idx="7">
                  <c:v>13576</c:v>
                </c:pt>
                <c:pt idx="8">
                  <c:v>0</c:v>
                </c:pt>
                <c:pt idx="9">
                  <c:v>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TARRAGONA</c:v>
                </c:pt>
                <c:pt idx="7">
                  <c:v>VIGO</c:v>
                </c:pt>
                <c:pt idx="8">
                  <c:v>SEVILLA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7673718</c:v>
                </c:pt>
                <c:pt idx="1">
                  <c:v>5572473</c:v>
                </c:pt>
                <c:pt idx="2">
                  <c:v>3592151</c:v>
                </c:pt>
                <c:pt idx="3">
                  <c:v>1880812</c:v>
                </c:pt>
                <c:pt idx="4">
                  <c:v>829799</c:v>
                </c:pt>
                <c:pt idx="5">
                  <c:v>422024</c:v>
                </c:pt>
                <c:pt idx="6">
                  <c:v>406524</c:v>
                </c:pt>
                <c:pt idx="7">
                  <c:v>364558</c:v>
                </c:pt>
                <c:pt idx="8">
                  <c:v>208308</c:v>
                </c:pt>
                <c:pt idx="9">
                  <c:v>202912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TARRAGONA</c:v>
                </c:pt>
                <c:pt idx="7">
                  <c:v>VIGO</c:v>
                </c:pt>
                <c:pt idx="8">
                  <c:v>SEVILLA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6506628</c:v>
                </c:pt>
                <c:pt idx="1">
                  <c:v>6124820</c:v>
                </c:pt>
                <c:pt idx="2">
                  <c:v>2797298</c:v>
                </c:pt>
                <c:pt idx="3">
                  <c:v>1756905</c:v>
                </c:pt>
                <c:pt idx="4">
                  <c:v>748525</c:v>
                </c:pt>
                <c:pt idx="5">
                  <c:v>441587</c:v>
                </c:pt>
                <c:pt idx="6">
                  <c:v>490724</c:v>
                </c:pt>
                <c:pt idx="7">
                  <c:v>313376</c:v>
                </c:pt>
                <c:pt idx="8">
                  <c:v>176918</c:v>
                </c:pt>
                <c:pt idx="9">
                  <c:v>132808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BILBAO</c:v>
                </c:pt>
                <c:pt idx="7">
                  <c:v>SANTANDER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1215481</c:v>
                </c:pt>
                <c:pt idx="1">
                  <c:v>1029922</c:v>
                </c:pt>
                <c:pt idx="2">
                  <c:v>871495</c:v>
                </c:pt>
                <c:pt idx="3">
                  <c:v>818869</c:v>
                </c:pt>
                <c:pt idx="4">
                  <c:v>522000</c:v>
                </c:pt>
                <c:pt idx="5">
                  <c:v>369456</c:v>
                </c:pt>
                <c:pt idx="6">
                  <c:v>193892</c:v>
                </c:pt>
                <c:pt idx="7">
                  <c:v>191073</c:v>
                </c:pt>
                <c:pt idx="8">
                  <c:v>174246</c:v>
                </c:pt>
                <c:pt idx="9">
                  <c:v>170314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BILBAO</c:v>
                </c:pt>
                <c:pt idx="7">
                  <c:v>SANTANDER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1219616</c:v>
                </c:pt>
                <c:pt idx="1">
                  <c:v>1064887</c:v>
                </c:pt>
                <c:pt idx="2">
                  <c:v>706952</c:v>
                </c:pt>
                <c:pt idx="3">
                  <c:v>724659</c:v>
                </c:pt>
                <c:pt idx="4">
                  <c:v>508171</c:v>
                </c:pt>
                <c:pt idx="5">
                  <c:v>364468</c:v>
                </c:pt>
                <c:pt idx="6">
                  <c:v>148418</c:v>
                </c:pt>
                <c:pt idx="7">
                  <c:v>138346</c:v>
                </c:pt>
                <c:pt idx="8">
                  <c:v>211092</c:v>
                </c:pt>
                <c:pt idx="9">
                  <c:v>176780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673660</c:v>
                </c:pt>
                <c:pt idx="1">
                  <c:v>433414</c:v>
                </c:pt>
                <c:pt idx="2">
                  <c:v>370411</c:v>
                </c:pt>
                <c:pt idx="3">
                  <c:v>176775</c:v>
                </c:pt>
                <c:pt idx="4">
                  <c:v>77445.75</c:v>
                </c:pt>
                <c:pt idx="5">
                  <c:v>54447</c:v>
                </c:pt>
                <c:pt idx="6">
                  <c:v>50600</c:v>
                </c:pt>
                <c:pt idx="7">
                  <c:v>34989.5</c:v>
                </c:pt>
                <c:pt idx="8">
                  <c:v>34415</c:v>
                </c:pt>
                <c:pt idx="9">
                  <c:v>26813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TARRAGONA</c:v>
                </c:pt>
                <c:pt idx="9">
                  <c:v>SEVILLA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578800</c:v>
                </c:pt>
                <c:pt idx="1">
                  <c:v>483070</c:v>
                </c:pt>
                <c:pt idx="2">
                  <c:v>277911.5</c:v>
                </c:pt>
                <c:pt idx="3">
                  <c:v>158490</c:v>
                </c:pt>
                <c:pt idx="4">
                  <c:v>71821.5</c:v>
                </c:pt>
                <c:pt idx="5">
                  <c:v>54517</c:v>
                </c:pt>
                <c:pt idx="6">
                  <c:v>48542</c:v>
                </c:pt>
                <c:pt idx="7">
                  <c:v>32070</c:v>
                </c:pt>
                <c:pt idx="8">
                  <c:v>42853</c:v>
                </c:pt>
                <c:pt idx="9">
                  <c:v>23037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MARIN Y RIA DE PONTEVEDRA</c:v>
                </c:pt>
                <c:pt idx="8">
                  <c:v>BILBAO</c:v>
                </c:pt>
                <c:pt idx="9">
                  <c:v>ALICANTE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396693</c:v>
                </c:pt>
                <c:pt idx="1">
                  <c:v>345552</c:v>
                </c:pt>
                <c:pt idx="2">
                  <c:v>154766</c:v>
                </c:pt>
                <c:pt idx="3">
                  <c:v>109396</c:v>
                </c:pt>
                <c:pt idx="4">
                  <c:v>47252</c:v>
                </c:pt>
                <c:pt idx="5">
                  <c:v>22017</c:v>
                </c:pt>
                <c:pt idx="6">
                  <c:v>1187</c:v>
                </c:pt>
                <c:pt idx="7">
                  <c:v>877</c:v>
                </c:pt>
                <c:pt idx="8">
                  <c:v>811.25</c:v>
                </c:pt>
                <c:pt idx="9">
                  <c:v>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MARIN Y RIA DE PONTEVEDRA</c:v>
                </c:pt>
                <c:pt idx="8">
                  <c:v>BILBAO</c:v>
                </c:pt>
                <c:pt idx="9">
                  <c:v>ALICANTE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454172</c:v>
                </c:pt>
                <c:pt idx="1">
                  <c:v>267487</c:v>
                </c:pt>
                <c:pt idx="2">
                  <c:v>93870</c:v>
                </c:pt>
                <c:pt idx="3">
                  <c:v>91158</c:v>
                </c:pt>
                <c:pt idx="4">
                  <c:v>46292</c:v>
                </c:pt>
                <c:pt idx="5">
                  <c:v>30412</c:v>
                </c:pt>
                <c:pt idx="6">
                  <c:v>1675</c:v>
                </c:pt>
                <c:pt idx="7">
                  <c:v>8</c:v>
                </c:pt>
                <c:pt idx="8">
                  <c:v>784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SEVILLA</c:v>
                </c:pt>
                <c:pt idx="4">
                  <c:v>VALENCIA</c:v>
                </c:pt>
                <c:pt idx="5">
                  <c:v>ALICANTE</c:v>
                </c:pt>
                <c:pt idx="6">
                  <c:v>BALEARES</c:v>
                </c:pt>
                <c:pt idx="7">
                  <c:v>VIGO</c:v>
                </c:pt>
                <c:pt idx="8">
                  <c:v>BAHIA DE CADIZ</c:v>
                </c:pt>
                <c:pt idx="9">
                  <c:v>BILBAO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54447</c:v>
                </c:pt>
                <c:pt idx="1">
                  <c:v>54426</c:v>
                </c:pt>
                <c:pt idx="2">
                  <c:v>28196.5</c:v>
                </c:pt>
                <c:pt idx="3">
                  <c:v>23202</c:v>
                </c:pt>
                <c:pt idx="4">
                  <c:v>21146</c:v>
                </c:pt>
                <c:pt idx="5">
                  <c:v>18265</c:v>
                </c:pt>
                <c:pt idx="6">
                  <c:v>9304</c:v>
                </c:pt>
                <c:pt idx="7">
                  <c:v>6394</c:v>
                </c:pt>
                <c:pt idx="8">
                  <c:v>6070.5</c:v>
                </c:pt>
                <c:pt idx="9">
                  <c:v>4985.25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SANTA CRUZ DE TENERIFE</c:v>
                </c:pt>
                <c:pt idx="1">
                  <c:v>LAS PALMAS</c:v>
                </c:pt>
                <c:pt idx="2">
                  <c:v>BARCELONA</c:v>
                </c:pt>
                <c:pt idx="3">
                  <c:v>SEVILLA</c:v>
                </c:pt>
                <c:pt idx="4">
                  <c:v>VALENCIA</c:v>
                </c:pt>
                <c:pt idx="5">
                  <c:v>ALICANTE</c:v>
                </c:pt>
                <c:pt idx="6">
                  <c:v>BALEARES</c:v>
                </c:pt>
                <c:pt idx="7">
                  <c:v>VIGO</c:v>
                </c:pt>
                <c:pt idx="8">
                  <c:v>BAHIA DE CADIZ</c:v>
                </c:pt>
                <c:pt idx="9">
                  <c:v>BILBAO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45583</c:v>
                </c:pt>
                <c:pt idx="1">
                  <c:v>52284</c:v>
                </c:pt>
                <c:pt idx="2">
                  <c:v>27646.5</c:v>
                </c:pt>
                <c:pt idx="3">
                  <c:v>19447</c:v>
                </c:pt>
                <c:pt idx="4">
                  <c:v>22616</c:v>
                </c:pt>
                <c:pt idx="5">
                  <c:v>19235</c:v>
                </c:pt>
                <c:pt idx="6">
                  <c:v>11662</c:v>
                </c:pt>
                <c:pt idx="7">
                  <c:v>7057</c:v>
                </c:pt>
                <c:pt idx="8">
                  <c:v>10532.5</c:v>
                </c:pt>
                <c:pt idx="9">
                  <c:v>7679.5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306962</c:v>
                </c:pt>
                <c:pt idx="1">
                  <c:v>187448.5</c:v>
                </c:pt>
                <c:pt idx="2">
                  <c:v>71649.25</c:v>
                </c:pt>
                <c:pt idx="3">
                  <c:v>33129</c:v>
                </c:pt>
                <c:pt idx="4">
                  <c:v>27408.5</c:v>
                </c:pt>
                <c:pt idx="5">
                  <c:v>14624</c:v>
                </c:pt>
                <c:pt idx="6">
                  <c:v>12953</c:v>
                </c:pt>
                <c:pt idx="7">
                  <c:v>7454</c:v>
                </c:pt>
                <c:pt idx="8">
                  <c:v>6065</c:v>
                </c:pt>
                <c:pt idx="9">
                  <c:v>5863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288697</c:v>
                </c:pt>
                <c:pt idx="1">
                  <c:v>156395</c:v>
                </c:pt>
                <c:pt idx="2">
                  <c:v>63358</c:v>
                </c:pt>
                <c:pt idx="3">
                  <c:v>27571</c:v>
                </c:pt>
                <c:pt idx="4">
                  <c:v>23338</c:v>
                </c:pt>
                <c:pt idx="5">
                  <c:v>10783</c:v>
                </c:pt>
                <c:pt idx="6">
                  <c:v>15030</c:v>
                </c:pt>
                <c:pt idx="7">
                  <c:v>11044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SEVILLA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328108</c:v>
                </c:pt>
                <c:pt idx="1">
                  <c:v>215645</c:v>
                </c:pt>
                <c:pt idx="2">
                  <c:v>76634.5</c:v>
                </c:pt>
                <c:pt idx="3">
                  <c:v>67379</c:v>
                </c:pt>
                <c:pt idx="4">
                  <c:v>54447</c:v>
                </c:pt>
                <c:pt idx="5">
                  <c:v>36721</c:v>
                </c:pt>
                <c:pt idx="6">
                  <c:v>33802.5</c:v>
                </c:pt>
                <c:pt idx="7">
                  <c:v>26813</c:v>
                </c:pt>
                <c:pt idx="8">
                  <c:v>24074</c:v>
                </c:pt>
                <c:pt idx="9">
                  <c:v>15190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BAHIA DE ALGECIRAS</c:v>
                </c:pt>
                <c:pt idx="6">
                  <c:v>VIGO</c:v>
                </c:pt>
                <c:pt idx="7">
                  <c:v>SEVILLA</c:v>
                </c:pt>
                <c:pt idx="8">
                  <c:v>ALICANTE</c:v>
                </c:pt>
                <c:pt idx="9">
                  <c:v>CASTELLON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311313</c:v>
                </c:pt>
                <c:pt idx="1">
                  <c:v>184041.5</c:v>
                </c:pt>
                <c:pt idx="2">
                  <c:v>71037.5</c:v>
                </c:pt>
                <c:pt idx="3">
                  <c:v>67332</c:v>
                </c:pt>
                <c:pt idx="4">
                  <c:v>52120</c:v>
                </c:pt>
                <c:pt idx="5">
                  <c:v>28898</c:v>
                </c:pt>
                <c:pt idx="6">
                  <c:v>30395</c:v>
                </c:pt>
                <c:pt idx="7">
                  <c:v>23037</c:v>
                </c:pt>
                <c:pt idx="8">
                  <c:v>21120</c:v>
                </c:pt>
                <c:pt idx="9">
                  <c:v>10984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CEUTA</c:v>
                </c:pt>
                <c:pt idx="4">
                  <c:v>BARCELONA</c:v>
                </c:pt>
                <c:pt idx="5">
                  <c:v>BALEARES</c:v>
                </c:pt>
                <c:pt idx="6">
                  <c:v>MALAGA</c:v>
                </c:pt>
                <c:pt idx="7">
                  <c:v>ALMERIA</c:v>
                </c:pt>
                <c:pt idx="8">
                  <c:v>MELILLA</c:v>
                </c:pt>
                <c:pt idx="9">
                  <c:v>ALICANTE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736609</c:v>
                </c:pt>
                <c:pt idx="1">
                  <c:v>525428</c:v>
                </c:pt>
                <c:pt idx="2">
                  <c:v>257630</c:v>
                </c:pt>
                <c:pt idx="3">
                  <c:v>254788</c:v>
                </c:pt>
                <c:pt idx="4">
                  <c:v>185085</c:v>
                </c:pt>
                <c:pt idx="5">
                  <c:v>173012</c:v>
                </c:pt>
                <c:pt idx="6">
                  <c:v>81961</c:v>
                </c:pt>
                <c:pt idx="7">
                  <c:v>74233</c:v>
                </c:pt>
                <c:pt idx="8">
                  <c:v>68191</c:v>
                </c:pt>
                <c:pt idx="9">
                  <c:v>32908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LAS PALMAS</c:v>
                </c:pt>
                <c:pt idx="3">
                  <c:v>CEUTA</c:v>
                </c:pt>
                <c:pt idx="4">
                  <c:v>BARCELONA</c:v>
                </c:pt>
                <c:pt idx="5">
                  <c:v>BALEARES</c:v>
                </c:pt>
                <c:pt idx="6">
                  <c:v>MALAGA</c:v>
                </c:pt>
                <c:pt idx="7">
                  <c:v>ALMERIA</c:v>
                </c:pt>
                <c:pt idx="8">
                  <c:v>MELILLA</c:v>
                </c:pt>
                <c:pt idx="9">
                  <c:v>ALICANTE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694963</c:v>
                </c:pt>
                <c:pt idx="1">
                  <c:v>538007</c:v>
                </c:pt>
                <c:pt idx="2">
                  <c:v>229058</c:v>
                </c:pt>
                <c:pt idx="3">
                  <c:v>246219</c:v>
                </c:pt>
                <c:pt idx="4">
                  <c:v>152791</c:v>
                </c:pt>
                <c:pt idx="5">
                  <c:v>236392</c:v>
                </c:pt>
                <c:pt idx="6">
                  <c:v>89768</c:v>
                </c:pt>
                <c:pt idx="7">
                  <c:v>75185</c:v>
                </c:pt>
                <c:pt idx="8">
                  <c:v>70204</c:v>
                </c:pt>
                <c:pt idx="9">
                  <c:v>24755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ALICANTE</c:v>
                </c:pt>
                <c:pt idx="7">
                  <c:v>VIGO</c:v>
                </c:pt>
                <c:pt idx="8">
                  <c:v>CARTAGENA</c:v>
                </c:pt>
                <c:pt idx="9">
                  <c:v>ALMERIA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160517</c:v>
                </c:pt>
                <c:pt idx="1">
                  <c:v>159014</c:v>
                </c:pt>
                <c:pt idx="2">
                  <c:v>114653</c:v>
                </c:pt>
                <c:pt idx="3">
                  <c:v>47721</c:v>
                </c:pt>
                <c:pt idx="4">
                  <c:v>47633</c:v>
                </c:pt>
                <c:pt idx="5">
                  <c:v>26552</c:v>
                </c:pt>
                <c:pt idx="6">
                  <c:v>8944</c:v>
                </c:pt>
                <c:pt idx="7">
                  <c:v>3542</c:v>
                </c:pt>
                <c:pt idx="8">
                  <c:v>2543</c:v>
                </c:pt>
                <c:pt idx="9">
                  <c:v>2236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ALICANTE</c:v>
                </c:pt>
                <c:pt idx="7">
                  <c:v>VIGO</c:v>
                </c:pt>
                <c:pt idx="8">
                  <c:v>CARTAGENA</c:v>
                </c:pt>
                <c:pt idx="9">
                  <c:v>ALMERIA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130594</c:v>
                </c:pt>
                <c:pt idx="1">
                  <c:v>148495</c:v>
                </c:pt>
                <c:pt idx="2">
                  <c:v>89750</c:v>
                </c:pt>
                <c:pt idx="3">
                  <c:v>52557</c:v>
                </c:pt>
                <c:pt idx="4">
                  <c:v>26760</c:v>
                </c:pt>
                <c:pt idx="5">
                  <c:v>7929</c:v>
                </c:pt>
                <c:pt idx="6">
                  <c:v>3159</c:v>
                </c:pt>
                <c:pt idx="7">
                  <c:v>5503</c:v>
                </c:pt>
                <c:pt idx="8">
                  <c:v>6973</c:v>
                </c:pt>
                <c:pt idx="9">
                  <c:v>1510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VALENCIA</c:v>
                </c:pt>
                <c:pt idx="8">
                  <c:v>SANTANDER</c:v>
                </c:pt>
                <c:pt idx="9">
                  <c:v>MELILLA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127594</c:v>
                </c:pt>
                <c:pt idx="1">
                  <c:v>100995</c:v>
                </c:pt>
                <c:pt idx="2">
                  <c:v>51495</c:v>
                </c:pt>
                <c:pt idx="3">
                  <c:v>29966</c:v>
                </c:pt>
                <c:pt idx="4">
                  <c:v>27738</c:v>
                </c:pt>
                <c:pt idx="5">
                  <c:v>19633</c:v>
                </c:pt>
                <c:pt idx="6">
                  <c:v>10626</c:v>
                </c:pt>
                <c:pt idx="7">
                  <c:v>8214</c:v>
                </c:pt>
                <c:pt idx="8">
                  <c:v>7617</c:v>
                </c:pt>
                <c:pt idx="9">
                  <c:v>7124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ALMERIA</c:v>
                </c:pt>
                <c:pt idx="7">
                  <c:v>VALENCIA</c:v>
                </c:pt>
                <c:pt idx="8">
                  <c:v>SANTANDER</c:v>
                </c:pt>
                <c:pt idx="9">
                  <c:v>MELILLA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139644</c:v>
                </c:pt>
                <c:pt idx="1">
                  <c:v>96847</c:v>
                </c:pt>
                <c:pt idx="2">
                  <c:v>53711</c:v>
                </c:pt>
                <c:pt idx="3">
                  <c:v>31566</c:v>
                </c:pt>
                <c:pt idx="4">
                  <c:v>24689</c:v>
                </c:pt>
                <c:pt idx="5">
                  <c:v>18444</c:v>
                </c:pt>
                <c:pt idx="6">
                  <c:v>12103</c:v>
                </c:pt>
                <c:pt idx="7">
                  <c:v>8343</c:v>
                </c:pt>
                <c:pt idx="8">
                  <c:v>1033</c:v>
                </c:pt>
                <c:pt idx="9">
                  <c:v>8788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4438</c:v>
                </c:pt>
                <c:pt idx="1">
                  <c:v>2613</c:v>
                </c:pt>
                <c:pt idx="2">
                  <c:v>2008</c:v>
                </c:pt>
                <c:pt idx="3">
                  <c:v>1713</c:v>
                </c:pt>
                <c:pt idx="4">
                  <c:v>1317</c:v>
                </c:pt>
                <c:pt idx="5">
                  <c:v>1153</c:v>
                </c:pt>
                <c:pt idx="6">
                  <c:v>1064</c:v>
                </c:pt>
                <c:pt idx="7">
                  <c:v>486</c:v>
                </c:pt>
                <c:pt idx="8">
                  <c:v>472</c:v>
                </c:pt>
                <c:pt idx="9">
                  <c:v>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3905</c:v>
                </c:pt>
                <c:pt idx="1">
                  <c:v>2700</c:v>
                </c:pt>
                <c:pt idx="2">
                  <c:v>1970</c:v>
                </c:pt>
                <c:pt idx="3">
                  <c:v>1707</c:v>
                </c:pt>
                <c:pt idx="4">
                  <c:v>985</c:v>
                </c:pt>
                <c:pt idx="5">
                  <c:v>1100</c:v>
                </c:pt>
                <c:pt idx="6">
                  <c:v>1025</c:v>
                </c:pt>
                <c:pt idx="7">
                  <c:v>498</c:v>
                </c:pt>
                <c:pt idx="8">
                  <c:v>517</c:v>
                </c:pt>
                <c:pt idx="9">
                  <c:v>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49232608</c:v>
                </c:pt>
                <c:pt idx="1">
                  <c:v>35130140</c:v>
                </c:pt>
                <c:pt idx="2">
                  <c:v>34573342</c:v>
                </c:pt>
                <c:pt idx="3">
                  <c:v>32718593</c:v>
                </c:pt>
                <c:pt idx="4">
                  <c:v>30263459</c:v>
                </c:pt>
                <c:pt idx="5">
                  <c:v>18515338</c:v>
                </c:pt>
                <c:pt idx="6">
                  <c:v>10140548</c:v>
                </c:pt>
                <c:pt idx="7">
                  <c:v>6498601</c:v>
                </c:pt>
                <c:pt idx="8">
                  <c:v>5973358</c:v>
                </c:pt>
                <c:pt idx="9">
                  <c:v>5134949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42703022</c:v>
                </c:pt>
                <c:pt idx="1">
                  <c:v>34005130</c:v>
                </c:pt>
                <c:pt idx="2">
                  <c:v>30359162</c:v>
                </c:pt>
                <c:pt idx="3">
                  <c:v>29513746</c:v>
                </c:pt>
                <c:pt idx="4">
                  <c:v>28040935</c:v>
                </c:pt>
                <c:pt idx="5">
                  <c:v>14595515</c:v>
                </c:pt>
                <c:pt idx="6">
                  <c:v>10413386</c:v>
                </c:pt>
                <c:pt idx="7">
                  <c:v>7790832</c:v>
                </c:pt>
                <c:pt idx="8">
                  <c:v>6361579</c:v>
                </c:pt>
                <c:pt idx="9">
                  <c:v>5074242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ALICANTE</c:v>
                </c:pt>
                <c:pt idx="7">
                  <c:v>VALENCIA</c:v>
                </c:pt>
                <c:pt idx="8">
                  <c:v>CARTAGENA</c:v>
                </c:pt>
                <c:pt idx="9">
                  <c:v>#N/A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81</c:v>
                </c:pt>
                <c:pt idx="1">
                  <c:v>77</c:v>
                </c:pt>
                <c:pt idx="2">
                  <c:v>39</c:v>
                </c:pt>
                <c:pt idx="3">
                  <c:v>20</c:v>
                </c:pt>
                <c:pt idx="4">
                  <c:v>16</c:v>
                </c:pt>
                <c:pt idx="5">
                  <c:v>14</c:v>
                </c:pt>
                <c:pt idx="6">
                  <c:v>5</c:v>
                </c:pt>
                <c:pt idx="7">
                  <c:v>3</c:v>
                </c:pt>
                <c:pt idx="8">
                  <c:v>2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MALAGA</c:v>
                </c:pt>
                <c:pt idx="4">
                  <c:v>BALEARES</c:v>
                </c:pt>
                <c:pt idx="5">
                  <c:v>BAHIA DE CADIZ</c:v>
                </c:pt>
                <c:pt idx="6">
                  <c:v>ALICANTE</c:v>
                </c:pt>
                <c:pt idx="7">
                  <c:v>VALENCIA</c:v>
                </c:pt>
                <c:pt idx="8">
                  <c:v>CARTAGENA</c:v>
                </c:pt>
                <c:pt idx="9">
                  <c:v>#N/A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76</c:v>
                </c:pt>
                <c:pt idx="1">
                  <c:v>67</c:v>
                </c:pt>
                <c:pt idx="2">
                  <c:v>35</c:v>
                </c:pt>
                <c:pt idx="3">
                  <c:v>22</c:v>
                </c:pt>
                <c:pt idx="4">
                  <c:v>8</c:v>
                </c:pt>
                <c:pt idx="5">
                  <c:v>5</c:v>
                </c:pt>
                <c:pt idx="6">
                  <c:v>2</c:v>
                </c:pt>
                <c:pt idx="7">
                  <c:v>11</c:v>
                </c:pt>
                <c:pt idx="8">
                  <c:v>4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21" sqref="D21:H34"/>
    </sheetView>
  </sheetViews>
  <sheetFormatPr baseColWidth="10" defaultRowHeight="15" x14ac:dyDescent="0.25"/>
  <cols>
    <col min="1" max="1" width="28.28515625" style="53" bestFit="1" customWidth="1"/>
    <col min="2" max="2" width="16" style="53" bestFit="1" customWidth="1"/>
    <col min="3" max="3" width="26.5703125" style="53" bestFit="1" customWidth="1"/>
    <col min="4" max="16384" width="11.42578125" style="53"/>
  </cols>
  <sheetData>
    <row r="1" spans="1:9" ht="22.5" customHeight="1" x14ac:dyDescent="0.35">
      <c r="D1" s="54" t="s">
        <v>39</v>
      </c>
    </row>
    <row r="4" spans="1:9" x14ac:dyDescent="0.25">
      <c r="F4" s="55"/>
      <c r="G4" s="55"/>
      <c r="I4" s="56">
        <v>40680</v>
      </c>
    </row>
    <row r="6" spans="1:9" x14ac:dyDescent="0.25">
      <c r="A6" s="57" t="s">
        <v>42</v>
      </c>
      <c r="B6" s="58"/>
      <c r="C6" s="58"/>
      <c r="D6" s="59" t="s">
        <v>97</v>
      </c>
      <c r="E6" s="60"/>
      <c r="F6" s="59" t="s">
        <v>40</v>
      </c>
      <c r="G6" s="60"/>
      <c r="H6" s="59" t="s">
        <v>41</v>
      </c>
      <c r="I6" s="60"/>
    </row>
    <row r="7" spans="1:9" x14ac:dyDescent="0.25">
      <c r="A7" s="61"/>
      <c r="B7" s="61"/>
      <c r="C7" s="61"/>
      <c r="D7" s="62">
        <v>2010</v>
      </c>
      <c r="E7" s="62">
        <v>2011</v>
      </c>
      <c r="F7" s="62">
        <v>2010</v>
      </c>
      <c r="G7" s="62">
        <v>2011</v>
      </c>
      <c r="H7" s="62" t="s">
        <v>0</v>
      </c>
      <c r="I7" s="62" t="s">
        <v>3</v>
      </c>
    </row>
    <row r="8" spans="1:9" x14ac:dyDescent="0.25">
      <c r="A8" s="63" t="s">
        <v>12</v>
      </c>
      <c r="B8" s="63" t="s">
        <v>13</v>
      </c>
      <c r="C8" s="64" t="s">
        <v>14</v>
      </c>
      <c r="D8" s="65">
        <v>10351765</v>
      </c>
      <c r="E8" s="65">
        <v>11448653</v>
      </c>
      <c r="F8" s="65">
        <v>22213155</v>
      </c>
      <c r="G8" s="65">
        <v>24451368</v>
      </c>
      <c r="H8" s="65">
        <v>2238213</v>
      </c>
      <c r="I8" s="66">
        <f>((G8*100/F8)-100)</f>
        <v>10.076069788375406</v>
      </c>
    </row>
    <row r="9" spans="1:9" x14ac:dyDescent="0.25">
      <c r="A9" s="67"/>
      <c r="B9" s="68"/>
      <c r="C9" s="64" t="s">
        <v>15</v>
      </c>
      <c r="D9" s="65">
        <v>6242171</v>
      </c>
      <c r="E9" s="65">
        <v>6461521</v>
      </c>
      <c r="F9" s="65">
        <v>12456334</v>
      </c>
      <c r="G9" s="65">
        <v>12575977</v>
      </c>
      <c r="H9" s="65">
        <v>119643</v>
      </c>
      <c r="I9" s="66">
        <f t="shared" ref="I9:I19" si="0">((G9*100/F9)-100)</f>
        <v>0.96049929297014103</v>
      </c>
    </row>
    <row r="10" spans="1:9" x14ac:dyDescent="0.25">
      <c r="A10" s="67"/>
      <c r="B10" s="63" t="s">
        <v>16</v>
      </c>
      <c r="C10" s="64" t="s">
        <v>17</v>
      </c>
      <c r="D10" s="65">
        <v>3907186</v>
      </c>
      <c r="E10" s="65">
        <v>4396738</v>
      </c>
      <c r="F10" s="65">
        <v>7519772</v>
      </c>
      <c r="G10" s="65">
        <v>8213122</v>
      </c>
      <c r="H10" s="65">
        <v>693350</v>
      </c>
      <c r="I10" s="66">
        <f t="shared" si="0"/>
        <v>9.2203593406821369</v>
      </c>
    </row>
    <row r="11" spans="1:9" x14ac:dyDescent="0.25">
      <c r="A11" s="67"/>
      <c r="B11" s="67"/>
      <c r="C11" s="64" t="s">
        <v>18</v>
      </c>
      <c r="D11" s="65">
        <v>10212402</v>
      </c>
      <c r="E11" s="65">
        <v>10784065</v>
      </c>
      <c r="F11" s="65">
        <v>20316747</v>
      </c>
      <c r="G11" s="65">
        <v>21987451</v>
      </c>
      <c r="H11" s="65">
        <v>1670704</v>
      </c>
      <c r="I11" s="66">
        <f t="shared" si="0"/>
        <v>8.2232849579708756</v>
      </c>
    </row>
    <row r="12" spans="1:9" x14ac:dyDescent="0.25">
      <c r="A12" s="68"/>
      <c r="B12" s="68"/>
      <c r="C12" s="64" t="s">
        <v>2</v>
      </c>
      <c r="D12" s="65">
        <v>14119588</v>
      </c>
      <c r="E12" s="65">
        <v>15180803</v>
      </c>
      <c r="F12" s="65">
        <v>27836519</v>
      </c>
      <c r="G12" s="65">
        <v>30200573</v>
      </c>
      <c r="H12" s="65">
        <v>2364054</v>
      </c>
      <c r="I12" s="66">
        <f t="shared" si="0"/>
        <v>8.4926351603086516</v>
      </c>
    </row>
    <row r="13" spans="1:9" x14ac:dyDescent="0.25">
      <c r="A13" s="69"/>
      <c r="B13" s="69"/>
      <c r="C13" s="70" t="s">
        <v>2</v>
      </c>
      <c r="D13" s="71">
        <v>30713524</v>
      </c>
      <c r="E13" s="71">
        <v>33090977</v>
      </c>
      <c r="F13" s="71">
        <v>62506008</v>
      </c>
      <c r="G13" s="71">
        <v>67227918</v>
      </c>
      <c r="H13" s="71">
        <v>4721910</v>
      </c>
      <c r="I13" s="72">
        <f t="shared" si="0"/>
        <v>7.5543298173833193</v>
      </c>
    </row>
    <row r="14" spans="1:9" x14ac:dyDescent="0.25">
      <c r="A14" s="63" t="s">
        <v>4</v>
      </c>
      <c r="B14" s="73" t="s">
        <v>5</v>
      </c>
      <c r="C14" s="64" t="s">
        <v>6</v>
      </c>
      <c r="D14" s="65">
        <v>19487</v>
      </c>
      <c r="E14" s="65">
        <v>19979</v>
      </c>
      <c r="F14" s="65">
        <v>32133</v>
      </c>
      <c r="G14" s="65">
        <v>32963</v>
      </c>
      <c r="H14" s="65">
        <v>830</v>
      </c>
      <c r="I14" s="66">
        <f t="shared" si="0"/>
        <v>2.5830143466218516</v>
      </c>
    </row>
    <row r="15" spans="1:9" x14ac:dyDescent="0.25">
      <c r="A15" s="67"/>
      <c r="B15" s="63" t="s">
        <v>7</v>
      </c>
      <c r="C15" s="64" t="s">
        <v>8</v>
      </c>
      <c r="D15" s="65">
        <v>506169</v>
      </c>
      <c r="E15" s="65">
        <v>571469</v>
      </c>
      <c r="F15" s="65">
        <v>1113721</v>
      </c>
      <c r="G15" s="65">
        <v>1186027</v>
      </c>
      <c r="H15" s="65">
        <v>72306</v>
      </c>
      <c r="I15" s="66">
        <f t="shared" si="0"/>
        <v>6.4922902594096712</v>
      </c>
    </row>
    <row r="16" spans="1:9" x14ac:dyDescent="0.25">
      <c r="A16" s="67"/>
      <c r="B16" s="68"/>
      <c r="C16" s="64" t="s">
        <v>9</v>
      </c>
      <c r="D16" s="65">
        <v>181296</v>
      </c>
      <c r="E16" s="65">
        <v>183741</v>
      </c>
      <c r="F16" s="65">
        <v>362150</v>
      </c>
      <c r="G16" s="65">
        <v>373207</v>
      </c>
      <c r="H16" s="65">
        <v>11057</v>
      </c>
      <c r="I16" s="66">
        <f t="shared" si="0"/>
        <v>3.0531547701228732</v>
      </c>
    </row>
    <row r="17" spans="1:9" x14ac:dyDescent="0.25">
      <c r="A17" s="68"/>
      <c r="B17" s="73" t="s">
        <v>10</v>
      </c>
      <c r="C17" s="64" t="s">
        <v>11</v>
      </c>
      <c r="D17" s="65">
        <v>402016</v>
      </c>
      <c r="E17" s="65">
        <v>187884</v>
      </c>
      <c r="F17" s="65">
        <v>529882</v>
      </c>
      <c r="G17" s="65">
        <v>355144</v>
      </c>
      <c r="H17" s="65">
        <v>-174738</v>
      </c>
      <c r="I17" s="66">
        <f t="shared" si="0"/>
        <v>-32.976775961440467</v>
      </c>
    </row>
    <row r="18" spans="1:9" x14ac:dyDescent="0.25">
      <c r="A18" s="74"/>
      <c r="B18" s="74"/>
      <c r="C18" s="70" t="s">
        <v>2</v>
      </c>
      <c r="D18" s="71">
        <v>1108968</v>
      </c>
      <c r="E18" s="71">
        <v>963073</v>
      </c>
      <c r="F18" s="71">
        <v>2037886</v>
      </c>
      <c r="G18" s="71">
        <v>1947341</v>
      </c>
      <c r="H18" s="71">
        <v>-90545</v>
      </c>
      <c r="I18" s="72">
        <f t="shared" si="0"/>
        <v>-4.4430846475219852</v>
      </c>
    </row>
    <row r="19" spans="1:9" x14ac:dyDescent="0.25">
      <c r="A19" s="75"/>
      <c r="B19" s="75"/>
      <c r="C19" s="76" t="s">
        <v>1</v>
      </c>
      <c r="D19" s="77">
        <f>+D13+D18</f>
        <v>31822492</v>
      </c>
      <c r="E19" s="77">
        <f t="shared" ref="E19:G19" si="1">+E13+E18</f>
        <v>34054050</v>
      </c>
      <c r="F19" s="77">
        <f t="shared" si="1"/>
        <v>64543894</v>
      </c>
      <c r="G19" s="77">
        <f t="shared" si="1"/>
        <v>69175259</v>
      </c>
      <c r="H19" s="77">
        <f t="shared" ref="H19" si="2">G19-F19</f>
        <v>4631365</v>
      </c>
      <c r="I19" s="78">
        <f t="shared" si="0"/>
        <v>7.175527711420699</v>
      </c>
    </row>
    <row r="20" spans="1:9" x14ac:dyDescent="0.25">
      <c r="A20" s="74"/>
      <c r="B20" s="74"/>
      <c r="I20" s="79"/>
    </row>
    <row r="21" spans="1:9" x14ac:dyDescent="0.25">
      <c r="A21" s="63" t="s">
        <v>19</v>
      </c>
      <c r="B21" s="63" t="s">
        <v>20</v>
      </c>
      <c r="C21" s="64" t="s">
        <v>21</v>
      </c>
      <c r="D21" s="65">
        <v>6919091</v>
      </c>
      <c r="E21" s="65">
        <v>6924901</v>
      </c>
      <c r="F21" s="65">
        <v>14028825</v>
      </c>
      <c r="G21" s="65">
        <v>14722339</v>
      </c>
      <c r="H21" s="65">
        <v>693514</v>
      </c>
      <c r="I21" s="66">
        <f t="shared" ref="I21:I34" si="3">((G21*100/F21)-100)</f>
        <v>4.943493129324807</v>
      </c>
    </row>
    <row r="22" spans="1:9" x14ac:dyDescent="0.25">
      <c r="A22" s="67"/>
      <c r="B22" s="68"/>
      <c r="C22" s="64" t="s">
        <v>22</v>
      </c>
      <c r="D22" s="65">
        <v>6270207</v>
      </c>
      <c r="E22" s="65">
        <v>6395941</v>
      </c>
      <c r="F22" s="65">
        <v>12791186</v>
      </c>
      <c r="G22" s="65">
        <v>13496138</v>
      </c>
      <c r="H22" s="65">
        <v>704952</v>
      </c>
      <c r="I22" s="66">
        <f t="shared" si="3"/>
        <v>5.5112325002544651</v>
      </c>
    </row>
    <row r="23" spans="1:9" x14ac:dyDescent="0.25">
      <c r="A23" s="67"/>
      <c r="B23" s="73" t="s">
        <v>23</v>
      </c>
      <c r="C23" s="64" t="s">
        <v>24</v>
      </c>
      <c r="D23" s="65">
        <v>3051717</v>
      </c>
      <c r="E23" s="65">
        <v>3192297</v>
      </c>
      <c r="F23" s="65">
        <v>5858148</v>
      </c>
      <c r="G23" s="65">
        <v>6180347</v>
      </c>
      <c r="H23" s="65">
        <v>322199</v>
      </c>
      <c r="I23" s="66">
        <f t="shared" si="3"/>
        <v>5.5000146804075314</v>
      </c>
    </row>
    <row r="24" spans="1:9" x14ac:dyDescent="0.25">
      <c r="A24" s="67"/>
      <c r="B24" s="63" t="s">
        <v>25</v>
      </c>
      <c r="C24" s="64" t="s">
        <v>26</v>
      </c>
      <c r="D24" s="65">
        <v>924017.5</v>
      </c>
      <c r="E24" s="65">
        <v>1009703.75</v>
      </c>
      <c r="F24" s="65">
        <v>1862385.5</v>
      </c>
      <c r="G24" s="65">
        <v>2026790.75</v>
      </c>
      <c r="H24" s="65">
        <v>164405.25</v>
      </c>
      <c r="I24" s="66">
        <f t="shared" si="3"/>
        <v>8.8276702111351284</v>
      </c>
    </row>
    <row r="25" spans="1:9" x14ac:dyDescent="0.25">
      <c r="A25" s="67"/>
      <c r="B25" s="67"/>
      <c r="C25" s="64" t="s">
        <v>21</v>
      </c>
      <c r="D25" s="65">
        <v>470286.5</v>
      </c>
      <c r="E25" s="65">
        <v>525922.75</v>
      </c>
      <c r="F25" s="65">
        <v>988290</v>
      </c>
      <c r="G25" s="65">
        <v>1080055.25</v>
      </c>
      <c r="H25" s="65">
        <v>91765.25</v>
      </c>
      <c r="I25" s="66">
        <f t="shared" si="3"/>
        <v>9.2852553400317674</v>
      </c>
    </row>
    <row r="26" spans="1:9" x14ac:dyDescent="0.25">
      <c r="A26" s="67"/>
      <c r="B26" s="67"/>
      <c r="C26" s="64" t="s">
        <v>27</v>
      </c>
      <c r="D26" s="65">
        <v>125406.75</v>
      </c>
      <c r="E26" s="65">
        <v>128172</v>
      </c>
      <c r="F26" s="65">
        <v>244087.5</v>
      </c>
      <c r="G26" s="65">
        <v>249721.25</v>
      </c>
      <c r="H26" s="65">
        <v>5633.75</v>
      </c>
      <c r="I26" s="66">
        <f t="shared" si="3"/>
        <v>2.3080862395657249</v>
      </c>
    </row>
    <row r="27" spans="1:9" x14ac:dyDescent="0.25">
      <c r="A27" s="67"/>
      <c r="B27" s="67"/>
      <c r="C27" s="64" t="s">
        <v>28</v>
      </c>
      <c r="D27" s="65">
        <v>328324.25</v>
      </c>
      <c r="E27" s="65">
        <v>355609</v>
      </c>
      <c r="F27" s="65">
        <v>629990</v>
      </c>
      <c r="G27" s="65">
        <v>695145.25</v>
      </c>
      <c r="H27" s="65">
        <v>65155.25</v>
      </c>
      <c r="I27" s="66">
        <f t="shared" si="3"/>
        <v>10.342267337576786</v>
      </c>
    </row>
    <row r="28" spans="1:9" x14ac:dyDescent="0.25">
      <c r="A28" s="67"/>
      <c r="B28" s="68"/>
      <c r="C28" s="64" t="s">
        <v>29</v>
      </c>
      <c r="D28" s="65">
        <v>453731</v>
      </c>
      <c r="E28" s="65">
        <v>483781</v>
      </c>
      <c r="F28" s="65">
        <v>874095.5</v>
      </c>
      <c r="G28" s="65">
        <v>946735.5</v>
      </c>
      <c r="H28" s="65">
        <v>72640</v>
      </c>
      <c r="I28" s="66">
        <f t="shared" si="3"/>
        <v>8.3103047664700256</v>
      </c>
    </row>
    <row r="29" spans="1:9" x14ac:dyDescent="0.25">
      <c r="A29" s="67"/>
      <c r="B29" s="63" t="s">
        <v>30</v>
      </c>
      <c r="C29" s="64" t="s">
        <v>31</v>
      </c>
      <c r="D29" s="65">
        <v>1170763</v>
      </c>
      <c r="E29" s="65">
        <v>1172050</v>
      </c>
      <c r="F29" s="65">
        <v>2438252</v>
      </c>
      <c r="G29" s="65">
        <v>2475641</v>
      </c>
      <c r="H29" s="65">
        <v>37389</v>
      </c>
      <c r="I29" s="66">
        <f t="shared" si="3"/>
        <v>1.533434608071687</v>
      </c>
    </row>
    <row r="30" spans="1:9" x14ac:dyDescent="0.25">
      <c r="A30" s="67"/>
      <c r="B30" s="68"/>
      <c r="C30" s="64" t="s">
        <v>32</v>
      </c>
      <c r="D30" s="65">
        <v>247573</v>
      </c>
      <c r="E30" s="65">
        <v>273180</v>
      </c>
      <c r="F30" s="65">
        <v>496004</v>
      </c>
      <c r="G30" s="65">
        <v>579022</v>
      </c>
      <c r="H30" s="65">
        <v>83018</v>
      </c>
      <c r="I30" s="66">
        <f t="shared" si="3"/>
        <v>16.737365021249829</v>
      </c>
    </row>
    <row r="31" spans="1:9" x14ac:dyDescent="0.25">
      <c r="A31" s="67"/>
      <c r="B31" s="73" t="s">
        <v>33</v>
      </c>
      <c r="C31" s="64" t="s">
        <v>34</v>
      </c>
      <c r="D31" s="65">
        <v>184026</v>
      </c>
      <c r="E31" s="65">
        <v>182772</v>
      </c>
      <c r="F31" s="65">
        <v>407453</v>
      </c>
      <c r="G31" s="65">
        <v>401796</v>
      </c>
      <c r="H31" s="65">
        <v>-5657</v>
      </c>
      <c r="I31" s="66">
        <f t="shared" si="3"/>
        <v>-1.3883809911818048</v>
      </c>
    </row>
    <row r="32" spans="1:9" x14ac:dyDescent="0.25">
      <c r="A32" s="67"/>
      <c r="B32" s="63" t="s">
        <v>35</v>
      </c>
      <c r="C32" s="64" t="s">
        <v>36</v>
      </c>
      <c r="D32" s="65">
        <v>8423</v>
      </c>
      <c r="E32" s="65">
        <v>8849</v>
      </c>
      <c r="F32" s="65">
        <v>17628</v>
      </c>
      <c r="G32" s="65">
        <v>18491</v>
      </c>
      <c r="H32" s="65">
        <v>863</v>
      </c>
      <c r="I32" s="66">
        <f t="shared" si="3"/>
        <v>4.8956206035852006</v>
      </c>
    </row>
    <row r="33" spans="1:9" x14ac:dyDescent="0.25">
      <c r="A33" s="67"/>
      <c r="B33" s="67"/>
      <c r="C33" s="64" t="s">
        <v>37</v>
      </c>
      <c r="D33" s="65">
        <v>114522905</v>
      </c>
      <c r="E33" s="65">
        <v>130423385</v>
      </c>
      <c r="F33" s="65">
        <v>242863114</v>
      </c>
      <c r="G33" s="65">
        <v>265694761</v>
      </c>
      <c r="H33" s="65">
        <v>22831647</v>
      </c>
      <c r="I33" s="66">
        <f t="shared" si="3"/>
        <v>9.4010352679575675</v>
      </c>
    </row>
    <row r="34" spans="1:9" x14ac:dyDescent="0.25">
      <c r="A34" s="80"/>
      <c r="B34" s="81"/>
      <c r="C34" s="64" t="s">
        <v>38</v>
      </c>
      <c r="D34" s="65">
        <v>116</v>
      </c>
      <c r="E34" s="65">
        <v>132</v>
      </c>
      <c r="F34" s="65">
        <v>237</v>
      </c>
      <c r="G34" s="65">
        <v>264</v>
      </c>
      <c r="H34" s="65">
        <v>27</v>
      </c>
      <c r="I34" s="66">
        <f t="shared" si="3"/>
        <v>11.392405063291136</v>
      </c>
    </row>
  </sheetData>
  <mergeCells count="14">
    <mergeCell ref="A21:A34"/>
    <mergeCell ref="B21:B22"/>
    <mergeCell ref="B24:B28"/>
    <mergeCell ref="B29:B30"/>
    <mergeCell ref="B32:B34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Febrero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889862</v>
      </c>
      <c r="C7" s="37">
        <v>1051572</v>
      </c>
      <c r="D7" s="37">
        <v>1932521</v>
      </c>
      <c r="E7" s="37">
        <v>2103351</v>
      </c>
      <c r="F7" s="10">
        <f>((E7*100)/D7)-100</f>
        <v>8.8397487013077694</v>
      </c>
      <c r="G7" s="1"/>
      <c r="H7" s="1"/>
      <c r="I7" s="1"/>
    </row>
    <row r="8" spans="1:12" x14ac:dyDescent="0.25">
      <c r="A8" s="11" t="s">
        <v>45</v>
      </c>
      <c r="B8" s="38">
        <v>168821</v>
      </c>
      <c r="C8" s="38">
        <v>153926</v>
      </c>
      <c r="D8" s="38">
        <v>326348</v>
      </c>
      <c r="E8" s="38">
        <v>303903</v>
      </c>
      <c r="F8" s="13">
        <f t="shared" ref="F8:F35" si="0">((E8*100)/D8)-100</f>
        <v>-6.8776275632147303</v>
      </c>
      <c r="G8" s="1"/>
      <c r="H8" s="1"/>
      <c r="I8" s="1"/>
    </row>
    <row r="9" spans="1:12" x14ac:dyDescent="0.25">
      <c r="A9" s="8" t="s">
        <v>46</v>
      </c>
      <c r="B9" s="37">
        <v>296385</v>
      </c>
      <c r="C9" s="37">
        <v>387981</v>
      </c>
      <c r="D9" s="37">
        <v>828407</v>
      </c>
      <c r="E9" s="37">
        <v>917498</v>
      </c>
      <c r="F9" s="10">
        <f t="shared" si="0"/>
        <v>10.754496280210091</v>
      </c>
      <c r="G9" s="1"/>
      <c r="H9" s="1"/>
      <c r="I9" s="1"/>
    </row>
    <row r="10" spans="1:12" x14ac:dyDescent="0.25">
      <c r="A10" s="11" t="s">
        <v>47</v>
      </c>
      <c r="B10" s="38">
        <v>436021</v>
      </c>
      <c r="C10" s="38">
        <v>385639</v>
      </c>
      <c r="D10" s="38">
        <v>809521</v>
      </c>
      <c r="E10" s="38">
        <v>827284</v>
      </c>
      <c r="F10" s="13">
        <f t="shared" si="0"/>
        <v>2.1942605565513418</v>
      </c>
      <c r="G10" s="1"/>
      <c r="H10" s="1"/>
      <c r="I10" s="1"/>
    </row>
    <row r="11" spans="1:12" x14ac:dyDescent="0.25">
      <c r="A11" s="8" t="s">
        <v>48</v>
      </c>
      <c r="B11" s="37">
        <v>5453127</v>
      </c>
      <c r="C11" s="37">
        <v>5292878</v>
      </c>
      <c r="D11" s="37">
        <v>10944439</v>
      </c>
      <c r="E11" s="37">
        <v>12026140</v>
      </c>
      <c r="F11" s="10">
        <f t="shared" si="0"/>
        <v>9.8835673532467041</v>
      </c>
      <c r="G11" s="1"/>
      <c r="H11" s="1"/>
      <c r="I11" s="1"/>
    </row>
    <row r="12" spans="1:12" x14ac:dyDescent="0.25">
      <c r="A12" s="11" t="s">
        <v>49</v>
      </c>
      <c r="B12" s="38">
        <v>422959</v>
      </c>
      <c r="C12" s="38">
        <v>331983</v>
      </c>
      <c r="D12" s="38">
        <v>878866</v>
      </c>
      <c r="E12" s="38">
        <v>694516</v>
      </c>
      <c r="F12" s="13">
        <f t="shared" si="0"/>
        <v>-20.975893936049403</v>
      </c>
      <c r="G12" s="1"/>
      <c r="H12" s="1"/>
      <c r="I12" s="1"/>
    </row>
    <row r="13" spans="1:12" x14ac:dyDescent="0.25">
      <c r="A13" s="8" t="s">
        <v>50</v>
      </c>
      <c r="B13" s="37">
        <v>835672</v>
      </c>
      <c r="C13" s="37">
        <v>778113</v>
      </c>
      <c r="D13" s="37">
        <v>1598785</v>
      </c>
      <c r="E13" s="37">
        <v>1498602</v>
      </c>
      <c r="F13" s="10">
        <f t="shared" si="0"/>
        <v>-6.2661958925058769</v>
      </c>
      <c r="G13" s="1"/>
      <c r="H13" s="1"/>
      <c r="I13" s="1"/>
    </row>
    <row r="14" spans="1:12" x14ac:dyDescent="0.25">
      <c r="A14" s="11" t="s">
        <v>51</v>
      </c>
      <c r="B14" s="38">
        <v>3242117</v>
      </c>
      <c r="C14" s="38">
        <v>3834770</v>
      </c>
      <c r="D14" s="38">
        <v>6600674</v>
      </c>
      <c r="E14" s="38">
        <v>7663315</v>
      </c>
      <c r="F14" s="13">
        <f t="shared" si="0"/>
        <v>16.09897716505921</v>
      </c>
      <c r="G14" s="1"/>
      <c r="H14" s="1"/>
      <c r="I14" s="1"/>
    </row>
    <row r="15" spans="1:12" x14ac:dyDescent="0.25">
      <c r="A15" s="8" t="s">
        <v>52</v>
      </c>
      <c r="B15" s="37">
        <v>2475757</v>
      </c>
      <c r="C15" s="37">
        <v>2545612</v>
      </c>
      <c r="D15" s="37">
        <v>4829929</v>
      </c>
      <c r="E15" s="37">
        <v>5365880</v>
      </c>
      <c r="F15" s="10">
        <f t="shared" si="0"/>
        <v>11.096457111481342</v>
      </c>
      <c r="G15" s="1"/>
      <c r="H15" s="1"/>
      <c r="I15" s="1"/>
    </row>
    <row r="16" spans="1:12" x14ac:dyDescent="0.25">
      <c r="A16" s="11" t="s">
        <v>53</v>
      </c>
      <c r="B16" s="38">
        <v>1459149</v>
      </c>
      <c r="C16" s="38">
        <v>1553147</v>
      </c>
      <c r="D16" s="38">
        <v>2981794</v>
      </c>
      <c r="E16" s="38">
        <v>3413331</v>
      </c>
      <c r="F16" s="13">
        <f t="shared" si="0"/>
        <v>14.472394806616421</v>
      </c>
      <c r="G16" s="1"/>
      <c r="H16" s="1"/>
      <c r="I16" s="1"/>
    </row>
    <row r="17" spans="1:9" x14ac:dyDescent="0.25">
      <c r="A17" s="8" t="s">
        <v>54</v>
      </c>
      <c r="B17" s="37">
        <v>912132</v>
      </c>
      <c r="C17" s="37">
        <v>1056720</v>
      </c>
      <c r="D17" s="37">
        <v>1614651</v>
      </c>
      <c r="E17" s="37">
        <v>2193967</v>
      </c>
      <c r="F17" s="10">
        <f t="shared" si="0"/>
        <v>35.878713108900939</v>
      </c>
      <c r="G17" s="1"/>
      <c r="H17" s="1"/>
      <c r="I17" s="1"/>
    </row>
    <row r="18" spans="1:9" x14ac:dyDescent="0.25">
      <c r="A18" s="11" t="s">
        <v>55</v>
      </c>
      <c r="B18" s="38">
        <v>199279</v>
      </c>
      <c r="C18" s="38">
        <v>218083</v>
      </c>
      <c r="D18" s="38">
        <v>435475</v>
      </c>
      <c r="E18" s="38">
        <v>459131</v>
      </c>
      <c r="F18" s="13">
        <f t="shared" si="0"/>
        <v>5.4322291750387564</v>
      </c>
      <c r="G18" s="1"/>
      <c r="H18" s="1"/>
      <c r="I18" s="1"/>
    </row>
    <row r="19" spans="1:9" x14ac:dyDescent="0.25">
      <c r="A19" s="8" t="s">
        <v>56</v>
      </c>
      <c r="B19" s="37">
        <v>897354</v>
      </c>
      <c r="C19" s="37">
        <v>968360</v>
      </c>
      <c r="D19" s="37">
        <v>1828571</v>
      </c>
      <c r="E19" s="37">
        <v>1668301</v>
      </c>
      <c r="F19" s="10">
        <f t="shared" si="0"/>
        <v>-8.7647676792424249</v>
      </c>
      <c r="G19" s="1"/>
      <c r="H19" s="1"/>
      <c r="I19" s="1"/>
    </row>
    <row r="20" spans="1:9" x14ac:dyDescent="0.25">
      <c r="A20" s="11" t="s">
        <v>57</v>
      </c>
      <c r="B20" s="38">
        <v>1378830</v>
      </c>
      <c r="C20" s="38">
        <v>1285229</v>
      </c>
      <c r="D20" s="38">
        <v>2533648</v>
      </c>
      <c r="E20" s="38">
        <v>2587680</v>
      </c>
      <c r="F20" s="13">
        <f t="shared" si="0"/>
        <v>2.1325772167246555</v>
      </c>
      <c r="G20" s="1"/>
      <c r="H20" s="1"/>
      <c r="I20" s="1"/>
    </row>
    <row r="21" spans="1:9" x14ac:dyDescent="0.25">
      <c r="A21" s="8" t="s">
        <v>58</v>
      </c>
      <c r="B21" s="37">
        <v>1504755</v>
      </c>
      <c r="C21" s="37">
        <v>2340402</v>
      </c>
      <c r="D21" s="37">
        <v>2629124</v>
      </c>
      <c r="E21" s="37">
        <v>2833718</v>
      </c>
      <c r="F21" s="10">
        <f t="shared" si="0"/>
        <v>7.7818315149836934</v>
      </c>
      <c r="G21" s="1"/>
      <c r="H21" s="1"/>
      <c r="I21" s="1"/>
    </row>
    <row r="22" spans="1:9" x14ac:dyDescent="0.25">
      <c r="A22" s="11" t="s">
        <v>59</v>
      </c>
      <c r="B22" s="38">
        <v>1629249</v>
      </c>
      <c r="C22" s="38">
        <v>1845470</v>
      </c>
      <c r="D22" s="38">
        <v>3478499</v>
      </c>
      <c r="E22" s="38">
        <v>3788753</v>
      </c>
      <c r="F22" s="13">
        <f t="shared" si="0"/>
        <v>8.9191918698266051</v>
      </c>
      <c r="G22" s="1"/>
      <c r="H22" s="1"/>
      <c r="I22" s="1"/>
    </row>
    <row r="23" spans="1:9" x14ac:dyDescent="0.25">
      <c r="A23" s="8" t="s">
        <v>60</v>
      </c>
      <c r="B23" s="37">
        <v>148795</v>
      </c>
      <c r="C23" s="37">
        <v>179760</v>
      </c>
      <c r="D23" s="37">
        <v>337187</v>
      </c>
      <c r="E23" s="37">
        <v>342824</v>
      </c>
      <c r="F23" s="10">
        <f t="shared" si="0"/>
        <v>1.6717726365488517</v>
      </c>
      <c r="G23" s="1"/>
      <c r="H23" s="1"/>
      <c r="I23" s="1"/>
    </row>
    <row r="24" spans="1:9" x14ac:dyDescent="0.25">
      <c r="A24" s="11" t="s">
        <v>61</v>
      </c>
      <c r="B24" s="38">
        <v>147631</v>
      </c>
      <c r="C24" s="38">
        <v>134779</v>
      </c>
      <c r="D24" s="38">
        <v>342095</v>
      </c>
      <c r="E24" s="38">
        <v>280260</v>
      </c>
      <c r="F24" s="13">
        <f t="shared" si="0"/>
        <v>-18.075388415498622</v>
      </c>
      <c r="G24" s="1"/>
      <c r="H24" s="1"/>
      <c r="I24" s="1"/>
    </row>
    <row r="25" spans="1:9" x14ac:dyDescent="0.25">
      <c r="A25" s="8" t="s">
        <v>62</v>
      </c>
      <c r="B25" s="37">
        <v>65441</v>
      </c>
      <c r="C25" s="37">
        <v>64354</v>
      </c>
      <c r="D25" s="37">
        <v>124841</v>
      </c>
      <c r="E25" s="37">
        <v>123590</v>
      </c>
      <c r="F25" s="10">
        <f t="shared" si="0"/>
        <v>-1.0020746389407265</v>
      </c>
      <c r="G25" s="1"/>
      <c r="H25" s="1"/>
      <c r="I25" s="1"/>
    </row>
    <row r="26" spans="1:9" x14ac:dyDescent="0.25">
      <c r="A26" s="11" t="s">
        <v>63</v>
      </c>
      <c r="B26" s="38">
        <v>203051</v>
      </c>
      <c r="C26" s="38">
        <v>203152</v>
      </c>
      <c r="D26" s="38">
        <v>333702</v>
      </c>
      <c r="E26" s="38">
        <v>366435</v>
      </c>
      <c r="F26" s="13">
        <f t="shared" si="0"/>
        <v>9.8090511893845473</v>
      </c>
      <c r="G26" s="1"/>
      <c r="H26" s="1"/>
      <c r="I26" s="1"/>
    </row>
    <row r="27" spans="1:9" x14ac:dyDescent="0.25">
      <c r="A27" s="8" t="s">
        <v>64</v>
      </c>
      <c r="B27" s="37">
        <v>230914</v>
      </c>
      <c r="C27" s="37">
        <v>361756</v>
      </c>
      <c r="D27" s="37">
        <v>445486</v>
      </c>
      <c r="E27" s="37">
        <v>649267</v>
      </c>
      <c r="F27" s="10">
        <f t="shared" si="0"/>
        <v>45.743525049047548</v>
      </c>
      <c r="G27" s="1"/>
      <c r="H27" s="1"/>
      <c r="I27" s="1"/>
    </row>
    <row r="28" spans="1:9" x14ac:dyDescent="0.25">
      <c r="A28" s="11" t="s">
        <v>65</v>
      </c>
      <c r="B28" s="38">
        <v>960161</v>
      </c>
      <c r="C28" s="38">
        <v>1155151</v>
      </c>
      <c r="D28" s="38">
        <v>2410138</v>
      </c>
      <c r="E28" s="38">
        <v>2312295</v>
      </c>
      <c r="F28" s="13">
        <f t="shared" si="0"/>
        <v>-4.0596430577834184</v>
      </c>
      <c r="G28" s="1"/>
      <c r="H28" s="1"/>
      <c r="I28" s="1"/>
    </row>
    <row r="29" spans="1:9" x14ac:dyDescent="0.25">
      <c r="A29" s="8" t="s">
        <v>66</v>
      </c>
      <c r="B29" s="37">
        <v>336877</v>
      </c>
      <c r="C29" s="37">
        <v>354523</v>
      </c>
      <c r="D29" s="37">
        <v>688684</v>
      </c>
      <c r="E29" s="37">
        <v>726657</v>
      </c>
      <c r="F29" s="10">
        <f t="shared" si="0"/>
        <v>5.5138496030109536</v>
      </c>
      <c r="G29" s="1"/>
      <c r="H29" s="1"/>
      <c r="I29" s="1"/>
    </row>
    <row r="30" spans="1:9" x14ac:dyDescent="0.25">
      <c r="A30" s="11" t="s">
        <v>67</v>
      </c>
      <c r="B30" s="38">
        <v>343818</v>
      </c>
      <c r="C30" s="38">
        <v>397533</v>
      </c>
      <c r="D30" s="38">
        <v>687538</v>
      </c>
      <c r="E30" s="38">
        <v>727784</v>
      </c>
      <c r="F30" s="13">
        <f t="shared" si="0"/>
        <v>5.8536400897114049</v>
      </c>
      <c r="G30" s="1"/>
      <c r="H30" s="1"/>
      <c r="I30" s="1"/>
    </row>
    <row r="31" spans="1:9" x14ac:dyDescent="0.25">
      <c r="A31" s="8" t="s">
        <v>68</v>
      </c>
      <c r="B31" s="37">
        <v>2523062</v>
      </c>
      <c r="C31" s="37">
        <v>1822163</v>
      </c>
      <c r="D31" s="37">
        <v>5520918</v>
      </c>
      <c r="E31" s="37">
        <v>4417070</v>
      </c>
      <c r="F31" s="10">
        <f t="shared" si="0"/>
        <v>-19.993921300769188</v>
      </c>
      <c r="G31" s="1"/>
      <c r="H31" s="1"/>
      <c r="I31" s="1"/>
    </row>
    <row r="32" spans="1:9" x14ac:dyDescent="0.25">
      <c r="A32" s="11" t="s">
        <v>69</v>
      </c>
      <c r="B32" s="38">
        <v>4270429</v>
      </c>
      <c r="C32" s="38">
        <v>4970325</v>
      </c>
      <c r="D32" s="38">
        <v>8667309</v>
      </c>
      <c r="E32" s="38">
        <v>10135495</v>
      </c>
      <c r="F32" s="13">
        <f t="shared" si="0"/>
        <v>16.939352225702351</v>
      </c>
      <c r="G32" s="1"/>
      <c r="H32" s="1"/>
      <c r="I32" s="1"/>
    </row>
    <row r="33" spans="1:9" x14ac:dyDescent="0.25">
      <c r="A33" s="8" t="s">
        <v>70</v>
      </c>
      <c r="B33" s="37">
        <v>332427</v>
      </c>
      <c r="C33" s="37">
        <v>322841</v>
      </c>
      <c r="D33" s="37">
        <v>617130</v>
      </c>
      <c r="E33" s="37">
        <v>635944</v>
      </c>
      <c r="F33" s="10">
        <f t="shared" si="0"/>
        <v>3.0486283279049786</v>
      </c>
      <c r="G33" s="1"/>
      <c r="H33" s="1"/>
      <c r="I33" s="1"/>
    </row>
    <row r="34" spans="1:9" x14ac:dyDescent="0.25">
      <c r="A34" s="11" t="s">
        <v>71</v>
      </c>
      <c r="B34" s="38">
        <v>58417</v>
      </c>
      <c r="C34" s="38">
        <v>57828</v>
      </c>
      <c r="D34" s="38">
        <v>117614</v>
      </c>
      <c r="E34" s="38">
        <v>112268</v>
      </c>
      <c r="F34" s="13">
        <f t="shared" si="0"/>
        <v>-4.5453772510075368</v>
      </c>
      <c r="G34" s="1"/>
      <c r="H34" s="1"/>
      <c r="I34" s="1"/>
    </row>
    <row r="35" spans="1:9" x14ac:dyDescent="0.25">
      <c r="A35" s="14" t="s">
        <v>72</v>
      </c>
      <c r="B35" s="15">
        <f>SUM(B7:B34)</f>
        <v>31822492</v>
      </c>
      <c r="C35" s="15">
        <f t="shared" ref="C35:E35" si="1">SUM(C7:C34)</f>
        <v>34054050</v>
      </c>
      <c r="D35" s="15">
        <f t="shared" si="1"/>
        <v>64543894</v>
      </c>
      <c r="E35" s="15">
        <f t="shared" si="1"/>
        <v>69175259</v>
      </c>
      <c r="F35" s="16">
        <f t="shared" si="0"/>
        <v>7.175527711420699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2103351</v>
      </c>
      <c r="C38" s="41">
        <f>D7</f>
        <v>1932521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12026140</v>
      </c>
      <c r="G38" s="42">
        <f>LOOKUP(E38,$A$38:$A$65,$C$38:$C$65)</f>
        <v>10944439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303903</v>
      </c>
      <c r="C39" s="41">
        <f t="shared" ref="C39:C65" si="5">D8</f>
        <v>326348</v>
      </c>
      <c r="D39" s="41">
        <f t="shared" ref="D39:D65" si="6">_xlfn.RANK.EQ(B39,$B$38:$B$65)+COUNTIF($B$38:$B$65,B39)-1</f>
        <v>25</v>
      </c>
      <c r="E39" s="42" t="str">
        <f t="shared" si="2"/>
        <v>VALENCIA</v>
      </c>
      <c r="F39" s="42">
        <f t="shared" ref="F39:F65" si="7">LOOKUP(E39,$A$38:$A$65,$B$38:$B$65)</f>
        <v>10135495</v>
      </c>
      <c r="G39" s="42">
        <f t="shared" ref="G39:G65" si="8">LOOKUP(E39,$A$38:$A$65,$C$38:$C$65)</f>
        <v>8667309</v>
      </c>
    </row>
    <row r="40" spans="1:9" x14ac:dyDescent="0.25">
      <c r="A40" s="42" t="str">
        <f t="shared" si="3"/>
        <v>ALMERIA</v>
      </c>
      <c r="B40" s="41">
        <f t="shared" si="4"/>
        <v>917498</v>
      </c>
      <c r="C40" s="41">
        <f t="shared" si="5"/>
        <v>828407</v>
      </c>
      <c r="D40" s="41">
        <f t="shared" si="6"/>
        <v>15</v>
      </c>
      <c r="E40" s="42" t="str">
        <f t="shared" si="2"/>
        <v>BARCELONA</v>
      </c>
      <c r="F40" s="42">
        <f t="shared" si="7"/>
        <v>7663315</v>
      </c>
      <c r="G40" s="42">
        <f t="shared" si="8"/>
        <v>6600674</v>
      </c>
    </row>
    <row r="41" spans="1:9" x14ac:dyDescent="0.25">
      <c r="A41" s="42" t="str">
        <f t="shared" si="3"/>
        <v>AVILES</v>
      </c>
      <c r="B41" s="41">
        <f t="shared" si="4"/>
        <v>827284</v>
      </c>
      <c r="C41" s="41">
        <f t="shared" si="5"/>
        <v>809521</v>
      </c>
      <c r="D41" s="41">
        <f t="shared" si="6"/>
        <v>16</v>
      </c>
      <c r="E41" s="42" t="str">
        <f t="shared" si="2"/>
        <v>BILBAO</v>
      </c>
      <c r="F41" s="42">
        <f t="shared" si="7"/>
        <v>5365880</v>
      </c>
      <c r="G41" s="42">
        <f t="shared" si="8"/>
        <v>4829929</v>
      </c>
    </row>
    <row r="42" spans="1:9" x14ac:dyDescent="0.25">
      <c r="A42" s="42" t="str">
        <f t="shared" si="3"/>
        <v>BAHIA DE ALGECIRAS</v>
      </c>
      <c r="B42" s="41">
        <f t="shared" si="4"/>
        <v>12026140</v>
      </c>
      <c r="C42" s="41">
        <f t="shared" si="5"/>
        <v>10944439</v>
      </c>
      <c r="D42" s="41">
        <f t="shared" si="6"/>
        <v>1</v>
      </c>
      <c r="E42" s="42" t="str">
        <f t="shared" si="2"/>
        <v>TARRAGONA</v>
      </c>
      <c r="F42" s="42">
        <f t="shared" si="7"/>
        <v>4417070</v>
      </c>
      <c r="G42" s="42">
        <f t="shared" si="8"/>
        <v>5520918</v>
      </c>
    </row>
    <row r="43" spans="1:9" x14ac:dyDescent="0.25">
      <c r="A43" s="42" t="str">
        <f t="shared" si="3"/>
        <v>BAHIA DE CADIZ</v>
      </c>
      <c r="B43" s="41">
        <f t="shared" si="4"/>
        <v>694516</v>
      </c>
      <c r="C43" s="41">
        <f t="shared" si="5"/>
        <v>878866</v>
      </c>
      <c r="D43" s="41">
        <f t="shared" si="6"/>
        <v>19</v>
      </c>
      <c r="E43" s="42" t="str">
        <f t="shared" si="2"/>
        <v>LAS PALMAS</v>
      </c>
      <c r="F43" s="42">
        <f t="shared" si="7"/>
        <v>3788753</v>
      </c>
      <c r="G43" s="42">
        <f t="shared" si="8"/>
        <v>3478499</v>
      </c>
    </row>
    <row r="44" spans="1:9" x14ac:dyDescent="0.25">
      <c r="A44" s="42" t="str">
        <f t="shared" si="3"/>
        <v>BALEARES</v>
      </c>
      <c r="B44" s="41">
        <f t="shared" si="4"/>
        <v>1498602</v>
      </c>
      <c r="C44" s="41">
        <f t="shared" si="5"/>
        <v>1598785</v>
      </c>
      <c r="D44" s="41">
        <f t="shared" si="6"/>
        <v>14</v>
      </c>
      <c r="E44" s="42" t="str">
        <f t="shared" si="2"/>
        <v>CARTAGENA</v>
      </c>
      <c r="F44" s="42">
        <f t="shared" si="7"/>
        <v>3413331</v>
      </c>
      <c r="G44" s="42">
        <f t="shared" si="8"/>
        <v>2981794</v>
      </c>
    </row>
    <row r="45" spans="1:9" x14ac:dyDescent="0.25">
      <c r="A45" s="42" t="str">
        <f t="shared" si="3"/>
        <v>BARCELONA</v>
      </c>
      <c r="B45" s="41">
        <f t="shared" si="4"/>
        <v>7663315</v>
      </c>
      <c r="C45" s="41">
        <f t="shared" si="5"/>
        <v>6600674</v>
      </c>
      <c r="D45" s="41">
        <f t="shared" si="6"/>
        <v>3</v>
      </c>
      <c r="E45" s="42" t="str">
        <f t="shared" si="2"/>
        <v>HUELVA</v>
      </c>
      <c r="F45" s="42">
        <f t="shared" si="7"/>
        <v>2833718</v>
      </c>
      <c r="G45" s="42">
        <f t="shared" si="8"/>
        <v>2629124</v>
      </c>
    </row>
    <row r="46" spans="1:9" x14ac:dyDescent="0.25">
      <c r="A46" s="42" t="str">
        <f t="shared" si="3"/>
        <v>BILBAO</v>
      </c>
      <c r="B46" s="41">
        <f t="shared" si="4"/>
        <v>5365880</v>
      </c>
      <c r="C46" s="41">
        <f t="shared" si="5"/>
        <v>4829929</v>
      </c>
      <c r="D46" s="41">
        <f t="shared" si="6"/>
        <v>4</v>
      </c>
      <c r="E46" s="42" t="str">
        <f t="shared" si="2"/>
        <v>GIJON</v>
      </c>
      <c r="F46" s="42">
        <f t="shared" si="7"/>
        <v>2587680</v>
      </c>
      <c r="G46" s="42">
        <f t="shared" si="8"/>
        <v>2533648</v>
      </c>
    </row>
    <row r="47" spans="1:9" x14ac:dyDescent="0.25">
      <c r="A47" s="42" t="str">
        <f t="shared" si="3"/>
        <v>CARTAGENA</v>
      </c>
      <c r="B47" s="41">
        <f t="shared" si="4"/>
        <v>3413331</v>
      </c>
      <c r="C47" s="41">
        <f t="shared" si="5"/>
        <v>2981794</v>
      </c>
      <c r="D47" s="41">
        <f t="shared" si="6"/>
        <v>7</v>
      </c>
      <c r="E47" s="42" t="str">
        <f t="shared" si="2"/>
        <v>SANTA CRUZ DE TENERIFE</v>
      </c>
      <c r="F47" s="42">
        <f t="shared" si="7"/>
        <v>2312295</v>
      </c>
      <c r="G47" s="42">
        <f t="shared" si="8"/>
        <v>2410138</v>
      </c>
    </row>
    <row r="48" spans="1:9" x14ac:dyDescent="0.25">
      <c r="A48" s="42" t="str">
        <f t="shared" si="3"/>
        <v>CASTELLON</v>
      </c>
      <c r="B48" s="41">
        <f t="shared" si="4"/>
        <v>2193967</v>
      </c>
      <c r="C48" s="41">
        <f t="shared" si="5"/>
        <v>1614651</v>
      </c>
      <c r="D48" s="41">
        <f t="shared" si="6"/>
        <v>11</v>
      </c>
      <c r="E48" s="42" t="str">
        <f t="shared" si="2"/>
        <v>CASTELLON</v>
      </c>
      <c r="F48" s="42">
        <f t="shared" si="7"/>
        <v>2193967</v>
      </c>
      <c r="G48" s="42">
        <f t="shared" si="8"/>
        <v>1614651</v>
      </c>
    </row>
    <row r="49" spans="1:7" x14ac:dyDescent="0.25">
      <c r="A49" s="42" t="str">
        <f t="shared" si="3"/>
        <v>CEUTA</v>
      </c>
      <c r="B49" s="41">
        <f t="shared" si="4"/>
        <v>459131</v>
      </c>
      <c r="C49" s="41">
        <f t="shared" si="5"/>
        <v>435475</v>
      </c>
      <c r="D49" s="41">
        <f t="shared" si="6"/>
        <v>22</v>
      </c>
      <c r="E49" s="42" t="str">
        <f t="shared" si="2"/>
        <v>A CORUÑA</v>
      </c>
      <c r="F49" s="42">
        <f t="shared" si="7"/>
        <v>2103351</v>
      </c>
      <c r="G49" s="42">
        <f t="shared" si="8"/>
        <v>1932521</v>
      </c>
    </row>
    <row r="50" spans="1:7" x14ac:dyDescent="0.25">
      <c r="A50" s="42" t="str">
        <f t="shared" si="3"/>
        <v>FERROL-SAN CIBRAO</v>
      </c>
      <c r="B50" s="41">
        <f t="shared" si="4"/>
        <v>1668301</v>
      </c>
      <c r="C50" s="41">
        <f t="shared" si="5"/>
        <v>1828571</v>
      </c>
      <c r="D50" s="41">
        <f t="shared" si="6"/>
        <v>13</v>
      </c>
      <c r="E50" s="42" t="str">
        <f t="shared" si="2"/>
        <v>FERROL-SAN CIBRAO</v>
      </c>
      <c r="F50" s="42">
        <f t="shared" si="7"/>
        <v>1668301</v>
      </c>
      <c r="G50" s="42">
        <f t="shared" si="8"/>
        <v>1828571</v>
      </c>
    </row>
    <row r="51" spans="1:7" x14ac:dyDescent="0.25">
      <c r="A51" s="42" t="str">
        <f t="shared" si="3"/>
        <v>GIJON</v>
      </c>
      <c r="B51" s="41">
        <f t="shared" si="4"/>
        <v>2587680</v>
      </c>
      <c r="C51" s="41">
        <f t="shared" si="5"/>
        <v>2533648</v>
      </c>
      <c r="D51" s="41">
        <f t="shared" si="6"/>
        <v>9</v>
      </c>
      <c r="E51" s="42" t="str">
        <f t="shared" si="2"/>
        <v>BALEARES</v>
      </c>
      <c r="F51" s="42">
        <f t="shared" si="7"/>
        <v>1498602</v>
      </c>
      <c r="G51" s="42">
        <f t="shared" si="8"/>
        <v>1598785</v>
      </c>
    </row>
    <row r="52" spans="1:7" x14ac:dyDescent="0.25">
      <c r="A52" s="42" t="str">
        <f t="shared" si="3"/>
        <v>HUELVA</v>
      </c>
      <c r="B52" s="41">
        <f t="shared" si="4"/>
        <v>2833718</v>
      </c>
      <c r="C52" s="41">
        <f t="shared" si="5"/>
        <v>2629124</v>
      </c>
      <c r="D52" s="41">
        <f t="shared" si="6"/>
        <v>8</v>
      </c>
      <c r="E52" s="42" t="str">
        <f t="shared" si="2"/>
        <v>ALMERIA</v>
      </c>
      <c r="F52" s="42">
        <f t="shared" si="7"/>
        <v>917498</v>
      </c>
      <c r="G52" s="42">
        <f t="shared" si="8"/>
        <v>828407</v>
      </c>
    </row>
    <row r="53" spans="1:7" x14ac:dyDescent="0.25">
      <c r="A53" s="42" t="str">
        <f t="shared" si="3"/>
        <v>LAS PALMAS</v>
      </c>
      <c r="B53" s="41">
        <f t="shared" si="4"/>
        <v>3788753</v>
      </c>
      <c r="C53" s="41">
        <f t="shared" si="5"/>
        <v>3478499</v>
      </c>
      <c r="D53" s="41">
        <f t="shared" si="6"/>
        <v>6</v>
      </c>
      <c r="E53" s="42" t="str">
        <f t="shared" si="2"/>
        <v>AVILES</v>
      </c>
      <c r="F53" s="42">
        <f t="shared" si="7"/>
        <v>827284</v>
      </c>
      <c r="G53" s="42">
        <f t="shared" si="8"/>
        <v>809521</v>
      </c>
    </row>
    <row r="54" spans="1:7" x14ac:dyDescent="0.25">
      <c r="A54" s="42" t="str">
        <f t="shared" si="3"/>
        <v>MALAGA</v>
      </c>
      <c r="B54" s="41">
        <f t="shared" si="4"/>
        <v>342824</v>
      </c>
      <c r="C54" s="41">
        <f t="shared" si="5"/>
        <v>337187</v>
      </c>
      <c r="D54" s="41">
        <f t="shared" si="6"/>
        <v>24</v>
      </c>
      <c r="E54" s="42" t="str">
        <f t="shared" si="2"/>
        <v>SEVILLA</v>
      </c>
      <c r="F54" s="42">
        <f t="shared" si="7"/>
        <v>727784</v>
      </c>
      <c r="G54" s="42">
        <f t="shared" si="8"/>
        <v>687538</v>
      </c>
    </row>
    <row r="55" spans="1:7" x14ac:dyDescent="0.25">
      <c r="A55" s="42" t="str">
        <f t="shared" si="3"/>
        <v>MARIN Y RIA DE PONTEVEDRA</v>
      </c>
      <c r="B55" s="41">
        <f t="shared" si="4"/>
        <v>280260</v>
      </c>
      <c r="C55" s="41">
        <f t="shared" si="5"/>
        <v>342095</v>
      </c>
      <c r="D55" s="41">
        <f t="shared" si="6"/>
        <v>26</v>
      </c>
      <c r="E55" s="42" t="str">
        <f t="shared" si="2"/>
        <v>SANTANDER</v>
      </c>
      <c r="F55" s="42">
        <f t="shared" si="7"/>
        <v>726657</v>
      </c>
      <c r="G55" s="42">
        <f t="shared" si="8"/>
        <v>688684</v>
      </c>
    </row>
    <row r="56" spans="1:7" x14ac:dyDescent="0.25">
      <c r="A56" s="42" t="str">
        <f t="shared" si="3"/>
        <v>MELILLA</v>
      </c>
      <c r="B56" s="41">
        <f t="shared" si="4"/>
        <v>123590</v>
      </c>
      <c r="C56" s="41">
        <f t="shared" si="5"/>
        <v>124841</v>
      </c>
      <c r="D56" s="41">
        <f t="shared" si="6"/>
        <v>27</v>
      </c>
      <c r="E56" s="42" t="str">
        <f t="shared" si="2"/>
        <v>BAHIA DE CADIZ</v>
      </c>
      <c r="F56" s="42">
        <f t="shared" si="7"/>
        <v>694516</v>
      </c>
      <c r="G56" s="42">
        <f t="shared" si="8"/>
        <v>878866</v>
      </c>
    </row>
    <row r="57" spans="1:7" x14ac:dyDescent="0.25">
      <c r="A57" s="42" t="str">
        <f t="shared" si="3"/>
        <v>MOTRIL</v>
      </c>
      <c r="B57" s="41">
        <f t="shared" si="4"/>
        <v>366435</v>
      </c>
      <c r="C57" s="41">
        <f t="shared" si="5"/>
        <v>333702</v>
      </c>
      <c r="D57" s="41">
        <f t="shared" si="6"/>
        <v>23</v>
      </c>
      <c r="E57" s="42" t="str">
        <f t="shared" si="2"/>
        <v>PASAIA</v>
      </c>
      <c r="F57" s="42">
        <f t="shared" si="7"/>
        <v>649267</v>
      </c>
      <c r="G57" s="42">
        <f t="shared" si="8"/>
        <v>445486</v>
      </c>
    </row>
    <row r="58" spans="1:7" x14ac:dyDescent="0.25">
      <c r="A58" s="42" t="str">
        <f t="shared" si="3"/>
        <v>PASAIA</v>
      </c>
      <c r="B58" s="41">
        <f t="shared" si="4"/>
        <v>649267</v>
      </c>
      <c r="C58" s="41">
        <f t="shared" si="5"/>
        <v>445486</v>
      </c>
      <c r="D58" s="41">
        <f t="shared" si="6"/>
        <v>20</v>
      </c>
      <c r="E58" s="42" t="str">
        <f t="shared" si="2"/>
        <v>VIGO</v>
      </c>
      <c r="F58" s="42">
        <f t="shared" si="7"/>
        <v>635944</v>
      </c>
      <c r="G58" s="42">
        <f t="shared" si="8"/>
        <v>617130</v>
      </c>
    </row>
    <row r="59" spans="1:7" x14ac:dyDescent="0.25">
      <c r="A59" s="42" t="str">
        <f t="shared" si="3"/>
        <v>SANTA CRUZ DE TENERIFE</v>
      </c>
      <c r="B59" s="41">
        <f t="shared" si="4"/>
        <v>2312295</v>
      </c>
      <c r="C59" s="41">
        <f t="shared" si="5"/>
        <v>2410138</v>
      </c>
      <c r="D59" s="41">
        <f t="shared" si="6"/>
        <v>10</v>
      </c>
      <c r="E59" s="42" t="str">
        <f t="shared" si="2"/>
        <v>CEUTA</v>
      </c>
      <c r="F59" s="42">
        <f t="shared" si="7"/>
        <v>459131</v>
      </c>
      <c r="G59" s="42">
        <f t="shared" si="8"/>
        <v>435475</v>
      </c>
    </row>
    <row r="60" spans="1:7" x14ac:dyDescent="0.25">
      <c r="A60" s="42" t="str">
        <f t="shared" si="3"/>
        <v>SANTANDER</v>
      </c>
      <c r="B60" s="41">
        <f t="shared" si="4"/>
        <v>726657</v>
      </c>
      <c r="C60" s="41">
        <f t="shared" si="5"/>
        <v>688684</v>
      </c>
      <c r="D60" s="41">
        <f t="shared" si="6"/>
        <v>18</v>
      </c>
      <c r="E60" s="42" t="str">
        <f t="shared" si="2"/>
        <v>MOTRIL</v>
      </c>
      <c r="F60" s="42">
        <f t="shared" si="7"/>
        <v>366435</v>
      </c>
      <c r="G60" s="42">
        <f t="shared" si="8"/>
        <v>333702</v>
      </c>
    </row>
    <row r="61" spans="1:7" x14ac:dyDescent="0.25">
      <c r="A61" s="42" t="str">
        <f t="shared" si="3"/>
        <v>SEVILLA</v>
      </c>
      <c r="B61" s="41">
        <f t="shared" si="4"/>
        <v>727784</v>
      </c>
      <c r="C61" s="41">
        <f t="shared" si="5"/>
        <v>687538</v>
      </c>
      <c r="D61" s="41">
        <f t="shared" si="6"/>
        <v>17</v>
      </c>
      <c r="E61" s="42" t="str">
        <f t="shared" si="2"/>
        <v>MALAGA</v>
      </c>
      <c r="F61" s="42">
        <f t="shared" si="7"/>
        <v>342824</v>
      </c>
      <c r="G61" s="42">
        <f t="shared" si="8"/>
        <v>337187</v>
      </c>
    </row>
    <row r="62" spans="1:7" x14ac:dyDescent="0.25">
      <c r="A62" s="42" t="str">
        <f t="shared" si="3"/>
        <v>TARRAGONA</v>
      </c>
      <c r="B62" s="41">
        <f t="shared" si="4"/>
        <v>4417070</v>
      </c>
      <c r="C62" s="41">
        <f t="shared" si="5"/>
        <v>5520918</v>
      </c>
      <c r="D62" s="41">
        <f t="shared" si="6"/>
        <v>5</v>
      </c>
      <c r="E62" s="42" t="str">
        <f t="shared" si="2"/>
        <v>ALICANTE</v>
      </c>
      <c r="F62" s="42">
        <f t="shared" si="7"/>
        <v>303903</v>
      </c>
      <c r="G62" s="42">
        <f t="shared" si="8"/>
        <v>326348</v>
      </c>
    </row>
    <row r="63" spans="1:7" x14ac:dyDescent="0.25">
      <c r="A63" s="42" t="str">
        <f t="shared" si="3"/>
        <v>VALENCIA</v>
      </c>
      <c r="B63" s="41">
        <f t="shared" si="4"/>
        <v>10135495</v>
      </c>
      <c r="C63" s="41">
        <f t="shared" si="5"/>
        <v>8667309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280260</v>
      </c>
      <c r="G63" s="42">
        <f t="shared" si="8"/>
        <v>342095</v>
      </c>
    </row>
    <row r="64" spans="1:7" x14ac:dyDescent="0.25">
      <c r="A64" s="42" t="str">
        <f t="shared" si="3"/>
        <v>VIGO</v>
      </c>
      <c r="B64" s="41">
        <f t="shared" si="4"/>
        <v>635944</v>
      </c>
      <c r="C64" s="41">
        <f t="shared" si="5"/>
        <v>617130</v>
      </c>
      <c r="D64" s="41">
        <f t="shared" si="6"/>
        <v>21</v>
      </c>
      <c r="E64" s="42" t="str">
        <f t="shared" si="2"/>
        <v>MELILLA</v>
      </c>
      <c r="F64" s="42">
        <f t="shared" si="7"/>
        <v>123590</v>
      </c>
      <c r="G64" s="42">
        <f t="shared" si="8"/>
        <v>124841</v>
      </c>
    </row>
    <row r="65" spans="1:7" x14ac:dyDescent="0.25">
      <c r="A65" s="42" t="str">
        <f t="shared" si="3"/>
        <v>VILAGARCIA</v>
      </c>
      <c r="B65" s="41">
        <f t="shared" si="4"/>
        <v>112268</v>
      </c>
      <c r="C65" s="41">
        <f t="shared" si="5"/>
        <v>117614</v>
      </c>
      <c r="D65" s="41">
        <f t="shared" si="6"/>
        <v>28</v>
      </c>
      <c r="E65" s="42" t="str">
        <f t="shared" si="2"/>
        <v>VILAGARCIA</v>
      </c>
      <c r="F65" s="42">
        <f t="shared" si="7"/>
        <v>112268</v>
      </c>
      <c r="G65" s="42">
        <f t="shared" si="8"/>
        <v>117614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51" t="s">
        <v>73</v>
      </c>
      <c r="B5" s="49" t="str">
        <f>'Resumen general'!D6</f>
        <v>Mes Febrero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865455</v>
      </c>
      <c r="C7" s="37">
        <v>1026624</v>
      </c>
      <c r="D7" s="37">
        <v>1878877</v>
      </c>
      <c r="E7" s="37">
        <v>2052320</v>
      </c>
      <c r="F7" s="10">
        <f>((E7*100)/D7)-100</f>
        <v>9.231205661679823</v>
      </c>
      <c r="G7" s="1"/>
      <c r="H7" s="1"/>
      <c r="I7" s="1"/>
    </row>
    <row r="8" spans="1:12" x14ac:dyDescent="0.25">
      <c r="A8" s="11" t="s">
        <v>45</v>
      </c>
      <c r="B8" s="38">
        <v>168150</v>
      </c>
      <c r="C8" s="38">
        <v>153170</v>
      </c>
      <c r="D8" s="38">
        <v>324730</v>
      </c>
      <c r="E8" s="38">
        <v>302313</v>
      </c>
      <c r="F8" s="13">
        <f t="shared" ref="F8:F35" si="0">((E8*100)/D8)-100</f>
        <v>-6.9032734887444889</v>
      </c>
      <c r="G8" s="1"/>
      <c r="H8" s="1"/>
      <c r="I8" s="1"/>
    </row>
    <row r="9" spans="1:12" x14ac:dyDescent="0.25">
      <c r="A9" s="8" t="s">
        <v>46</v>
      </c>
      <c r="B9" s="37">
        <v>291627</v>
      </c>
      <c r="C9" s="37">
        <v>384276</v>
      </c>
      <c r="D9" s="37">
        <v>817657</v>
      </c>
      <c r="E9" s="37">
        <v>908624</v>
      </c>
      <c r="F9" s="10">
        <f t="shared" si="0"/>
        <v>11.125325166909846</v>
      </c>
      <c r="G9" s="1"/>
      <c r="H9" s="1"/>
      <c r="I9" s="1"/>
    </row>
    <row r="10" spans="1:12" x14ac:dyDescent="0.25">
      <c r="A10" s="11" t="s">
        <v>47</v>
      </c>
      <c r="B10" s="38">
        <v>431146</v>
      </c>
      <c r="C10" s="38">
        <v>380994</v>
      </c>
      <c r="D10" s="38">
        <v>800577</v>
      </c>
      <c r="E10" s="38">
        <v>818527</v>
      </c>
      <c r="F10" s="13">
        <f t="shared" si="0"/>
        <v>2.242132861673511</v>
      </c>
      <c r="G10" s="1"/>
      <c r="H10" s="1"/>
      <c r="I10" s="1"/>
    </row>
    <row r="11" spans="1:12" x14ac:dyDescent="0.25">
      <c r="A11" s="8" t="s">
        <v>48</v>
      </c>
      <c r="B11" s="37">
        <v>5035563</v>
      </c>
      <c r="C11" s="37">
        <v>4926989</v>
      </c>
      <c r="D11" s="37">
        <v>10182092</v>
      </c>
      <c r="E11" s="37">
        <v>11294182</v>
      </c>
      <c r="F11" s="10">
        <f t="shared" si="0"/>
        <v>10.922018775709347</v>
      </c>
      <c r="G11" s="1"/>
      <c r="H11" s="1"/>
      <c r="I11" s="1"/>
    </row>
    <row r="12" spans="1:12" x14ac:dyDescent="0.25">
      <c r="A12" s="11" t="s">
        <v>49</v>
      </c>
      <c r="B12" s="38">
        <v>419273</v>
      </c>
      <c r="C12" s="38">
        <v>326748</v>
      </c>
      <c r="D12" s="38">
        <v>870850</v>
      </c>
      <c r="E12" s="38">
        <v>681691</v>
      </c>
      <c r="F12" s="13">
        <f t="shared" si="0"/>
        <v>-21.721191938910266</v>
      </c>
      <c r="G12" s="1"/>
      <c r="H12" s="1"/>
      <c r="I12" s="1"/>
    </row>
    <row r="13" spans="1:12" x14ac:dyDescent="0.25">
      <c r="A13" s="8" t="s">
        <v>50</v>
      </c>
      <c r="B13" s="37">
        <v>834046</v>
      </c>
      <c r="C13" s="37">
        <v>770861</v>
      </c>
      <c r="D13" s="37">
        <v>1595116</v>
      </c>
      <c r="E13" s="37">
        <v>1486664</v>
      </c>
      <c r="F13" s="10">
        <f t="shared" si="0"/>
        <v>-6.7990039595866421</v>
      </c>
      <c r="G13" s="1"/>
      <c r="H13" s="1"/>
      <c r="I13" s="1"/>
    </row>
    <row r="14" spans="1:12" x14ac:dyDescent="0.25">
      <c r="A14" s="11" t="s">
        <v>51</v>
      </c>
      <c r="B14" s="38">
        <v>3185648</v>
      </c>
      <c r="C14" s="38">
        <v>3753959</v>
      </c>
      <c r="D14" s="38">
        <v>6489428</v>
      </c>
      <c r="E14" s="38">
        <v>7511572</v>
      </c>
      <c r="F14" s="13">
        <f t="shared" si="0"/>
        <v>15.750910557910501</v>
      </c>
      <c r="G14" s="1"/>
      <c r="H14" s="1"/>
      <c r="I14" s="1"/>
    </row>
    <row r="15" spans="1:12" x14ac:dyDescent="0.25">
      <c r="A15" s="8" t="s">
        <v>52</v>
      </c>
      <c r="B15" s="37">
        <v>2345447</v>
      </c>
      <c r="C15" s="37">
        <v>2515387</v>
      </c>
      <c r="D15" s="37">
        <v>4689869</v>
      </c>
      <c r="E15" s="37">
        <v>5324970</v>
      </c>
      <c r="F15" s="10">
        <f t="shared" si="0"/>
        <v>13.541977398515826</v>
      </c>
      <c r="G15" s="1"/>
      <c r="H15" s="1"/>
      <c r="I15" s="1"/>
    </row>
    <row r="16" spans="1:12" x14ac:dyDescent="0.25">
      <c r="A16" s="11" t="s">
        <v>53</v>
      </c>
      <c r="B16" s="38">
        <v>1452907</v>
      </c>
      <c r="C16" s="38">
        <v>1548126</v>
      </c>
      <c r="D16" s="38">
        <v>2971917</v>
      </c>
      <c r="E16" s="38">
        <v>3398390</v>
      </c>
      <c r="F16" s="13">
        <f t="shared" si="0"/>
        <v>14.350097933421424</v>
      </c>
      <c r="G16" s="1"/>
      <c r="H16" s="1"/>
      <c r="I16" s="1"/>
    </row>
    <row r="17" spans="1:9" x14ac:dyDescent="0.25">
      <c r="A17" s="8" t="s">
        <v>54</v>
      </c>
      <c r="B17" s="37">
        <v>909927</v>
      </c>
      <c r="C17" s="37">
        <v>1054090</v>
      </c>
      <c r="D17" s="37">
        <v>1609901</v>
      </c>
      <c r="E17" s="37">
        <v>2188381</v>
      </c>
      <c r="F17" s="10">
        <f t="shared" si="0"/>
        <v>35.932644305457302</v>
      </c>
      <c r="G17" s="1"/>
      <c r="H17" s="1"/>
      <c r="I17" s="1"/>
    </row>
    <row r="18" spans="1:9" x14ac:dyDescent="0.25">
      <c r="A18" s="11" t="s">
        <v>55</v>
      </c>
      <c r="B18" s="38">
        <v>148694</v>
      </c>
      <c r="C18" s="38">
        <v>164027</v>
      </c>
      <c r="D18" s="38">
        <v>326772</v>
      </c>
      <c r="E18" s="38">
        <v>346156</v>
      </c>
      <c r="F18" s="13">
        <f t="shared" si="0"/>
        <v>5.9319647950252801</v>
      </c>
      <c r="G18" s="1"/>
      <c r="H18" s="1"/>
      <c r="I18" s="1"/>
    </row>
    <row r="19" spans="1:9" x14ac:dyDescent="0.25">
      <c r="A19" s="8" t="s">
        <v>56</v>
      </c>
      <c r="B19" s="37">
        <v>896128</v>
      </c>
      <c r="C19" s="37">
        <v>967609</v>
      </c>
      <c r="D19" s="37">
        <v>1826118</v>
      </c>
      <c r="E19" s="37">
        <v>1664535</v>
      </c>
      <c r="F19" s="10">
        <f t="shared" si="0"/>
        <v>-8.8484424336214857</v>
      </c>
      <c r="G19" s="1"/>
      <c r="H19" s="1"/>
      <c r="I19" s="1"/>
    </row>
    <row r="20" spans="1:9" x14ac:dyDescent="0.25">
      <c r="A20" s="11" t="s">
        <v>57</v>
      </c>
      <c r="B20" s="38">
        <v>1364991</v>
      </c>
      <c r="C20" s="38">
        <v>1274480</v>
      </c>
      <c r="D20" s="38">
        <v>2509492</v>
      </c>
      <c r="E20" s="38">
        <v>2562953</v>
      </c>
      <c r="F20" s="13">
        <f t="shared" si="0"/>
        <v>2.1303514814950546</v>
      </c>
      <c r="G20" s="1"/>
      <c r="H20" s="1"/>
      <c r="I20" s="1"/>
    </row>
    <row r="21" spans="1:9" x14ac:dyDescent="0.25">
      <c r="A21" s="8" t="s">
        <v>58</v>
      </c>
      <c r="B21" s="37">
        <v>1414706</v>
      </c>
      <c r="C21" s="37">
        <v>2324894</v>
      </c>
      <c r="D21" s="37">
        <v>2528539</v>
      </c>
      <c r="E21" s="37">
        <v>2816806</v>
      </c>
      <c r="F21" s="10">
        <f t="shared" si="0"/>
        <v>11.400536040772948</v>
      </c>
      <c r="G21" s="1"/>
      <c r="H21" s="1"/>
      <c r="I21" s="1"/>
    </row>
    <row r="22" spans="1:9" x14ac:dyDescent="0.25">
      <c r="A22" s="11" t="s">
        <v>59</v>
      </c>
      <c r="B22" s="38">
        <v>1480855</v>
      </c>
      <c r="C22" s="38">
        <v>1651872</v>
      </c>
      <c r="D22" s="38">
        <v>3154312</v>
      </c>
      <c r="E22" s="38">
        <v>3374321</v>
      </c>
      <c r="F22" s="13">
        <f t="shared" si="0"/>
        <v>6.9748648833723479</v>
      </c>
      <c r="G22" s="1"/>
      <c r="H22" s="1"/>
      <c r="I22" s="1"/>
    </row>
    <row r="23" spans="1:9" x14ac:dyDescent="0.25">
      <c r="A23" s="8" t="s">
        <v>60</v>
      </c>
      <c r="B23" s="37">
        <v>144957</v>
      </c>
      <c r="C23" s="37">
        <v>175200</v>
      </c>
      <c r="D23" s="37">
        <v>330495</v>
      </c>
      <c r="E23" s="37">
        <v>334909</v>
      </c>
      <c r="F23" s="10">
        <f t="shared" si="0"/>
        <v>1.3355723989772912</v>
      </c>
      <c r="G23" s="1"/>
      <c r="H23" s="1"/>
      <c r="I23" s="1"/>
    </row>
    <row r="24" spans="1:9" x14ac:dyDescent="0.25">
      <c r="A24" s="11" t="s">
        <v>61</v>
      </c>
      <c r="B24" s="38">
        <v>143973</v>
      </c>
      <c r="C24" s="38">
        <v>131362</v>
      </c>
      <c r="D24" s="38">
        <v>335219</v>
      </c>
      <c r="E24" s="38">
        <v>275276</v>
      </c>
      <c r="F24" s="13">
        <f t="shared" si="0"/>
        <v>-17.881742979962354</v>
      </c>
      <c r="G24" s="1"/>
      <c r="H24" s="1"/>
      <c r="I24" s="1"/>
    </row>
    <row r="25" spans="1:9" x14ac:dyDescent="0.25">
      <c r="A25" s="8" t="s">
        <v>62</v>
      </c>
      <c r="B25" s="37">
        <v>64642</v>
      </c>
      <c r="C25" s="37">
        <v>64286</v>
      </c>
      <c r="D25" s="37">
        <v>124026</v>
      </c>
      <c r="E25" s="37">
        <v>123440</v>
      </c>
      <c r="F25" s="10">
        <f t="shared" si="0"/>
        <v>-0.47248157644365563</v>
      </c>
      <c r="G25" s="1"/>
      <c r="H25" s="1"/>
      <c r="I25" s="1"/>
    </row>
    <row r="26" spans="1:9" x14ac:dyDescent="0.25">
      <c r="A26" s="11" t="s">
        <v>63</v>
      </c>
      <c r="B26" s="38">
        <v>202295</v>
      </c>
      <c r="C26" s="38">
        <v>200972</v>
      </c>
      <c r="D26" s="38">
        <v>332101</v>
      </c>
      <c r="E26" s="38">
        <v>361643</v>
      </c>
      <c r="F26" s="13">
        <f t="shared" si="0"/>
        <v>8.8954866140120004</v>
      </c>
      <c r="G26" s="1"/>
      <c r="H26" s="1"/>
      <c r="I26" s="1"/>
    </row>
    <row r="27" spans="1:9" x14ac:dyDescent="0.25">
      <c r="A27" s="8" t="s">
        <v>64</v>
      </c>
      <c r="B27" s="37">
        <v>226191</v>
      </c>
      <c r="C27" s="37">
        <v>356116</v>
      </c>
      <c r="D27" s="37">
        <v>437491</v>
      </c>
      <c r="E27" s="37">
        <v>639372</v>
      </c>
      <c r="F27" s="10">
        <f t="shared" si="0"/>
        <v>46.145177843658502</v>
      </c>
      <c r="G27" s="1"/>
      <c r="H27" s="1"/>
      <c r="I27" s="1"/>
    </row>
    <row r="28" spans="1:9" x14ac:dyDescent="0.25">
      <c r="A28" s="11" t="s">
        <v>65</v>
      </c>
      <c r="B28" s="38">
        <v>880396</v>
      </c>
      <c r="C28" s="38">
        <v>1075013</v>
      </c>
      <c r="D28" s="38">
        <v>2203074</v>
      </c>
      <c r="E28" s="38">
        <v>2139532</v>
      </c>
      <c r="F28" s="13">
        <f t="shared" si="0"/>
        <v>-2.8842426536739083</v>
      </c>
      <c r="G28" s="1"/>
      <c r="H28" s="1"/>
      <c r="I28" s="1"/>
    </row>
    <row r="29" spans="1:9" x14ac:dyDescent="0.25">
      <c r="A29" s="8" t="s">
        <v>66</v>
      </c>
      <c r="B29" s="37">
        <v>329502</v>
      </c>
      <c r="C29" s="37">
        <v>348828</v>
      </c>
      <c r="D29" s="37">
        <v>677544</v>
      </c>
      <c r="E29" s="37">
        <v>716602</v>
      </c>
      <c r="F29" s="10">
        <f t="shared" si="0"/>
        <v>5.764644067396361</v>
      </c>
      <c r="G29" s="1"/>
      <c r="H29" s="1"/>
      <c r="I29" s="1"/>
    </row>
    <row r="30" spans="1:9" x14ac:dyDescent="0.25">
      <c r="A30" s="11" t="s">
        <v>67</v>
      </c>
      <c r="B30" s="38">
        <v>343818</v>
      </c>
      <c r="C30" s="38">
        <v>397500</v>
      </c>
      <c r="D30" s="38">
        <v>687538</v>
      </c>
      <c r="E30" s="38">
        <v>727751</v>
      </c>
      <c r="F30" s="13">
        <f t="shared" si="0"/>
        <v>5.8488403550058337</v>
      </c>
      <c r="G30" s="1"/>
      <c r="H30" s="1"/>
      <c r="I30" s="1"/>
    </row>
    <row r="31" spans="1:9" x14ac:dyDescent="0.25">
      <c r="A31" s="8" t="s">
        <v>68</v>
      </c>
      <c r="B31" s="37">
        <v>2512193</v>
      </c>
      <c r="C31" s="37">
        <v>1813941</v>
      </c>
      <c r="D31" s="37">
        <v>5495445</v>
      </c>
      <c r="E31" s="37">
        <v>4393250</v>
      </c>
      <c r="F31" s="10">
        <f t="shared" si="0"/>
        <v>-20.05651953572459</v>
      </c>
      <c r="G31" s="1"/>
      <c r="H31" s="1"/>
      <c r="I31" s="1"/>
    </row>
    <row r="32" spans="1:9" x14ac:dyDescent="0.25">
      <c r="A32" s="11" t="s">
        <v>69</v>
      </c>
      <c r="B32" s="38">
        <v>4259152</v>
      </c>
      <c r="C32" s="38">
        <v>4949218</v>
      </c>
      <c r="D32" s="38">
        <v>8634466</v>
      </c>
      <c r="E32" s="38">
        <v>10090809</v>
      </c>
      <c r="F32" s="13">
        <f t="shared" si="0"/>
        <v>16.866624988737001</v>
      </c>
      <c r="G32" s="1"/>
      <c r="H32" s="1"/>
      <c r="I32" s="1"/>
    </row>
    <row r="33" spans="1:9" x14ac:dyDescent="0.25">
      <c r="A33" s="8" t="s">
        <v>70</v>
      </c>
      <c r="B33" s="37">
        <v>303650</v>
      </c>
      <c r="C33" s="37">
        <v>297645</v>
      </c>
      <c r="D33" s="37">
        <v>555630</v>
      </c>
      <c r="E33" s="37">
        <v>582518</v>
      </c>
      <c r="F33" s="10">
        <f t="shared" si="0"/>
        <v>4.8391915483325221</v>
      </c>
      <c r="G33" s="1"/>
      <c r="H33" s="1"/>
      <c r="I33" s="1"/>
    </row>
    <row r="34" spans="1:9" x14ac:dyDescent="0.25">
      <c r="A34" s="11" t="s">
        <v>71</v>
      </c>
      <c r="B34" s="38">
        <v>58192</v>
      </c>
      <c r="C34" s="38">
        <v>56790</v>
      </c>
      <c r="D34" s="38">
        <v>116732</v>
      </c>
      <c r="E34" s="38">
        <v>110411</v>
      </c>
      <c r="F34" s="13">
        <f t="shared" si="0"/>
        <v>-5.4149676181338435</v>
      </c>
      <c r="G34" s="1"/>
      <c r="H34" s="1"/>
      <c r="I34" s="1"/>
    </row>
    <row r="35" spans="1:9" x14ac:dyDescent="0.25">
      <c r="A35" s="14" t="s">
        <v>72</v>
      </c>
      <c r="B35" s="15">
        <f>SUM(B7:B34)</f>
        <v>30713524</v>
      </c>
      <c r="C35" s="15">
        <f t="shared" ref="C35:E35" si="1">SUM(C7:C34)</f>
        <v>33090977</v>
      </c>
      <c r="D35" s="15">
        <f t="shared" si="1"/>
        <v>62506008</v>
      </c>
      <c r="E35" s="15">
        <f t="shared" si="1"/>
        <v>67227918</v>
      </c>
      <c r="F35" s="16">
        <f t="shared" si="0"/>
        <v>7.5543298173833193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2052320</v>
      </c>
      <c r="C38" s="41">
        <f>D7</f>
        <v>1878877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11294182</v>
      </c>
      <c r="G38" s="42">
        <f>LOOKUP(E38,$A$38:$A$65,$C$38:$C$65)</f>
        <v>10182092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302313</v>
      </c>
      <c r="C39" s="41">
        <f t="shared" ref="C39:C65" si="5">D8</f>
        <v>324730</v>
      </c>
      <c r="D39" s="41">
        <f t="shared" ref="D39:D65" si="6">_xlfn.RANK.EQ(B39,$B$38:$B$65)+COUNTIF($B$38:$B$65,B39)-1</f>
        <v>25</v>
      </c>
      <c r="E39" s="42" t="str">
        <f t="shared" si="2"/>
        <v>VALENCIA</v>
      </c>
      <c r="F39" s="42">
        <f t="shared" ref="F39:F54" si="7">LOOKUP(E39,$A$38:$A$65,$B$38:$B$65)</f>
        <v>10090809</v>
      </c>
      <c r="G39" s="42">
        <f t="shared" ref="G39:G65" si="8">LOOKUP(E39,$A$38:$A$65,$C$38:$C$65)</f>
        <v>8634466</v>
      </c>
    </row>
    <row r="40" spans="1:9" x14ac:dyDescent="0.25">
      <c r="A40" s="42" t="str">
        <f t="shared" si="3"/>
        <v>ALMERIA</v>
      </c>
      <c r="B40" s="41">
        <f t="shared" si="4"/>
        <v>908624</v>
      </c>
      <c r="C40" s="41">
        <f t="shared" si="5"/>
        <v>817657</v>
      </c>
      <c r="D40" s="41">
        <f t="shared" si="6"/>
        <v>15</v>
      </c>
      <c r="E40" s="42" t="str">
        <f t="shared" si="2"/>
        <v>BARCELONA</v>
      </c>
      <c r="F40" s="42">
        <f t="shared" si="7"/>
        <v>7511572</v>
      </c>
      <c r="G40" s="42">
        <f t="shared" si="8"/>
        <v>6489428</v>
      </c>
    </row>
    <row r="41" spans="1:9" x14ac:dyDescent="0.25">
      <c r="A41" s="42" t="str">
        <f t="shared" si="3"/>
        <v>AVILES</v>
      </c>
      <c r="B41" s="41">
        <f t="shared" si="4"/>
        <v>818527</v>
      </c>
      <c r="C41" s="41">
        <f t="shared" si="5"/>
        <v>800577</v>
      </c>
      <c r="D41" s="41">
        <f t="shared" si="6"/>
        <v>16</v>
      </c>
      <c r="E41" s="42" t="str">
        <f t="shared" si="2"/>
        <v>BILBAO</v>
      </c>
      <c r="F41" s="42">
        <f t="shared" si="7"/>
        <v>5324970</v>
      </c>
      <c r="G41" s="42">
        <f t="shared" si="8"/>
        <v>4689869</v>
      </c>
    </row>
    <row r="42" spans="1:9" x14ac:dyDescent="0.25">
      <c r="A42" s="42" t="str">
        <f t="shared" si="3"/>
        <v>BAHIA DE ALGECIRAS</v>
      </c>
      <c r="B42" s="41">
        <f t="shared" si="4"/>
        <v>11294182</v>
      </c>
      <c r="C42" s="41">
        <f t="shared" si="5"/>
        <v>10182092</v>
      </c>
      <c r="D42" s="41">
        <f t="shared" si="6"/>
        <v>1</v>
      </c>
      <c r="E42" s="42" t="str">
        <f t="shared" si="2"/>
        <v>TARRAGONA</v>
      </c>
      <c r="F42" s="42">
        <f t="shared" si="7"/>
        <v>4393250</v>
      </c>
      <c r="G42" s="42">
        <f t="shared" si="8"/>
        <v>5495445</v>
      </c>
    </row>
    <row r="43" spans="1:9" x14ac:dyDescent="0.25">
      <c r="A43" s="42" t="str">
        <f t="shared" si="3"/>
        <v>BAHIA DE CADIZ</v>
      </c>
      <c r="B43" s="41">
        <f t="shared" si="4"/>
        <v>681691</v>
      </c>
      <c r="C43" s="41">
        <f t="shared" si="5"/>
        <v>870850</v>
      </c>
      <c r="D43" s="41">
        <f t="shared" si="6"/>
        <v>19</v>
      </c>
      <c r="E43" s="42" t="str">
        <f t="shared" si="2"/>
        <v>CARTAGENA</v>
      </c>
      <c r="F43" s="42">
        <f t="shared" si="7"/>
        <v>3398390</v>
      </c>
      <c r="G43" s="42">
        <f t="shared" si="8"/>
        <v>2971917</v>
      </c>
    </row>
    <row r="44" spans="1:9" x14ac:dyDescent="0.25">
      <c r="A44" s="42" t="str">
        <f t="shared" si="3"/>
        <v>BALEARES</v>
      </c>
      <c r="B44" s="41">
        <f t="shared" si="4"/>
        <v>1486664</v>
      </c>
      <c r="C44" s="41">
        <f t="shared" si="5"/>
        <v>1595116</v>
      </c>
      <c r="D44" s="41">
        <f t="shared" si="6"/>
        <v>14</v>
      </c>
      <c r="E44" s="42" t="str">
        <f t="shared" si="2"/>
        <v>LAS PALMAS</v>
      </c>
      <c r="F44" s="42">
        <f t="shared" si="7"/>
        <v>3374321</v>
      </c>
      <c r="G44" s="42">
        <f t="shared" si="8"/>
        <v>3154312</v>
      </c>
    </row>
    <row r="45" spans="1:9" x14ac:dyDescent="0.25">
      <c r="A45" s="42" t="str">
        <f t="shared" si="3"/>
        <v>BARCELONA</v>
      </c>
      <c r="B45" s="41">
        <f t="shared" si="4"/>
        <v>7511572</v>
      </c>
      <c r="C45" s="41">
        <f t="shared" si="5"/>
        <v>6489428</v>
      </c>
      <c r="D45" s="41">
        <f t="shared" si="6"/>
        <v>3</v>
      </c>
      <c r="E45" s="42" t="str">
        <f t="shared" si="2"/>
        <v>HUELVA</v>
      </c>
      <c r="F45" s="42">
        <f t="shared" si="7"/>
        <v>2816806</v>
      </c>
      <c r="G45" s="42">
        <f t="shared" si="8"/>
        <v>2528539</v>
      </c>
    </row>
    <row r="46" spans="1:9" x14ac:dyDescent="0.25">
      <c r="A46" s="42" t="str">
        <f t="shared" si="3"/>
        <v>BILBAO</v>
      </c>
      <c r="B46" s="41">
        <f t="shared" si="4"/>
        <v>5324970</v>
      </c>
      <c r="C46" s="41">
        <f t="shared" si="5"/>
        <v>4689869</v>
      </c>
      <c r="D46" s="41">
        <f t="shared" si="6"/>
        <v>4</v>
      </c>
      <c r="E46" s="42" t="str">
        <f t="shared" si="2"/>
        <v>GIJON</v>
      </c>
      <c r="F46" s="42">
        <f t="shared" si="7"/>
        <v>2562953</v>
      </c>
      <c r="G46" s="42">
        <f t="shared" si="8"/>
        <v>2509492</v>
      </c>
    </row>
    <row r="47" spans="1:9" x14ac:dyDescent="0.25">
      <c r="A47" s="42" t="str">
        <f t="shared" si="3"/>
        <v>CARTAGENA</v>
      </c>
      <c r="B47" s="41">
        <f t="shared" si="4"/>
        <v>3398390</v>
      </c>
      <c r="C47" s="41">
        <f t="shared" si="5"/>
        <v>2971917</v>
      </c>
      <c r="D47" s="41">
        <f t="shared" si="6"/>
        <v>6</v>
      </c>
      <c r="E47" s="42" t="str">
        <f t="shared" si="2"/>
        <v>CASTELLON</v>
      </c>
      <c r="F47" s="42">
        <f t="shared" si="7"/>
        <v>2188381</v>
      </c>
      <c r="G47" s="42">
        <f t="shared" si="8"/>
        <v>1609901</v>
      </c>
    </row>
    <row r="48" spans="1:9" x14ac:dyDescent="0.25">
      <c r="A48" s="42" t="str">
        <f t="shared" si="3"/>
        <v>CASTELLON</v>
      </c>
      <c r="B48" s="41">
        <f t="shared" si="4"/>
        <v>2188381</v>
      </c>
      <c r="C48" s="41">
        <f t="shared" si="5"/>
        <v>1609901</v>
      </c>
      <c r="D48" s="41">
        <f t="shared" si="6"/>
        <v>10</v>
      </c>
      <c r="E48" s="42" t="str">
        <f t="shared" si="2"/>
        <v>SANTA CRUZ DE TENERIFE</v>
      </c>
      <c r="F48" s="42">
        <f t="shared" si="7"/>
        <v>2139532</v>
      </c>
      <c r="G48" s="42">
        <f t="shared" si="8"/>
        <v>2203074</v>
      </c>
    </row>
    <row r="49" spans="1:7" x14ac:dyDescent="0.25">
      <c r="A49" s="42" t="str">
        <f t="shared" si="3"/>
        <v>CEUTA</v>
      </c>
      <c r="B49" s="41">
        <f t="shared" si="4"/>
        <v>346156</v>
      </c>
      <c r="C49" s="41">
        <f t="shared" si="5"/>
        <v>326772</v>
      </c>
      <c r="D49" s="41">
        <f t="shared" si="6"/>
        <v>23</v>
      </c>
      <c r="E49" s="42" t="str">
        <f t="shared" si="2"/>
        <v>A CORUÑA</v>
      </c>
      <c r="F49" s="42">
        <f t="shared" si="7"/>
        <v>2052320</v>
      </c>
      <c r="G49" s="42">
        <f t="shared" si="8"/>
        <v>1878877</v>
      </c>
    </row>
    <row r="50" spans="1:7" x14ac:dyDescent="0.25">
      <c r="A50" s="42" t="str">
        <f t="shared" si="3"/>
        <v>FERROL-SAN CIBRAO</v>
      </c>
      <c r="B50" s="41">
        <f t="shared" si="4"/>
        <v>1664535</v>
      </c>
      <c r="C50" s="41">
        <f t="shared" si="5"/>
        <v>1826118</v>
      </c>
      <c r="D50" s="41">
        <f t="shared" si="6"/>
        <v>13</v>
      </c>
      <c r="E50" s="42" t="str">
        <f t="shared" si="2"/>
        <v>FERROL-SAN CIBRAO</v>
      </c>
      <c r="F50" s="42">
        <f t="shared" si="7"/>
        <v>1664535</v>
      </c>
      <c r="G50" s="42">
        <f t="shared" si="8"/>
        <v>1826118</v>
      </c>
    </row>
    <row r="51" spans="1:7" x14ac:dyDescent="0.25">
      <c r="A51" s="42" t="str">
        <f t="shared" si="3"/>
        <v>GIJON</v>
      </c>
      <c r="B51" s="41">
        <f t="shared" si="4"/>
        <v>2562953</v>
      </c>
      <c r="C51" s="41">
        <f t="shared" si="5"/>
        <v>2509492</v>
      </c>
      <c r="D51" s="41">
        <f t="shared" si="6"/>
        <v>9</v>
      </c>
      <c r="E51" s="42" t="str">
        <f t="shared" si="2"/>
        <v>BALEARES</v>
      </c>
      <c r="F51" s="42">
        <f t="shared" si="7"/>
        <v>1486664</v>
      </c>
      <c r="G51" s="42">
        <f t="shared" si="8"/>
        <v>1595116</v>
      </c>
    </row>
    <row r="52" spans="1:7" x14ac:dyDescent="0.25">
      <c r="A52" s="42" t="str">
        <f t="shared" si="3"/>
        <v>HUELVA</v>
      </c>
      <c r="B52" s="41">
        <f t="shared" si="4"/>
        <v>2816806</v>
      </c>
      <c r="C52" s="41">
        <f t="shared" si="5"/>
        <v>2528539</v>
      </c>
      <c r="D52" s="41">
        <f t="shared" si="6"/>
        <v>8</v>
      </c>
      <c r="E52" s="42" t="str">
        <f t="shared" si="2"/>
        <v>ALMERIA</v>
      </c>
      <c r="F52" s="42">
        <f t="shared" si="7"/>
        <v>908624</v>
      </c>
      <c r="G52" s="42">
        <f t="shared" si="8"/>
        <v>817657</v>
      </c>
    </row>
    <row r="53" spans="1:7" x14ac:dyDescent="0.25">
      <c r="A53" s="42" t="str">
        <f t="shared" si="3"/>
        <v>LAS PALMAS</v>
      </c>
      <c r="B53" s="41">
        <f t="shared" si="4"/>
        <v>3374321</v>
      </c>
      <c r="C53" s="41">
        <f t="shared" si="5"/>
        <v>3154312</v>
      </c>
      <c r="D53" s="41">
        <f t="shared" si="6"/>
        <v>7</v>
      </c>
      <c r="E53" s="42" t="str">
        <f t="shared" si="2"/>
        <v>AVILES</v>
      </c>
      <c r="F53" s="42">
        <f t="shared" si="7"/>
        <v>818527</v>
      </c>
      <c r="G53" s="42">
        <f t="shared" si="8"/>
        <v>800577</v>
      </c>
    </row>
    <row r="54" spans="1:7" x14ac:dyDescent="0.25">
      <c r="A54" s="42" t="str">
        <f t="shared" si="3"/>
        <v>MALAGA</v>
      </c>
      <c r="B54" s="41">
        <f t="shared" si="4"/>
        <v>334909</v>
      </c>
      <c r="C54" s="41">
        <f t="shared" si="5"/>
        <v>330495</v>
      </c>
      <c r="D54" s="41">
        <f t="shared" si="6"/>
        <v>24</v>
      </c>
      <c r="E54" s="42" t="str">
        <f t="shared" si="2"/>
        <v>SEVILLA</v>
      </c>
      <c r="F54" s="42">
        <f t="shared" si="7"/>
        <v>727751</v>
      </c>
      <c r="G54" s="42">
        <f t="shared" si="8"/>
        <v>687538</v>
      </c>
    </row>
    <row r="55" spans="1:7" x14ac:dyDescent="0.25">
      <c r="A55" s="42" t="str">
        <f t="shared" si="3"/>
        <v>MARIN Y RIA DE PONTEVEDRA</v>
      </c>
      <c r="B55" s="41">
        <f t="shared" si="4"/>
        <v>275276</v>
      </c>
      <c r="C55" s="41">
        <f t="shared" si="5"/>
        <v>335219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716602</v>
      </c>
      <c r="G55" s="42">
        <f t="shared" si="8"/>
        <v>677544</v>
      </c>
    </row>
    <row r="56" spans="1:7" x14ac:dyDescent="0.25">
      <c r="A56" s="42" t="str">
        <f t="shared" si="3"/>
        <v>MELILLA</v>
      </c>
      <c r="B56" s="41">
        <f t="shared" si="4"/>
        <v>123440</v>
      </c>
      <c r="C56" s="41">
        <f t="shared" si="5"/>
        <v>124026</v>
      </c>
      <c r="D56" s="41">
        <f t="shared" si="6"/>
        <v>27</v>
      </c>
      <c r="E56" s="42" t="str">
        <f t="shared" si="2"/>
        <v>BAHIA DE CADIZ</v>
      </c>
      <c r="F56" s="42">
        <f t="shared" si="9"/>
        <v>681691</v>
      </c>
      <c r="G56" s="42">
        <f t="shared" si="8"/>
        <v>870850</v>
      </c>
    </row>
    <row r="57" spans="1:7" x14ac:dyDescent="0.25">
      <c r="A57" s="42" t="str">
        <f t="shared" si="3"/>
        <v>MOTRIL</v>
      </c>
      <c r="B57" s="41">
        <f t="shared" si="4"/>
        <v>361643</v>
      </c>
      <c r="C57" s="41">
        <f t="shared" si="5"/>
        <v>332101</v>
      </c>
      <c r="D57" s="41">
        <f t="shared" si="6"/>
        <v>22</v>
      </c>
      <c r="E57" s="42" t="str">
        <f t="shared" si="2"/>
        <v>PASAIA</v>
      </c>
      <c r="F57" s="42">
        <f t="shared" si="9"/>
        <v>639372</v>
      </c>
      <c r="G57" s="42">
        <f t="shared" si="8"/>
        <v>437491</v>
      </c>
    </row>
    <row r="58" spans="1:7" x14ac:dyDescent="0.25">
      <c r="A58" s="42" t="str">
        <f t="shared" si="3"/>
        <v>PASAIA</v>
      </c>
      <c r="B58" s="41">
        <f t="shared" si="4"/>
        <v>639372</v>
      </c>
      <c r="C58" s="41">
        <f t="shared" si="5"/>
        <v>437491</v>
      </c>
      <c r="D58" s="41">
        <f t="shared" si="6"/>
        <v>20</v>
      </c>
      <c r="E58" s="42" t="str">
        <f t="shared" si="2"/>
        <v>VIGO</v>
      </c>
      <c r="F58" s="42">
        <f t="shared" si="9"/>
        <v>582518</v>
      </c>
      <c r="G58" s="42">
        <f t="shared" si="8"/>
        <v>555630</v>
      </c>
    </row>
    <row r="59" spans="1:7" x14ac:dyDescent="0.25">
      <c r="A59" s="42" t="str">
        <f t="shared" si="3"/>
        <v>SANTA CRUZ DE TENERIFE</v>
      </c>
      <c r="B59" s="41">
        <f t="shared" si="4"/>
        <v>2139532</v>
      </c>
      <c r="C59" s="41">
        <f t="shared" si="5"/>
        <v>2203074</v>
      </c>
      <c r="D59" s="41">
        <f t="shared" si="6"/>
        <v>11</v>
      </c>
      <c r="E59" s="42" t="str">
        <f t="shared" si="2"/>
        <v>MOTRIL</v>
      </c>
      <c r="F59" s="42">
        <f t="shared" si="9"/>
        <v>361643</v>
      </c>
      <c r="G59" s="42">
        <f t="shared" si="8"/>
        <v>332101</v>
      </c>
    </row>
    <row r="60" spans="1:7" x14ac:dyDescent="0.25">
      <c r="A60" s="42" t="str">
        <f t="shared" si="3"/>
        <v>SANTANDER</v>
      </c>
      <c r="B60" s="41">
        <f t="shared" si="4"/>
        <v>716602</v>
      </c>
      <c r="C60" s="41">
        <f t="shared" si="5"/>
        <v>677544</v>
      </c>
      <c r="D60" s="41">
        <f t="shared" si="6"/>
        <v>18</v>
      </c>
      <c r="E60" s="42" t="str">
        <f t="shared" si="2"/>
        <v>CEUTA</v>
      </c>
      <c r="F60" s="42">
        <f t="shared" si="9"/>
        <v>346156</v>
      </c>
      <c r="G60" s="42">
        <f t="shared" si="8"/>
        <v>326772</v>
      </c>
    </row>
    <row r="61" spans="1:7" x14ac:dyDescent="0.25">
      <c r="A61" s="42" t="str">
        <f t="shared" si="3"/>
        <v>SEVILLA</v>
      </c>
      <c r="B61" s="41">
        <f t="shared" si="4"/>
        <v>727751</v>
      </c>
      <c r="C61" s="41">
        <f t="shared" si="5"/>
        <v>687538</v>
      </c>
      <c r="D61" s="41">
        <f t="shared" si="6"/>
        <v>17</v>
      </c>
      <c r="E61" s="42" t="str">
        <f t="shared" si="2"/>
        <v>MALAGA</v>
      </c>
      <c r="F61" s="42">
        <f t="shared" si="9"/>
        <v>334909</v>
      </c>
      <c r="G61" s="42">
        <f t="shared" si="8"/>
        <v>330495</v>
      </c>
    </row>
    <row r="62" spans="1:7" x14ac:dyDescent="0.25">
      <c r="A62" s="42" t="str">
        <f t="shared" si="3"/>
        <v>TARRAGONA</v>
      </c>
      <c r="B62" s="41">
        <f t="shared" si="4"/>
        <v>4393250</v>
      </c>
      <c r="C62" s="41">
        <f t="shared" si="5"/>
        <v>5495445</v>
      </c>
      <c r="D62" s="41">
        <f t="shared" si="6"/>
        <v>5</v>
      </c>
      <c r="E62" s="42" t="str">
        <f t="shared" si="2"/>
        <v>ALICANTE</v>
      </c>
      <c r="F62" s="42">
        <f t="shared" si="9"/>
        <v>302313</v>
      </c>
      <c r="G62" s="42">
        <f t="shared" si="8"/>
        <v>324730</v>
      </c>
    </row>
    <row r="63" spans="1:7" x14ac:dyDescent="0.25">
      <c r="A63" s="42" t="str">
        <f t="shared" si="3"/>
        <v>VALENCIA</v>
      </c>
      <c r="B63" s="41">
        <f t="shared" si="4"/>
        <v>10090809</v>
      </c>
      <c r="C63" s="41">
        <f t="shared" si="5"/>
        <v>8634466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275276</v>
      </c>
      <c r="G63" s="42">
        <f t="shared" si="8"/>
        <v>335219</v>
      </c>
    </row>
    <row r="64" spans="1:7" x14ac:dyDescent="0.25">
      <c r="A64" s="42" t="str">
        <f t="shared" si="3"/>
        <v>VIGO</v>
      </c>
      <c r="B64" s="41">
        <f t="shared" si="4"/>
        <v>582518</v>
      </c>
      <c r="C64" s="41">
        <f t="shared" si="5"/>
        <v>555630</v>
      </c>
      <c r="D64" s="41">
        <f t="shared" si="6"/>
        <v>21</v>
      </c>
      <c r="E64" s="42" t="str">
        <f t="shared" si="2"/>
        <v>MELILLA</v>
      </c>
      <c r="F64" s="42">
        <f t="shared" si="9"/>
        <v>123440</v>
      </c>
      <c r="G64" s="42">
        <f t="shared" si="8"/>
        <v>124026</v>
      </c>
    </row>
    <row r="65" spans="1:7" x14ac:dyDescent="0.25">
      <c r="A65" s="42" t="str">
        <f t="shared" si="3"/>
        <v>VILAGARCIA</v>
      </c>
      <c r="B65" s="41">
        <f t="shared" si="4"/>
        <v>110411</v>
      </c>
      <c r="C65" s="41">
        <f t="shared" si="5"/>
        <v>116732</v>
      </c>
      <c r="D65" s="41">
        <f t="shared" si="6"/>
        <v>28</v>
      </c>
      <c r="E65" s="42" t="str">
        <f t="shared" si="2"/>
        <v>VILAGARCIA</v>
      </c>
      <c r="F65" s="42">
        <f t="shared" si="9"/>
        <v>110411</v>
      </c>
      <c r="G65" s="42">
        <f t="shared" si="8"/>
        <v>116732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Febrero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512599</v>
      </c>
      <c r="C7" s="37">
        <v>710882</v>
      </c>
      <c r="D7" s="37">
        <v>1181669</v>
      </c>
      <c r="E7" s="37">
        <v>1370522</v>
      </c>
      <c r="F7" s="10">
        <f>((E7*100)/D7)-100</f>
        <v>15.981886636613126</v>
      </c>
      <c r="G7" s="1"/>
      <c r="H7" s="1"/>
      <c r="I7" s="1"/>
    </row>
    <row r="8" spans="1:12" x14ac:dyDescent="0.25">
      <c r="A8" s="11" t="s">
        <v>45</v>
      </c>
      <c r="B8" s="38">
        <v>7530</v>
      </c>
      <c r="C8" s="38">
        <v>20380</v>
      </c>
      <c r="D8" s="38">
        <v>17573</v>
      </c>
      <c r="E8" s="38">
        <v>22279</v>
      </c>
      <c r="F8" s="13">
        <f t="shared" ref="F8:F35" si="0">((E8*100)/D8)-100</f>
        <v>26.779718886928805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1981</v>
      </c>
      <c r="D9" s="37">
        <v>906</v>
      </c>
      <c r="E9" s="37">
        <v>1981</v>
      </c>
      <c r="F9" s="10">
        <f t="shared" si="0"/>
        <v>118.65342163355407</v>
      </c>
      <c r="G9" s="1"/>
      <c r="H9" s="1"/>
      <c r="I9" s="1"/>
    </row>
    <row r="10" spans="1:12" x14ac:dyDescent="0.25">
      <c r="A10" s="11" t="s">
        <v>47</v>
      </c>
      <c r="B10" s="38">
        <v>72772</v>
      </c>
      <c r="C10" s="38">
        <v>53789</v>
      </c>
      <c r="D10" s="38">
        <v>122420</v>
      </c>
      <c r="E10" s="38">
        <v>75951</v>
      </c>
      <c r="F10" s="13">
        <f t="shared" si="0"/>
        <v>-37.958666884495997</v>
      </c>
      <c r="G10" s="1"/>
      <c r="H10" s="1"/>
      <c r="I10" s="1"/>
    </row>
    <row r="11" spans="1:12" x14ac:dyDescent="0.25">
      <c r="A11" s="8" t="s">
        <v>48</v>
      </c>
      <c r="B11" s="37">
        <v>1546158</v>
      </c>
      <c r="C11" s="37">
        <v>1553066</v>
      </c>
      <c r="D11" s="37">
        <v>3077344</v>
      </c>
      <c r="E11" s="37">
        <v>4436102</v>
      </c>
      <c r="F11" s="10">
        <f t="shared" si="0"/>
        <v>44.153594788232965</v>
      </c>
      <c r="G11" s="1"/>
      <c r="H11" s="1"/>
      <c r="I11" s="1"/>
    </row>
    <row r="12" spans="1:12" x14ac:dyDescent="0.25">
      <c r="A12" s="11" t="s">
        <v>49</v>
      </c>
      <c r="B12" s="38">
        <v>8029</v>
      </c>
      <c r="C12" s="38">
        <v>10513</v>
      </c>
      <c r="D12" s="38">
        <v>11124</v>
      </c>
      <c r="E12" s="38">
        <v>14531</v>
      </c>
      <c r="F12" s="13">
        <f t="shared" si="0"/>
        <v>30.627472132326488</v>
      </c>
      <c r="G12" s="1"/>
      <c r="H12" s="1"/>
      <c r="I12" s="1"/>
    </row>
    <row r="13" spans="1:12" x14ac:dyDescent="0.25">
      <c r="A13" s="8" t="s">
        <v>50</v>
      </c>
      <c r="B13" s="37">
        <v>114305</v>
      </c>
      <c r="C13" s="37">
        <v>81462</v>
      </c>
      <c r="D13" s="37">
        <v>197317</v>
      </c>
      <c r="E13" s="37">
        <v>154747</v>
      </c>
      <c r="F13" s="10">
        <f t="shared" si="0"/>
        <v>-21.574420855780289</v>
      </c>
      <c r="G13" s="1"/>
      <c r="H13" s="1"/>
      <c r="I13" s="1"/>
    </row>
    <row r="14" spans="1:12" x14ac:dyDescent="0.25">
      <c r="A14" s="11" t="s">
        <v>51</v>
      </c>
      <c r="B14" s="38">
        <v>975302</v>
      </c>
      <c r="C14" s="38">
        <v>984253</v>
      </c>
      <c r="D14" s="38">
        <v>1908210</v>
      </c>
      <c r="E14" s="38">
        <v>2090918</v>
      </c>
      <c r="F14" s="13">
        <f t="shared" si="0"/>
        <v>9.5748371510473191</v>
      </c>
      <c r="G14" s="1"/>
      <c r="H14" s="1"/>
      <c r="I14" s="1"/>
    </row>
    <row r="15" spans="1:12" x14ac:dyDescent="0.25">
      <c r="A15" s="8" t="s">
        <v>52</v>
      </c>
      <c r="B15" s="37">
        <v>1201009</v>
      </c>
      <c r="C15" s="37">
        <v>1291845</v>
      </c>
      <c r="D15" s="37">
        <v>2905220</v>
      </c>
      <c r="E15" s="37">
        <v>3235286</v>
      </c>
      <c r="F15" s="10">
        <f t="shared" si="0"/>
        <v>11.361136161805305</v>
      </c>
      <c r="G15" s="1"/>
      <c r="H15" s="1"/>
      <c r="I15" s="1"/>
    </row>
    <row r="16" spans="1:12" x14ac:dyDescent="0.25">
      <c r="A16" s="11" t="s">
        <v>53</v>
      </c>
      <c r="B16" s="38">
        <v>1145402</v>
      </c>
      <c r="C16" s="38">
        <v>1217425</v>
      </c>
      <c r="D16" s="38">
        <v>2327859</v>
      </c>
      <c r="E16" s="38">
        <v>2762685</v>
      </c>
      <c r="F16" s="13">
        <f t="shared" si="0"/>
        <v>18.679224128265503</v>
      </c>
      <c r="G16" s="1"/>
      <c r="H16" s="1"/>
      <c r="I16" s="1"/>
    </row>
    <row r="17" spans="1:9" x14ac:dyDescent="0.25">
      <c r="A17" s="8" t="s">
        <v>54</v>
      </c>
      <c r="B17" s="37">
        <v>644463</v>
      </c>
      <c r="C17" s="37">
        <v>744889</v>
      </c>
      <c r="D17" s="37">
        <v>1107080</v>
      </c>
      <c r="E17" s="37">
        <v>1457851</v>
      </c>
      <c r="F17" s="10">
        <f t="shared" si="0"/>
        <v>31.68434078838024</v>
      </c>
      <c r="G17" s="1"/>
      <c r="H17" s="1"/>
      <c r="I17" s="1"/>
    </row>
    <row r="18" spans="1:9" x14ac:dyDescent="0.25">
      <c r="A18" s="11" t="s">
        <v>55</v>
      </c>
      <c r="B18" s="38">
        <v>75260</v>
      </c>
      <c r="C18" s="38">
        <v>80875</v>
      </c>
      <c r="D18" s="38">
        <v>184821</v>
      </c>
      <c r="E18" s="38">
        <v>187352</v>
      </c>
      <c r="F18" s="13">
        <f t="shared" si="0"/>
        <v>1.3694331271879321</v>
      </c>
      <c r="G18" s="1"/>
      <c r="H18" s="1"/>
      <c r="I18" s="1"/>
    </row>
    <row r="19" spans="1:9" x14ac:dyDescent="0.25">
      <c r="A19" s="8" t="s">
        <v>56</v>
      </c>
      <c r="B19" s="37">
        <v>237181</v>
      </c>
      <c r="C19" s="37">
        <v>245844</v>
      </c>
      <c r="D19" s="37">
        <v>393410</v>
      </c>
      <c r="E19" s="37">
        <v>435023</v>
      </c>
      <c r="F19" s="10">
        <f t="shared" si="0"/>
        <v>10.577514552248289</v>
      </c>
      <c r="G19" s="1"/>
      <c r="H19" s="1"/>
      <c r="I19" s="1"/>
    </row>
    <row r="20" spans="1:9" x14ac:dyDescent="0.25">
      <c r="A20" s="11" t="s">
        <v>57</v>
      </c>
      <c r="B20" s="38">
        <v>130923</v>
      </c>
      <c r="C20" s="38">
        <v>115216</v>
      </c>
      <c r="D20" s="38">
        <v>283588</v>
      </c>
      <c r="E20" s="38">
        <v>199879</v>
      </c>
      <c r="F20" s="13">
        <f t="shared" si="0"/>
        <v>-29.517821628559744</v>
      </c>
      <c r="G20" s="1"/>
      <c r="H20" s="1"/>
      <c r="I20" s="1"/>
    </row>
    <row r="21" spans="1:9" x14ac:dyDescent="0.25">
      <c r="A21" s="8" t="s">
        <v>58</v>
      </c>
      <c r="B21" s="37">
        <v>984176</v>
      </c>
      <c r="C21" s="37">
        <v>2036130</v>
      </c>
      <c r="D21" s="37">
        <v>1882168</v>
      </c>
      <c r="E21" s="37">
        <v>2414554</v>
      </c>
      <c r="F21" s="10">
        <f t="shared" si="0"/>
        <v>28.285785328408508</v>
      </c>
      <c r="G21" s="1"/>
      <c r="H21" s="1"/>
      <c r="I21" s="1"/>
    </row>
    <row r="22" spans="1:9" x14ac:dyDescent="0.25">
      <c r="A22" s="11" t="s">
        <v>59</v>
      </c>
      <c r="B22" s="38">
        <v>318673</v>
      </c>
      <c r="C22" s="38">
        <v>316878</v>
      </c>
      <c r="D22" s="38">
        <v>810913</v>
      </c>
      <c r="E22" s="38">
        <v>845517</v>
      </c>
      <c r="F22" s="13">
        <f t="shared" si="0"/>
        <v>4.2672888460291034</v>
      </c>
      <c r="G22" s="1"/>
      <c r="H22" s="1"/>
      <c r="I22" s="1"/>
    </row>
    <row r="23" spans="1:9" x14ac:dyDescent="0.25">
      <c r="A23" s="8" t="s">
        <v>60</v>
      </c>
      <c r="B23" s="37">
        <v>2917</v>
      </c>
      <c r="C23" s="37">
        <v>3106</v>
      </c>
      <c r="D23" s="37">
        <v>4491</v>
      </c>
      <c r="E23" s="37">
        <v>6436</v>
      </c>
      <c r="F23" s="10">
        <f t="shared" si="0"/>
        <v>43.308839902026278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3000</v>
      </c>
      <c r="C25" s="37">
        <v>7093</v>
      </c>
      <c r="D25" s="37">
        <v>10459</v>
      </c>
      <c r="E25" s="37">
        <v>11815</v>
      </c>
      <c r="F25" s="10">
        <f t="shared" si="0"/>
        <v>12.964910603308155</v>
      </c>
      <c r="G25" s="1"/>
      <c r="H25" s="1"/>
      <c r="I25" s="1"/>
    </row>
    <row r="26" spans="1:9" x14ac:dyDescent="0.25">
      <c r="A26" s="11" t="s">
        <v>63</v>
      </c>
      <c r="B26" s="38">
        <v>165177</v>
      </c>
      <c r="C26" s="38">
        <v>142713</v>
      </c>
      <c r="D26" s="38">
        <v>243297</v>
      </c>
      <c r="E26" s="38">
        <v>231391</v>
      </c>
      <c r="F26" s="13">
        <f t="shared" si="0"/>
        <v>-4.8936074016531279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350247</v>
      </c>
      <c r="C28" s="38">
        <v>584869</v>
      </c>
      <c r="D28" s="38">
        <v>1141261</v>
      </c>
      <c r="E28" s="38">
        <v>1169569</v>
      </c>
      <c r="F28" s="13">
        <f t="shared" si="0"/>
        <v>2.48041420849394</v>
      </c>
      <c r="G28" s="1"/>
      <c r="H28" s="1"/>
      <c r="I28" s="1"/>
    </row>
    <row r="29" spans="1:9" x14ac:dyDescent="0.25">
      <c r="A29" s="8" t="s">
        <v>66</v>
      </c>
      <c r="B29" s="37">
        <v>24952</v>
      </c>
      <c r="C29" s="37">
        <v>35297</v>
      </c>
      <c r="D29" s="37">
        <v>50824</v>
      </c>
      <c r="E29" s="37">
        <v>56697</v>
      </c>
      <c r="F29" s="10">
        <f t="shared" si="0"/>
        <v>11.555564300330559</v>
      </c>
      <c r="G29" s="1"/>
      <c r="H29" s="1"/>
      <c r="I29" s="1"/>
    </row>
    <row r="30" spans="1:9" x14ac:dyDescent="0.25">
      <c r="A30" s="11" t="s">
        <v>67</v>
      </c>
      <c r="B30" s="38">
        <v>9538</v>
      </c>
      <c r="C30" s="38">
        <v>30594</v>
      </c>
      <c r="D30" s="38">
        <v>30208</v>
      </c>
      <c r="E30" s="38">
        <v>62419</v>
      </c>
      <c r="F30" s="13">
        <f t="shared" si="0"/>
        <v>106.63069385593221</v>
      </c>
      <c r="G30" s="1"/>
      <c r="H30" s="1"/>
      <c r="I30" s="1"/>
    </row>
    <row r="31" spans="1:9" x14ac:dyDescent="0.25">
      <c r="A31" s="8" t="s">
        <v>68</v>
      </c>
      <c r="B31" s="37">
        <v>1421868</v>
      </c>
      <c r="C31" s="37">
        <v>737191</v>
      </c>
      <c r="D31" s="37">
        <v>3388038</v>
      </c>
      <c r="E31" s="37">
        <v>2422894</v>
      </c>
      <c r="F31" s="10">
        <f t="shared" si="0"/>
        <v>-28.4868115410748</v>
      </c>
      <c r="G31" s="1"/>
      <c r="H31" s="1"/>
      <c r="I31" s="1"/>
    </row>
    <row r="32" spans="1:9" x14ac:dyDescent="0.25">
      <c r="A32" s="11" t="s">
        <v>69</v>
      </c>
      <c r="B32" s="38">
        <v>365674</v>
      </c>
      <c r="C32" s="38">
        <v>408790</v>
      </c>
      <c r="D32" s="38">
        <v>880164</v>
      </c>
      <c r="E32" s="38">
        <v>732497</v>
      </c>
      <c r="F32" s="13">
        <f t="shared" si="0"/>
        <v>-16.777214246435889</v>
      </c>
      <c r="G32" s="1"/>
      <c r="H32" s="1"/>
      <c r="I32" s="1"/>
    </row>
    <row r="33" spans="1:9" x14ac:dyDescent="0.25">
      <c r="A33" s="8" t="s">
        <v>70</v>
      </c>
      <c r="B33" s="37">
        <v>11558</v>
      </c>
      <c r="C33" s="37">
        <v>1487</v>
      </c>
      <c r="D33" s="37">
        <v>17687</v>
      </c>
      <c r="E33" s="37">
        <v>1487</v>
      </c>
      <c r="F33" s="10">
        <f t="shared" si="0"/>
        <v>-91.592695199864309</v>
      </c>
      <c r="G33" s="1"/>
      <c r="H33" s="1"/>
      <c r="I33" s="1"/>
    </row>
    <row r="34" spans="1:9" x14ac:dyDescent="0.25">
      <c r="A34" s="11" t="s">
        <v>71</v>
      </c>
      <c r="B34" s="38">
        <v>23052</v>
      </c>
      <c r="C34" s="38">
        <v>32085</v>
      </c>
      <c r="D34" s="38">
        <v>35104</v>
      </c>
      <c r="E34" s="38">
        <v>50985</v>
      </c>
      <c r="F34" s="13">
        <f t="shared" si="0"/>
        <v>45.239858705560607</v>
      </c>
      <c r="G34" s="1"/>
      <c r="H34" s="1"/>
      <c r="I34" s="1"/>
    </row>
    <row r="35" spans="1:9" x14ac:dyDescent="0.25">
      <c r="A35" s="14" t="s">
        <v>72</v>
      </c>
      <c r="B35" s="15">
        <f>SUM(B7:B34)</f>
        <v>10351765</v>
      </c>
      <c r="C35" s="15">
        <f t="shared" ref="C35:E35" si="1">SUM(C7:C34)</f>
        <v>11448653</v>
      </c>
      <c r="D35" s="15">
        <f t="shared" si="1"/>
        <v>22213155</v>
      </c>
      <c r="E35" s="15">
        <f t="shared" si="1"/>
        <v>24451368</v>
      </c>
      <c r="F35" s="16">
        <f t="shared" si="0"/>
        <v>10.076069788375406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1370522</v>
      </c>
      <c r="C38" s="41">
        <f>D7</f>
        <v>1181669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4436102</v>
      </c>
      <c r="G38" s="42">
        <f>LOOKUP(E38,$A$38:$A$65,$C$38:$C$65)</f>
        <v>3077344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22279</v>
      </c>
      <c r="C39" s="41">
        <f t="shared" ref="C39:C65" si="5">D8</f>
        <v>17573</v>
      </c>
      <c r="D39" s="41">
        <f t="shared" ref="D39:D65" si="6">_xlfn.RANK.EQ(B39,$B$38:$B$65)+COUNTIF($B$38:$B$65,B39)-1</f>
        <v>21</v>
      </c>
      <c r="E39" s="42" t="str">
        <f t="shared" si="2"/>
        <v>BILBAO</v>
      </c>
      <c r="F39" s="42">
        <f t="shared" ref="F39:F54" si="7">LOOKUP(E39,$A$38:$A$65,$B$38:$B$65)</f>
        <v>3235286</v>
      </c>
      <c r="G39" s="42">
        <f t="shared" ref="G39:G65" si="8">LOOKUP(E39,$A$38:$A$65,$C$38:$C$65)</f>
        <v>2905220</v>
      </c>
    </row>
    <row r="40" spans="1:9" x14ac:dyDescent="0.25">
      <c r="A40" s="42" t="str">
        <f t="shared" si="3"/>
        <v>ALMERIA</v>
      </c>
      <c r="B40" s="41">
        <f t="shared" si="4"/>
        <v>1981</v>
      </c>
      <c r="C40" s="41">
        <f t="shared" si="5"/>
        <v>906</v>
      </c>
      <c r="D40" s="41">
        <f t="shared" si="6"/>
        <v>25</v>
      </c>
      <c r="E40" s="42" t="str">
        <f t="shared" si="2"/>
        <v>CARTAGENA</v>
      </c>
      <c r="F40" s="42">
        <f t="shared" si="7"/>
        <v>2762685</v>
      </c>
      <c r="G40" s="42">
        <f t="shared" si="8"/>
        <v>2327859</v>
      </c>
    </row>
    <row r="41" spans="1:9" x14ac:dyDescent="0.25">
      <c r="A41" s="42" t="str">
        <f t="shared" si="3"/>
        <v>AVILES</v>
      </c>
      <c r="B41" s="41">
        <f t="shared" si="4"/>
        <v>75951</v>
      </c>
      <c r="C41" s="41">
        <f t="shared" si="5"/>
        <v>122420</v>
      </c>
      <c r="D41" s="41">
        <f t="shared" si="6"/>
        <v>17</v>
      </c>
      <c r="E41" s="42" t="str">
        <f t="shared" si="2"/>
        <v>TARRAGONA</v>
      </c>
      <c r="F41" s="42">
        <f t="shared" si="7"/>
        <v>2422894</v>
      </c>
      <c r="G41" s="42">
        <f t="shared" si="8"/>
        <v>3388038</v>
      </c>
    </row>
    <row r="42" spans="1:9" x14ac:dyDescent="0.25">
      <c r="A42" s="42" t="str">
        <f t="shared" si="3"/>
        <v>BAHIA DE ALGECIRAS</v>
      </c>
      <c r="B42" s="41">
        <f t="shared" si="4"/>
        <v>4436102</v>
      </c>
      <c r="C42" s="41">
        <f t="shared" si="5"/>
        <v>3077344</v>
      </c>
      <c r="D42" s="41">
        <f t="shared" si="6"/>
        <v>1</v>
      </c>
      <c r="E42" s="42" t="str">
        <f t="shared" si="2"/>
        <v>HUELVA</v>
      </c>
      <c r="F42" s="42">
        <f t="shared" si="7"/>
        <v>2414554</v>
      </c>
      <c r="G42" s="42">
        <f t="shared" si="8"/>
        <v>1882168</v>
      </c>
    </row>
    <row r="43" spans="1:9" x14ac:dyDescent="0.25">
      <c r="A43" s="42" t="str">
        <f t="shared" si="3"/>
        <v>BAHIA DE CADIZ</v>
      </c>
      <c r="B43" s="41">
        <f t="shared" si="4"/>
        <v>14531</v>
      </c>
      <c r="C43" s="41">
        <f t="shared" si="5"/>
        <v>11124</v>
      </c>
      <c r="D43" s="41">
        <f t="shared" si="6"/>
        <v>22</v>
      </c>
      <c r="E43" s="42" t="str">
        <f t="shared" si="2"/>
        <v>BARCELONA</v>
      </c>
      <c r="F43" s="42">
        <f t="shared" si="7"/>
        <v>2090918</v>
      </c>
      <c r="G43" s="42">
        <f t="shared" si="8"/>
        <v>1908210</v>
      </c>
    </row>
    <row r="44" spans="1:9" x14ac:dyDescent="0.25">
      <c r="A44" s="42" t="str">
        <f t="shared" si="3"/>
        <v>BALEARES</v>
      </c>
      <c r="B44" s="41">
        <f t="shared" si="4"/>
        <v>154747</v>
      </c>
      <c r="C44" s="41">
        <f t="shared" si="5"/>
        <v>197317</v>
      </c>
      <c r="D44" s="41">
        <f t="shared" si="6"/>
        <v>16</v>
      </c>
      <c r="E44" s="42" t="str">
        <f t="shared" si="2"/>
        <v>CASTELLON</v>
      </c>
      <c r="F44" s="42">
        <f t="shared" si="7"/>
        <v>1457851</v>
      </c>
      <c r="G44" s="42">
        <f t="shared" si="8"/>
        <v>1107080</v>
      </c>
    </row>
    <row r="45" spans="1:9" x14ac:dyDescent="0.25">
      <c r="A45" s="42" t="str">
        <f t="shared" si="3"/>
        <v>BARCELONA</v>
      </c>
      <c r="B45" s="41">
        <f t="shared" si="4"/>
        <v>2090918</v>
      </c>
      <c r="C45" s="41">
        <f t="shared" si="5"/>
        <v>1908210</v>
      </c>
      <c r="D45" s="41">
        <f t="shared" si="6"/>
        <v>6</v>
      </c>
      <c r="E45" s="42" t="str">
        <f t="shared" si="2"/>
        <v>A CORUÑA</v>
      </c>
      <c r="F45" s="42">
        <f t="shared" si="7"/>
        <v>1370522</v>
      </c>
      <c r="G45" s="42">
        <f t="shared" si="8"/>
        <v>1181669</v>
      </c>
    </row>
    <row r="46" spans="1:9" x14ac:dyDescent="0.25">
      <c r="A46" s="42" t="str">
        <f t="shared" si="3"/>
        <v>BILBAO</v>
      </c>
      <c r="B46" s="41">
        <f t="shared" si="4"/>
        <v>3235286</v>
      </c>
      <c r="C46" s="41">
        <f t="shared" si="5"/>
        <v>2905220</v>
      </c>
      <c r="D46" s="41">
        <f t="shared" si="6"/>
        <v>2</v>
      </c>
      <c r="E46" s="42" t="str">
        <f t="shared" si="2"/>
        <v>SANTA CRUZ DE TENERIFE</v>
      </c>
      <c r="F46" s="42">
        <f t="shared" si="7"/>
        <v>1169569</v>
      </c>
      <c r="G46" s="42">
        <f t="shared" si="8"/>
        <v>1141261</v>
      </c>
    </row>
    <row r="47" spans="1:9" x14ac:dyDescent="0.25">
      <c r="A47" s="42" t="str">
        <f t="shared" si="3"/>
        <v>CARTAGENA</v>
      </c>
      <c r="B47" s="41">
        <f t="shared" si="4"/>
        <v>2762685</v>
      </c>
      <c r="C47" s="41">
        <f t="shared" si="5"/>
        <v>2327859</v>
      </c>
      <c r="D47" s="41">
        <f t="shared" si="6"/>
        <v>3</v>
      </c>
      <c r="E47" s="42" t="str">
        <f t="shared" si="2"/>
        <v>LAS PALMAS</v>
      </c>
      <c r="F47" s="42">
        <f t="shared" si="7"/>
        <v>845517</v>
      </c>
      <c r="G47" s="42">
        <f t="shared" si="8"/>
        <v>810913</v>
      </c>
    </row>
    <row r="48" spans="1:9" x14ac:dyDescent="0.25">
      <c r="A48" s="42" t="str">
        <f t="shared" si="3"/>
        <v>CASTELLON</v>
      </c>
      <c r="B48" s="41">
        <f t="shared" si="4"/>
        <v>1457851</v>
      </c>
      <c r="C48" s="41">
        <f t="shared" si="5"/>
        <v>1107080</v>
      </c>
      <c r="D48" s="41">
        <f t="shared" si="6"/>
        <v>7</v>
      </c>
      <c r="E48" s="42" t="str">
        <f t="shared" si="2"/>
        <v>VALENCIA</v>
      </c>
      <c r="F48" s="42">
        <f t="shared" si="7"/>
        <v>732497</v>
      </c>
      <c r="G48" s="42">
        <f t="shared" si="8"/>
        <v>880164</v>
      </c>
    </row>
    <row r="49" spans="1:7" x14ac:dyDescent="0.25">
      <c r="A49" s="42" t="str">
        <f t="shared" si="3"/>
        <v>CEUTA</v>
      </c>
      <c r="B49" s="41">
        <f t="shared" si="4"/>
        <v>187352</v>
      </c>
      <c r="C49" s="41">
        <f t="shared" si="5"/>
        <v>184821</v>
      </c>
      <c r="D49" s="41">
        <f t="shared" si="6"/>
        <v>15</v>
      </c>
      <c r="E49" s="42" t="str">
        <f t="shared" si="2"/>
        <v>FERROL-SAN CIBRAO</v>
      </c>
      <c r="F49" s="42">
        <f t="shared" si="7"/>
        <v>435023</v>
      </c>
      <c r="G49" s="42">
        <f t="shared" si="8"/>
        <v>393410</v>
      </c>
    </row>
    <row r="50" spans="1:7" x14ac:dyDescent="0.25">
      <c r="A50" s="42" t="str">
        <f t="shared" si="3"/>
        <v>FERROL-SAN CIBRAO</v>
      </c>
      <c r="B50" s="41">
        <f t="shared" si="4"/>
        <v>435023</v>
      </c>
      <c r="C50" s="41">
        <f t="shared" si="5"/>
        <v>393410</v>
      </c>
      <c r="D50" s="41">
        <f t="shared" si="6"/>
        <v>12</v>
      </c>
      <c r="E50" s="42" t="str">
        <f t="shared" si="2"/>
        <v>MOTRIL</v>
      </c>
      <c r="F50" s="42">
        <f t="shared" si="7"/>
        <v>231391</v>
      </c>
      <c r="G50" s="42">
        <f t="shared" si="8"/>
        <v>243297</v>
      </c>
    </row>
    <row r="51" spans="1:7" x14ac:dyDescent="0.25">
      <c r="A51" s="42" t="str">
        <f t="shared" si="3"/>
        <v>GIJON</v>
      </c>
      <c r="B51" s="41">
        <f t="shared" si="4"/>
        <v>199879</v>
      </c>
      <c r="C51" s="41">
        <f t="shared" si="5"/>
        <v>283588</v>
      </c>
      <c r="D51" s="41">
        <f t="shared" si="6"/>
        <v>14</v>
      </c>
      <c r="E51" s="42" t="str">
        <f t="shared" si="2"/>
        <v>GIJON</v>
      </c>
      <c r="F51" s="42">
        <f t="shared" si="7"/>
        <v>199879</v>
      </c>
      <c r="G51" s="42">
        <f t="shared" si="8"/>
        <v>283588</v>
      </c>
    </row>
    <row r="52" spans="1:7" x14ac:dyDescent="0.25">
      <c r="A52" s="42" t="str">
        <f t="shared" si="3"/>
        <v>HUELVA</v>
      </c>
      <c r="B52" s="41">
        <f t="shared" si="4"/>
        <v>2414554</v>
      </c>
      <c r="C52" s="41">
        <f t="shared" si="5"/>
        <v>1882168</v>
      </c>
      <c r="D52" s="41">
        <f t="shared" si="6"/>
        <v>5</v>
      </c>
      <c r="E52" s="42" t="str">
        <f t="shared" si="2"/>
        <v>CEUTA</v>
      </c>
      <c r="F52" s="42">
        <f t="shared" si="7"/>
        <v>187352</v>
      </c>
      <c r="G52" s="42">
        <f t="shared" si="8"/>
        <v>184821</v>
      </c>
    </row>
    <row r="53" spans="1:7" x14ac:dyDescent="0.25">
      <c r="A53" s="42" t="str">
        <f t="shared" si="3"/>
        <v>LAS PALMAS</v>
      </c>
      <c r="B53" s="41">
        <f t="shared" si="4"/>
        <v>845517</v>
      </c>
      <c r="C53" s="41">
        <f t="shared" si="5"/>
        <v>810913</v>
      </c>
      <c r="D53" s="41">
        <f t="shared" si="6"/>
        <v>10</v>
      </c>
      <c r="E53" s="42" t="str">
        <f t="shared" si="2"/>
        <v>BALEARES</v>
      </c>
      <c r="F53" s="42">
        <f t="shared" si="7"/>
        <v>154747</v>
      </c>
      <c r="G53" s="42">
        <f t="shared" si="8"/>
        <v>197317</v>
      </c>
    </row>
    <row r="54" spans="1:7" x14ac:dyDescent="0.25">
      <c r="A54" s="42" t="str">
        <f t="shared" si="3"/>
        <v>MALAGA</v>
      </c>
      <c r="B54" s="41">
        <f t="shared" si="4"/>
        <v>6436</v>
      </c>
      <c r="C54" s="41">
        <f t="shared" si="5"/>
        <v>4491</v>
      </c>
      <c r="D54" s="41">
        <f t="shared" si="6"/>
        <v>24</v>
      </c>
      <c r="E54" s="42" t="str">
        <f t="shared" si="2"/>
        <v>AVILES</v>
      </c>
      <c r="F54" s="42">
        <f t="shared" si="7"/>
        <v>75951</v>
      </c>
      <c r="G54" s="42">
        <f t="shared" si="8"/>
        <v>122420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62419</v>
      </c>
      <c r="G55" s="42">
        <f t="shared" si="8"/>
        <v>30208</v>
      </c>
    </row>
    <row r="56" spans="1:7" x14ac:dyDescent="0.25">
      <c r="A56" s="42" t="str">
        <f t="shared" si="3"/>
        <v>MELILLA</v>
      </c>
      <c r="B56" s="41">
        <f t="shared" si="4"/>
        <v>11815</v>
      </c>
      <c r="C56" s="41">
        <f t="shared" si="5"/>
        <v>10459</v>
      </c>
      <c r="D56" s="41">
        <f t="shared" si="6"/>
        <v>23</v>
      </c>
      <c r="E56" s="42" t="str">
        <f t="shared" si="2"/>
        <v>SANTANDER</v>
      </c>
      <c r="F56" s="42">
        <f t="shared" si="9"/>
        <v>56697</v>
      </c>
      <c r="G56" s="42">
        <f t="shared" si="8"/>
        <v>50824</v>
      </c>
    </row>
    <row r="57" spans="1:7" x14ac:dyDescent="0.25">
      <c r="A57" s="42" t="str">
        <f t="shared" si="3"/>
        <v>MOTRIL</v>
      </c>
      <c r="B57" s="41">
        <f t="shared" si="4"/>
        <v>231391</v>
      </c>
      <c r="C57" s="41">
        <f t="shared" si="5"/>
        <v>243297</v>
      </c>
      <c r="D57" s="41">
        <f t="shared" si="6"/>
        <v>13</v>
      </c>
      <c r="E57" s="42" t="str">
        <f t="shared" si="2"/>
        <v>VILAGARCIA</v>
      </c>
      <c r="F57" s="42">
        <f t="shared" si="9"/>
        <v>50985</v>
      </c>
      <c r="G57" s="42">
        <f t="shared" si="8"/>
        <v>35104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22279</v>
      </c>
      <c r="G58" s="42">
        <f t="shared" si="8"/>
        <v>17573</v>
      </c>
    </row>
    <row r="59" spans="1:7" x14ac:dyDescent="0.25">
      <c r="A59" s="42" t="str">
        <f t="shared" si="3"/>
        <v>SANTA CRUZ DE TENERIFE</v>
      </c>
      <c r="B59" s="41">
        <f t="shared" si="4"/>
        <v>1169569</v>
      </c>
      <c r="C59" s="41">
        <f t="shared" si="5"/>
        <v>1141261</v>
      </c>
      <c r="D59" s="41">
        <f t="shared" si="6"/>
        <v>9</v>
      </c>
      <c r="E59" s="42" t="str">
        <f t="shared" si="2"/>
        <v>BAHIA DE CADIZ</v>
      </c>
      <c r="F59" s="42">
        <f t="shared" si="9"/>
        <v>14531</v>
      </c>
      <c r="G59" s="42">
        <f t="shared" si="8"/>
        <v>11124</v>
      </c>
    </row>
    <row r="60" spans="1:7" x14ac:dyDescent="0.25">
      <c r="A60" s="42" t="str">
        <f t="shared" si="3"/>
        <v>SANTANDER</v>
      </c>
      <c r="B60" s="41">
        <f t="shared" si="4"/>
        <v>56697</v>
      </c>
      <c r="C60" s="41">
        <f t="shared" si="5"/>
        <v>50824</v>
      </c>
      <c r="D60" s="41">
        <f t="shared" si="6"/>
        <v>19</v>
      </c>
      <c r="E60" s="42" t="str">
        <f t="shared" si="2"/>
        <v>MELILLA</v>
      </c>
      <c r="F60" s="42">
        <f t="shared" si="9"/>
        <v>11815</v>
      </c>
      <c r="G60" s="42">
        <f t="shared" si="8"/>
        <v>10459</v>
      </c>
    </row>
    <row r="61" spans="1:7" x14ac:dyDescent="0.25">
      <c r="A61" s="42" t="str">
        <f t="shared" si="3"/>
        <v>SEVILLA</v>
      </c>
      <c r="B61" s="41">
        <f t="shared" si="4"/>
        <v>62419</v>
      </c>
      <c r="C61" s="41">
        <f t="shared" si="5"/>
        <v>30208</v>
      </c>
      <c r="D61" s="41">
        <f t="shared" si="6"/>
        <v>18</v>
      </c>
      <c r="E61" s="42" t="str">
        <f t="shared" si="2"/>
        <v>MALAGA</v>
      </c>
      <c r="F61" s="42">
        <f t="shared" si="9"/>
        <v>6436</v>
      </c>
      <c r="G61" s="42">
        <f t="shared" si="8"/>
        <v>4491</v>
      </c>
    </row>
    <row r="62" spans="1:7" x14ac:dyDescent="0.25">
      <c r="A62" s="42" t="str">
        <f t="shared" si="3"/>
        <v>TARRAGONA</v>
      </c>
      <c r="B62" s="41">
        <f t="shared" si="4"/>
        <v>2422894</v>
      </c>
      <c r="C62" s="41">
        <f t="shared" si="5"/>
        <v>3388038</v>
      </c>
      <c r="D62" s="41">
        <f t="shared" si="6"/>
        <v>4</v>
      </c>
      <c r="E62" s="42" t="str">
        <f t="shared" si="2"/>
        <v>ALMERIA</v>
      </c>
      <c r="F62" s="42">
        <f t="shared" si="9"/>
        <v>1981</v>
      </c>
      <c r="G62" s="42">
        <f t="shared" si="8"/>
        <v>906</v>
      </c>
    </row>
    <row r="63" spans="1:7" x14ac:dyDescent="0.25">
      <c r="A63" s="42" t="str">
        <f t="shared" si="3"/>
        <v>VALENCIA</v>
      </c>
      <c r="B63" s="41">
        <f t="shared" si="4"/>
        <v>732497</v>
      </c>
      <c r="C63" s="41">
        <f t="shared" si="5"/>
        <v>880164</v>
      </c>
      <c r="D63" s="41">
        <f t="shared" si="6"/>
        <v>11</v>
      </c>
      <c r="E63" s="42" t="str">
        <f t="shared" si="2"/>
        <v>VIGO</v>
      </c>
      <c r="F63" s="42">
        <f t="shared" si="9"/>
        <v>1487</v>
      </c>
      <c r="G63" s="42">
        <f t="shared" si="8"/>
        <v>17687</v>
      </c>
    </row>
    <row r="64" spans="1:7" x14ac:dyDescent="0.25">
      <c r="A64" s="42" t="str">
        <f t="shared" si="3"/>
        <v>VIGO</v>
      </c>
      <c r="B64" s="41">
        <f t="shared" si="4"/>
        <v>1487</v>
      </c>
      <c r="C64" s="41">
        <f t="shared" si="5"/>
        <v>17687</v>
      </c>
      <c r="D64" s="41">
        <f t="shared" si="6"/>
        <v>26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50985</v>
      </c>
      <c r="C65" s="41">
        <f t="shared" si="5"/>
        <v>35104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Febrero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19">
        <v>293625</v>
      </c>
      <c r="C7" s="19">
        <v>247524</v>
      </c>
      <c r="D7" s="19">
        <v>549722</v>
      </c>
      <c r="E7" s="19">
        <v>556019</v>
      </c>
      <c r="F7" s="10">
        <f>((E7*100)/D7)-100</f>
        <v>1.1454880830674483</v>
      </c>
      <c r="G7" s="1"/>
      <c r="H7" s="1"/>
      <c r="I7" s="1"/>
    </row>
    <row r="8" spans="1:12" x14ac:dyDescent="0.25">
      <c r="A8" s="11" t="s">
        <v>45</v>
      </c>
      <c r="B8" s="20">
        <v>59321</v>
      </c>
      <c r="C8" s="20">
        <v>17799</v>
      </c>
      <c r="D8" s="20">
        <v>105826</v>
      </c>
      <c r="E8" s="20">
        <v>52446</v>
      </c>
      <c r="F8" s="13">
        <f t="shared" ref="F8:F35" si="0">((E8*100)/D8)-100</f>
        <v>-50.4412904201236</v>
      </c>
      <c r="G8" s="1"/>
      <c r="H8" s="1"/>
      <c r="I8" s="1"/>
    </row>
    <row r="9" spans="1:12" x14ac:dyDescent="0.25">
      <c r="A9" s="8" t="s">
        <v>46</v>
      </c>
      <c r="B9" s="19">
        <v>244467</v>
      </c>
      <c r="C9" s="19">
        <v>342600</v>
      </c>
      <c r="D9" s="19">
        <v>726598</v>
      </c>
      <c r="E9" s="19">
        <v>823228</v>
      </c>
      <c r="F9" s="10">
        <f t="shared" si="0"/>
        <v>13.298963113028108</v>
      </c>
      <c r="G9" s="1"/>
      <c r="H9" s="1"/>
      <c r="I9" s="1"/>
    </row>
    <row r="10" spans="1:12" x14ac:dyDescent="0.25">
      <c r="A10" s="11" t="s">
        <v>47</v>
      </c>
      <c r="B10" s="20">
        <v>249964</v>
      </c>
      <c r="C10" s="20">
        <v>176178</v>
      </c>
      <c r="D10" s="20">
        <v>464125</v>
      </c>
      <c r="E10" s="20">
        <v>493403</v>
      </c>
      <c r="F10" s="13">
        <f t="shared" si="0"/>
        <v>6.308214381901422</v>
      </c>
      <c r="G10" s="1"/>
      <c r="H10" s="1"/>
      <c r="I10" s="1"/>
    </row>
    <row r="11" spans="1:12" x14ac:dyDescent="0.25">
      <c r="A11" s="8" t="s">
        <v>48</v>
      </c>
      <c r="B11" s="19">
        <v>38668</v>
      </c>
      <c r="C11" s="19">
        <v>230199</v>
      </c>
      <c r="D11" s="19">
        <v>167001</v>
      </c>
      <c r="E11" s="19">
        <v>433547</v>
      </c>
      <c r="F11" s="10">
        <f t="shared" si="0"/>
        <v>159.60742750043414</v>
      </c>
      <c r="G11" s="1"/>
      <c r="H11" s="1"/>
      <c r="I11" s="1"/>
    </row>
    <row r="12" spans="1:12" x14ac:dyDescent="0.25">
      <c r="A12" s="11" t="s">
        <v>49</v>
      </c>
      <c r="B12" s="20">
        <v>258090</v>
      </c>
      <c r="C12" s="20">
        <v>170615</v>
      </c>
      <c r="D12" s="20">
        <v>537338</v>
      </c>
      <c r="E12" s="20">
        <v>371041</v>
      </c>
      <c r="F12" s="13">
        <f t="shared" si="0"/>
        <v>-30.948304419192382</v>
      </c>
      <c r="G12" s="1"/>
      <c r="H12" s="1"/>
      <c r="I12" s="1"/>
    </row>
    <row r="13" spans="1:12" x14ac:dyDescent="0.25">
      <c r="A13" s="8" t="s">
        <v>50</v>
      </c>
      <c r="B13" s="19">
        <v>145010</v>
      </c>
      <c r="C13" s="19">
        <v>136676</v>
      </c>
      <c r="D13" s="19">
        <v>318651</v>
      </c>
      <c r="E13" s="19">
        <v>290872</v>
      </c>
      <c r="F13" s="10">
        <f t="shared" si="0"/>
        <v>-8.7176880034897124</v>
      </c>
      <c r="G13" s="1"/>
      <c r="H13" s="1"/>
      <c r="I13" s="1"/>
    </row>
    <row r="14" spans="1:12" x14ac:dyDescent="0.25">
      <c r="A14" s="11" t="s">
        <v>51</v>
      </c>
      <c r="B14" s="20">
        <v>226315</v>
      </c>
      <c r="C14" s="20">
        <v>382969</v>
      </c>
      <c r="D14" s="20">
        <v>545686</v>
      </c>
      <c r="E14" s="20">
        <v>600026</v>
      </c>
      <c r="F14" s="13">
        <f t="shared" si="0"/>
        <v>9.9581077762669423</v>
      </c>
      <c r="G14" s="1"/>
      <c r="H14" s="1"/>
      <c r="I14" s="1"/>
    </row>
    <row r="15" spans="1:12" x14ac:dyDescent="0.25">
      <c r="A15" s="8" t="s">
        <v>52</v>
      </c>
      <c r="B15" s="19">
        <v>384718</v>
      </c>
      <c r="C15" s="19">
        <v>432822</v>
      </c>
      <c r="D15" s="19">
        <v>578070</v>
      </c>
      <c r="E15" s="19">
        <v>741228</v>
      </c>
      <c r="F15" s="10">
        <f t="shared" si="0"/>
        <v>28.224609476360996</v>
      </c>
      <c r="G15" s="1"/>
      <c r="H15" s="1"/>
      <c r="I15" s="1"/>
    </row>
    <row r="16" spans="1:12" x14ac:dyDescent="0.25">
      <c r="A16" s="11" t="s">
        <v>53</v>
      </c>
      <c r="B16" s="20">
        <v>248033</v>
      </c>
      <c r="C16" s="20">
        <v>249369</v>
      </c>
      <c r="D16" s="20">
        <v>514838</v>
      </c>
      <c r="E16" s="20">
        <v>474925</v>
      </c>
      <c r="F16" s="13">
        <f t="shared" si="0"/>
        <v>-7.7525357491094269</v>
      </c>
      <c r="G16" s="1"/>
      <c r="H16" s="1"/>
      <c r="I16" s="1"/>
    </row>
    <row r="17" spans="1:9" x14ac:dyDescent="0.25">
      <c r="A17" s="8" t="s">
        <v>54</v>
      </c>
      <c r="B17" s="19">
        <v>171591</v>
      </c>
      <c r="C17" s="19">
        <v>190933</v>
      </c>
      <c r="D17" s="19">
        <v>308879</v>
      </c>
      <c r="E17" s="19">
        <v>458406</v>
      </c>
      <c r="F17" s="10">
        <f t="shared" si="0"/>
        <v>48.409571385558735</v>
      </c>
      <c r="G17" s="1"/>
      <c r="H17" s="1"/>
      <c r="I17" s="1"/>
    </row>
    <row r="18" spans="1:9" x14ac:dyDescent="0.25">
      <c r="A18" s="11" t="s">
        <v>55</v>
      </c>
      <c r="B18" s="20">
        <v>3499</v>
      </c>
      <c r="C18" s="20">
        <v>18266</v>
      </c>
      <c r="D18" s="20">
        <v>7936</v>
      </c>
      <c r="E18" s="20">
        <v>32932</v>
      </c>
      <c r="F18" s="13">
        <f t="shared" si="0"/>
        <v>314.96975806451616</v>
      </c>
      <c r="G18" s="1"/>
      <c r="H18" s="1"/>
      <c r="I18" s="1"/>
    </row>
    <row r="19" spans="1:9" x14ac:dyDescent="0.25">
      <c r="A19" s="8" t="s">
        <v>56</v>
      </c>
      <c r="B19" s="19">
        <v>609650</v>
      </c>
      <c r="C19" s="19">
        <v>691103</v>
      </c>
      <c r="D19" s="19">
        <v>1361558</v>
      </c>
      <c r="E19" s="19">
        <v>1182768</v>
      </c>
      <c r="F19" s="10">
        <f t="shared" si="0"/>
        <v>-13.131280488969253</v>
      </c>
      <c r="G19" s="1"/>
      <c r="H19" s="1"/>
      <c r="I19" s="1"/>
    </row>
    <row r="20" spans="1:9" x14ac:dyDescent="0.25">
      <c r="A20" s="11" t="s">
        <v>57</v>
      </c>
      <c r="B20" s="20">
        <v>1169018</v>
      </c>
      <c r="C20" s="20">
        <v>1047017</v>
      </c>
      <c r="D20" s="20">
        <v>2079769</v>
      </c>
      <c r="E20" s="20">
        <v>2171161</v>
      </c>
      <c r="F20" s="13">
        <f t="shared" si="0"/>
        <v>4.3943341784592462</v>
      </c>
      <c r="G20" s="1"/>
      <c r="H20" s="1"/>
      <c r="I20" s="1"/>
    </row>
    <row r="21" spans="1:9" x14ac:dyDescent="0.25">
      <c r="A21" s="8" t="s">
        <v>58</v>
      </c>
      <c r="B21" s="19">
        <v>413598</v>
      </c>
      <c r="C21" s="19">
        <v>247080</v>
      </c>
      <c r="D21" s="19">
        <v>614133</v>
      </c>
      <c r="E21" s="19">
        <v>356768</v>
      </c>
      <c r="F21" s="10">
        <f t="shared" si="0"/>
        <v>-41.90704619357696</v>
      </c>
      <c r="G21" s="1"/>
      <c r="H21" s="1"/>
      <c r="I21" s="1"/>
    </row>
    <row r="22" spans="1:9" x14ac:dyDescent="0.25">
      <c r="A22" s="11" t="s">
        <v>59</v>
      </c>
      <c r="B22" s="20">
        <v>50948</v>
      </c>
      <c r="C22" s="20">
        <v>37512</v>
      </c>
      <c r="D22" s="20">
        <v>122666</v>
      </c>
      <c r="E22" s="20">
        <v>97635</v>
      </c>
      <c r="F22" s="13">
        <f t="shared" si="0"/>
        <v>-20.405817422920776</v>
      </c>
      <c r="G22" s="1"/>
      <c r="H22" s="1"/>
      <c r="I22" s="1"/>
    </row>
    <row r="23" spans="1:9" x14ac:dyDescent="0.25">
      <c r="A23" s="8" t="s">
        <v>60</v>
      </c>
      <c r="B23" s="19">
        <v>56565</v>
      </c>
      <c r="C23" s="19">
        <v>80691</v>
      </c>
      <c r="D23" s="19">
        <v>118454</v>
      </c>
      <c r="E23" s="19">
        <v>129398</v>
      </c>
      <c r="F23" s="10">
        <f t="shared" si="0"/>
        <v>9.2390294966822495</v>
      </c>
      <c r="G23" s="1"/>
      <c r="H23" s="1"/>
      <c r="I23" s="1"/>
    </row>
    <row r="24" spans="1:9" x14ac:dyDescent="0.25">
      <c r="A24" s="11" t="s">
        <v>61</v>
      </c>
      <c r="B24" s="20">
        <v>92499</v>
      </c>
      <c r="C24" s="20">
        <v>46761</v>
      </c>
      <c r="D24" s="20">
        <v>214612</v>
      </c>
      <c r="E24" s="20">
        <v>116517</v>
      </c>
      <c r="F24" s="13">
        <f t="shared" si="0"/>
        <v>-45.708068514342159</v>
      </c>
      <c r="G24" s="1"/>
      <c r="H24" s="1"/>
      <c r="I24" s="1"/>
    </row>
    <row r="25" spans="1:9" x14ac:dyDescent="0.25">
      <c r="A25" s="8" t="s">
        <v>62</v>
      </c>
      <c r="B25" s="19">
        <v>3550</v>
      </c>
      <c r="C25" s="19">
        <v>2794</v>
      </c>
      <c r="D25" s="19">
        <v>5417</v>
      </c>
      <c r="E25" s="19">
        <v>5394</v>
      </c>
      <c r="F25" s="10">
        <f t="shared" si="0"/>
        <v>-0.42458925604577757</v>
      </c>
      <c r="G25" s="1"/>
      <c r="H25" s="1"/>
      <c r="I25" s="1"/>
    </row>
    <row r="26" spans="1:9" x14ac:dyDescent="0.25">
      <c r="A26" s="11" t="s">
        <v>63</v>
      </c>
      <c r="B26" s="20">
        <v>26947</v>
      </c>
      <c r="C26" s="20">
        <v>40445</v>
      </c>
      <c r="D26" s="20">
        <v>64629</v>
      </c>
      <c r="E26" s="20">
        <v>96820</v>
      </c>
      <c r="F26" s="13">
        <f t="shared" si="0"/>
        <v>49.808909313156619</v>
      </c>
      <c r="G26" s="1"/>
      <c r="H26" s="1"/>
      <c r="I26" s="1"/>
    </row>
    <row r="27" spans="1:9" x14ac:dyDescent="0.25">
      <c r="A27" s="8" t="s">
        <v>64</v>
      </c>
      <c r="B27" s="19">
        <v>95210</v>
      </c>
      <c r="C27" s="19">
        <v>146720</v>
      </c>
      <c r="D27" s="19">
        <v>201741</v>
      </c>
      <c r="E27" s="19">
        <v>284897</v>
      </c>
      <c r="F27" s="10">
        <f t="shared" si="0"/>
        <v>41.219186977362057</v>
      </c>
      <c r="G27" s="1"/>
      <c r="H27" s="1"/>
      <c r="I27" s="1"/>
    </row>
    <row r="28" spans="1:9" x14ac:dyDescent="0.25">
      <c r="A28" s="11" t="s">
        <v>65</v>
      </c>
      <c r="B28" s="20">
        <v>86199</v>
      </c>
      <c r="C28" s="20">
        <v>42006</v>
      </c>
      <c r="D28" s="20">
        <v>169116</v>
      </c>
      <c r="E28" s="20">
        <v>95243</v>
      </c>
      <c r="F28" s="13">
        <f t="shared" si="0"/>
        <v>-43.681851510206009</v>
      </c>
      <c r="G28" s="1"/>
      <c r="H28" s="1"/>
      <c r="I28" s="1"/>
    </row>
    <row r="29" spans="1:9" x14ac:dyDescent="0.25">
      <c r="A29" s="8" t="s">
        <v>66</v>
      </c>
      <c r="B29" s="19">
        <v>196149</v>
      </c>
      <c r="C29" s="19">
        <v>194600</v>
      </c>
      <c r="D29" s="19">
        <v>436660</v>
      </c>
      <c r="E29" s="19">
        <v>411648</v>
      </c>
      <c r="F29" s="10">
        <f t="shared" si="0"/>
        <v>-5.7280263820821631</v>
      </c>
      <c r="G29" s="1"/>
      <c r="H29" s="1"/>
      <c r="I29" s="1"/>
    </row>
    <row r="30" spans="1:9" x14ac:dyDescent="0.25">
      <c r="A30" s="11" t="s">
        <v>67</v>
      </c>
      <c r="B30" s="20">
        <v>190778</v>
      </c>
      <c r="C30" s="20">
        <v>177712</v>
      </c>
      <c r="D30" s="20">
        <v>350436</v>
      </c>
      <c r="E30" s="20">
        <v>322680</v>
      </c>
      <c r="F30" s="13">
        <f t="shared" si="0"/>
        <v>-7.9204191350203814</v>
      </c>
      <c r="G30" s="1"/>
      <c r="H30" s="1"/>
      <c r="I30" s="1"/>
    </row>
    <row r="31" spans="1:9" x14ac:dyDescent="0.25">
      <c r="A31" s="8" t="s">
        <v>68</v>
      </c>
      <c r="B31" s="19">
        <v>785629</v>
      </c>
      <c r="C31" s="19">
        <v>773178</v>
      </c>
      <c r="D31" s="19">
        <v>1499285</v>
      </c>
      <c r="E31" s="19">
        <v>1405846</v>
      </c>
      <c r="F31" s="10">
        <f t="shared" si="0"/>
        <v>-6.2322373664780173</v>
      </c>
      <c r="G31" s="1"/>
      <c r="H31" s="1"/>
      <c r="I31" s="1"/>
    </row>
    <row r="32" spans="1:9" x14ac:dyDescent="0.25">
      <c r="A32" s="11" t="s">
        <v>69</v>
      </c>
      <c r="B32" s="20">
        <v>82016</v>
      </c>
      <c r="C32" s="20">
        <v>286107</v>
      </c>
      <c r="D32" s="20">
        <v>281928</v>
      </c>
      <c r="E32" s="20">
        <v>469863</v>
      </c>
      <c r="F32" s="13">
        <f t="shared" si="0"/>
        <v>66.66063675832126</v>
      </c>
      <c r="G32" s="1"/>
      <c r="H32" s="1"/>
      <c r="I32" s="1"/>
    </row>
    <row r="33" spans="1:9" x14ac:dyDescent="0.25">
      <c r="A33" s="8" t="s">
        <v>70</v>
      </c>
      <c r="B33" s="19">
        <v>31218</v>
      </c>
      <c r="C33" s="19">
        <v>36042</v>
      </c>
      <c r="D33" s="19">
        <v>51253</v>
      </c>
      <c r="E33" s="19">
        <v>67494</v>
      </c>
      <c r="F33" s="10">
        <f t="shared" si="0"/>
        <v>31.687901196027553</v>
      </c>
      <c r="G33" s="1"/>
      <c r="H33" s="1"/>
      <c r="I33" s="1"/>
    </row>
    <row r="34" spans="1:9" x14ac:dyDescent="0.25">
      <c r="A34" s="11" t="s">
        <v>71</v>
      </c>
      <c r="B34" s="20">
        <v>28896</v>
      </c>
      <c r="C34" s="20">
        <v>15803</v>
      </c>
      <c r="D34" s="20">
        <v>60007</v>
      </c>
      <c r="E34" s="20">
        <v>33772</v>
      </c>
      <c r="F34" s="13">
        <f t="shared" si="0"/>
        <v>-43.719899345076406</v>
      </c>
      <c r="G34" s="1"/>
      <c r="H34" s="1"/>
      <c r="I34" s="1"/>
    </row>
    <row r="35" spans="1:9" x14ac:dyDescent="0.25">
      <c r="A35" s="14" t="s">
        <v>72</v>
      </c>
      <c r="B35" s="15">
        <f>SUM(B7:B34)</f>
        <v>6242171</v>
      </c>
      <c r="C35" s="15">
        <f t="shared" ref="C35:E35" si="1">SUM(C7:C34)</f>
        <v>6461521</v>
      </c>
      <c r="D35" s="15">
        <f t="shared" si="1"/>
        <v>12456334</v>
      </c>
      <c r="E35" s="15">
        <f t="shared" si="1"/>
        <v>12575977</v>
      </c>
      <c r="F35" s="16">
        <f t="shared" si="0"/>
        <v>0.96049929297014103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556019</v>
      </c>
      <c r="C38" s="41">
        <f>D7</f>
        <v>549722</v>
      </c>
      <c r="D38" s="41">
        <f>_xlfn.RANK.EQ(B38,$B$38:$B$65)+COUNTIF($B$38:$B$65,B38)-1</f>
        <v>7</v>
      </c>
      <c r="E38" s="42" t="str">
        <f t="shared" ref="E38:E65" si="2">INDEX($A$38:$B$65,MATCH(ROW()-37,$D$38:$D$65,0),1)</f>
        <v>GIJON</v>
      </c>
      <c r="F38" s="42">
        <f>LOOKUP(E38,$A$38:$A$65,$B$38:$B$65)</f>
        <v>2171161</v>
      </c>
      <c r="G38" s="42">
        <f>LOOKUP(E38,$A$38:$A$65,$C$38:$C$65)</f>
        <v>2079769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52446</v>
      </c>
      <c r="C39" s="41">
        <f t="shared" ref="C39:C65" si="5">D8</f>
        <v>105826</v>
      </c>
      <c r="D39" s="41">
        <f t="shared" ref="D39:D65" si="6">_xlfn.RANK.EQ(B39,$B$38:$B$65)+COUNTIF($B$38:$B$65,B39)-1</f>
        <v>25</v>
      </c>
      <c r="E39" s="42" t="str">
        <f t="shared" si="2"/>
        <v>TARRAGONA</v>
      </c>
      <c r="F39" s="42">
        <f t="shared" ref="F39:F54" si="7">LOOKUP(E39,$A$38:$A$65,$B$38:$B$65)</f>
        <v>1405846</v>
      </c>
      <c r="G39" s="42">
        <f t="shared" ref="G39:G65" si="8">LOOKUP(E39,$A$38:$A$65,$C$38:$C$65)</f>
        <v>1499285</v>
      </c>
    </row>
    <row r="40" spans="1:9" x14ac:dyDescent="0.25">
      <c r="A40" s="42" t="str">
        <f t="shared" si="3"/>
        <v>ALMERIA</v>
      </c>
      <c r="B40" s="41">
        <f t="shared" si="4"/>
        <v>823228</v>
      </c>
      <c r="C40" s="41">
        <f t="shared" si="5"/>
        <v>726598</v>
      </c>
      <c r="D40" s="41">
        <f t="shared" si="6"/>
        <v>4</v>
      </c>
      <c r="E40" s="42" t="str">
        <f t="shared" si="2"/>
        <v>FERROL-SAN CIBRAO</v>
      </c>
      <c r="F40" s="42">
        <f t="shared" si="7"/>
        <v>1182768</v>
      </c>
      <c r="G40" s="42">
        <f t="shared" si="8"/>
        <v>1361558</v>
      </c>
    </row>
    <row r="41" spans="1:9" x14ac:dyDescent="0.25">
      <c r="A41" s="42" t="str">
        <f t="shared" si="3"/>
        <v>AVILES</v>
      </c>
      <c r="B41" s="41">
        <f t="shared" si="4"/>
        <v>493403</v>
      </c>
      <c r="C41" s="41">
        <f t="shared" si="5"/>
        <v>464125</v>
      </c>
      <c r="D41" s="41">
        <f t="shared" si="6"/>
        <v>8</v>
      </c>
      <c r="E41" s="42" t="str">
        <f t="shared" si="2"/>
        <v>ALMERIA</v>
      </c>
      <c r="F41" s="42">
        <f t="shared" si="7"/>
        <v>823228</v>
      </c>
      <c r="G41" s="42">
        <f t="shared" si="8"/>
        <v>726598</v>
      </c>
    </row>
    <row r="42" spans="1:9" x14ac:dyDescent="0.25">
      <c r="A42" s="42" t="str">
        <f t="shared" si="3"/>
        <v>BAHIA DE ALGECIRAS</v>
      </c>
      <c r="B42" s="41">
        <f t="shared" si="4"/>
        <v>433547</v>
      </c>
      <c r="C42" s="41">
        <f t="shared" si="5"/>
        <v>167001</v>
      </c>
      <c r="D42" s="41">
        <f t="shared" si="6"/>
        <v>12</v>
      </c>
      <c r="E42" s="42" t="str">
        <f t="shared" si="2"/>
        <v>BILBAO</v>
      </c>
      <c r="F42" s="42">
        <f t="shared" si="7"/>
        <v>741228</v>
      </c>
      <c r="G42" s="42">
        <f t="shared" si="8"/>
        <v>578070</v>
      </c>
    </row>
    <row r="43" spans="1:9" x14ac:dyDescent="0.25">
      <c r="A43" s="42" t="str">
        <f t="shared" si="3"/>
        <v>BAHIA DE CADIZ</v>
      </c>
      <c r="B43" s="41">
        <f t="shared" si="4"/>
        <v>371041</v>
      </c>
      <c r="C43" s="41">
        <f t="shared" si="5"/>
        <v>537338</v>
      </c>
      <c r="D43" s="41">
        <f t="shared" si="6"/>
        <v>14</v>
      </c>
      <c r="E43" s="42" t="str">
        <f t="shared" si="2"/>
        <v>BARCELONA</v>
      </c>
      <c r="F43" s="42">
        <f t="shared" si="7"/>
        <v>600026</v>
      </c>
      <c r="G43" s="42">
        <f t="shared" si="8"/>
        <v>545686</v>
      </c>
    </row>
    <row r="44" spans="1:9" x14ac:dyDescent="0.25">
      <c r="A44" s="42" t="str">
        <f t="shared" si="3"/>
        <v>BALEARES</v>
      </c>
      <c r="B44" s="41">
        <f t="shared" si="4"/>
        <v>290872</v>
      </c>
      <c r="C44" s="41">
        <f t="shared" si="5"/>
        <v>318651</v>
      </c>
      <c r="D44" s="41">
        <f t="shared" si="6"/>
        <v>17</v>
      </c>
      <c r="E44" s="42" t="str">
        <f t="shared" si="2"/>
        <v>A CORUÑA</v>
      </c>
      <c r="F44" s="42">
        <f t="shared" si="7"/>
        <v>556019</v>
      </c>
      <c r="G44" s="42">
        <f t="shared" si="8"/>
        <v>549722</v>
      </c>
    </row>
    <row r="45" spans="1:9" x14ac:dyDescent="0.25">
      <c r="A45" s="42" t="str">
        <f t="shared" si="3"/>
        <v>BARCELONA</v>
      </c>
      <c r="B45" s="41">
        <f t="shared" si="4"/>
        <v>600026</v>
      </c>
      <c r="C45" s="41">
        <f t="shared" si="5"/>
        <v>545686</v>
      </c>
      <c r="D45" s="41">
        <f t="shared" si="6"/>
        <v>6</v>
      </c>
      <c r="E45" s="42" t="str">
        <f t="shared" si="2"/>
        <v>AVILES</v>
      </c>
      <c r="F45" s="42">
        <f t="shared" si="7"/>
        <v>493403</v>
      </c>
      <c r="G45" s="42">
        <f t="shared" si="8"/>
        <v>464125</v>
      </c>
    </row>
    <row r="46" spans="1:9" x14ac:dyDescent="0.25">
      <c r="A46" s="42" t="str">
        <f t="shared" si="3"/>
        <v>BILBAO</v>
      </c>
      <c r="B46" s="41">
        <f t="shared" si="4"/>
        <v>741228</v>
      </c>
      <c r="C46" s="41">
        <f t="shared" si="5"/>
        <v>578070</v>
      </c>
      <c r="D46" s="41">
        <f t="shared" si="6"/>
        <v>5</v>
      </c>
      <c r="E46" s="42" t="str">
        <f t="shared" si="2"/>
        <v>CARTAGENA</v>
      </c>
      <c r="F46" s="42">
        <f t="shared" si="7"/>
        <v>474925</v>
      </c>
      <c r="G46" s="42">
        <f t="shared" si="8"/>
        <v>514838</v>
      </c>
    </row>
    <row r="47" spans="1:9" x14ac:dyDescent="0.25">
      <c r="A47" s="42" t="str">
        <f t="shared" si="3"/>
        <v>CARTAGENA</v>
      </c>
      <c r="B47" s="41">
        <f t="shared" si="4"/>
        <v>474925</v>
      </c>
      <c r="C47" s="41">
        <f t="shared" si="5"/>
        <v>514838</v>
      </c>
      <c r="D47" s="41">
        <f t="shared" si="6"/>
        <v>9</v>
      </c>
      <c r="E47" s="42" t="str">
        <f t="shared" si="2"/>
        <v>VALENCIA</v>
      </c>
      <c r="F47" s="42">
        <f t="shared" si="7"/>
        <v>469863</v>
      </c>
      <c r="G47" s="42">
        <f t="shared" si="8"/>
        <v>281928</v>
      </c>
    </row>
    <row r="48" spans="1:9" x14ac:dyDescent="0.25">
      <c r="A48" s="42" t="str">
        <f t="shared" si="3"/>
        <v>CASTELLON</v>
      </c>
      <c r="B48" s="41">
        <f t="shared" si="4"/>
        <v>458406</v>
      </c>
      <c r="C48" s="41">
        <f t="shared" si="5"/>
        <v>308879</v>
      </c>
      <c r="D48" s="41">
        <f t="shared" si="6"/>
        <v>11</v>
      </c>
      <c r="E48" s="42" t="str">
        <f t="shared" si="2"/>
        <v>CASTELLON</v>
      </c>
      <c r="F48" s="42">
        <f t="shared" si="7"/>
        <v>458406</v>
      </c>
      <c r="G48" s="42">
        <f t="shared" si="8"/>
        <v>308879</v>
      </c>
    </row>
    <row r="49" spans="1:7" x14ac:dyDescent="0.25">
      <c r="A49" s="42" t="str">
        <f t="shared" si="3"/>
        <v>CEUTA</v>
      </c>
      <c r="B49" s="41">
        <f t="shared" si="4"/>
        <v>32932</v>
      </c>
      <c r="C49" s="41">
        <f t="shared" si="5"/>
        <v>7936</v>
      </c>
      <c r="D49" s="41">
        <f t="shared" si="6"/>
        <v>27</v>
      </c>
      <c r="E49" s="42" t="str">
        <f t="shared" si="2"/>
        <v>BAHIA DE ALGECIRAS</v>
      </c>
      <c r="F49" s="42">
        <f t="shared" si="7"/>
        <v>433547</v>
      </c>
      <c r="G49" s="42">
        <f t="shared" si="8"/>
        <v>167001</v>
      </c>
    </row>
    <row r="50" spans="1:7" x14ac:dyDescent="0.25">
      <c r="A50" s="42" t="str">
        <f t="shared" si="3"/>
        <v>FERROL-SAN CIBRAO</v>
      </c>
      <c r="B50" s="41">
        <f t="shared" si="4"/>
        <v>1182768</v>
      </c>
      <c r="C50" s="41">
        <f t="shared" si="5"/>
        <v>1361558</v>
      </c>
      <c r="D50" s="41">
        <f t="shared" si="6"/>
        <v>3</v>
      </c>
      <c r="E50" s="42" t="str">
        <f t="shared" si="2"/>
        <v>SANTANDER</v>
      </c>
      <c r="F50" s="42">
        <f t="shared" si="7"/>
        <v>411648</v>
      </c>
      <c r="G50" s="42">
        <f t="shared" si="8"/>
        <v>436660</v>
      </c>
    </row>
    <row r="51" spans="1:7" x14ac:dyDescent="0.25">
      <c r="A51" s="42" t="str">
        <f t="shared" si="3"/>
        <v>GIJON</v>
      </c>
      <c r="B51" s="41">
        <f t="shared" si="4"/>
        <v>2171161</v>
      </c>
      <c r="C51" s="41">
        <f t="shared" si="5"/>
        <v>2079769</v>
      </c>
      <c r="D51" s="41">
        <f t="shared" si="6"/>
        <v>1</v>
      </c>
      <c r="E51" s="42" t="str">
        <f t="shared" si="2"/>
        <v>BAHIA DE CADIZ</v>
      </c>
      <c r="F51" s="42">
        <f t="shared" si="7"/>
        <v>371041</v>
      </c>
      <c r="G51" s="42">
        <f t="shared" si="8"/>
        <v>537338</v>
      </c>
    </row>
    <row r="52" spans="1:7" x14ac:dyDescent="0.25">
      <c r="A52" s="42" t="str">
        <f t="shared" si="3"/>
        <v>HUELVA</v>
      </c>
      <c r="B52" s="41">
        <f t="shared" si="4"/>
        <v>356768</v>
      </c>
      <c r="C52" s="41">
        <f t="shared" si="5"/>
        <v>614133</v>
      </c>
      <c r="D52" s="41">
        <f t="shared" si="6"/>
        <v>15</v>
      </c>
      <c r="E52" s="42" t="str">
        <f t="shared" si="2"/>
        <v>HUELVA</v>
      </c>
      <c r="F52" s="42">
        <f t="shared" si="7"/>
        <v>356768</v>
      </c>
      <c r="G52" s="42">
        <f t="shared" si="8"/>
        <v>614133</v>
      </c>
    </row>
    <row r="53" spans="1:7" x14ac:dyDescent="0.25">
      <c r="A53" s="42" t="str">
        <f t="shared" si="3"/>
        <v>LAS PALMAS</v>
      </c>
      <c r="B53" s="41">
        <f t="shared" si="4"/>
        <v>97635</v>
      </c>
      <c r="C53" s="41">
        <f t="shared" si="5"/>
        <v>122666</v>
      </c>
      <c r="D53" s="41">
        <f t="shared" si="6"/>
        <v>21</v>
      </c>
      <c r="E53" s="42" t="str">
        <f t="shared" si="2"/>
        <v>SEVILLA</v>
      </c>
      <c r="F53" s="42">
        <f t="shared" si="7"/>
        <v>322680</v>
      </c>
      <c r="G53" s="42">
        <f t="shared" si="8"/>
        <v>350436</v>
      </c>
    </row>
    <row r="54" spans="1:7" x14ac:dyDescent="0.25">
      <c r="A54" s="42" t="str">
        <f t="shared" si="3"/>
        <v>MALAGA</v>
      </c>
      <c r="B54" s="41">
        <f t="shared" si="4"/>
        <v>129398</v>
      </c>
      <c r="C54" s="41">
        <f t="shared" si="5"/>
        <v>118454</v>
      </c>
      <c r="D54" s="41">
        <f t="shared" si="6"/>
        <v>19</v>
      </c>
      <c r="E54" s="42" t="str">
        <f t="shared" si="2"/>
        <v>BALEARES</v>
      </c>
      <c r="F54" s="42">
        <f t="shared" si="7"/>
        <v>290872</v>
      </c>
      <c r="G54" s="42">
        <f t="shared" si="8"/>
        <v>318651</v>
      </c>
    </row>
    <row r="55" spans="1:7" x14ac:dyDescent="0.25">
      <c r="A55" s="42" t="str">
        <f t="shared" si="3"/>
        <v>MARIN Y RIA DE PONTEVEDRA</v>
      </c>
      <c r="B55" s="41">
        <f t="shared" si="4"/>
        <v>116517</v>
      </c>
      <c r="C55" s="41">
        <f t="shared" si="5"/>
        <v>214612</v>
      </c>
      <c r="D55" s="41">
        <f t="shared" si="6"/>
        <v>20</v>
      </c>
      <c r="E55" s="42" t="str">
        <f t="shared" si="2"/>
        <v>PASAIA</v>
      </c>
      <c r="F55" s="42">
        <f t="shared" ref="F55:F65" si="9">LOOKUP(E55,$A$38:$A$65,$B$38:$B$65)</f>
        <v>284897</v>
      </c>
      <c r="G55" s="42">
        <f t="shared" si="8"/>
        <v>201741</v>
      </c>
    </row>
    <row r="56" spans="1:7" x14ac:dyDescent="0.25">
      <c r="A56" s="42" t="str">
        <f t="shared" si="3"/>
        <v>MELILLA</v>
      </c>
      <c r="B56" s="41">
        <f t="shared" si="4"/>
        <v>5394</v>
      </c>
      <c r="C56" s="41">
        <f t="shared" si="5"/>
        <v>5417</v>
      </c>
      <c r="D56" s="41">
        <f t="shared" si="6"/>
        <v>28</v>
      </c>
      <c r="E56" s="42" t="str">
        <f t="shared" si="2"/>
        <v>MALAGA</v>
      </c>
      <c r="F56" s="42">
        <f t="shared" si="9"/>
        <v>129398</v>
      </c>
      <c r="G56" s="42">
        <f t="shared" si="8"/>
        <v>118454</v>
      </c>
    </row>
    <row r="57" spans="1:7" x14ac:dyDescent="0.25">
      <c r="A57" s="42" t="str">
        <f t="shared" si="3"/>
        <v>MOTRIL</v>
      </c>
      <c r="B57" s="41">
        <f t="shared" si="4"/>
        <v>96820</v>
      </c>
      <c r="C57" s="41">
        <f t="shared" si="5"/>
        <v>64629</v>
      </c>
      <c r="D57" s="41">
        <f t="shared" si="6"/>
        <v>22</v>
      </c>
      <c r="E57" s="42" t="str">
        <f t="shared" si="2"/>
        <v>MARIN Y RIA DE PONTEVEDRA</v>
      </c>
      <c r="F57" s="42">
        <f t="shared" si="9"/>
        <v>116517</v>
      </c>
      <c r="G57" s="42">
        <f t="shared" si="8"/>
        <v>214612</v>
      </c>
    </row>
    <row r="58" spans="1:7" x14ac:dyDescent="0.25">
      <c r="A58" s="42" t="str">
        <f t="shared" si="3"/>
        <v>PASAIA</v>
      </c>
      <c r="B58" s="41">
        <f t="shared" si="4"/>
        <v>284897</v>
      </c>
      <c r="C58" s="41">
        <f t="shared" si="5"/>
        <v>201741</v>
      </c>
      <c r="D58" s="41">
        <f t="shared" si="6"/>
        <v>18</v>
      </c>
      <c r="E58" s="42" t="str">
        <f t="shared" si="2"/>
        <v>LAS PALMAS</v>
      </c>
      <c r="F58" s="42">
        <f t="shared" si="9"/>
        <v>97635</v>
      </c>
      <c r="G58" s="42">
        <f t="shared" si="8"/>
        <v>122666</v>
      </c>
    </row>
    <row r="59" spans="1:7" x14ac:dyDescent="0.25">
      <c r="A59" s="42" t="str">
        <f t="shared" si="3"/>
        <v>SANTA CRUZ DE TENERIFE</v>
      </c>
      <c r="B59" s="41">
        <f t="shared" si="4"/>
        <v>95243</v>
      </c>
      <c r="C59" s="41">
        <f t="shared" si="5"/>
        <v>169116</v>
      </c>
      <c r="D59" s="41">
        <f t="shared" si="6"/>
        <v>23</v>
      </c>
      <c r="E59" s="42" t="str">
        <f t="shared" si="2"/>
        <v>MOTRIL</v>
      </c>
      <c r="F59" s="42">
        <f t="shared" si="9"/>
        <v>96820</v>
      </c>
      <c r="G59" s="42">
        <f t="shared" si="8"/>
        <v>64629</v>
      </c>
    </row>
    <row r="60" spans="1:7" x14ac:dyDescent="0.25">
      <c r="A60" s="42" t="str">
        <f t="shared" si="3"/>
        <v>SANTANDER</v>
      </c>
      <c r="B60" s="41">
        <f t="shared" si="4"/>
        <v>411648</v>
      </c>
      <c r="C60" s="41">
        <f t="shared" si="5"/>
        <v>436660</v>
      </c>
      <c r="D60" s="41">
        <f t="shared" si="6"/>
        <v>13</v>
      </c>
      <c r="E60" s="42" t="str">
        <f t="shared" si="2"/>
        <v>SANTA CRUZ DE TENERIFE</v>
      </c>
      <c r="F60" s="42">
        <f t="shared" si="9"/>
        <v>95243</v>
      </c>
      <c r="G60" s="42">
        <f t="shared" si="8"/>
        <v>169116</v>
      </c>
    </row>
    <row r="61" spans="1:7" x14ac:dyDescent="0.25">
      <c r="A61" s="42" t="str">
        <f t="shared" si="3"/>
        <v>SEVILLA</v>
      </c>
      <c r="B61" s="41">
        <f t="shared" si="4"/>
        <v>322680</v>
      </c>
      <c r="C61" s="41">
        <f t="shared" si="5"/>
        <v>350436</v>
      </c>
      <c r="D61" s="41">
        <f t="shared" si="6"/>
        <v>16</v>
      </c>
      <c r="E61" s="42" t="str">
        <f t="shared" si="2"/>
        <v>VIGO</v>
      </c>
      <c r="F61" s="42">
        <f t="shared" si="9"/>
        <v>67494</v>
      </c>
      <c r="G61" s="42">
        <f t="shared" si="8"/>
        <v>51253</v>
      </c>
    </row>
    <row r="62" spans="1:7" x14ac:dyDescent="0.25">
      <c r="A62" s="42" t="str">
        <f t="shared" si="3"/>
        <v>TARRAGONA</v>
      </c>
      <c r="B62" s="41">
        <f t="shared" si="4"/>
        <v>1405846</v>
      </c>
      <c r="C62" s="41">
        <f t="shared" si="5"/>
        <v>1499285</v>
      </c>
      <c r="D62" s="41">
        <f t="shared" si="6"/>
        <v>2</v>
      </c>
      <c r="E62" s="42" t="str">
        <f t="shared" si="2"/>
        <v>ALICANTE</v>
      </c>
      <c r="F62" s="42">
        <f t="shared" si="9"/>
        <v>52446</v>
      </c>
      <c r="G62" s="42">
        <f t="shared" si="8"/>
        <v>105826</v>
      </c>
    </row>
    <row r="63" spans="1:7" x14ac:dyDescent="0.25">
      <c r="A63" s="42" t="str">
        <f t="shared" si="3"/>
        <v>VALENCIA</v>
      </c>
      <c r="B63" s="41">
        <f t="shared" si="4"/>
        <v>469863</v>
      </c>
      <c r="C63" s="41">
        <f t="shared" si="5"/>
        <v>281928</v>
      </c>
      <c r="D63" s="41">
        <f t="shared" si="6"/>
        <v>10</v>
      </c>
      <c r="E63" s="42" t="str">
        <f t="shared" si="2"/>
        <v>VILAGARCIA</v>
      </c>
      <c r="F63" s="42">
        <f t="shared" si="9"/>
        <v>33772</v>
      </c>
      <c r="G63" s="42">
        <f t="shared" si="8"/>
        <v>60007</v>
      </c>
    </row>
    <row r="64" spans="1:7" x14ac:dyDescent="0.25">
      <c r="A64" s="42" t="str">
        <f t="shared" si="3"/>
        <v>VIGO</v>
      </c>
      <c r="B64" s="41">
        <f t="shared" si="4"/>
        <v>67494</v>
      </c>
      <c r="C64" s="41">
        <f t="shared" si="5"/>
        <v>51253</v>
      </c>
      <c r="D64" s="41">
        <f t="shared" si="6"/>
        <v>24</v>
      </c>
      <c r="E64" s="42" t="str">
        <f t="shared" si="2"/>
        <v>CEUTA</v>
      </c>
      <c r="F64" s="42">
        <f t="shared" si="9"/>
        <v>32932</v>
      </c>
      <c r="G64" s="42">
        <f t="shared" si="8"/>
        <v>7936</v>
      </c>
    </row>
    <row r="65" spans="1:7" x14ac:dyDescent="0.25">
      <c r="A65" s="42" t="str">
        <f t="shared" si="3"/>
        <v>VILAGARCIA</v>
      </c>
      <c r="B65" s="41">
        <f t="shared" si="4"/>
        <v>33772</v>
      </c>
      <c r="C65" s="41">
        <f t="shared" si="5"/>
        <v>60007</v>
      </c>
      <c r="D65" s="41">
        <f t="shared" si="6"/>
        <v>26</v>
      </c>
      <c r="E65" s="42" t="str">
        <f t="shared" si="2"/>
        <v>MELILLA</v>
      </c>
      <c r="F65" s="42">
        <f t="shared" si="9"/>
        <v>5394</v>
      </c>
      <c r="G65" s="42">
        <f t="shared" si="8"/>
        <v>5417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Febrero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1">
        <v>59231</v>
      </c>
      <c r="C7" s="21">
        <v>68218</v>
      </c>
      <c r="D7" s="21">
        <v>147486</v>
      </c>
      <c r="E7" s="21">
        <v>125779</v>
      </c>
      <c r="F7" s="10">
        <f>((E7*100)/D7)-100</f>
        <v>-14.718007132880416</v>
      </c>
      <c r="G7" s="1"/>
      <c r="H7" s="1"/>
      <c r="I7" s="1"/>
    </row>
    <row r="8" spans="1:12" x14ac:dyDescent="0.25">
      <c r="A8" s="11" t="s">
        <v>45</v>
      </c>
      <c r="B8" s="22">
        <v>101299</v>
      </c>
      <c r="C8" s="22">
        <v>114991</v>
      </c>
      <c r="D8" s="22">
        <v>201331</v>
      </c>
      <c r="E8" s="22">
        <v>227588</v>
      </c>
      <c r="F8" s="13">
        <f t="shared" ref="F8:F35" si="0">((E8*100)/D8)-100</f>
        <v>13.041707437006721</v>
      </c>
      <c r="G8" s="1"/>
      <c r="H8" s="1"/>
      <c r="I8" s="1"/>
    </row>
    <row r="9" spans="1:12" x14ac:dyDescent="0.25">
      <c r="A9" s="8" t="s">
        <v>46</v>
      </c>
      <c r="B9" s="21">
        <v>47160</v>
      </c>
      <c r="C9" s="21">
        <v>39695</v>
      </c>
      <c r="D9" s="21">
        <v>90153</v>
      </c>
      <c r="E9" s="21">
        <v>83415</v>
      </c>
      <c r="F9" s="10">
        <f t="shared" si="0"/>
        <v>-7.4739609330804342</v>
      </c>
      <c r="G9" s="1"/>
      <c r="H9" s="1"/>
      <c r="I9" s="1"/>
    </row>
    <row r="10" spans="1:12" x14ac:dyDescent="0.25">
      <c r="A10" s="11" t="s">
        <v>47</v>
      </c>
      <c r="B10" s="22">
        <v>108410</v>
      </c>
      <c r="C10" s="22">
        <v>151027</v>
      </c>
      <c r="D10" s="22">
        <v>214032</v>
      </c>
      <c r="E10" s="22">
        <v>249173</v>
      </c>
      <c r="F10" s="13">
        <f t="shared" si="0"/>
        <v>16.418572923674958</v>
      </c>
      <c r="G10" s="1"/>
      <c r="H10" s="1"/>
      <c r="I10" s="1"/>
    </row>
    <row r="11" spans="1:12" x14ac:dyDescent="0.25">
      <c r="A11" s="8" t="s">
        <v>48</v>
      </c>
      <c r="B11" s="21">
        <v>3450737</v>
      </c>
      <c r="C11" s="21">
        <v>3143724</v>
      </c>
      <c r="D11" s="21">
        <v>6937747</v>
      </c>
      <c r="E11" s="21">
        <v>6424533</v>
      </c>
      <c r="F11" s="10">
        <f t="shared" si="0"/>
        <v>-7.3974159046157268</v>
      </c>
      <c r="G11" s="1"/>
      <c r="H11" s="1"/>
      <c r="I11" s="1"/>
    </row>
    <row r="12" spans="1:12" x14ac:dyDescent="0.25">
      <c r="A12" s="11" t="s">
        <v>49</v>
      </c>
      <c r="B12" s="22">
        <v>153154</v>
      </c>
      <c r="C12" s="22">
        <v>145620</v>
      </c>
      <c r="D12" s="22">
        <v>322388</v>
      </c>
      <c r="E12" s="22">
        <v>296119</v>
      </c>
      <c r="F12" s="13">
        <f t="shared" si="0"/>
        <v>-8.1482561385659551</v>
      </c>
      <c r="G12" s="1"/>
      <c r="H12" s="1"/>
      <c r="I12" s="1"/>
    </row>
    <row r="13" spans="1:12" x14ac:dyDescent="0.25">
      <c r="A13" s="8" t="s">
        <v>50</v>
      </c>
      <c r="B13" s="21">
        <v>574731</v>
      </c>
      <c r="C13" s="21">
        <v>552723</v>
      </c>
      <c r="D13" s="21">
        <v>1079148</v>
      </c>
      <c r="E13" s="21">
        <v>1041045</v>
      </c>
      <c r="F13" s="10">
        <f t="shared" si="0"/>
        <v>-3.5308409967863525</v>
      </c>
      <c r="G13" s="1"/>
      <c r="H13" s="1"/>
      <c r="I13" s="1"/>
    </row>
    <row r="14" spans="1:12" x14ac:dyDescent="0.25">
      <c r="A14" s="11" t="s">
        <v>51</v>
      </c>
      <c r="B14" s="22">
        <v>1984031</v>
      </c>
      <c r="C14" s="22">
        <v>2386737</v>
      </c>
      <c r="D14" s="22">
        <v>4035532</v>
      </c>
      <c r="E14" s="22">
        <v>4820628</v>
      </c>
      <c r="F14" s="13">
        <f t="shared" si="0"/>
        <v>19.454584922136661</v>
      </c>
      <c r="G14" s="1"/>
      <c r="H14" s="1"/>
      <c r="I14" s="1"/>
    </row>
    <row r="15" spans="1:12" x14ac:dyDescent="0.25">
      <c r="A15" s="8" t="s">
        <v>52</v>
      </c>
      <c r="B15" s="21">
        <v>759720</v>
      </c>
      <c r="C15" s="21">
        <v>790720</v>
      </c>
      <c r="D15" s="21">
        <v>1206579</v>
      </c>
      <c r="E15" s="21">
        <v>1348456</v>
      </c>
      <c r="F15" s="10">
        <f t="shared" si="0"/>
        <v>11.758616717181383</v>
      </c>
      <c r="G15" s="1"/>
      <c r="H15" s="1"/>
      <c r="I15" s="1"/>
    </row>
    <row r="16" spans="1:12" x14ac:dyDescent="0.25">
      <c r="A16" s="11" t="s">
        <v>53</v>
      </c>
      <c r="B16" s="22">
        <v>59472</v>
      </c>
      <c r="C16" s="22">
        <v>81332</v>
      </c>
      <c r="D16" s="22">
        <v>129220</v>
      </c>
      <c r="E16" s="22">
        <v>160780</v>
      </c>
      <c r="F16" s="13">
        <f t="shared" si="0"/>
        <v>24.423463860083572</v>
      </c>
      <c r="G16" s="1"/>
      <c r="H16" s="1"/>
      <c r="I16" s="1"/>
    </row>
    <row r="17" spans="1:9" x14ac:dyDescent="0.25">
      <c r="A17" s="8" t="s">
        <v>54</v>
      </c>
      <c r="B17" s="21">
        <v>93873</v>
      </c>
      <c r="C17" s="21">
        <v>118268</v>
      </c>
      <c r="D17" s="21">
        <v>193942</v>
      </c>
      <c r="E17" s="21">
        <v>272124</v>
      </c>
      <c r="F17" s="10">
        <f t="shared" si="0"/>
        <v>40.312052056800496</v>
      </c>
      <c r="G17" s="1"/>
      <c r="H17" s="1"/>
      <c r="I17" s="1"/>
    </row>
    <row r="18" spans="1:9" x14ac:dyDescent="0.25">
      <c r="A18" s="11" t="s">
        <v>55</v>
      </c>
      <c r="B18" s="22">
        <v>69935</v>
      </c>
      <c r="C18" s="22">
        <v>64886</v>
      </c>
      <c r="D18" s="22">
        <v>134015</v>
      </c>
      <c r="E18" s="22">
        <v>125872</v>
      </c>
      <c r="F18" s="13">
        <f t="shared" si="0"/>
        <v>-6.0761855016229589</v>
      </c>
      <c r="G18" s="1"/>
      <c r="H18" s="1"/>
      <c r="I18" s="1"/>
    </row>
    <row r="19" spans="1:9" x14ac:dyDescent="0.25">
      <c r="A19" s="8" t="s">
        <v>56</v>
      </c>
      <c r="B19" s="21">
        <v>49297</v>
      </c>
      <c r="C19" s="21">
        <v>30662</v>
      </c>
      <c r="D19" s="21">
        <v>71150</v>
      </c>
      <c r="E19" s="21">
        <v>46744</v>
      </c>
      <c r="F19" s="10">
        <f t="shared" si="0"/>
        <v>-34.302178496134928</v>
      </c>
      <c r="G19" s="1"/>
      <c r="H19" s="1"/>
      <c r="I19" s="1"/>
    </row>
    <row r="20" spans="1:9" x14ac:dyDescent="0.25">
      <c r="A20" s="11" t="s">
        <v>57</v>
      </c>
      <c r="B20" s="22">
        <v>65050</v>
      </c>
      <c r="C20" s="22">
        <v>112247</v>
      </c>
      <c r="D20" s="22">
        <v>146135</v>
      </c>
      <c r="E20" s="22">
        <v>191913</v>
      </c>
      <c r="F20" s="13">
        <f t="shared" si="0"/>
        <v>31.3258288568789</v>
      </c>
      <c r="G20" s="1"/>
      <c r="H20" s="1"/>
      <c r="I20" s="1"/>
    </row>
    <row r="21" spans="1:9" x14ac:dyDescent="0.25">
      <c r="A21" s="8" t="s">
        <v>58</v>
      </c>
      <c r="B21" s="21">
        <v>16932</v>
      </c>
      <c r="C21" s="21">
        <v>41684</v>
      </c>
      <c r="D21" s="21">
        <v>32238</v>
      </c>
      <c r="E21" s="21">
        <v>45484</v>
      </c>
      <c r="F21" s="10">
        <f t="shared" si="0"/>
        <v>41.088156833550471</v>
      </c>
      <c r="G21" s="1"/>
      <c r="H21" s="1"/>
      <c r="I21" s="1"/>
    </row>
    <row r="22" spans="1:9" x14ac:dyDescent="0.25">
      <c r="A22" s="11" t="s">
        <v>59</v>
      </c>
      <c r="B22" s="22">
        <v>1111234</v>
      </c>
      <c r="C22" s="22">
        <v>1297482</v>
      </c>
      <c r="D22" s="22">
        <v>2220733</v>
      </c>
      <c r="E22" s="22">
        <v>2431169</v>
      </c>
      <c r="F22" s="13">
        <f t="shared" si="0"/>
        <v>9.4759703215109568</v>
      </c>
      <c r="G22" s="1"/>
      <c r="H22" s="1"/>
      <c r="I22" s="1"/>
    </row>
    <row r="23" spans="1:9" x14ac:dyDescent="0.25">
      <c r="A23" s="8" t="s">
        <v>60</v>
      </c>
      <c r="B23" s="21">
        <v>85475</v>
      </c>
      <c r="C23" s="21">
        <v>91403</v>
      </c>
      <c r="D23" s="21">
        <v>207550</v>
      </c>
      <c r="E23" s="21">
        <v>199075</v>
      </c>
      <c r="F23" s="10">
        <f t="shared" si="0"/>
        <v>-4.0833534088171461</v>
      </c>
      <c r="G23" s="1"/>
      <c r="H23" s="1"/>
      <c r="I23" s="1"/>
    </row>
    <row r="24" spans="1:9" x14ac:dyDescent="0.25">
      <c r="A24" s="11" t="s">
        <v>61</v>
      </c>
      <c r="B24" s="22">
        <v>51474</v>
      </c>
      <c r="C24" s="22">
        <v>84601</v>
      </c>
      <c r="D24" s="22">
        <v>120607</v>
      </c>
      <c r="E24" s="22">
        <v>158759</v>
      </c>
      <c r="F24" s="13">
        <f t="shared" si="0"/>
        <v>31.633321449003802</v>
      </c>
      <c r="G24" s="1"/>
      <c r="H24" s="1"/>
      <c r="I24" s="1"/>
    </row>
    <row r="25" spans="1:9" x14ac:dyDescent="0.25">
      <c r="A25" s="8" t="s">
        <v>62</v>
      </c>
      <c r="B25" s="21">
        <v>58092</v>
      </c>
      <c r="C25" s="21">
        <v>54399</v>
      </c>
      <c r="D25" s="21">
        <v>108150</v>
      </c>
      <c r="E25" s="21">
        <v>106231</v>
      </c>
      <c r="F25" s="10">
        <f t="shared" si="0"/>
        <v>-1.7743874248728559</v>
      </c>
      <c r="G25" s="1"/>
      <c r="H25" s="1"/>
      <c r="I25" s="1"/>
    </row>
    <row r="26" spans="1:9" x14ac:dyDescent="0.25">
      <c r="A26" s="11" t="s">
        <v>63</v>
      </c>
      <c r="B26" s="22">
        <v>10171</v>
      </c>
      <c r="C26" s="22">
        <v>17814</v>
      </c>
      <c r="D26" s="22">
        <v>24175</v>
      </c>
      <c r="E26" s="22">
        <v>33432</v>
      </c>
      <c r="F26" s="13">
        <f t="shared" si="0"/>
        <v>38.291623578076525</v>
      </c>
      <c r="G26" s="1"/>
      <c r="H26" s="1"/>
      <c r="I26" s="1"/>
    </row>
    <row r="27" spans="1:9" x14ac:dyDescent="0.25">
      <c r="A27" s="8" t="s">
        <v>64</v>
      </c>
      <c r="B27" s="21">
        <v>130981</v>
      </c>
      <c r="C27" s="21">
        <v>209396</v>
      </c>
      <c r="D27" s="21">
        <v>235750</v>
      </c>
      <c r="E27" s="21">
        <v>354475</v>
      </c>
      <c r="F27" s="10">
        <f t="shared" si="0"/>
        <v>50.360551431601266</v>
      </c>
      <c r="G27" s="1"/>
      <c r="H27" s="1"/>
      <c r="I27" s="1"/>
    </row>
    <row r="28" spans="1:9" x14ac:dyDescent="0.25">
      <c r="A28" s="11" t="s">
        <v>65</v>
      </c>
      <c r="B28" s="22">
        <v>443950</v>
      </c>
      <c r="C28" s="22">
        <v>448138</v>
      </c>
      <c r="D28" s="22">
        <v>892697</v>
      </c>
      <c r="E28" s="22">
        <v>874720</v>
      </c>
      <c r="F28" s="13">
        <f t="shared" si="0"/>
        <v>-2.0137851925121311</v>
      </c>
      <c r="G28" s="1"/>
      <c r="H28" s="1"/>
      <c r="I28" s="1"/>
    </row>
    <row r="29" spans="1:9" x14ac:dyDescent="0.25">
      <c r="A29" s="8" t="s">
        <v>66</v>
      </c>
      <c r="B29" s="21">
        <v>108401</v>
      </c>
      <c r="C29" s="21">
        <v>118931</v>
      </c>
      <c r="D29" s="21">
        <v>190060</v>
      </c>
      <c r="E29" s="21">
        <v>248257</v>
      </c>
      <c r="F29" s="10">
        <f t="shared" si="0"/>
        <v>30.620330421972</v>
      </c>
      <c r="G29" s="1"/>
      <c r="H29" s="1"/>
      <c r="I29" s="1"/>
    </row>
    <row r="30" spans="1:9" x14ac:dyDescent="0.25">
      <c r="A30" s="11" t="s">
        <v>67</v>
      </c>
      <c r="B30" s="22">
        <v>143502</v>
      </c>
      <c r="C30" s="22">
        <v>189194</v>
      </c>
      <c r="D30" s="22">
        <v>306894</v>
      </c>
      <c r="E30" s="22">
        <v>342652</v>
      </c>
      <c r="F30" s="13">
        <f t="shared" si="0"/>
        <v>11.651580024373231</v>
      </c>
      <c r="G30" s="1"/>
      <c r="H30" s="1"/>
      <c r="I30" s="1"/>
    </row>
    <row r="31" spans="1:9" x14ac:dyDescent="0.25">
      <c r="A31" s="8" t="s">
        <v>68</v>
      </c>
      <c r="B31" s="21">
        <v>304696</v>
      </c>
      <c r="C31" s="21">
        <v>303572</v>
      </c>
      <c r="D31" s="21">
        <v>608122</v>
      </c>
      <c r="E31" s="21">
        <v>564510</v>
      </c>
      <c r="F31" s="10">
        <f t="shared" si="0"/>
        <v>-7.171587280183914</v>
      </c>
      <c r="G31" s="1"/>
      <c r="H31" s="1"/>
      <c r="I31" s="1"/>
    </row>
    <row r="32" spans="1:9" x14ac:dyDescent="0.25">
      <c r="A32" s="11" t="s">
        <v>69</v>
      </c>
      <c r="B32" s="22">
        <v>3811462</v>
      </c>
      <c r="C32" s="22">
        <v>4254321</v>
      </c>
      <c r="D32" s="22">
        <v>7472374</v>
      </c>
      <c r="E32" s="22">
        <v>8888449</v>
      </c>
      <c r="F32" s="13">
        <f t="shared" si="0"/>
        <v>18.950804657261529</v>
      </c>
      <c r="G32" s="1"/>
      <c r="H32" s="1"/>
      <c r="I32" s="1"/>
    </row>
    <row r="33" spans="1:9" x14ac:dyDescent="0.25">
      <c r="A33" s="8" t="s">
        <v>70</v>
      </c>
      <c r="B33" s="21">
        <v>260874</v>
      </c>
      <c r="C33" s="21">
        <v>260116</v>
      </c>
      <c r="D33" s="21">
        <v>486690</v>
      </c>
      <c r="E33" s="21">
        <v>513537</v>
      </c>
      <c r="F33" s="10">
        <f t="shared" si="0"/>
        <v>5.5162423719410754</v>
      </c>
      <c r="G33" s="1"/>
      <c r="H33" s="1"/>
      <c r="I33" s="1"/>
    </row>
    <row r="34" spans="1:9" x14ac:dyDescent="0.25">
      <c r="A34" s="11" t="s">
        <v>71</v>
      </c>
      <c r="B34" s="22">
        <v>6244</v>
      </c>
      <c r="C34" s="22">
        <v>8902</v>
      </c>
      <c r="D34" s="22">
        <v>21621</v>
      </c>
      <c r="E34" s="22">
        <v>25654</v>
      </c>
      <c r="F34" s="13">
        <f t="shared" si="0"/>
        <v>18.653161278386747</v>
      </c>
      <c r="G34" s="1"/>
      <c r="H34" s="1"/>
      <c r="I34" s="1"/>
    </row>
    <row r="35" spans="1:9" x14ac:dyDescent="0.25">
      <c r="A35" s="14" t="s">
        <v>72</v>
      </c>
      <c r="B35" s="15">
        <f>SUM(B7:B34)</f>
        <v>14119588</v>
      </c>
      <c r="C35" s="15">
        <f t="shared" ref="C35:E35" si="1">SUM(C7:C34)</f>
        <v>15180803</v>
      </c>
      <c r="D35" s="15">
        <f t="shared" si="1"/>
        <v>27836519</v>
      </c>
      <c r="E35" s="15">
        <f t="shared" si="1"/>
        <v>30200573</v>
      </c>
      <c r="F35" s="16">
        <f t="shared" si="0"/>
        <v>8.4926351603086516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125779</v>
      </c>
      <c r="C38" s="41">
        <f>D7</f>
        <v>147486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VALENCIA</v>
      </c>
      <c r="F38" s="42">
        <f>LOOKUP(E38,$A$38:$A$65,$B$38:$B$65)</f>
        <v>8888449</v>
      </c>
      <c r="G38" s="42">
        <f>LOOKUP(E38,$A$38:$A$65,$C$38:$C$65)</f>
        <v>7472374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227588</v>
      </c>
      <c r="C39" s="41">
        <f t="shared" ref="C39:C65" si="5">D8</f>
        <v>201331</v>
      </c>
      <c r="D39" s="41">
        <f t="shared" ref="D39:D65" si="6">_xlfn.RANK.EQ(B39,$B$38:$B$65)+COUNTIF($B$38:$B$65,B39)-1</f>
        <v>16</v>
      </c>
      <c r="E39" s="42" t="str">
        <f t="shared" si="2"/>
        <v>BAHIA DE ALGECIRAS</v>
      </c>
      <c r="F39" s="42">
        <f t="shared" ref="F39:F54" si="7">LOOKUP(E39,$A$38:$A$65,$B$38:$B$65)</f>
        <v>6424533</v>
      </c>
      <c r="G39" s="42">
        <f t="shared" ref="G39:G65" si="8">LOOKUP(E39,$A$38:$A$65,$C$38:$C$65)</f>
        <v>6937747</v>
      </c>
    </row>
    <row r="40" spans="1:9" x14ac:dyDescent="0.25">
      <c r="A40" s="42" t="str">
        <f t="shared" si="3"/>
        <v>ALMERIA</v>
      </c>
      <c r="B40" s="41">
        <f t="shared" si="4"/>
        <v>83415</v>
      </c>
      <c r="C40" s="41">
        <f t="shared" si="5"/>
        <v>90153</v>
      </c>
      <c r="D40" s="41">
        <f t="shared" si="6"/>
        <v>24</v>
      </c>
      <c r="E40" s="42" t="str">
        <f t="shared" si="2"/>
        <v>BARCELONA</v>
      </c>
      <c r="F40" s="42">
        <f t="shared" si="7"/>
        <v>4820628</v>
      </c>
      <c r="G40" s="42">
        <f t="shared" si="8"/>
        <v>4035532</v>
      </c>
    </row>
    <row r="41" spans="1:9" x14ac:dyDescent="0.25">
      <c r="A41" s="42" t="str">
        <f t="shared" si="3"/>
        <v>AVILES</v>
      </c>
      <c r="B41" s="41">
        <f t="shared" si="4"/>
        <v>249173</v>
      </c>
      <c r="C41" s="41">
        <f t="shared" si="5"/>
        <v>214032</v>
      </c>
      <c r="D41" s="41">
        <f t="shared" si="6"/>
        <v>14</v>
      </c>
      <c r="E41" s="42" t="str">
        <f t="shared" si="2"/>
        <v>LAS PALMAS</v>
      </c>
      <c r="F41" s="42">
        <f t="shared" si="7"/>
        <v>2431169</v>
      </c>
      <c r="G41" s="42">
        <f t="shared" si="8"/>
        <v>2220733</v>
      </c>
    </row>
    <row r="42" spans="1:9" x14ac:dyDescent="0.25">
      <c r="A42" s="42" t="str">
        <f t="shared" si="3"/>
        <v>BAHIA DE ALGECIRAS</v>
      </c>
      <c r="B42" s="41">
        <f t="shared" si="4"/>
        <v>6424533</v>
      </c>
      <c r="C42" s="41">
        <f t="shared" si="5"/>
        <v>6937747</v>
      </c>
      <c r="D42" s="41">
        <f t="shared" si="6"/>
        <v>2</v>
      </c>
      <c r="E42" s="42" t="str">
        <f t="shared" si="2"/>
        <v>BILBAO</v>
      </c>
      <c r="F42" s="42">
        <f t="shared" si="7"/>
        <v>1348456</v>
      </c>
      <c r="G42" s="42">
        <f t="shared" si="8"/>
        <v>1206579</v>
      </c>
    </row>
    <row r="43" spans="1:9" x14ac:dyDescent="0.25">
      <c r="A43" s="42" t="str">
        <f t="shared" si="3"/>
        <v>BAHIA DE CADIZ</v>
      </c>
      <c r="B43" s="41">
        <f t="shared" si="4"/>
        <v>296119</v>
      </c>
      <c r="C43" s="41">
        <f t="shared" si="5"/>
        <v>322388</v>
      </c>
      <c r="D43" s="41">
        <f t="shared" si="6"/>
        <v>12</v>
      </c>
      <c r="E43" s="42" t="str">
        <f t="shared" si="2"/>
        <v>BALEARES</v>
      </c>
      <c r="F43" s="42">
        <f t="shared" si="7"/>
        <v>1041045</v>
      </c>
      <c r="G43" s="42">
        <f t="shared" si="8"/>
        <v>1079148</v>
      </c>
    </row>
    <row r="44" spans="1:9" x14ac:dyDescent="0.25">
      <c r="A44" s="42" t="str">
        <f t="shared" si="3"/>
        <v>BALEARES</v>
      </c>
      <c r="B44" s="41">
        <f t="shared" si="4"/>
        <v>1041045</v>
      </c>
      <c r="C44" s="41">
        <f t="shared" si="5"/>
        <v>1079148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874720</v>
      </c>
      <c r="G44" s="42">
        <f t="shared" si="8"/>
        <v>892697</v>
      </c>
    </row>
    <row r="45" spans="1:9" x14ac:dyDescent="0.25">
      <c r="A45" s="42" t="str">
        <f t="shared" si="3"/>
        <v>BARCELONA</v>
      </c>
      <c r="B45" s="41">
        <f t="shared" si="4"/>
        <v>4820628</v>
      </c>
      <c r="C45" s="41">
        <f t="shared" si="5"/>
        <v>4035532</v>
      </c>
      <c r="D45" s="41">
        <f t="shared" si="6"/>
        <v>3</v>
      </c>
      <c r="E45" s="42" t="str">
        <f t="shared" si="2"/>
        <v>TARRAGONA</v>
      </c>
      <c r="F45" s="42">
        <f t="shared" si="7"/>
        <v>564510</v>
      </c>
      <c r="G45" s="42">
        <f t="shared" si="8"/>
        <v>608122</v>
      </c>
    </row>
    <row r="46" spans="1:9" x14ac:dyDescent="0.25">
      <c r="A46" s="42" t="str">
        <f t="shared" si="3"/>
        <v>BILBAO</v>
      </c>
      <c r="B46" s="41">
        <f t="shared" si="4"/>
        <v>1348456</v>
      </c>
      <c r="C46" s="41">
        <f t="shared" si="5"/>
        <v>1206579</v>
      </c>
      <c r="D46" s="41">
        <f t="shared" si="6"/>
        <v>5</v>
      </c>
      <c r="E46" s="42" t="str">
        <f t="shared" si="2"/>
        <v>VIGO</v>
      </c>
      <c r="F46" s="42">
        <f t="shared" si="7"/>
        <v>513537</v>
      </c>
      <c r="G46" s="42">
        <f t="shared" si="8"/>
        <v>486690</v>
      </c>
    </row>
    <row r="47" spans="1:9" x14ac:dyDescent="0.25">
      <c r="A47" s="42" t="str">
        <f t="shared" si="3"/>
        <v>CARTAGENA</v>
      </c>
      <c r="B47" s="41">
        <f t="shared" si="4"/>
        <v>160780</v>
      </c>
      <c r="C47" s="41">
        <f t="shared" si="5"/>
        <v>129220</v>
      </c>
      <c r="D47" s="41">
        <f t="shared" si="6"/>
        <v>19</v>
      </c>
      <c r="E47" s="42" t="str">
        <f t="shared" si="2"/>
        <v>PASAIA</v>
      </c>
      <c r="F47" s="42">
        <f t="shared" si="7"/>
        <v>354475</v>
      </c>
      <c r="G47" s="42">
        <f t="shared" si="8"/>
        <v>235750</v>
      </c>
    </row>
    <row r="48" spans="1:9" x14ac:dyDescent="0.25">
      <c r="A48" s="42" t="str">
        <f t="shared" si="3"/>
        <v>CASTELLON</v>
      </c>
      <c r="B48" s="41">
        <f t="shared" si="4"/>
        <v>272124</v>
      </c>
      <c r="C48" s="41">
        <f t="shared" si="5"/>
        <v>193942</v>
      </c>
      <c r="D48" s="41">
        <f t="shared" si="6"/>
        <v>13</v>
      </c>
      <c r="E48" s="42" t="str">
        <f t="shared" si="2"/>
        <v>SEVILLA</v>
      </c>
      <c r="F48" s="42">
        <f t="shared" si="7"/>
        <v>342652</v>
      </c>
      <c r="G48" s="42">
        <f t="shared" si="8"/>
        <v>306894</v>
      </c>
    </row>
    <row r="49" spans="1:7" x14ac:dyDescent="0.25">
      <c r="A49" s="42" t="str">
        <f t="shared" si="3"/>
        <v>CEUTA</v>
      </c>
      <c r="B49" s="41">
        <f t="shared" si="4"/>
        <v>125872</v>
      </c>
      <c r="C49" s="41">
        <f t="shared" si="5"/>
        <v>134015</v>
      </c>
      <c r="D49" s="41">
        <f t="shared" si="6"/>
        <v>21</v>
      </c>
      <c r="E49" s="42" t="str">
        <f t="shared" si="2"/>
        <v>BAHIA DE CADIZ</v>
      </c>
      <c r="F49" s="42">
        <f t="shared" si="7"/>
        <v>296119</v>
      </c>
      <c r="G49" s="42">
        <f t="shared" si="8"/>
        <v>322388</v>
      </c>
    </row>
    <row r="50" spans="1:7" x14ac:dyDescent="0.25">
      <c r="A50" s="42" t="str">
        <f t="shared" si="3"/>
        <v>FERROL-SAN CIBRAO</v>
      </c>
      <c r="B50" s="41">
        <f t="shared" si="4"/>
        <v>46744</v>
      </c>
      <c r="C50" s="41">
        <f t="shared" si="5"/>
        <v>71150</v>
      </c>
      <c r="D50" s="41">
        <f t="shared" si="6"/>
        <v>25</v>
      </c>
      <c r="E50" s="42" t="str">
        <f t="shared" si="2"/>
        <v>CASTELLON</v>
      </c>
      <c r="F50" s="42">
        <f t="shared" si="7"/>
        <v>272124</v>
      </c>
      <c r="G50" s="42">
        <f t="shared" si="8"/>
        <v>193942</v>
      </c>
    </row>
    <row r="51" spans="1:7" x14ac:dyDescent="0.25">
      <c r="A51" s="42" t="str">
        <f t="shared" si="3"/>
        <v>GIJON</v>
      </c>
      <c r="B51" s="41">
        <f t="shared" si="4"/>
        <v>191913</v>
      </c>
      <c r="C51" s="41">
        <f t="shared" si="5"/>
        <v>146135</v>
      </c>
      <c r="D51" s="41">
        <f t="shared" si="6"/>
        <v>18</v>
      </c>
      <c r="E51" s="42" t="str">
        <f t="shared" si="2"/>
        <v>AVILES</v>
      </c>
      <c r="F51" s="42">
        <f t="shared" si="7"/>
        <v>249173</v>
      </c>
      <c r="G51" s="42">
        <f t="shared" si="8"/>
        <v>214032</v>
      </c>
    </row>
    <row r="52" spans="1:7" x14ac:dyDescent="0.25">
      <c r="A52" s="42" t="str">
        <f t="shared" si="3"/>
        <v>HUELVA</v>
      </c>
      <c r="B52" s="41">
        <f t="shared" si="4"/>
        <v>45484</v>
      </c>
      <c r="C52" s="41">
        <f t="shared" si="5"/>
        <v>32238</v>
      </c>
      <c r="D52" s="41">
        <f t="shared" si="6"/>
        <v>26</v>
      </c>
      <c r="E52" s="42" t="str">
        <f t="shared" si="2"/>
        <v>SANTANDER</v>
      </c>
      <c r="F52" s="42">
        <f t="shared" si="7"/>
        <v>248257</v>
      </c>
      <c r="G52" s="42">
        <f t="shared" si="8"/>
        <v>190060</v>
      </c>
    </row>
    <row r="53" spans="1:7" x14ac:dyDescent="0.25">
      <c r="A53" s="42" t="str">
        <f t="shared" si="3"/>
        <v>LAS PALMAS</v>
      </c>
      <c r="B53" s="41">
        <f t="shared" si="4"/>
        <v>2431169</v>
      </c>
      <c r="C53" s="41">
        <f t="shared" si="5"/>
        <v>2220733</v>
      </c>
      <c r="D53" s="41">
        <f t="shared" si="6"/>
        <v>4</v>
      </c>
      <c r="E53" s="42" t="str">
        <f t="shared" si="2"/>
        <v>ALICANTE</v>
      </c>
      <c r="F53" s="42">
        <f t="shared" si="7"/>
        <v>227588</v>
      </c>
      <c r="G53" s="42">
        <f t="shared" si="8"/>
        <v>201331</v>
      </c>
    </row>
    <row r="54" spans="1:7" x14ac:dyDescent="0.25">
      <c r="A54" s="42" t="str">
        <f t="shared" si="3"/>
        <v>MALAGA</v>
      </c>
      <c r="B54" s="41">
        <f t="shared" si="4"/>
        <v>199075</v>
      </c>
      <c r="C54" s="41">
        <f t="shared" si="5"/>
        <v>207550</v>
      </c>
      <c r="D54" s="41">
        <f t="shared" si="6"/>
        <v>17</v>
      </c>
      <c r="E54" s="42" t="str">
        <f t="shared" si="2"/>
        <v>MALAGA</v>
      </c>
      <c r="F54" s="42">
        <f t="shared" si="7"/>
        <v>199075</v>
      </c>
      <c r="G54" s="42">
        <f t="shared" si="8"/>
        <v>207550</v>
      </c>
    </row>
    <row r="55" spans="1:7" x14ac:dyDescent="0.25">
      <c r="A55" s="42" t="str">
        <f t="shared" si="3"/>
        <v>MARIN Y RIA DE PONTEVEDRA</v>
      </c>
      <c r="B55" s="41">
        <f t="shared" si="4"/>
        <v>158759</v>
      </c>
      <c r="C55" s="41">
        <f t="shared" si="5"/>
        <v>120607</v>
      </c>
      <c r="D55" s="41">
        <f t="shared" si="6"/>
        <v>20</v>
      </c>
      <c r="E55" s="42" t="str">
        <f t="shared" si="2"/>
        <v>GIJON</v>
      </c>
      <c r="F55" s="42">
        <f t="shared" ref="F55:F65" si="9">LOOKUP(E55,$A$38:$A$65,$B$38:$B$65)</f>
        <v>191913</v>
      </c>
      <c r="G55" s="42">
        <f t="shared" si="8"/>
        <v>146135</v>
      </c>
    </row>
    <row r="56" spans="1:7" x14ac:dyDescent="0.25">
      <c r="A56" s="42" t="str">
        <f t="shared" si="3"/>
        <v>MELILLA</v>
      </c>
      <c r="B56" s="41">
        <f t="shared" si="4"/>
        <v>106231</v>
      </c>
      <c r="C56" s="41">
        <f t="shared" si="5"/>
        <v>108150</v>
      </c>
      <c r="D56" s="41">
        <f t="shared" si="6"/>
        <v>23</v>
      </c>
      <c r="E56" s="42" t="str">
        <f t="shared" si="2"/>
        <v>CARTAGENA</v>
      </c>
      <c r="F56" s="42">
        <f t="shared" si="9"/>
        <v>160780</v>
      </c>
      <c r="G56" s="42">
        <f t="shared" si="8"/>
        <v>129220</v>
      </c>
    </row>
    <row r="57" spans="1:7" x14ac:dyDescent="0.25">
      <c r="A57" s="42" t="str">
        <f t="shared" si="3"/>
        <v>MOTRIL</v>
      </c>
      <c r="B57" s="41">
        <f t="shared" si="4"/>
        <v>33432</v>
      </c>
      <c r="C57" s="41">
        <f t="shared" si="5"/>
        <v>24175</v>
      </c>
      <c r="D57" s="41">
        <f t="shared" si="6"/>
        <v>27</v>
      </c>
      <c r="E57" s="42" t="str">
        <f t="shared" si="2"/>
        <v>MARIN Y RIA DE PONTEVEDRA</v>
      </c>
      <c r="F57" s="42">
        <f t="shared" si="9"/>
        <v>158759</v>
      </c>
      <c r="G57" s="42">
        <f t="shared" si="8"/>
        <v>120607</v>
      </c>
    </row>
    <row r="58" spans="1:7" x14ac:dyDescent="0.25">
      <c r="A58" s="42" t="str">
        <f t="shared" si="3"/>
        <v>PASAIA</v>
      </c>
      <c r="B58" s="41">
        <f t="shared" si="4"/>
        <v>354475</v>
      </c>
      <c r="C58" s="41">
        <f t="shared" si="5"/>
        <v>235750</v>
      </c>
      <c r="D58" s="41">
        <f t="shared" si="6"/>
        <v>10</v>
      </c>
      <c r="E58" s="42" t="str">
        <f t="shared" si="2"/>
        <v>CEUTA</v>
      </c>
      <c r="F58" s="42">
        <f t="shared" si="9"/>
        <v>125872</v>
      </c>
      <c r="G58" s="42">
        <f t="shared" si="8"/>
        <v>134015</v>
      </c>
    </row>
    <row r="59" spans="1:7" x14ac:dyDescent="0.25">
      <c r="A59" s="42" t="str">
        <f t="shared" si="3"/>
        <v>SANTA CRUZ DE TENERIFE</v>
      </c>
      <c r="B59" s="41">
        <f t="shared" si="4"/>
        <v>874720</v>
      </c>
      <c r="C59" s="41">
        <f t="shared" si="5"/>
        <v>892697</v>
      </c>
      <c r="D59" s="41">
        <f t="shared" si="6"/>
        <v>7</v>
      </c>
      <c r="E59" s="42" t="str">
        <f t="shared" si="2"/>
        <v>A CORUÑA</v>
      </c>
      <c r="F59" s="42">
        <f t="shared" si="9"/>
        <v>125779</v>
      </c>
      <c r="G59" s="42">
        <f t="shared" si="8"/>
        <v>147486</v>
      </c>
    </row>
    <row r="60" spans="1:7" x14ac:dyDescent="0.25">
      <c r="A60" s="42" t="str">
        <f t="shared" si="3"/>
        <v>SANTANDER</v>
      </c>
      <c r="B60" s="41">
        <f t="shared" si="4"/>
        <v>248257</v>
      </c>
      <c r="C60" s="41">
        <f t="shared" si="5"/>
        <v>190060</v>
      </c>
      <c r="D60" s="41">
        <f t="shared" si="6"/>
        <v>15</v>
      </c>
      <c r="E60" s="42" t="str">
        <f t="shared" si="2"/>
        <v>MELILLA</v>
      </c>
      <c r="F60" s="42">
        <f t="shared" si="9"/>
        <v>106231</v>
      </c>
      <c r="G60" s="42">
        <f t="shared" si="8"/>
        <v>108150</v>
      </c>
    </row>
    <row r="61" spans="1:7" x14ac:dyDescent="0.25">
      <c r="A61" s="42" t="str">
        <f t="shared" si="3"/>
        <v>SEVILLA</v>
      </c>
      <c r="B61" s="41">
        <f t="shared" si="4"/>
        <v>342652</v>
      </c>
      <c r="C61" s="41">
        <f t="shared" si="5"/>
        <v>306894</v>
      </c>
      <c r="D61" s="41">
        <f t="shared" si="6"/>
        <v>11</v>
      </c>
      <c r="E61" s="42" t="str">
        <f t="shared" si="2"/>
        <v>ALMERIA</v>
      </c>
      <c r="F61" s="42">
        <f t="shared" si="9"/>
        <v>83415</v>
      </c>
      <c r="G61" s="42">
        <f t="shared" si="8"/>
        <v>90153</v>
      </c>
    </row>
    <row r="62" spans="1:7" x14ac:dyDescent="0.25">
      <c r="A62" s="42" t="str">
        <f t="shared" si="3"/>
        <v>TARRAGONA</v>
      </c>
      <c r="B62" s="41">
        <f t="shared" si="4"/>
        <v>564510</v>
      </c>
      <c r="C62" s="41">
        <f t="shared" si="5"/>
        <v>608122</v>
      </c>
      <c r="D62" s="41">
        <f t="shared" si="6"/>
        <v>8</v>
      </c>
      <c r="E62" s="42" t="str">
        <f t="shared" si="2"/>
        <v>FERROL-SAN CIBRAO</v>
      </c>
      <c r="F62" s="42">
        <f t="shared" si="9"/>
        <v>46744</v>
      </c>
      <c r="G62" s="42">
        <f t="shared" si="8"/>
        <v>71150</v>
      </c>
    </row>
    <row r="63" spans="1:7" x14ac:dyDescent="0.25">
      <c r="A63" s="42" t="str">
        <f t="shared" si="3"/>
        <v>VALENCIA</v>
      </c>
      <c r="B63" s="41">
        <f t="shared" si="4"/>
        <v>8888449</v>
      </c>
      <c r="C63" s="41">
        <f t="shared" si="5"/>
        <v>7472374</v>
      </c>
      <c r="D63" s="41">
        <f t="shared" si="6"/>
        <v>1</v>
      </c>
      <c r="E63" s="42" t="str">
        <f t="shared" si="2"/>
        <v>HUELVA</v>
      </c>
      <c r="F63" s="42">
        <f t="shared" si="9"/>
        <v>45484</v>
      </c>
      <c r="G63" s="42">
        <f t="shared" si="8"/>
        <v>32238</v>
      </c>
    </row>
    <row r="64" spans="1:7" x14ac:dyDescent="0.25">
      <c r="A64" s="42" t="str">
        <f t="shared" si="3"/>
        <v>VIGO</v>
      </c>
      <c r="B64" s="41">
        <f t="shared" si="4"/>
        <v>513537</v>
      </c>
      <c r="C64" s="41">
        <f t="shared" si="5"/>
        <v>486690</v>
      </c>
      <c r="D64" s="41">
        <f t="shared" si="6"/>
        <v>9</v>
      </c>
      <c r="E64" s="42" t="str">
        <f t="shared" si="2"/>
        <v>MOTRIL</v>
      </c>
      <c r="F64" s="42">
        <f t="shared" si="9"/>
        <v>33432</v>
      </c>
      <c r="G64" s="42">
        <f t="shared" si="8"/>
        <v>24175</v>
      </c>
    </row>
    <row r="65" spans="1:7" x14ac:dyDescent="0.25">
      <c r="A65" s="42" t="str">
        <f t="shared" si="3"/>
        <v>VILAGARCIA</v>
      </c>
      <c r="B65" s="41">
        <f t="shared" si="4"/>
        <v>25654</v>
      </c>
      <c r="C65" s="41">
        <f t="shared" si="5"/>
        <v>21621</v>
      </c>
      <c r="D65" s="41">
        <f t="shared" si="6"/>
        <v>28</v>
      </c>
      <c r="E65" s="42" t="str">
        <f t="shared" si="2"/>
        <v>VILAGARCIA</v>
      </c>
      <c r="F65" s="42">
        <f t="shared" si="9"/>
        <v>25654</v>
      </c>
      <c r="G65" s="42">
        <f t="shared" si="8"/>
        <v>21621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Febrero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3">
        <v>2904</v>
      </c>
      <c r="C7" s="23">
        <v>3292</v>
      </c>
      <c r="D7" s="23">
        <v>5580</v>
      </c>
      <c r="E7" s="23">
        <v>5905</v>
      </c>
      <c r="F7" s="10">
        <f>((E7*100)/D7)-100</f>
        <v>5.8243727598566295</v>
      </c>
      <c r="G7" s="1"/>
      <c r="H7" s="1"/>
      <c r="I7" s="1"/>
    </row>
    <row r="8" spans="1:12" x14ac:dyDescent="0.25">
      <c r="A8" s="11" t="s">
        <v>45</v>
      </c>
      <c r="B8" s="24">
        <v>33</v>
      </c>
      <c r="C8" s="24">
        <v>32</v>
      </c>
      <c r="D8" s="24">
        <v>64</v>
      </c>
      <c r="E8" s="24">
        <v>59</v>
      </c>
      <c r="F8" s="13">
        <f t="shared" ref="F8:F35" si="0">((E8*100)/D8)-100</f>
        <v>-7.8125</v>
      </c>
      <c r="G8" s="1"/>
      <c r="H8" s="1"/>
      <c r="I8" s="1"/>
    </row>
    <row r="9" spans="1:12" x14ac:dyDescent="0.25">
      <c r="A9" s="8" t="s">
        <v>46</v>
      </c>
      <c r="B9" s="23">
        <v>130</v>
      </c>
      <c r="C9" s="23">
        <v>136</v>
      </c>
      <c r="D9" s="23">
        <v>465</v>
      </c>
      <c r="E9" s="23">
        <v>400</v>
      </c>
      <c r="F9" s="10">
        <f t="shared" si="0"/>
        <v>-13.978494623655919</v>
      </c>
      <c r="G9" s="1"/>
      <c r="H9" s="1"/>
      <c r="I9" s="1"/>
    </row>
    <row r="10" spans="1:12" x14ac:dyDescent="0.25">
      <c r="A10" s="11" t="s">
        <v>47</v>
      </c>
      <c r="B10" s="24">
        <v>1566</v>
      </c>
      <c r="C10" s="24">
        <v>2055</v>
      </c>
      <c r="D10" s="24">
        <v>2597</v>
      </c>
      <c r="E10" s="24">
        <v>2935</v>
      </c>
      <c r="F10" s="13">
        <f t="shared" si="0"/>
        <v>13.015017327685797</v>
      </c>
      <c r="G10" s="1"/>
      <c r="H10" s="1"/>
      <c r="I10" s="1"/>
    </row>
    <row r="11" spans="1:12" x14ac:dyDescent="0.25">
      <c r="A11" s="8" t="s">
        <v>48</v>
      </c>
      <c r="B11" s="23">
        <v>34</v>
      </c>
      <c r="C11" s="23">
        <v>61</v>
      </c>
      <c r="D11" s="23">
        <v>177</v>
      </c>
      <c r="E11" s="23">
        <v>179</v>
      </c>
      <c r="F11" s="10">
        <f t="shared" si="0"/>
        <v>1.1299435028248581</v>
      </c>
      <c r="G11" s="1"/>
      <c r="H11" s="1"/>
      <c r="I11" s="1"/>
    </row>
    <row r="12" spans="1:12" x14ac:dyDescent="0.25">
      <c r="A12" s="11" t="s">
        <v>49</v>
      </c>
      <c r="B12" s="24">
        <v>989</v>
      </c>
      <c r="C12" s="24">
        <v>1314</v>
      </c>
      <c r="D12" s="24">
        <v>1971</v>
      </c>
      <c r="E12" s="24">
        <v>2094</v>
      </c>
      <c r="F12" s="13">
        <f t="shared" si="0"/>
        <v>6.2404870624048669</v>
      </c>
      <c r="G12" s="1"/>
      <c r="H12" s="1"/>
      <c r="I12" s="1"/>
    </row>
    <row r="13" spans="1:12" x14ac:dyDescent="0.25">
      <c r="A13" s="8" t="s">
        <v>50</v>
      </c>
      <c r="B13" s="23">
        <v>187</v>
      </c>
      <c r="C13" s="23">
        <v>231</v>
      </c>
      <c r="D13" s="23">
        <v>389</v>
      </c>
      <c r="E13" s="23">
        <v>476</v>
      </c>
      <c r="F13" s="10">
        <f t="shared" si="0"/>
        <v>22.365038560411307</v>
      </c>
      <c r="G13" s="1"/>
      <c r="H13" s="1"/>
      <c r="I13" s="1"/>
    </row>
    <row r="14" spans="1:12" x14ac:dyDescent="0.25">
      <c r="A14" s="11" t="s">
        <v>51</v>
      </c>
      <c r="B14" s="24">
        <v>325</v>
      </c>
      <c r="C14" s="24">
        <v>103</v>
      </c>
      <c r="D14" s="24">
        <v>378</v>
      </c>
      <c r="E14" s="24">
        <v>449</v>
      </c>
      <c r="F14" s="13">
        <f t="shared" si="0"/>
        <v>18.783068783068785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86</v>
      </c>
      <c r="C16" s="24">
        <v>67</v>
      </c>
      <c r="D16" s="24">
        <v>150</v>
      </c>
      <c r="E16" s="24">
        <v>147</v>
      </c>
      <c r="F16" s="13">
        <f t="shared" si="0"/>
        <v>-2</v>
      </c>
      <c r="G16" s="1"/>
      <c r="H16" s="1"/>
      <c r="I16" s="1"/>
    </row>
    <row r="17" spans="1:9" x14ac:dyDescent="0.25">
      <c r="A17" s="8" t="s">
        <v>54</v>
      </c>
      <c r="B17" s="23">
        <v>215</v>
      </c>
      <c r="C17" s="23">
        <v>508</v>
      </c>
      <c r="D17" s="23">
        <v>376</v>
      </c>
      <c r="E17" s="23">
        <v>688</v>
      </c>
      <c r="F17" s="10">
        <f t="shared" si="0"/>
        <v>82.978723404255305</v>
      </c>
      <c r="G17" s="1"/>
      <c r="H17" s="1"/>
      <c r="I17" s="1"/>
    </row>
    <row r="18" spans="1:9" x14ac:dyDescent="0.25">
      <c r="A18" s="11" t="s">
        <v>55</v>
      </c>
      <c r="B18" s="24">
        <v>0</v>
      </c>
      <c r="C18" s="24">
        <v>10</v>
      </c>
      <c r="D18" s="24">
        <v>0</v>
      </c>
      <c r="E18" s="24">
        <v>19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3">
        <v>18</v>
      </c>
      <c r="C19" s="23">
        <v>17</v>
      </c>
      <c r="D19" s="23">
        <v>36</v>
      </c>
      <c r="E19" s="23">
        <v>40</v>
      </c>
      <c r="F19" s="10">
        <f t="shared" si="0"/>
        <v>11.111111111111114</v>
      </c>
      <c r="G19" s="1"/>
      <c r="H19" s="1"/>
      <c r="I19" s="1"/>
    </row>
    <row r="20" spans="1:9" x14ac:dyDescent="0.25">
      <c r="A20" s="11" t="s">
        <v>57</v>
      </c>
      <c r="B20" s="24">
        <v>2861</v>
      </c>
      <c r="C20" s="24">
        <v>3201</v>
      </c>
      <c r="D20" s="24">
        <v>3508</v>
      </c>
      <c r="E20" s="24">
        <v>3570</v>
      </c>
      <c r="F20" s="13">
        <f t="shared" si="0"/>
        <v>1.7673888255416159</v>
      </c>
      <c r="G20" s="1"/>
      <c r="H20" s="1"/>
      <c r="I20" s="1"/>
    </row>
    <row r="21" spans="1:9" x14ac:dyDescent="0.25">
      <c r="A21" s="8" t="s">
        <v>58</v>
      </c>
      <c r="B21" s="23">
        <v>166</v>
      </c>
      <c r="C21" s="23">
        <v>172</v>
      </c>
      <c r="D21" s="23">
        <v>382</v>
      </c>
      <c r="E21" s="23">
        <v>348</v>
      </c>
      <c r="F21" s="10">
        <f t="shared" si="0"/>
        <v>-8.9005235602094217</v>
      </c>
      <c r="G21" s="1"/>
      <c r="H21" s="1"/>
      <c r="I21" s="1"/>
    </row>
    <row r="22" spans="1:9" x14ac:dyDescent="0.25">
      <c r="A22" s="11" t="s">
        <v>59</v>
      </c>
      <c r="B22" s="24">
        <v>165</v>
      </c>
      <c r="C22" s="24">
        <v>49</v>
      </c>
      <c r="D22" s="24">
        <v>387</v>
      </c>
      <c r="E22" s="24">
        <v>86</v>
      </c>
      <c r="F22" s="13">
        <f t="shared" si="0"/>
        <v>-77.777777777777771</v>
      </c>
      <c r="G22" s="1"/>
      <c r="H22" s="1"/>
      <c r="I22" s="1"/>
    </row>
    <row r="23" spans="1:9" x14ac:dyDescent="0.25">
      <c r="A23" s="8" t="s">
        <v>60</v>
      </c>
      <c r="B23" s="23">
        <v>35</v>
      </c>
      <c r="C23" s="23">
        <v>14</v>
      </c>
      <c r="D23" s="23">
        <v>97</v>
      </c>
      <c r="E23" s="23">
        <v>55</v>
      </c>
      <c r="F23" s="10">
        <f t="shared" si="0"/>
        <v>-43.298969072164951</v>
      </c>
      <c r="G23" s="1"/>
      <c r="H23" s="1"/>
      <c r="I23" s="1"/>
    </row>
    <row r="24" spans="1:9" x14ac:dyDescent="0.25">
      <c r="A24" s="11" t="s">
        <v>61</v>
      </c>
      <c r="B24" s="24">
        <v>221</v>
      </c>
      <c r="C24" s="24">
        <v>177</v>
      </c>
      <c r="D24" s="24">
        <v>419</v>
      </c>
      <c r="E24" s="24">
        <v>298</v>
      </c>
      <c r="F24" s="13">
        <f t="shared" si="0"/>
        <v>-28.8782816229117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113</v>
      </c>
      <c r="C26" s="24">
        <v>120</v>
      </c>
      <c r="D26" s="24">
        <v>263</v>
      </c>
      <c r="E26" s="24">
        <v>267</v>
      </c>
      <c r="F26" s="13">
        <f t="shared" si="0"/>
        <v>1.5209125475285106</v>
      </c>
      <c r="G26" s="1"/>
      <c r="H26" s="1"/>
      <c r="I26" s="1"/>
    </row>
    <row r="27" spans="1:9" x14ac:dyDescent="0.25">
      <c r="A27" s="8" t="s">
        <v>64</v>
      </c>
      <c r="B27" s="23">
        <v>1907</v>
      </c>
      <c r="C27" s="23">
        <v>2640</v>
      </c>
      <c r="D27" s="23">
        <v>2937</v>
      </c>
      <c r="E27" s="23">
        <v>4783</v>
      </c>
      <c r="F27" s="10">
        <f t="shared" si="0"/>
        <v>62.853251617296564</v>
      </c>
      <c r="G27" s="1"/>
      <c r="H27" s="1"/>
      <c r="I27" s="1"/>
    </row>
    <row r="28" spans="1:9" x14ac:dyDescent="0.25">
      <c r="A28" s="11" t="s">
        <v>65</v>
      </c>
      <c r="B28" s="24">
        <v>247</v>
      </c>
      <c r="C28" s="24">
        <v>200</v>
      </c>
      <c r="D28" s="24">
        <v>477</v>
      </c>
      <c r="E28" s="24">
        <v>362</v>
      </c>
      <c r="F28" s="13">
        <f t="shared" si="0"/>
        <v>-24.109014675052407</v>
      </c>
      <c r="G28" s="1"/>
      <c r="H28" s="1"/>
      <c r="I28" s="1"/>
    </row>
    <row r="29" spans="1:9" x14ac:dyDescent="0.25">
      <c r="A29" s="8" t="s">
        <v>66</v>
      </c>
      <c r="B29" s="23">
        <v>2013</v>
      </c>
      <c r="C29" s="23">
        <v>955</v>
      </c>
      <c r="D29" s="23">
        <v>2251</v>
      </c>
      <c r="E29" s="23">
        <v>1180</v>
      </c>
      <c r="F29" s="10">
        <f t="shared" si="0"/>
        <v>-47.578853842736564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235</v>
      </c>
      <c r="C31" s="23">
        <v>187</v>
      </c>
      <c r="D31" s="23">
        <v>342</v>
      </c>
      <c r="E31" s="23">
        <v>293</v>
      </c>
      <c r="F31" s="10">
        <f t="shared" si="0"/>
        <v>-14.327485380116954</v>
      </c>
      <c r="G31" s="1"/>
      <c r="H31" s="1"/>
      <c r="I31" s="1"/>
    </row>
    <row r="32" spans="1:9" x14ac:dyDescent="0.25">
      <c r="A32" s="11" t="s">
        <v>69</v>
      </c>
      <c r="B32" s="24">
        <v>192</v>
      </c>
      <c r="C32" s="24">
        <v>83</v>
      </c>
      <c r="D32" s="24">
        <v>266</v>
      </c>
      <c r="E32" s="24">
        <v>146</v>
      </c>
      <c r="F32" s="13">
        <f t="shared" si="0"/>
        <v>-45.112781954887218</v>
      </c>
      <c r="G32" s="1"/>
      <c r="H32" s="1"/>
      <c r="I32" s="1"/>
    </row>
    <row r="33" spans="1:9" x14ac:dyDescent="0.25">
      <c r="A33" s="8" t="s">
        <v>70</v>
      </c>
      <c r="B33" s="23">
        <v>4845</v>
      </c>
      <c r="C33" s="23">
        <v>4355</v>
      </c>
      <c r="D33" s="23">
        <v>8621</v>
      </c>
      <c r="E33" s="23">
        <v>8184</v>
      </c>
      <c r="F33" s="10">
        <f t="shared" si="0"/>
        <v>-5.0690175153694526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19487</v>
      </c>
      <c r="C35" s="15">
        <f t="shared" ref="C35:E35" si="1">SUM(C7:C34)</f>
        <v>19979</v>
      </c>
      <c r="D35" s="15">
        <f t="shared" si="1"/>
        <v>32133</v>
      </c>
      <c r="E35" s="15">
        <f t="shared" si="1"/>
        <v>32963</v>
      </c>
      <c r="F35" s="16">
        <f t="shared" si="0"/>
        <v>2.5830143466218516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5905</v>
      </c>
      <c r="C38" s="41">
        <f>D7</f>
        <v>5580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8184</v>
      </c>
      <c r="G38" s="42">
        <f>LOOKUP(E38,$A$38:$A$65,$C$38:$C$65)</f>
        <v>8621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59</v>
      </c>
      <c r="C39" s="41">
        <f t="shared" ref="C39:C65" si="5">D8</f>
        <v>64</v>
      </c>
      <c r="D39" s="41">
        <f t="shared" ref="D39:D65" si="6">_xlfn.RANK.EQ(B39,$B$38:$B$65)+COUNTIF($B$38:$B$65,B39)-1</f>
        <v>21</v>
      </c>
      <c r="E39" s="42" t="str">
        <f t="shared" si="2"/>
        <v>A CORUÑA</v>
      </c>
      <c r="F39" s="42">
        <f t="shared" ref="F39:F54" si="7">LOOKUP(E39,$A$38:$A$65,$B$38:$B$65)</f>
        <v>5905</v>
      </c>
      <c r="G39" s="42">
        <f t="shared" ref="G39:G65" si="8">LOOKUP(E39,$A$38:$A$65,$C$38:$C$65)</f>
        <v>5580</v>
      </c>
    </row>
    <row r="40" spans="1:9" x14ac:dyDescent="0.25">
      <c r="A40" s="42" t="str">
        <f t="shared" si="3"/>
        <v>ALMERIA</v>
      </c>
      <c r="B40" s="41">
        <f t="shared" si="4"/>
        <v>400</v>
      </c>
      <c r="C40" s="41">
        <f t="shared" si="5"/>
        <v>465</v>
      </c>
      <c r="D40" s="41">
        <f t="shared" si="6"/>
        <v>11</v>
      </c>
      <c r="E40" s="42" t="str">
        <f t="shared" si="2"/>
        <v>PASAIA</v>
      </c>
      <c r="F40" s="42">
        <f t="shared" si="7"/>
        <v>4783</v>
      </c>
      <c r="G40" s="42">
        <f t="shared" si="8"/>
        <v>2937</v>
      </c>
    </row>
    <row r="41" spans="1:9" x14ac:dyDescent="0.25">
      <c r="A41" s="42" t="str">
        <f t="shared" si="3"/>
        <v>AVILES</v>
      </c>
      <c r="B41" s="41">
        <f t="shared" si="4"/>
        <v>2935</v>
      </c>
      <c r="C41" s="41">
        <f t="shared" si="5"/>
        <v>2597</v>
      </c>
      <c r="D41" s="41">
        <f t="shared" si="6"/>
        <v>5</v>
      </c>
      <c r="E41" s="42" t="str">
        <f t="shared" si="2"/>
        <v>GIJON</v>
      </c>
      <c r="F41" s="42">
        <f t="shared" si="7"/>
        <v>3570</v>
      </c>
      <c r="G41" s="42">
        <f t="shared" si="8"/>
        <v>3508</v>
      </c>
    </row>
    <row r="42" spans="1:9" x14ac:dyDescent="0.25">
      <c r="A42" s="42" t="str">
        <f t="shared" si="3"/>
        <v>BAHIA DE ALGECIRAS</v>
      </c>
      <c r="B42" s="41">
        <f t="shared" si="4"/>
        <v>179</v>
      </c>
      <c r="C42" s="41">
        <f t="shared" si="5"/>
        <v>177</v>
      </c>
      <c r="D42" s="41">
        <f t="shared" si="6"/>
        <v>17</v>
      </c>
      <c r="E42" s="42" t="str">
        <f t="shared" si="2"/>
        <v>AVILES</v>
      </c>
      <c r="F42" s="42">
        <f t="shared" si="7"/>
        <v>2935</v>
      </c>
      <c r="G42" s="42">
        <f t="shared" si="8"/>
        <v>2597</v>
      </c>
    </row>
    <row r="43" spans="1:9" x14ac:dyDescent="0.25">
      <c r="A43" s="42" t="str">
        <f t="shared" si="3"/>
        <v>BAHIA DE CADIZ</v>
      </c>
      <c r="B43" s="41">
        <f t="shared" si="4"/>
        <v>2094</v>
      </c>
      <c r="C43" s="41">
        <f t="shared" si="5"/>
        <v>1971</v>
      </c>
      <c r="D43" s="41">
        <f t="shared" si="6"/>
        <v>6</v>
      </c>
      <c r="E43" s="42" t="str">
        <f t="shared" si="2"/>
        <v>BAHIA DE CADIZ</v>
      </c>
      <c r="F43" s="42">
        <f t="shared" si="7"/>
        <v>2094</v>
      </c>
      <c r="G43" s="42">
        <f t="shared" si="8"/>
        <v>1971</v>
      </c>
    </row>
    <row r="44" spans="1:9" x14ac:dyDescent="0.25">
      <c r="A44" s="42" t="str">
        <f t="shared" si="3"/>
        <v>BALEARES</v>
      </c>
      <c r="B44" s="41">
        <f t="shared" si="4"/>
        <v>476</v>
      </c>
      <c r="C44" s="41">
        <f t="shared" si="5"/>
        <v>389</v>
      </c>
      <c r="D44" s="41">
        <f t="shared" si="6"/>
        <v>9</v>
      </c>
      <c r="E44" s="42" t="str">
        <f t="shared" si="2"/>
        <v>SANTANDER</v>
      </c>
      <c r="F44" s="42">
        <f t="shared" si="7"/>
        <v>1180</v>
      </c>
      <c r="G44" s="42">
        <f t="shared" si="8"/>
        <v>2251</v>
      </c>
    </row>
    <row r="45" spans="1:9" x14ac:dyDescent="0.25">
      <c r="A45" s="42" t="str">
        <f t="shared" si="3"/>
        <v>BARCELONA</v>
      </c>
      <c r="B45" s="41">
        <f t="shared" si="4"/>
        <v>449</v>
      </c>
      <c r="C45" s="41">
        <f t="shared" si="5"/>
        <v>378</v>
      </c>
      <c r="D45" s="41">
        <f t="shared" si="6"/>
        <v>10</v>
      </c>
      <c r="E45" s="42" t="str">
        <f t="shared" si="2"/>
        <v>CASTELLON</v>
      </c>
      <c r="F45" s="42">
        <f t="shared" si="7"/>
        <v>688</v>
      </c>
      <c r="G45" s="42">
        <f t="shared" si="8"/>
        <v>376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BALEARES</v>
      </c>
      <c r="F46" s="42">
        <f t="shared" si="7"/>
        <v>476</v>
      </c>
      <c r="G46" s="42">
        <f t="shared" si="8"/>
        <v>389</v>
      </c>
    </row>
    <row r="47" spans="1:9" x14ac:dyDescent="0.25">
      <c r="A47" s="42" t="str">
        <f t="shared" si="3"/>
        <v>CARTAGENA</v>
      </c>
      <c r="B47" s="41">
        <f t="shared" si="4"/>
        <v>147</v>
      </c>
      <c r="C47" s="41">
        <f t="shared" si="5"/>
        <v>150</v>
      </c>
      <c r="D47" s="41">
        <f t="shared" si="6"/>
        <v>18</v>
      </c>
      <c r="E47" s="42" t="str">
        <f t="shared" si="2"/>
        <v>BARCELONA</v>
      </c>
      <c r="F47" s="42">
        <f t="shared" si="7"/>
        <v>449</v>
      </c>
      <c r="G47" s="42">
        <f t="shared" si="8"/>
        <v>378</v>
      </c>
    </row>
    <row r="48" spans="1:9" x14ac:dyDescent="0.25">
      <c r="A48" s="42" t="str">
        <f t="shared" si="3"/>
        <v>CASTELLON</v>
      </c>
      <c r="B48" s="41">
        <f t="shared" si="4"/>
        <v>688</v>
      </c>
      <c r="C48" s="41">
        <f t="shared" si="5"/>
        <v>376</v>
      </c>
      <c r="D48" s="41">
        <f t="shared" si="6"/>
        <v>8</v>
      </c>
      <c r="E48" s="42" t="str">
        <f t="shared" si="2"/>
        <v>ALMERIA</v>
      </c>
      <c r="F48" s="42">
        <f t="shared" si="7"/>
        <v>400</v>
      </c>
      <c r="G48" s="42">
        <f t="shared" si="8"/>
        <v>465</v>
      </c>
    </row>
    <row r="49" spans="1:7" x14ac:dyDescent="0.25">
      <c r="A49" s="42" t="str">
        <f t="shared" si="3"/>
        <v>CEUTA</v>
      </c>
      <c r="B49" s="41">
        <f t="shared" si="4"/>
        <v>19</v>
      </c>
      <c r="C49" s="41">
        <f t="shared" si="5"/>
        <v>0</v>
      </c>
      <c r="D49" s="41">
        <f t="shared" si="6"/>
        <v>24</v>
      </c>
      <c r="E49" s="42" t="str">
        <f t="shared" si="2"/>
        <v>SANTA CRUZ DE TENERIFE</v>
      </c>
      <c r="F49" s="42">
        <f t="shared" si="7"/>
        <v>362</v>
      </c>
      <c r="G49" s="42">
        <f t="shared" si="8"/>
        <v>477</v>
      </c>
    </row>
    <row r="50" spans="1:7" x14ac:dyDescent="0.25">
      <c r="A50" s="42" t="str">
        <f t="shared" si="3"/>
        <v>FERROL-SAN CIBRAO</v>
      </c>
      <c r="B50" s="41">
        <f t="shared" si="4"/>
        <v>40</v>
      </c>
      <c r="C50" s="41">
        <f t="shared" si="5"/>
        <v>36</v>
      </c>
      <c r="D50" s="41">
        <f t="shared" si="6"/>
        <v>23</v>
      </c>
      <c r="E50" s="42" t="str">
        <f t="shared" si="2"/>
        <v>HUELVA</v>
      </c>
      <c r="F50" s="42">
        <f t="shared" si="7"/>
        <v>348</v>
      </c>
      <c r="G50" s="42">
        <f t="shared" si="8"/>
        <v>382</v>
      </c>
    </row>
    <row r="51" spans="1:7" x14ac:dyDescent="0.25">
      <c r="A51" s="42" t="str">
        <f t="shared" si="3"/>
        <v>GIJON</v>
      </c>
      <c r="B51" s="41">
        <f t="shared" si="4"/>
        <v>3570</v>
      </c>
      <c r="C51" s="41">
        <f t="shared" si="5"/>
        <v>3508</v>
      </c>
      <c r="D51" s="41">
        <f t="shared" si="6"/>
        <v>4</v>
      </c>
      <c r="E51" s="42" t="str">
        <f t="shared" si="2"/>
        <v>MARIN Y RIA DE PONTEVEDRA</v>
      </c>
      <c r="F51" s="42">
        <f t="shared" si="7"/>
        <v>298</v>
      </c>
      <c r="G51" s="42">
        <f t="shared" si="8"/>
        <v>419</v>
      </c>
    </row>
    <row r="52" spans="1:7" x14ac:dyDescent="0.25">
      <c r="A52" s="42" t="str">
        <f t="shared" si="3"/>
        <v>HUELVA</v>
      </c>
      <c r="B52" s="41">
        <f t="shared" si="4"/>
        <v>348</v>
      </c>
      <c r="C52" s="41">
        <f t="shared" si="5"/>
        <v>382</v>
      </c>
      <c r="D52" s="41">
        <f t="shared" si="6"/>
        <v>13</v>
      </c>
      <c r="E52" s="42" t="str">
        <f t="shared" si="2"/>
        <v>TARRAGONA</v>
      </c>
      <c r="F52" s="42">
        <f t="shared" si="7"/>
        <v>293</v>
      </c>
      <c r="G52" s="42">
        <f t="shared" si="8"/>
        <v>342</v>
      </c>
    </row>
    <row r="53" spans="1:7" x14ac:dyDescent="0.25">
      <c r="A53" s="42" t="str">
        <f t="shared" si="3"/>
        <v>LAS PALMAS</v>
      </c>
      <c r="B53" s="41">
        <f t="shared" si="4"/>
        <v>86</v>
      </c>
      <c r="C53" s="41">
        <f t="shared" si="5"/>
        <v>387</v>
      </c>
      <c r="D53" s="41">
        <f t="shared" si="6"/>
        <v>20</v>
      </c>
      <c r="E53" s="42" t="str">
        <f t="shared" si="2"/>
        <v>MOTRIL</v>
      </c>
      <c r="F53" s="42">
        <f t="shared" si="7"/>
        <v>267</v>
      </c>
      <c r="G53" s="42">
        <f t="shared" si="8"/>
        <v>263</v>
      </c>
    </row>
    <row r="54" spans="1:7" x14ac:dyDescent="0.25">
      <c r="A54" s="42" t="str">
        <f t="shared" si="3"/>
        <v>MALAGA</v>
      </c>
      <c r="B54" s="41">
        <f t="shared" si="4"/>
        <v>55</v>
      </c>
      <c r="C54" s="41">
        <f t="shared" si="5"/>
        <v>97</v>
      </c>
      <c r="D54" s="41">
        <f t="shared" si="6"/>
        <v>22</v>
      </c>
      <c r="E54" s="42" t="str">
        <f t="shared" si="2"/>
        <v>BAHIA DE ALGECIRAS</v>
      </c>
      <c r="F54" s="42">
        <f t="shared" si="7"/>
        <v>179</v>
      </c>
      <c r="G54" s="42">
        <f t="shared" si="8"/>
        <v>177</v>
      </c>
    </row>
    <row r="55" spans="1:7" x14ac:dyDescent="0.25">
      <c r="A55" s="42" t="str">
        <f t="shared" si="3"/>
        <v>MARIN Y RIA DE PONTEVEDRA</v>
      </c>
      <c r="B55" s="41">
        <f t="shared" si="4"/>
        <v>298</v>
      </c>
      <c r="C55" s="41">
        <f t="shared" si="5"/>
        <v>419</v>
      </c>
      <c r="D55" s="41">
        <f t="shared" si="6"/>
        <v>14</v>
      </c>
      <c r="E55" s="42" t="str">
        <f t="shared" si="2"/>
        <v>CARTAGENA</v>
      </c>
      <c r="F55" s="42">
        <f t="shared" ref="F55:F65" si="9">LOOKUP(E55,$A$38:$A$65,$B$38:$B$65)</f>
        <v>147</v>
      </c>
      <c r="G55" s="42">
        <f t="shared" si="8"/>
        <v>150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VALENCIA</v>
      </c>
      <c r="F56" s="42">
        <f t="shared" si="9"/>
        <v>146</v>
      </c>
      <c r="G56" s="42">
        <f t="shared" si="8"/>
        <v>266</v>
      </c>
    </row>
    <row r="57" spans="1:7" x14ac:dyDescent="0.25">
      <c r="A57" s="42" t="str">
        <f t="shared" si="3"/>
        <v>MOTRIL</v>
      </c>
      <c r="B57" s="41">
        <f t="shared" si="4"/>
        <v>267</v>
      </c>
      <c r="C57" s="41">
        <f t="shared" si="5"/>
        <v>263</v>
      </c>
      <c r="D57" s="41">
        <f t="shared" si="6"/>
        <v>16</v>
      </c>
      <c r="E57" s="42" t="str">
        <f t="shared" si="2"/>
        <v>LAS PALMAS</v>
      </c>
      <c r="F57" s="42">
        <f t="shared" si="9"/>
        <v>86</v>
      </c>
      <c r="G57" s="42">
        <f t="shared" si="8"/>
        <v>387</v>
      </c>
    </row>
    <row r="58" spans="1:7" x14ac:dyDescent="0.25">
      <c r="A58" s="42" t="str">
        <f t="shared" si="3"/>
        <v>PASAIA</v>
      </c>
      <c r="B58" s="41">
        <f t="shared" si="4"/>
        <v>4783</v>
      </c>
      <c r="C58" s="41">
        <f t="shared" si="5"/>
        <v>2937</v>
      </c>
      <c r="D58" s="41">
        <f t="shared" si="6"/>
        <v>3</v>
      </c>
      <c r="E58" s="42" t="str">
        <f t="shared" si="2"/>
        <v>ALICANTE</v>
      </c>
      <c r="F58" s="42">
        <f t="shared" si="9"/>
        <v>59</v>
      </c>
      <c r="G58" s="42">
        <f t="shared" si="8"/>
        <v>64</v>
      </c>
    </row>
    <row r="59" spans="1:7" x14ac:dyDescent="0.25">
      <c r="A59" s="42" t="str">
        <f t="shared" si="3"/>
        <v>SANTA CRUZ DE TENERIFE</v>
      </c>
      <c r="B59" s="41">
        <f t="shared" si="4"/>
        <v>362</v>
      </c>
      <c r="C59" s="41">
        <f t="shared" si="5"/>
        <v>477</v>
      </c>
      <c r="D59" s="41">
        <f t="shared" si="6"/>
        <v>12</v>
      </c>
      <c r="E59" s="42" t="str">
        <f t="shared" si="2"/>
        <v>MALAGA</v>
      </c>
      <c r="F59" s="42">
        <f t="shared" si="9"/>
        <v>55</v>
      </c>
      <c r="G59" s="42">
        <f t="shared" si="8"/>
        <v>97</v>
      </c>
    </row>
    <row r="60" spans="1:7" x14ac:dyDescent="0.25">
      <c r="A60" s="42" t="str">
        <f t="shared" si="3"/>
        <v>SANTANDER</v>
      </c>
      <c r="B60" s="41">
        <f t="shared" si="4"/>
        <v>1180</v>
      </c>
      <c r="C60" s="41">
        <f t="shared" si="5"/>
        <v>2251</v>
      </c>
      <c r="D60" s="41">
        <f t="shared" si="6"/>
        <v>7</v>
      </c>
      <c r="E60" s="42" t="str">
        <f t="shared" si="2"/>
        <v>FERROL-SAN CIBRAO</v>
      </c>
      <c r="F60" s="42">
        <f t="shared" si="9"/>
        <v>40</v>
      </c>
      <c r="G60" s="42">
        <f t="shared" si="8"/>
        <v>36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19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293</v>
      </c>
      <c r="C62" s="41">
        <f t="shared" si="5"/>
        <v>342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146</v>
      </c>
      <c r="C63" s="41">
        <f t="shared" si="5"/>
        <v>266</v>
      </c>
      <c r="D63" s="41">
        <f t="shared" si="6"/>
        <v>19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8184</v>
      </c>
      <c r="C64" s="41">
        <f t="shared" si="5"/>
        <v>8621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Febrero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5">
        <v>4323</v>
      </c>
      <c r="C7" s="25">
        <v>3115</v>
      </c>
      <c r="D7" s="25">
        <v>8326</v>
      </c>
      <c r="E7" s="25">
        <v>7380</v>
      </c>
      <c r="F7" s="10">
        <f>((E7*100)/D7)-100</f>
        <v>-11.361998558731685</v>
      </c>
      <c r="G7" s="1"/>
      <c r="H7" s="1"/>
      <c r="I7" s="1"/>
    </row>
    <row r="8" spans="1:12" x14ac:dyDescent="0.25">
      <c r="A8" s="11" t="s">
        <v>45</v>
      </c>
      <c r="B8" s="26">
        <v>638</v>
      </c>
      <c r="C8" s="26">
        <v>724</v>
      </c>
      <c r="D8" s="26">
        <v>1554</v>
      </c>
      <c r="E8" s="26">
        <v>1531</v>
      </c>
      <c r="F8" s="13">
        <f t="shared" ref="F8:F35" si="0">((E8*100)/D8)-100</f>
        <v>-1.4800514800514861</v>
      </c>
      <c r="G8" s="1"/>
      <c r="H8" s="1"/>
      <c r="I8" s="1"/>
    </row>
    <row r="9" spans="1:12" x14ac:dyDescent="0.25">
      <c r="A9" s="8" t="s">
        <v>46</v>
      </c>
      <c r="B9" s="25">
        <v>4628</v>
      </c>
      <c r="C9" s="25">
        <v>3569</v>
      </c>
      <c r="D9" s="25">
        <v>10285</v>
      </c>
      <c r="E9" s="25">
        <v>8474</v>
      </c>
      <c r="F9" s="10">
        <f t="shared" si="0"/>
        <v>-17.608167233835687</v>
      </c>
      <c r="G9" s="1"/>
      <c r="H9" s="1"/>
      <c r="I9" s="1"/>
    </row>
    <row r="10" spans="1:12" x14ac:dyDescent="0.25">
      <c r="A10" s="11" t="s">
        <v>47</v>
      </c>
      <c r="B10" s="26">
        <v>3309</v>
      </c>
      <c r="C10" s="26">
        <v>2590</v>
      </c>
      <c r="D10" s="26">
        <v>6347</v>
      </c>
      <c r="E10" s="26">
        <v>5822</v>
      </c>
      <c r="F10" s="13">
        <f t="shared" si="0"/>
        <v>-8.2716243894753489</v>
      </c>
      <c r="G10" s="1"/>
      <c r="H10" s="1"/>
      <c r="I10" s="1"/>
    </row>
    <row r="11" spans="1:12" x14ac:dyDescent="0.25">
      <c r="A11" s="8" t="s">
        <v>48</v>
      </c>
      <c r="B11" s="25">
        <v>237382</v>
      </c>
      <c r="C11" s="25">
        <v>219591</v>
      </c>
      <c r="D11" s="25">
        <v>484236</v>
      </c>
      <c r="E11" s="25">
        <v>437586</v>
      </c>
      <c r="F11" s="10">
        <f t="shared" si="0"/>
        <v>-9.6337323123435681</v>
      </c>
      <c r="G11" s="1"/>
      <c r="H11" s="1"/>
      <c r="I11" s="1"/>
    </row>
    <row r="12" spans="1:12" x14ac:dyDescent="0.25">
      <c r="A12" s="11" t="s">
        <v>49</v>
      </c>
      <c r="B12" s="26">
        <v>2697</v>
      </c>
      <c r="C12" s="26">
        <v>3896</v>
      </c>
      <c r="D12" s="26">
        <v>6045</v>
      </c>
      <c r="E12" s="26">
        <v>10706</v>
      </c>
      <c r="F12" s="13">
        <f t="shared" si="0"/>
        <v>77.105045492142267</v>
      </c>
      <c r="G12" s="1"/>
      <c r="H12" s="1"/>
      <c r="I12" s="1"/>
    </row>
    <row r="13" spans="1:12" x14ac:dyDescent="0.25">
      <c r="A13" s="8" t="s">
        <v>50</v>
      </c>
      <c r="B13" s="25">
        <v>1439</v>
      </c>
      <c r="C13" s="25">
        <v>7021</v>
      </c>
      <c r="D13" s="25">
        <v>3280</v>
      </c>
      <c r="E13" s="25">
        <v>11462</v>
      </c>
      <c r="F13" s="10">
        <f t="shared" si="0"/>
        <v>249.45121951219511</v>
      </c>
      <c r="G13" s="1"/>
      <c r="H13" s="1"/>
      <c r="I13" s="1"/>
    </row>
    <row r="14" spans="1:12" x14ac:dyDescent="0.25">
      <c r="A14" s="11" t="s">
        <v>51</v>
      </c>
      <c r="B14" s="26">
        <v>56144</v>
      </c>
      <c r="C14" s="26">
        <v>80708</v>
      </c>
      <c r="D14" s="26">
        <v>110868</v>
      </c>
      <c r="E14" s="26">
        <v>151294</v>
      </c>
      <c r="F14" s="13">
        <f t="shared" si="0"/>
        <v>36.463181440992884</v>
      </c>
      <c r="G14" s="1"/>
      <c r="H14" s="1"/>
      <c r="I14" s="1"/>
    </row>
    <row r="15" spans="1:12" x14ac:dyDescent="0.25">
      <c r="A15" s="8" t="s">
        <v>52</v>
      </c>
      <c r="B15" s="25">
        <v>11545</v>
      </c>
      <c r="C15" s="25">
        <v>10225</v>
      </c>
      <c r="D15" s="25">
        <v>21295</v>
      </c>
      <c r="E15" s="25">
        <v>20910</v>
      </c>
      <c r="F15" s="10">
        <f t="shared" si="0"/>
        <v>-1.8079361352430112</v>
      </c>
      <c r="G15" s="1"/>
      <c r="H15" s="1"/>
      <c r="I15" s="1"/>
    </row>
    <row r="16" spans="1:12" x14ac:dyDescent="0.25">
      <c r="A16" s="11" t="s">
        <v>53</v>
      </c>
      <c r="B16" s="26">
        <v>6156</v>
      </c>
      <c r="C16" s="26">
        <v>4954</v>
      </c>
      <c r="D16" s="26">
        <v>9727</v>
      </c>
      <c r="E16" s="26">
        <v>14727</v>
      </c>
      <c r="F16" s="13">
        <f t="shared" si="0"/>
        <v>51.40331037318802</v>
      </c>
      <c r="G16" s="1"/>
      <c r="H16" s="1"/>
      <c r="I16" s="1"/>
    </row>
    <row r="17" spans="1:9" x14ac:dyDescent="0.25">
      <c r="A17" s="8" t="s">
        <v>54</v>
      </c>
      <c r="B17" s="25">
        <v>1990</v>
      </c>
      <c r="C17" s="25">
        <v>2122</v>
      </c>
      <c r="D17" s="25">
        <v>4374</v>
      </c>
      <c r="E17" s="25">
        <v>4898</v>
      </c>
      <c r="F17" s="10">
        <f t="shared" si="0"/>
        <v>11.979881115683582</v>
      </c>
      <c r="G17" s="1"/>
      <c r="H17" s="1"/>
      <c r="I17" s="1"/>
    </row>
    <row r="18" spans="1:9" x14ac:dyDescent="0.25">
      <c r="A18" s="11" t="s">
        <v>55</v>
      </c>
      <c r="B18" s="26">
        <v>50572</v>
      </c>
      <c r="C18" s="26">
        <v>54046</v>
      </c>
      <c r="D18" s="26">
        <v>108683</v>
      </c>
      <c r="E18" s="26">
        <v>112956</v>
      </c>
      <c r="F18" s="13">
        <f t="shared" si="0"/>
        <v>3.9316176402933252</v>
      </c>
      <c r="G18" s="1"/>
      <c r="H18" s="1"/>
      <c r="I18" s="1"/>
    </row>
    <row r="19" spans="1:9" x14ac:dyDescent="0.25">
      <c r="A19" s="8" t="s">
        <v>56</v>
      </c>
      <c r="B19" s="25">
        <v>1208</v>
      </c>
      <c r="C19" s="25">
        <v>734</v>
      </c>
      <c r="D19" s="25">
        <v>2417</v>
      </c>
      <c r="E19" s="25">
        <v>3726</v>
      </c>
      <c r="F19" s="10">
        <f t="shared" si="0"/>
        <v>54.158047165908158</v>
      </c>
      <c r="G19" s="1"/>
      <c r="H19" s="1"/>
      <c r="I19" s="1"/>
    </row>
    <row r="20" spans="1:9" x14ac:dyDescent="0.25">
      <c r="A20" s="11" t="s">
        <v>57</v>
      </c>
      <c r="B20" s="26">
        <v>10978</v>
      </c>
      <c r="C20" s="26">
        <v>7548</v>
      </c>
      <c r="D20" s="26">
        <v>20648</v>
      </c>
      <c r="E20" s="26">
        <v>21157</v>
      </c>
      <c r="F20" s="13">
        <f t="shared" si="0"/>
        <v>2.4651297946532367</v>
      </c>
      <c r="G20" s="1"/>
      <c r="H20" s="1"/>
      <c r="I20" s="1"/>
    </row>
    <row r="21" spans="1:9" x14ac:dyDescent="0.25">
      <c r="A21" s="8" t="s">
        <v>58</v>
      </c>
      <c r="B21" s="25">
        <v>4064</v>
      </c>
      <c r="C21" s="25">
        <v>12302</v>
      </c>
      <c r="D21" s="25">
        <v>7039</v>
      </c>
      <c r="E21" s="25">
        <v>13530</v>
      </c>
      <c r="F21" s="10">
        <f t="shared" si="0"/>
        <v>92.214803239096454</v>
      </c>
      <c r="G21" s="1"/>
      <c r="H21" s="1"/>
      <c r="I21" s="1"/>
    </row>
    <row r="22" spans="1:9" x14ac:dyDescent="0.25">
      <c r="A22" s="11" t="s">
        <v>59</v>
      </c>
      <c r="B22" s="26">
        <v>148229</v>
      </c>
      <c r="C22" s="26">
        <v>193549</v>
      </c>
      <c r="D22" s="26">
        <v>323800</v>
      </c>
      <c r="E22" s="26">
        <v>414346</v>
      </c>
      <c r="F22" s="13">
        <f t="shared" si="0"/>
        <v>27.963557751698573</v>
      </c>
      <c r="G22" s="1"/>
      <c r="H22" s="1"/>
      <c r="I22" s="1"/>
    </row>
    <row r="23" spans="1:9" x14ac:dyDescent="0.25">
      <c r="A23" s="8" t="s">
        <v>60</v>
      </c>
      <c r="B23" s="25">
        <v>3803</v>
      </c>
      <c r="C23" s="25">
        <v>4546</v>
      </c>
      <c r="D23" s="25">
        <v>6595</v>
      </c>
      <c r="E23" s="25">
        <v>7860</v>
      </c>
      <c r="F23" s="10">
        <f t="shared" si="0"/>
        <v>19.181197877179684</v>
      </c>
      <c r="G23" s="1"/>
      <c r="H23" s="1"/>
      <c r="I23" s="1"/>
    </row>
    <row r="24" spans="1:9" x14ac:dyDescent="0.25">
      <c r="A24" s="11" t="s">
        <v>61</v>
      </c>
      <c r="B24" s="26">
        <v>3437</v>
      </c>
      <c r="C24" s="26">
        <v>3232</v>
      </c>
      <c r="D24" s="26">
        <v>6457</v>
      </c>
      <c r="E24" s="26">
        <v>4678</v>
      </c>
      <c r="F24" s="13">
        <f t="shared" si="0"/>
        <v>-27.551494502090748</v>
      </c>
      <c r="G24" s="1"/>
      <c r="H24" s="1"/>
      <c r="I24" s="1"/>
    </row>
    <row r="25" spans="1:9" x14ac:dyDescent="0.25">
      <c r="A25" s="8" t="s">
        <v>62</v>
      </c>
      <c r="B25" s="25">
        <v>799</v>
      </c>
      <c r="C25" s="25">
        <v>68</v>
      </c>
      <c r="D25" s="25">
        <v>815</v>
      </c>
      <c r="E25" s="25">
        <v>150</v>
      </c>
      <c r="F25" s="10">
        <f t="shared" si="0"/>
        <v>-81.595092024539881</v>
      </c>
      <c r="G25" s="1"/>
      <c r="H25" s="1"/>
      <c r="I25" s="1"/>
    </row>
    <row r="26" spans="1:9" x14ac:dyDescent="0.25">
      <c r="A26" s="11" t="s">
        <v>63</v>
      </c>
      <c r="B26" s="26">
        <v>643</v>
      </c>
      <c r="C26" s="26">
        <v>2060</v>
      </c>
      <c r="D26" s="26">
        <v>1338</v>
      </c>
      <c r="E26" s="26">
        <v>4525</v>
      </c>
      <c r="F26" s="13">
        <f t="shared" si="0"/>
        <v>238.19133034379672</v>
      </c>
      <c r="G26" s="1"/>
      <c r="H26" s="1"/>
      <c r="I26" s="1"/>
    </row>
    <row r="27" spans="1:9" x14ac:dyDescent="0.25">
      <c r="A27" s="8" t="s">
        <v>64</v>
      </c>
      <c r="B27" s="25">
        <v>2816</v>
      </c>
      <c r="C27" s="25">
        <v>3000</v>
      </c>
      <c r="D27" s="25">
        <v>5058</v>
      </c>
      <c r="E27" s="25">
        <v>5112</v>
      </c>
      <c r="F27" s="10">
        <f t="shared" si="0"/>
        <v>1.0676156583629961</v>
      </c>
      <c r="G27" s="1"/>
      <c r="H27" s="1"/>
      <c r="I27" s="1"/>
    </row>
    <row r="28" spans="1:9" x14ac:dyDescent="0.25">
      <c r="A28" s="11" t="s">
        <v>65</v>
      </c>
      <c r="B28" s="26">
        <v>79427</v>
      </c>
      <c r="C28" s="26">
        <v>79899</v>
      </c>
      <c r="D28" s="26">
        <v>206399</v>
      </c>
      <c r="E28" s="26">
        <v>172330</v>
      </c>
      <c r="F28" s="13">
        <f t="shared" si="0"/>
        <v>-16.506378422376073</v>
      </c>
      <c r="G28" s="1"/>
      <c r="H28" s="1"/>
      <c r="I28" s="1"/>
    </row>
    <row r="29" spans="1:9" x14ac:dyDescent="0.25">
      <c r="A29" s="8" t="s">
        <v>66</v>
      </c>
      <c r="B29" s="25">
        <v>5362</v>
      </c>
      <c r="C29" s="25">
        <v>4740</v>
      </c>
      <c r="D29" s="25">
        <v>8889</v>
      </c>
      <c r="E29" s="25">
        <v>8875</v>
      </c>
      <c r="F29" s="10">
        <f t="shared" si="0"/>
        <v>-0.15749803127461348</v>
      </c>
      <c r="G29" s="1"/>
      <c r="H29" s="1"/>
      <c r="I29" s="1"/>
    </row>
    <row r="30" spans="1:9" x14ac:dyDescent="0.25">
      <c r="A30" s="11" t="s">
        <v>67</v>
      </c>
      <c r="B30" s="26">
        <v>0</v>
      </c>
      <c r="C30" s="26">
        <v>33</v>
      </c>
      <c r="D30" s="26">
        <v>0</v>
      </c>
      <c r="E30" s="26">
        <v>33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5">
        <v>10634</v>
      </c>
      <c r="C31" s="25">
        <v>8035</v>
      </c>
      <c r="D31" s="25">
        <v>25131</v>
      </c>
      <c r="E31" s="25">
        <v>23527</v>
      </c>
      <c r="F31" s="10">
        <f t="shared" si="0"/>
        <v>-6.3825554096534205</v>
      </c>
      <c r="G31" s="1"/>
      <c r="H31" s="1"/>
      <c r="I31" s="1"/>
    </row>
    <row r="32" spans="1:9" x14ac:dyDescent="0.25">
      <c r="A32" s="11" t="s">
        <v>69</v>
      </c>
      <c r="B32" s="26">
        <v>11085</v>
      </c>
      <c r="C32" s="26">
        <v>21024</v>
      </c>
      <c r="D32" s="26">
        <v>32577</v>
      </c>
      <c r="E32" s="26">
        <v>44540</v>
      </c>
      <c r="F32" s="13">
        <f t="shared" si="0"/>
        <v>36.722227338306169</v>
      </c>
      <c r="G32" s="1"/>
      <c r="H32" s="1"/>
      <c r="I32" s="1"/>
    </row>
    <row r="33" spans="1:9" x14ac:dyDescent="0.25">
      <c r="A33" s="8" t="s">
        <v>70</v>
      </c>
      <c r="B33" s="25">
        <v>23932</v>
      </c>
      <c r="C33" s="25">
        <v>20841</v>
      </c>
      <c r="D33" s="25">
        <v>52806</v>
      </c>
      <c r="E33" s="25">
        <v>45242</v>
      </c>
      <c r="F33" s="10">
        <f t="shared" si="0"/>
        <v>-14.324129833731021</v>
      </c>
      <c r="G33" s="1"/>
      <c r="H33" s="1"/>
      <c r="I33" s="1"/>
    </row>
    <row r="34" spans="1:9" x14ac:dyDescent="0.25">
      <c r="A34" s="11" t="s">
        <v>71</v>
      </c>
      <c r="B34" s="26">
        <v>225</v>
      </c>
      <c r="C34" s="26">
        <v>1038</v>
      </c>
      <c r="D34" s="26">
        <v>882</v>
      </c>
      <c r="E34" s="26">
        <v>1857</v>
      </c>
      <c r="F34" s="13">
        <f t="shared" si="0"/>
        <v>110.54421768707482</v>
      </c>
      <c r="G34" s="1"/>
      <c r="H34" s="1"/>
      <c r="I34" s="1"/>
    </row>
    <row r="35" spans="1:9" x14ac:dyDescent="0.25">
      <c r="A35" s="14" t="s">
        <v>72</v>
      </c>
      <c r="B35" s="15">
        <f>SUM(B7:B34)</f>
        <v>687465</v>
      </c>
      <c r="C35" s="15">
        <f t="shared" ref="C35:E35" si="1">SUM(C7:C34)</f>
        <v>755210</v>
      </c>
      <c r="D35" s="15">
        <f t="shared" si="1"/>
        <v>1475871</v>
      </c>
      <c r="E35" s="15">
        <f t="shared" si="1"/>
        <v>1559234</v>
      </c>
      <c r="F35" s="16">
        <f t="shared" si="0"/>
        <v>5.6483933893951388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7380</v>
      </c>
      <c r="C38" s="41">
        <f>D7</f>
        <v>8326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437586</v>
      </c>
      <c r="G38" s="42">
        <f>LOOKUP(E38,$A$38:$A$65,$C$38:$C$65)</f>
        <v>484236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1531</v>
      </c>
      <c r="C39" s="41">
        <f t="shared" ref="C39:C65" si="5">D8</f>
        <v>1554</v>
      </c>
      <c r="D39" s="41">
        <f t="shared" ref="D39:D65" si="6">_xlfn.RANK.EQ(B39,$B$38:$B$65)+COUNTIF($B$38:$B$65,B39)-1</f>
        <v>26</v>
      </c>
      <c r="E39" s="42" t="str">
        <f t="shared" si="2"/>
        <v>LAS PALMAS</v>
      </c>
      <c r="F39" s="42">
        <f t="shared" ref="F39:F54" si="7">LOOKUP(E39,$A$38:$A$65,$B$38:$B$65)</f>
        <v>414346</v>
      </c>
      <c r="G39" s="42">
        <f t="shared" ref="G39:G65" si="8">LOOKUP(E39,$A$38:$A$65,$C$38:$C$65)</f>
        <v>323800</v>
      </c>
    </row>
    <row r="40" spans="1:9" x14ac:dyDescent="0.25">
      <c r="A40" s="42" t="str">
        <f t="shared" si="3"/>
        <v>ALMERIA</v>
      </c>
      <c r="B40" s="41">
        <f t="shared" si="4"/>
        <v>8474</v>
      </c>
      <c r="C40" s="41">
        <f t="shared" si="5"/>
        <v>10285</v>
      </c>
      <c r="D40" s="41">
        <f t="shared" si="6"/>
        <v>16</v>
      </c>
      <c r="E40" s="42" t="str">
        <f t="shared" si="2"/>
        <v>SANTA CRUZ DE TENERIFE</v>
      </c>
      <c r="F40" s="42">
        <f t="shared" si="7"/>
        <v>172330</v>
      </c>
      <c r="G40" s="42">
        <f t="shared" si="8"/>
        <v>206399</v>
      </c>
    </row>
    <row r="41" spans="1:9" x14ac:dyDescent="0.25">
      <c r="A41" s="42" t="str">
        <f t="shared" si="3"/>
        <v>AVILES</v>
      </c>
      <c r="B41" s="41">
        <f t="shared" si="4"/>
        <v>5822</v>
      </c>
      <c r="C41" s="41">
        <f t="shared" si="5"/>
        <v>6347</v>
      </c>
      <c r="D41" s="41">
        <f t="shared" si="6"/>
        <v>19</v>
      </c>
      <c r="E41" s="42" t="str">
        <f t="shared" si="2"/>
        <v>BARCELONA</v>
      </c>
      <c r="F41" s="42">
        <f t="shared" si="7"/>
        <v>151294</v>
      </c>
      <c r="G41" s="42">
        <f t="shared" si="8"/>
        <v>110868</v>
      </c>
    </row>
    <row r="42" spans="1:9" x14ac:dyDescent="0.25">
      <c r="A42" s="42" t="str">
        <f t="shared" si="3"/>
        <v>BAHIA DE ALGECIRAS</v>
      </c>
      <c r="B42" s="41">
        <f t="shared" si="4"/>
        <v>437586</v>
      </c>
      <c r="C42" s="41">
        <f t="shared" si="5"/>
        <v>484236</v>
      </c>
      <c r="D42" s="41">
        <f t="shared" si="6"/>
        <v>1</v>
      </c>
      <c r="E42" s="42" t="str">
        <f t="shared" si="2"/>
        <v>CEUTA</v>
      </c>
      <c r="F42" s="42">
        <f t="shared" si="7"/>
        <v>112956</v>
      </c>
      <c r="G42" s="42">
        <f t="shared" si="8"/>
        <v>108683</v>
      </c>
    </row>
    <row r="43" spans="1:9" x14ac:dyDescent="0.25">
      <c r="A43" s="42" t="str">
        <f t="shared" si="3"/>
        <v>BAHIA DE CADIZ</v>
      </c>
      <c r="B43" s="41">
        <f t="shared" si="4"/>
        <v>10706</v>
      </c>
      <c r="C43" s="41">
        <f t="shared" si="5"/>
        <v>6045</v>
      </c>
      <c r="D43" s="41">
        <f t="shared" si="6"/>
        <v>14</v>
      </c>
      <c r="E43" s="42" t="str">
        <f t="shared" si="2"/>
        <v>VIGO</v>
      </c>
      <c r="F43" s="42">
        <f t="shared" si="7"/>
        <v>45242</v>
      </c>
      <c r="G43" s="42">
        <f t="shared" si="8"/>
        <v>52806</v>
      </c>
    </row>
    <row r="44" spans="1:9" x14ac:dyDescent="0.25">
      <c r="A44" s="42" t="str">
        <f t="shared" si="3"/>
        <v>BALEARES</v>
      </c>
      <c r="B44" s="41">
        <f t="shared" si="4"/>
        <v>11462</v>
      </c>
      <c r="C44" s="41">
        <f t="shared" si="5"/>
        <v>3280</v>
      </c>
      <c r="D44" s="41">
        <f t="shared" si="6"/>
        <v>13</v>
      </c>
      <c r="E44" s="42" t="str">
        <f t="shared" si="2"/>
        <v>VALENCIA</v>
      </c>
      <c r="F44" s="42">
        <f t="shared" si="7"/>
        <v>44540</v>
      </c>
      <c r="G44" s="42">
        <f t="shared" si="8"/>
        <v>32577</v>
      </c>
    </row>
    <row r="45" spans="1:9" x14ac:dyDescent="0.25">
      <c r="A45" s="42" t="str">
        <f t="shared" si="3"/>
        <v>BARCELONA</v>
      </c>
      <c r="B45" s="41">
        <f t="shared" si="4"/>
        <v>151294</v>
      </c>
      <c r="C45" s="41">
        <f t="shared" si="5"/>
        <v>110868</v>
      </c>
      <c r="D45" s="41">
        <f t="shared" si="6"/>
        <v>4</v>
      </c>
      <c r="E45" s="42" t="str">
        <f t="shared" si="2"/>
        <v>TARRAGONA</v>
      </c>
      <c r="F45" s="42">
        <f t="shared" si="7"/>
        <v>23527</v>
      </c>
      <c r="G45" s="42">
        <f t="shared" si="8"/>
        <v>25131</v>
      </c>
    </row>
    <row r="46" spans="1:9" x14ac:dyDescent="0.25">
      <c r="A46" s="42" t="str">
        <f t="shared" si="3"/>
        <v>BILBAO</v>
      </c>
      <c r="B46" s="41">
        <f t="shared" si="4"/>
        <v>20910</v>
      </c>
      <c r="C46" s="41">
        <f t="shared" si="5"/>
        <v>21295</v>
      </c>
      <c r="D46" s="41">
        <f t="shared" si="6"/>
        <v>10</v>
      </c>
      <c r="E46" s="42" t="str">
        <f t="shared" si="2"/>
        <v>GIJON</v>
      </c>
      <c r="F46" s="42">
        <f t="shared" si="7"/>
        <v>21157</v>
      </c>
      <c r="G46" s="42">
        <f t="shared" si="8"/>
        <v>20648</v>
      </c>
    </row>
    <row r="47" spans="1:9" x14ac:dyDescent="0.25">
      <c r="A47" s="42" t="str">
        <f t="shared" si="3"/>
        <v>CARTAGENA</v>
      </c>
      <c r="B47" s="41">
        <f t="shared" si="4"/>
        <v>14727</v>
      </c>
      <c r="C47" s="41">
        <f t="shared" si="5"/>
        <v>9727</v>
      </c>
      <c r="D47" s="41">
        <f t="shared" si="6"/>
        <v>11</v>
      </c>
      <c r="E47" s="42" t="str">
        <f t="shared" si="2"/>
        <v>BILBAO</v>
      </c>
      <c r="F47" s="42">
        <f t="shared" si="7"/>
        <v>20910</v>
      </c>
      <c r="G47" s="42">
        <f t="shared" si="8"/>
        <v>21295</v>
      </c>
    </row>
    <row r="48" spans="1:9" x14ac:dyDescent="0.25">
      <c r="A48" s="42" t="str">
        <f t="shared" si="3"/>
        <v>CASTELLON</v>
      </c>
      <c r="B48" s="41">
        <f t="shared" si="4"/>
        <v>4898</v>
      </c>
      <c r="C48" s="41">
        <f t="shared" si="5"/>
        <v>4374</v>
      </c>
      <c r="D48" s="41">
        <f t="shared" si="6"/>
        <v>21</v>
      </c>
      <c r="E48" s="42" t="str">
        <f t="shared" si="2"/>
        <v>CARTAGENA</v>
      </c>
      <c r="F48" s="42">
        <f t="shared" si="7"/>
        <v>14727</v>
      </c>
      <c r="G48" s="42">
        <f t="shared" si="8"/>
        <v>9727</v>
      </c>
    </row>
    <row r="49" spans="1:7" x14ac:dyDescent="0.25">
      <c r="A49" s="42" t="str">
        <f t="shared" si="3"/>
        <v>CEUTA</v>
      </c>
      <c r="B49" s="41">
        <f t="shared" si="4"/>
        <v>112956</v>
      </c>
      <c r="C49" s="41">
        <f t="shared" si="5"/>
        <v>108683</v>
      </c>
      <c r="D49" s="41">
        <f t="shared" si="6"/>
        <v>5</v>
      </c>
      <c r="E49" s="42" t="str">
        <f t="shared" si="2"/>
        <v>HUELVA</v>
      </c>
      <c r="F49" s="42">
        <f t="shared" si="7"/>
        <v>13530</v>
      </c>
      <c r="G49" s="42">
        <f t="shared" si="8"/>
        <v>7039</v>
      </c>
    </row>
    <row r="50" spans="1:7" x14ac:dyDescent="0.25">
      <c r="A50" s="42" t="str">
        <f t="shared" si="3"/>
        <v>FERROL-SAN CIBRAO</v>
      </c>
      <c r="B50" s="41">
        <f t="shared" si="4"/>
        <v>3726</v>
      </c>
      <c r="C50" s="41">
        <f t="shared" si="5"/>
        <v>2417</v>
      </c>
      <c r="D50" s="41">
        <f t="shared" si="6"/>
        <v>24</v>
      </c>
      <c r="E50" s="42" t="str">
        <f t="shared" si="2"/>
        <v>BALEARES</v>
      </c>
      <c r="F50" s="42">
        <f t="shared" si="7"/>
        <v>11462</v>
      </c>
      <c r="G50" s="42">
        <f t="shared" si="8"/>
        <v>3280</v>
      </c>
    </row>
    <row r="51" spans="1:7" x14ac:dyDescent="0.25">
      <c r="A51" s="42" t="str">
        <f t="shared" si="3"/>
        <v>GIJON</v>
      </c>
      <c r="B51" s="41">
        <f t="shared" si="4"/>
        <v>21157</v>
      </c>
      <c r="C51" s="41">
        <f t="shared" si="5"/>
        <v>20648</v>
      </c>
      <c r="D51" s="41">
        <f t="shared" si="6"/>
        <v>9</v>
      </c>
      <c r="E51" s="42" t="str">
        <f t="shared" si="2"/>
        <v>BAHIA DE CADIZ</v>
      </c>
      <c r="F51" s="42">
        <f t="shared" si="7"/>
        <v>10706</v>
      </c>
      <c r="G51" s="42">
        <f t="shared" si="8"/>
        <v>6045</v>
      </c>
    </row>
    <row r="52" spans="1:7" x14ac:dyDescent="0.25">
      <c r="A52" s="42" t="str">
        <f t="shared" si="3"/>
        <v>HUELVA</v>
      </c>
      <c r="B52" s="41">
        <f t="shared" si="4"/>
        <v>13530</v>
      </c>
      <c r="C52" s="41">
        <f t="shared" si="5"/>
        <v>7039</v>
      </c>
      <c r="D52" s="41">
        <f t="shared" si="6"/>
        <v>12</v>
      </c>
      <c r="E52" s="42" t="str">
        <f t="shared" si="2"/>
        <v>SANTANDER</v>
      </c>
      <c r="F52" s="42">
        <f t="shared" si="7"/>
        <v>8875</v>
      </c>
      <c r="G52" s="42">
        <f t="shared" si="8"/>
        <v>8889</v>
      </c>
    </row>
    <row r="53" spans="1:7" x14ac:dyDescent="0.25">
      <c r="A53" s="42" t="str">
        <f t="shared" si="3"/>
        <v>LAS PALMAS</v>
      </c>
      <c r="B53" s="41">
        <f t="shared" si="4"/>
        <v>414346</v>
      </c>
      <c r="C53" s="41">
        <f t="shared" si="5"/>
        <v>323800</v>
      </c>
      <c r="D53" s="41">
        <f t="shared" si="6"/>
        <v>2</v>
      </c>
      <c r="E53" s="42" t="str">
        <f t="shared" si="2"/>
        <v>ALMERIA</v>
      </c>
      <c r="F53" s="42">
        <f t="shared" si="7"/>
        <v>8474</v>
      </c>
      <c r="G53" s="42">
        <f t="shared" si="8"/>
        <v>10285</v>
      </c>
    </row>
    <row r="54" spans="1:7" x14ac:dyDescent="0.25">
      <c r="A54" s="42" t="str">
        <f t="shared" si="3"/>
        <v>MALAGA</v>
      </c>
      <c r="B54" s="41">
        <f t="shared" si="4"/>
        <v>7860</v>
      </c>
      <c r="C54" s="41">
        <f t="shared" si="5"/>
        <v>6595</v>
      </c>
      <c r="D54" s="41">
        <f t="shared" si="6"/>
        <v>17</v>
      </c>
      <c r="E54" s="42" t="str">
        <f t="shared" si="2"/>
        <v>MALAGA</v>
      </c>
      <c r="F54" s="42">
        <f t="shared" si="7"/>
        <v>7860</v>
      </c>
      <c r="G54" s="42">
        <f t="shared" si="8"/>
        <v>6595</v>
      </c>
    </row>
    <row r="55" spans="1:7" x14ac:dyDescent="0.25">
      <c r="A55" s="42" t="str">
        <f t="shared" si="3"/>
        <v>MARIN Y RIA DE PONTEVEDRA</v>
      </c>
      <c r="B55" s="41">
        <f t="shared" si="4"/>
        <v>4678</v>
      </c>
      <c r="C55" s="41">
        <f t="shared" si="5"/>
        <v>6457</v>
      </c>
      <c r="D55" s="41">
        <f t="shared" si="6"/>
        <v>22</v>
      </c>
      <c r="E55" s="42" t="str">
        <f t="shared" si="2"/>
        <v>A CORUÑA</v>
      </c>
      <c r="F55" s="42">
        <f t="shared" ref="F55:F65" si="9">LOOKUP(E55,$A$38:$A$65,$B$38:$B$65)</f>
        <v>7380</v>
      </c>
      <c r="G55" s="42">
        <f t="shared" si="8"/>
        <v>8326</v>
      </c>
    </row>
    <row r="56" spans="1:7" x14ac:dyDescent="0.25">
      <c r="A56" s="42" t="str">
        <f t="shared" si="3"/>
        <v>MELILLA</v>
      </c>
      <c r="B56" s="41">
        <f t="shared" si="4"/>
        <v>150</v>
      </c>
      <c r="C56" s="41">
        <f t="shared" si="5"/>
        <v>815</v>
      </c>
      <c r="D56" s="41">
        <f t="shared" si="6"/>
        <v>27</v>
      </c>
      <c r="E56" s="42" t="str">
        <f t="shared" si="2"/>
        <v>AVILES</v>
      </c>
      <c r="F56" s="42">
        <f t="shared" si="9"/>
        <v>5822</v>
      </c>
      <c r="G56" s="42">
        <f t="shared" si="8"/>
        <v>6347</v>
      </c>
    </row>
    <row r="57" spans="1:7" x14ac:dyDescent="0.25">
      <c r="A57" s="42" t="str">
        <f t="shared" si="3"/>
        <v>MOTRIL</v>
      </c>
      <c r="B57" s="41">
        <f t="shared" si="4"/>
        <v>4525</v>
      </c>
      <c r="C57" s="41">
        <f t="shared" si="5"/>
        <v>1338</v>
      </c>
      <c r="D57" s="41">
        <f t="shared" si="6"/>
        <v>23</v>
      </c>
      <c r="E57" s="42" t="str">
        <f t="shared" si="2"/>
        <v>PASAIA</v>
      </c>
      <c r="F57" s="42">
        <f t="shared" si="9"/>
        <v>5112</v>
      </c>
      <c r="G57" s="42">
        <f t="shared" si="8"/>
        <v>5058</v>
      </c>
    </row>
    <row r="58" spans="1:7" x14ac:dyDescent="0.25">
      <c r="A58" s="42" t="str">
        <f t="shared" si="3"/>
        <v>PASAIA</v>
      </c>
      <c r="B58" s="41">
        <f t="shared" si="4"/>
        <v>5112</v>
      </c>
      <c r="C58" s="41">
        <f t="shared" si="5"/>
        <v>5058</v>
      </c>
      <c r="D58" s="41">
        <f t="shared" si="6"/>
        <v>20</v>
      </c>
      <c r="E58" s="42" t="str">
        <f t="shared" si="2"/>
        <v>CASTELLON</v>
      </c>
      <c r="F58" s="42">
        <f t="shared" si="9"/>
        <v>4898</v>
      </c>
      <c r="G58" s="42">
        <f t="shared" si="8"/>
        <v>4374</v>
      </c>
    </row>
    <row r="59" spans="1:7" x14ac:dyDescent="0.25">
      <c r="A59" s="42" t="str">
        <f t="shared" si="3"/>
        <v>SANTA CRUZ DE TENERIFE</v>
      </c>
      <c r="B59" s="41">
        <f t="shared" si="4"/>
        <v>172330</v>
      </c>
      <c r="C59" s="41">
        <f t="shared" si="5"/>
        <v>206399</v>
      </c>
      <c r="D59" s="41">
        <f t="shared" si="6"/>
        <v>3</v>
      </c>
      <c r="E59" s="42" t="str">
        <f t="shared" si="2"/>
        <v>MARIN Y RIA DE PONTEVEDRA</v>
      </c>
      <c r="F59" s="42">
        <f t="shared" si="9"/>
        <v>4678</v>
      </c>
      <c r="G59" s="42">
        <f t="shared" si="8"/>
        <v>6457</v>
      </c>
    </row>
    <row r="60" spans="1:7" x14ac:dyDescent="0.25">
      <c r="A60" s="42" t="str">
        <f t="shared" si="3"/>
        <v>SANTANDER</v>
      </c>
      <c r="B60" s="41">
        <f t="shared" si="4"/>
        <v>8875</v>
      </c>
      <c r="C60" s="41">
        <f t="shared" si="5"/>
        <v>8889</v>
      </c>
      <c r="D60" s="41">
        <f t="shared" si="6"/>
        <v>15</v>
      </c>
      <c r="E60" s="42" t="str">
        <f t="shared" si="2"/>
        <v>MOTRIL</v>
      </c>
      <c r="F60" s="42">
        <f t="shared" si="9"/>
        <v>4525</v>
      </c>
      <c r="G60" s="42">
        <f t="shared" si="8"/>
        <v>1338</v>
      </c>
    </row>
    <row r="61" spans="1:7" x14ac:dyDescent="0.25">
      <c r="A61" s="42" t="str">
        <f t="shared" si="3"/>
        <v>SEVILLA</v>
      </c>
      <c r="B61" s="41">
        <f t="shared" si="4"/>
        <v>33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3726</v>
      </c>
      <c r="G61" s="42">
        <f t="shared" si="8"/>
        <v>2417</v>
      </c>
    </row>
    <row r="62" spans="1:7" x14ac:dyDescent="0.25">
      <c r="A62" s="42" t="str">
        <f t="shared" si="3"/>
        <v>TARRAGONA</v>
      </c>
      <c r="B62" s="41">
        <f t="shared" si="4"/>
        <v>23527</v>
      </c>
      <c r="C62" s="41">
        <f t="shared" si="5"/>
        <v>25131</v>
      </c>
      <c r="D62" s="41">
        <f t="shared" si="6"/>
        <v>8</v>
      </c>
      <c r="E62" s="42" t="str">
        <f t="shared" si="2"/>
        <v>VILAGARCIA</v>
      </c>
      <c r="F62" s="42">
        <f t="shared" si="9"/>
        <v>1857</v>
      </c>
      <c r="G62" s="42">
        <f t="shared" si="8"/>
        <v>882</v>
      </c>
    </row>
    <row r="63" spans="1:7" x14ac:dyDescent="0.25">
      <c r="A63" s="42" t="str">
        <f t="shared" si="3"/>
        <v>VALENCIA</v>
      </c>
      <c r="B63" s="41">
        <f t="shared" si="4"/>
        <v>44540</v>
      </c>
      <c r="C63" s="41">
        <f t="shared" si="5"/>
        <v>32577</v>
      </c>
      <c r="D63" s="41">
        <f t="shared" si="6"/>
        <v>7</v>
      </c>
      <c r="E63" s="42" t="str">
        <f t="shared" si="2"/>
        <v>ALICANTE</v>
      </c>
      <c r="F63" s="42">
        <f t="shared" si="9"/>
        <v>1531</v>
      </c>
      <c r="G63" s="42">
        <f t="shared" si="8"/>
        <v>1554</v>
      </c>
    </row>
    <row r="64" spans="1:7" x14ac:dyDescent="0.25">
      <c r="A64" s="42" t="str">
        <f t="shared" si="3"/>
        <v>VIGO</v>
      </c>
      <c r="B64" s="41">
        <f t="shared" si="4"/>
        <v>45242</v>
      </c>
      <c r="C64" s="41">
        <f t="shared" si="5"/>
        <v>52806</v>
      </c>
      <c r="D64" s="41">
        <f t="shared" si="6"/>
        <v>6</v>
      </c>
      <c r="E64" s="42" t="str">
        <f t="shared" si="2"/>
        <v>MELILLA</v>
      </c>
      <c r="F64" s="42">
        <f t="shared" si="9"/>
        <v>150</v>
      </c>
      <c r="G64" s="42">
        <f t="shared" si="8"/>
        <v>815</v>
      </c>
    </row>
    <row r="65" spans="1:7" x14ac:dyDescent="0.25">
      <c r="A65" s="42" t="str">
        <f t="shared" si="3"/>
        <v>VILAGARCIA</v>
      </c>
      <c r="B65" s="41">
        <f t="shared" si="4"/>
        <v>1857</v>
      </c>
      <c r="C65" s="41">
        <f t="shared" si="5"/>
        <v>882</v>
      </c>
      <c r="D65" s="41">
        <f t="shared" si="6"/>
        <v>25</v>
      </c>
      <c r="E65" s="42" t="str">
        <f t="shared" si="2"/>
        <v>SEVILLA</v>
      </c>
      <c r="F65" s="42">
        <f t="shared" si="9"/>
        <v>33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Febrero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0</v>
      </c>
      <c r="C8" s="28">
        <v>7935</v>
      </c>
      <c r="D8" s="28">
        <v>0</v>
      </c>
      <c r="E8" s="28">
        <v>11672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1812</v>
      </c>
      <c r="E9" s="27">
        <v>0</v>
      </c>
      <c r="F9" s="18">
        <f t="shared" si="0"/>
        <v>-100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2910905</v>
      </c>
      <c r="C11" s="27">
        <v>2509772</v>
      </c>
      <c r="D11" s="27">
        <v>5870324</v>
      </c>
      <c r="E11" s="27">
        <v>5204575</v>
      </c>
      <c r="F11" s="10">
        <f t="shared" si="0"/>
        <v>-11.340924282884558</v>
      </c>
      <c r="G11" s="1"/>
      <c r="H11" s="1"/>
      <c r="I11" s="1"/>
    </row>
    <row r="12" spans="1:12" x14ac:dyDescent="0.25">
      <c r="A12" s="11" t="s">
        <v>49</v>
      </c>
      <c r="B12" s="28">
        <v>63383</v>
      </c>
      <c r="C12" s="28">
        <v>7552</v>
      </c>
      <c r="D12" s="28">
        <v>123770</v>
      </c>
      <c r="E12" s="28">
        <v>8372</v>
      </c>
      <c r="F12" s="13">
        <f t="shared" si="0"/>
        <v>-93.235840672214593</v>
      </c>
      <c r="G12" s="1"/>
      <c r="H12" s="1"/>
      <c r="I12" s="1"/>
    </row>
    <row r="13" spans="1:12" x14ac:dyDescent="0.25">
      <c r="A13" s="8" t="s">
        <v>50</v>
      </c>
      <c r="B13" s="27">
        <v>10</v>
      </c>
      <c r="C13" s="27">
        <v>0</v>
      </c>
      <c r="D13" s="27">
        <v>10</v>
      </c>
      <c r="E13" s="27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28">
        <v>520802</v>
      </c>
      <c r="C14" s="28">
        <v>725148</v>
      </c>
      <c r="D14" s="28">
        <v>1117703</v>
      </c>
      <c r="E14" s="28">
        <v>1635964</v>
      </c>
      <c r="F14" s="13">
        <f t="shared" si="0"/>
        <v>46.368400192179848</v>
      </c>
      <c r="G14" s="1"/>
      <c r="H14" s="1"/>
      <c r="I14" s="1"/>
    </row>
    <row r="15" spans="1:12" x14ac:dyDescent="0.25">
      <c r="A15" s="8" t="s">
        <v>52</v>
      </c>
      <c r="B15" s="27">
        <v>10757</v>
      </c>
      <c r="C15" s="27">
        <v>131559</v>
      </c>
      <c r="D15" s="27">
        <v>15387</v>
      </c>
      <c r="E15" s="27">
        <v>150647</v>
      </c>
      <c r="F15" s="10">
        <f t="shared" si="0"/>
        <v>879.05374666926627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225</v>
      </c>
      <c r="D16" s="28">
        <v>0</v>
      </c>
      <c r="E16" s="28">
        <v>225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7">
        <v>396</v>
      </c>
      <c r="C17" s="27">
        <v>6949</v>
      </c>
      <c r="D17" s="27">
        <v>396</v>
      </c>
      <c r="E17" s="27">
        <v>14339</v>
      </c>
      <c r="F17" s="10">
        <f t="shared" si="0"/>
        <v>3520.9595959595958</v>
      </c>
      <c r="G17" s="1"/>
      <c r="H17" s="1"/>
      <c r="I17" s="1"/>
    </row>
    <row r="18" spans="1:9" x14ac:dyDescent="0.25">
      <c r="A18" s="11" t="s">
        <v>55</v>
      </c>
      <c r="B18" s="28">
        <v>68829</v>
      </c>
      <c r="C18" s="28">
        <v>16</v>
      </c>
      <c r="D18" s="28">
        <v>171910</v>
      </c>
      <c r="E18" s="28">
        <v>124</v>
      </c>
      <c r="F18" s="13">
        <f t="shared" si="0"/>
        <v>-99.927869233901461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46088</v>
      </c>
      <c r="C20" s="28">
        <v>31057</v>
      </c>
      <c r="D20" s="28">
        <v>71980</v>
      </c>
      <c r="E20" s="28">
        <v>55086</v>
      </c>
      <c r="F20" s="13">
        <f t="shared" si="0"/>
        <v>-23.470408446790771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660776</v>
      </c>
      <c r="C22" s="28">
        <v>748907</v>
      </c>
      <c r="D22" s="28">
        <v>1325799</v>
      </c>
      <c r="E22" s="28">
        <v>1460575</v>
      </c>
      <c r="F22" s="13">
        <f t="shared" si="0"/>
        <v>10.165643510064498</v>
      </c>
      <c r="G22" s="1"/>
      <c r="H22" s="1"/>
      <c r="I22" s="1"/>
    </row>
    <row r="23" spans="1:9" x14ac:dyDescent="0.25">
      <c r="A23" s="8" t="s">
        <v>60</v>
      </c>
      <c r="B23" s="27">
        <v>37280</v>
      </c>
      <c r="C23" s="27">
        <v>39757</v>
      </c>
      <c r="D23" s="27">
        <v>117351</v>
      </c>
      <c r="E23" s="27">
        <v>105853</v>
      </c>
      <c r="F23" s="10">
        <f t="shared" si="0"/>
        <v>-9.797956557677395</v>
      </c>
      <c r="G23" s="1"/>
      <c r="H23" s="1"/>
      <c r="I23" s="1"/>
    </row>
    <row r="24" spans="1:9" x14ac:dyDescent="0.25">
      <c r="A24" s="11" t="s">
        <v>61</v>
      </c>
      <c r="B24" s="28">
        <v>58</v>
      </c>
      <c r="C24" s="28">
        <v>5498</v>
      </c>
      <c r="D24" s="28">
        <v>116</v>
      </c>
      <c r="E24" s="28">
        <v>8025</v>
      </c>
      <c r="F24" s="13">
        <f t="shared" si="0"/>
        <v>6818.1034482758623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46</v>
      </c>
      <c r="E26" s="2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23996</v>
      </c>
      <c r="C28" s="28">
        <v>13663</v>
      </c>
      <c r="D28" s="28">
        <v>39882</v>
      </c>
      <c r="E28" s="28">
        <v>27043</v>
      </c>
      <c r="F28" s="13">
        <f t="shared" si="0"/>
        <v>-32.19246777995086</v>
      </c>
      <c r="G28" s="1"/>
      <c r="H28" s="1"/>
      <c r="I28" s="1"/>
    </row>
    <row r="29" spans="1:9" x14ac:dyDescent="0.25">
      <c r="A29" s="8" t="s">
        <v>66</v>
      </c>
      <c r="B29" s="27">
        <v>31</v>
      </c>
      <c r="C29" s="27">
        <v>0</v>
      </c>
      <c r="D29" s="27">
        <v>31</v>
      </c>
      <c r="E29" s="27">
        <v>116</v>
      </c>
      <c r="F29" s="10">
        <f t="shared" si="0"/>
        <v>274.19354838709677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527794</v>
      </c>
      <c r="C31" s="27">
        <v>401211</v>
      </c>
      <c r="D31" s="27">
        <v>1028184</v>
      </c>
      <c r="E31" s="27">
        <v>827617</v>
      </c>
      <c r="F31" s="10">
        <f t="shared" si="0"/>
        <v>-19.506917049866559</v>
      </c>
      <c r="G31" s="1"/>
      <c r="H31" s="1"/>
      <c r="I31" s="1"/>
    </row>
    <row r="32" spans="1:9" x14ac:dyDescent="0.25">
      <c r="A32" s="11" t="s">
        <v>69</v>
      </c>
      <c r="B32" s="28">
        <v>2023907</v>
      </c>
      <c r="C32" s="28">
        <v>2269616</v>
      </c>
      <c r="D32" s="28">
        <v>4103262</v>
      </c>
      <c r="E32" s="28">
        <v>5157913</v>
      </c>
      <c r="F32" s="13">
        <f t="shared" si="0"/>
        <v>25.702745766660769</v>
      </c>
      <c r="G32" s="1"/>
      <c r="H32" s="1"/>
      <c r="I32" s="1"/>
    </row>
    <row r="33" spans="1:9" x14ac:dyDescent="0.25">
      <c r="A33" s="8" t="s">
        <v>70</v>
      </c>
      <c r="B33" s="27">
        <v>24079</v>
      </c>
      <c r="C33" s="27">
        <v>22431</v>
      </c>
      <c r="D33" s="27">
        <v>40862</v>
      </c>
      <c r="E33" s="27">
        <v>41648</v>
      </c>
      <c r="F33" s="10">
        <f t="shared" si="0"/>
        <v>1.923547550291218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3605</v>
      </c>
      <c r="D34" s="28">
        <v>0</v>
      </c>
      <c r="E34" s="28">
        <v>12545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6919091</v>
      </c>
      <c r="C35" s="15">
        <f t="shared" ref="C35:E35" si="1">SUM(C7:C34)</f>
        <v>6924901</v>
      </c>
      <c r="D35" s="15">
        <f t="shared" si="1"/>
        <v>14028825</v>
      </c>
      <c r="E35" s="15">
        <f t="shared" si="1"/>
        <v>14722339</v>
      </c>
      <c r="F35" s="16">
        <f t="shared" si="0"/>
        <v>4.943493129324807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5204575</v>
      </c>
      <c r="G38" s="42">
        <f>LOOKUP(E38,$A$38:$A$65,$C$38:$C$65)</f>
        <v>5870324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11672</v>
      </c>
      <c r="C39" s="41">
        <f t="shared" ref="C39:C65" si="5">D8</f>
        <v>0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5157913</v>
      </c>
      <c r="G39" s="42">
        <f t="shared" ref="G39:G65" si="8">LOOKUP(E39,$A$38:$A$65,$C$38:$C$65)</f>
        <v>4103262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1812</v>
      </c>
      <c r="D40" s="41">
        <f t="shared" si="6"/>
        <v>28</v>
      </c>
      <c r="E40" s="42" t="str">
        <f t="shared" si="2"/>
        <v>BARCELONA</v>
      </c>
      <c r="F40" s="42">
        <f t="shared" si="7"/>
        <v>1635964</v>
      </c>
      <c r="G40" s="42">
        <f t="shared" si="8"/>
        <v>1117703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1460575</v>
      </c>
      <c r="G41" s="42">
        <f t="shared" si="8"/>
        <v>1325799</v>
      </c>
    </row>
    <row r="42" spans="1:9" x14ac:dyDescent="0.25">
      <c r="A42" s="42" t="str">
        <f t="shared" si="3"/>
        <v>BAHIA DE ALGECIRAS</v>
      </c>
      <c r="B42" s="41">
        <f t="shared" si="4"/>
        <v>5204575</v>
      </c>
      <c r="C42" s="41">
        <f t="shared" si="5"/>
        <v>5870324</v>
      </c>
      <c r="D42" s="41">
        <f t="shared" si="6"/>
        <v>1</v>
      </c>
      <c r="E42" s="42" t="str">
        <f t="shared" si="2"/>
        <v>TARRAGONA</v>
      </c>
      <c r="F42" s="42">
        <f t="shared" si="7"/>
        <v>827617</v>
      </c>
      <c r="G42" s="42">
        <f t="shared" si="8"/>
        <v>1028184</v>
      </c>
    </row>
    <row r="43" spans="1:9" x14ac:dyDescent="0.25">
      <c r="A43" s="42" t="str">
        <f t="shared" si="3"/>
        <v>BAHIA DE CADIZ</v>
      </c>
      <c r="B43" s="41">
        <f t="shared" si="4"/>
        <v>8372</v>
      </c>
      <c r="C43" s="41">
        <f t="shared" si="5"/>
        <v>123770</v>
      </c>
      <c r="D43" s="41">
        <f t="shared" si="6"/>
        <v>14</v>
      </c>
      <c r="E43" s="42" t="str">
        <f t="shared" si="2"/>
        <v>BILBAO</v>
      </c>
      <c r="F43" s="42">
        <f t="shared" si="7"/>
        <v>150647</v>
      </c>
      <c r="G43" s="42">
        <f t="shared" si="8"/>
        <v>15387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10</v>
      </c>
      <c r="D44" s="41">
        <f t="shared" si="6"/>
        <v>28</v>
      </c>
      <c r="E44" s="42" t="str">
        <f t="shared" si="2"/>
        <v>MALAGA</v>
      </c>
      <c r="F44" s="42">
        <f t="shared" si="7"/>
        <v>105853</v>
      </c>
      <c r="G44" s="42">
        <f t="shared" si="8"/>
        <v>117351</v>
      </c>
    </row>
    <row r="45" spans="1:9" x14ac:dyDescent="0.25">
      <c r="A45" s="42" t="str">
        <f t="shared" si="3"/>
        <v>BARCELONA</v>
      </c>
      <c r="B45" s="41">
        <f t="shared" si="4"/>
        <v>1635964</v>
      </c>
      <c r="C45" s="41">
        <f t="shared" si="5"/>
        <v>1117703</v>
      </c>
      <c r="D45" s="41">
        <f t="shared" si="6"/>
        <v>3</v>
      </c>
      <c r="E45" s="42" t="str">
        <f t="shared" si="2"/>
        <v>GIJON</v>
      </c>
      <c r="F45" s="42">
        <f t="shared" si="7"/>
        <v>55086</v>
      </c>
      <c r="G45" s="42">
        <f t="shared" si="8"/>
        <v>71980</v>
      </c>
    </row>
    <row r="46" spans="1:9" x14ac:dyDescent="0.25">
      <c r="A46" s="42" t="str">
        <f t="shared" si="3"/>
        <v>BILBAO</v>
      </c>
      <c r="B46" s="41">
        <f t="shared" si="4"/>
        <v>150647</v>
      </c>
      <c r="C46" s="41">
        <f t="shared" si="5"/>
        <v>15387</v>
      </c>
      <c r="D46" s="41">
        <f t="shared" si="6"/>
        <v>6</v>
      </c>
      <c r="E46" s="42" t="str">
        <f t="shared" si="2"/>
        <v>VIGO</v>
      </c>
      <c r="F46" s="42">
        <f t="shared" si="7"/>
        <v>41648</v>
      </c>
      <c r="G46" s="42">
        <f t="shared" si="8"/>
        <v>40862</v>
      </c>
    </row>
    <row r="47" spans="1:9" x14ac:dyDescent="0.25">
      <c r="A47" s="42" t="str">
        <f t="shared" si="3"/>
        <v>CARTAGENA</v>
      </c>
      <c r="B47" s="41">
        <f t="shared" si="4"/>
        <v>225</v>
      </c>
      <c r="C47" s="41">
        <f t="shared" si="5"/>
        <v>0</v>
      </c>
      <c r="D47" s="41">
        <f t="shared" si="6"/>
        <v>16</v>
      </c>
      <c r="E47" s="42" t="str">
        <f t="shared" si="2"/>
        <v>SANTA CRUZ DE TENERIFE</v>
      </c>
      <c r="F47" s="42">
        <f t="shared" si="7"/>
        <v>27043</v>
      </c>
      <c r="G47" s="42">
        <f t="shared" si="8"/>
        <v>39882</v>
      </c>
    </row>
    <row r="48" spans="1:9" x14ac:dyDescent="0.25">
      <c r="A48" s="42" t="str">
        <f t="shared" si="3"/>
        <v>CASTELLON</v>
      </c>
      <c r="B48" s="41">
        <f t="shared" si="4"/>
        <v>14339</v>
      </c>
      <c r="C48" s="41">
        <f t="shared" si="5"/>
        <v>396</v>
      </c>
      <c r="D48" s="41">
        <f t="shared" si="6"/>
        <v>11</v>
      </c>
      <c r="E48" s="42" t="str">
        <f t="shared" si="2"/>
        <v>CASTELLON</v>
      </c>
      <c r="F48" s="42">
        <f t="shared" si="7"/>
        <v>14339</v>
      </c>
      <c r="G48" s="42">
        <f t="shared" si="8"/>
        <v>396</v>
      </c>
    </row>
    <row r="49" spans="1:7" x14ac:dyDescent="0.25">
      <c r="A49" s="42" t="str">
        <f t="shared" si="3"/>
        <v>CEUTA</v>
      </c>
      <c r="B49" s="41">
        <f t="shared" si="4"/>
        <v>124</v>
      </c>
      <c r="C49" s="41">
        <f t="shared" si="5"/>
        <v>171910</v>
      </c>
      <c r="D49" s="41">
        <f t="shared" si="6"/>
        <v>17</v>
      </c>
      <c r="E49" s="42" t="str">
        <f t="shared" si="2"/>
        <v>VILAGARCIA</v>
      </c>
      <c r="F49" s="42">
        <f t="shared" si="7"/>
        <v>12545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ALICANTE</v>
      </c>
      <c r="F50" s="42">
        <f t="shared" si="7"/>
        <v>11672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55086</v>
      </c>
      <c r="C51" s="41">
        <f t="shared" si="5"/>
        <v>71980</v>
      </c>
      <c r="D51" s="41">
        <f t="shared" si="6"/>
        <v>8</v>
      </c>
      <c r="E51" s="42" t="str">
        <f t="shared" si="2"/>
        <v>BAHIA DE CADIZ</v>
      </c>
      <c r="F51" s="42">
        <f t="shared" si="7"/>
        <v>8372</v>
      </c>
      <c r="G51" s="42">
        <f t="shared" si="8"/>
        <v>123770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8025</v>
      </c>
      <c r="G52" s="42">
        <f t="shared" si="8"/>
        <v>116</v>
      </c>
    </row>
    <row r="53" spans="1:7" x14ac:dyDescent="0.25">
      <c r="A53" s="42" t="str">
        <f t="shared" si="3"/>
        <v>LAS PALMAS</v>
      </c>
      <c r="B53" s="41">
        <f t="shared" si="4"/>
        <v>1460575</v>
      </c>
      <c r="C53" s="41">
        <f t="shared" si="5"/>
        <v>1325799</v>
      </c>
      <c r="D53" s="41">
        <f t="shared" si="6"/>
        <v>4</v>
      </c>
      <c r="E53" s="42" t="str">
        <f t="shared" si="2"/>
        <v>CARTAGENA</v>
      </c>
      <c r="F53" s="42">
        <f t="shared" si="7"/>
        <v>225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105853</v>
      </c>
      <c r="C54" s="41">
        <f t="shared" si="5"/>
        <v>117351</v>
      </c>
      <c r="D54" s="41">
        <f t="shared" si="6"/>
        <v>7</v>
      </c>
      <c r="E54" s="42" t="str">
        <f t="shared" si="2"/>
        <v>CEUTA</v>
      </c>
      <c r="F54" s="42">
        <f t="shared" si="7"/>
        <v>124</v>
      </c>
      <c r="G54" s="42">
        <f t="shared" si="8"/>
        <v>171910</v>
      </c>
    </row>
    <row r="55" spans="1:7" x14ac:dyDescent="0.25">
      <c r="A55" s="42" t="str">
        <f t="shared" si="3"/>
        <v>MARIN Y RIA DE PONTEVEDRA</v>
      </c>
      <c r="B55" s="41">
        <f t="shared" si="4"/>
        <v>8025</v>
      </c>
      <c r="C55" s="41">
        <f t="shared" si="5"/>
        <v>116</v>
      </c>
      <c r="D55" s="41">
        <f t="shared" si="6"/>
        <v>15</v>
      </c>
      <c r="E55" s="42" t="str">
        <f t="shared" si="2"/>
        <v>SANTANDER</v>
      </c>
      <c r="F55" s="42">
        <f t="shared" ref="F55:F65" si="9">LOOKUP(E55,$A$38:$A$65,$B$38:$B$65)</f>
        <v>116</v>
      </c>
      <c r="G55" s="42">
        <f t="shared" si="8"/>
        <v>31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46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27043</v>
      </c>
      <c r="C59" s="41">
        <f t="shared" si="5"/>
        <v>39882</v>
      </c>
      <c r="D59" s="41">
        <f t="shared" si="6"/>
        <v>10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116</v>
      </c>
      <c r="C60" s="41">
        <f t="shared" si="5"/>
        <v>31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827617</v>
      </c>
      <c r="C62" s="41">
        <f t="shared" si="5"/>
        <v>1028184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5157913</v>
      </c>
      <c r="C63" s="41">
        <f t="shared" si="5"/>
        <v>4103262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41648</v>
      </c>
      <c r="C64" s="41">
        <f t="shared" si="5"/>
        <v>40862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12545</v>
      </c>
      <c r="C65" s="41">
        <f t="shared" si="5"/>
        <v>0</v>
      </c>
      <c r="D65" s="41">
        <f t="shared" si="6"/>
        <v>12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Febrero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0</v>
      </c>
      <c r="C8" s="30">
        <v>7935</v>
      </c>
      <c r="D8" s="30">
        <v>0</v>
      </c>
      <c r="E8" s="30">
        <v>11672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2876481</v>
      </c>
      <c r="C11" s="29">
        <v>2502612</v>
      </c>
      <c r="D11" s="29">
        <v>5813891</v>
      </c>
      <c r="E11" s="29">
        <v>5163920</v>
      </c>
      <c r="F11" s="10">
        <f t="shared" si="0"/>
        <v>-11.179621358570358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2471</v>
      </c>
      <c r="D12" s="30">
        <v>32</v>
      </c>
      <c r="E12" s="30">
        <v>2471</v>
      </c>
      <c r="F12" s="13">
        <f t="shared" si="0"/>
        <v>7621.875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0</v>
      </c>
      <c r="E13" s="2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0">
        <v>485136</v>
      </c>
      <c r="C14" s="30">
        <v>703850</v>
      </c>
      <c r="D14" s="30">
        <v>1066954</v>
      </c>
      <c r="E14" s="30">
        <v>1595459</v>
      </c>
      <c r="F14" s="13">
        <f t="shared" si="0"/>
        <v>49.534000528607606</v>
      </c>
      <c r="G14" s="1"/>
      <c r="H14" s="1"/>
      <c r="I14" s="1"/>
    </row>
    <row r="15" spans="1:12" x14ac:dyDescent="0.25">
      <c r="A15" s="8" t="s">
        <v>52</v>
      </c>
      <c r="B15" s="29">
        <v>8946</v>
      </c>
      <c r="C15" s="29">
        <v>7631</v>
      </c>
      <c r="D15" s="29">
        <v>13576</v>
      </c>
      <c r="E15" s="29">
        <v>13482</v>
      </c>
      <c r="F15" s="10">
        <f t="shared" si="0"/>
        <v>-0.69239835002946393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8</v>
      </c>
      <c r="D16" s="30">
        <v>0</v>
      </c>
      <c r="E16" s="30">
        <v>8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389</v>
      </c>
      <c r="C17" s="29">
        <v>5448</v>
      </c>
      <c r="D17" s="29">
        <v>389</v>
      </c>
      <c r="E17" s="29">
        <v>8437</v>
      </c>
      <c r="F17" s="10">
        <f t="shared" si="0"/>
        <v>2068.8946015424162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11</v>
      </c>
      <c r="D18" s="30">
        <v>0</v>
      </c>
      <c r="E18" s="30">
        <v>60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630232</v>
      </c>
      <c r="C22" s="30">
        <v>708095</v>
      </c>
      <c r="D22" s="30">
        <v>1262248</v>
      </c>
      <c r="E22" s="30">
        <v>1379618</v>
      </c>
      <c r="F22" s="13">
        <f t="shared" si="0"/>
        <v>9.2984896787319116</v>
      </c>
      <c r="G22" s="1"/>
      <c r="H22" s="1"/>
      <c r="I22" s="1"/>
    </row>
    <row r="23" spans="1:9" x14ac:dyDescent="0.25">
      <c r="A23" s="8" t="s">
        <v>60</v>
      </c>
      <c r="B23" s="29">
        <v>37280</v>
      </c>
      <c r="C23" s="29">
        <v>39757</v>
      </c>
      <c r="D23" s="29">
        <v>117351</v>
      </c>
      <c r="E23" s="29">
        <v>105853</v>
      </c>
      <c r="F23" s="10">
        <f t="shared" si="0"/>
        <v>-9.797956557677395</v>
      </c>
      <c r="G23" s="1"/>
      <c r="H23" s="1"/>
      <c r="I23" s="1"/>
    </row>
    <row r="24" spans="1:9" x14ac:dyDescent="0.25">
      <c r="A24" s="11" t="s">
        <v>61</v>
      </c>
      <c r="B24" s="30">
        <v>58</v>
      </c>
      <c r="C24" s="30">
        <v>5498</v>
      </c>
      <c r="D24" s="30">
        <v>116</v>
      </c>
      <c r="E24" s="30">
        <v>8025</v>
      </c>
      <c r="F24" s="13">
        <f t="shared" si="0"/>
        <v>6818.1034482758623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46</v>
      </c>
      <c r="E26" s="30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20914</v>
      </c>
      <c r="C28" s="30">
        <v>0</v>
      </c>
      <c r="D28" s="30">
        <v>33245</v>
      </c>
      <c r="E28" s="30">
        <v>0</v>
      </c>
      <c r="F28" s="13">
        <f t="shared" si="0"/>
        <v>-100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0</v>
      </c>
      <c r="E29" s="29">
        <v>116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172841</v>
      </c>
      <c r="C31" s="29">
        <v>134030</v>
      </c>
      <c r="D31" s="29">
        <v>356784</v>
      </c>
      <c r="E31" s="29">
        <v>265010</v>
      </c>
      <c r="F31" s="10">
        <f t="shared" si="0"/>
        <v>-25.722566034351317</v>
      </c>
      <c r="G31" s="1"/>
      <c r="H31" s="1"/>
      <c r="I31" s="1"/>
    </row>
    <row r="32" spans="1:9" x14ac:dyDescent="0.25">
      <c r="A32" s="11" t="s">
        <v>69</v>
      </c>
      <c r="B32" s="30">
        <v>2023259</v>
      </c>
      <c r="C32" s="30">
        <v>2266750</v>
      </c>
      <c r="D32" s="30">
        <v>4102283</v>
      </c>
      <c r="E32" s="30">
        <v>4923345</v>
      </c>
      <c r="F32" s="13">
        <f t="shared" si="0"/>
        <v>20.014757636174778</v>
      </c>
      <c r="G32" s="1"/>
      <c r="H32" s="1"/>
      <c r="I32" s="1"/>
    </row>
    <row r="33" spans="1:9" x14ac:dyDescent="0.25">
      <c r="A33" s="8" t="s">
        <v>70</v>
      </c>
      <c r="B33" s="29">
        <v>14671</v>
      </c>
      <c r="C33" s="29">
        <v>11845</v>
      </c>
      <c r="D33" s="29">
        <v>24271</v>
      </c>
      <c r="E33" s="29">
        <v>18662</v>
      </c>
      <c r="F33" s="10">
        <f t="shared" si="0"/>
        <v>-23.109884223970994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6270207</v>
      </c>
      <c r="C35" s="15">
        <f t="shared" ref="C35:E35" si="1">SUM(C7:C34)</f>
        <v>6395941</v>
      </c>
      <c r="D35" s="15">
        <f t="shared" si="1"/>
        <v>12791186</v>
      </c>
      <c r="E35" s="15">
        <f t="shared" si="1"/>
        <v>13496138</v>
      </c>
      <c r="F35" s="16">
        <f t="shared" si="0"/>
        <v>5.5112325002544651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5163920</v>
      </c>
      <c r="G38" s="42">
        <f>LOOKUP(E38,$A$38:$A$65,$C$38:$C$65)</f>
        <v>5813891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11672</v>
      </c>
      <c r="C39" s="41">
        <f t="shared" ref="C39:C65" si="5">D8</f>
        <v>0</v>
      </c>
      <c r="D39" s="41">
        <f t="shared" ref="D39:D65" si="6">_xlfn.RANK.EQ(B39,$B$38:$B$65)+COUNTIF($B$38:$B$65,B39)-1</f>
        <v>9</v>
      </c>
      <c r="E39" s="42" t="str">
        <f t="shared" si="2"/>
        <v>VALENCIA</v>
      </c>
      <c r="F39" s="42">
        <f t="shared" ref="F39:F54" si="7">LOOKUP(E39,$A$38:$A$65,$B$38:$B$65)</f>
        <v>4923345</v>
      </c>
      <c r="G39" s="42">
        <f t="shared" ref="G39:G65" si="8">LOOKUP(E39,$A$38:$A$65,$C$38:$C$65)</f>
        <v>4102283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1595459</v>
      </c>
      <c r="G40" s="42">
        <f t="shared" si="8"/>
        <v>1066954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1379618</v>
      </c>
      <c r="G41" s="42">
        <f t="shared" si="8"/>
        <v>1262248</v>
      </c>
    </row>
    <row r="42" spans="1:9" x14ac:dyDescent="0.25">
      <c r="A42" s="42" t="str">
        <f t="shared" si="3"/>
        <v>BAHIA DE ALGECIRAS</v>
      </c>
      <c r="B42" s="41">
        <f t="shared" si="4"/>
        <v>5163920</v>
      </c>
      <c r="C42" s="41">
        <f t="shared" si="5"/>
        <v>5813891</v>
      </c>
      <c r="D42" s="41">
        <f t="shared" si="6"/>
        <v>1</v>
      </c>
      <c r="E42" s="42" t="str">
        <f t="shared" si="2"/>
        <v>TARRAGONA</v>
      </c>
      <c r="F42" s="42">
        <f t="shared" si="7"/>
        <v>265010</v>
      </c>
      <c r="G42" s="42">
        <f t="shared" si="8"/>
        <v>356784</v>
      </c>
    </row>
    <row r="43" spans="1:9" x14ac:dyDescent="0.25">
      <c r="A43" s="42" t="str">
        <f t="shared" si="3"/>
        <v>BAHIA DE CADIZ</v>
      </c>
      <c r="B43" s="41">
        <f t="shared" si="4"/>
        <v>2471</v>
      </c>
      <c r="C43" s="41">
        <f t="shared" si="5"/>
        <v>32</v>
      </c>
      <c r="D43" s="41">
        <f t="shared" si="6"/>
        <v>12</v>
      </c>
      <c r="E43" s="42" t="str">
        <f t="shared" si="2"/>
        <v>MALAGA</v>
      </c>
      <c r="F43" s="42">
        <f t="shared" si="7"/>
        <v>105853</v>
      </c>
      <c r="G43" s="42">
        <f t="shared" si="8"/>
        <v>117351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VIGO</v>
      </c>
      <c r="F44" s="42">
        <f t="shared" si="7"/>
        <v>18662</v>
      </c>
      <c r="G44" s="42">
        <f t="shared" si="8"/>
        <v>24271</v>
      </c>
    </row>
    <row r="45" spans="1:9" x14ac:dyDescent="0.25">
      <c r="A45" s="42" t="str">
        <f t="shared" si="3"/>
        <v>BARCELONA</v>
      </c>
      <c r="B45" s="41">
        <f t="shared" si="4"/>
        <v>1595459</v>
      </c>
      <c r="C45" s="41">
        <f t="shared" si="5"/>
        <v>1066954</v>
      </c>
      <c r="D45" s="41">
        <f t="shared" si="6"/>
        <v>3</v>
      </c>
      <c r="E45" s="42" t="str">
        <f t="shared" si="2"/>
        <v>BILBAO</v>
      </c>
      <c r="F45" s="42">
        <f t="shared" si="7"/>
        <v>13482</v>
      </c>
      <c r="G45" s="42">
        <f t="shared" si="8"/>
        <v>13576</v>
      </c>
    </row>
    <row r="46" spans="1:9" x14ac:dyDescent="0.25">
      <c r="A46" s="42" t="str">
        <f t="shared" si="3"/>
        <v>BILBAO</v>
      </c>
      <c r="B46" s="41">
        <f t="shared" si="4"/>
        <v>13482</v>
      </c>
      <c r="C46" s="41">
        <f t="shared" si="5"/>
        <v>13576</v>
      </c>
      <c r="D46" s="41">
        <f t="shared" si="6"/>
        <v>8</v>
      </c>
      <c r="E46" s="42" t="str">
        <f t="shared" si="2"/>
        <v>ALICANTE</v>
      </c>
      <c r="F46" s="42">
        <f t="shared" si="7"/>
        <v>11672</v>
      </c>
      <c r="G46" s="42">
        <f t="shared" si="8"/>
        <v>0</v>
      </c>
    </row>
    <row r="47" spans="1:9" x14ac:dyDescent="0.25">
      <c r="A47" s="42" t="str">
        <f t="shared" si="3"/>
        <v>CARTAGENA</v>
      </c>
      <c r="B47" s="41">
        <f t="shared" si="4"/>
        <v>8</v>
      </c>
      <c r="C47" s="41">
        <f t="shared" si="5"/>
        <v>0</v>
      </c>
      <c r="D47" s="41">
        <f t="shared" si="6"/>
        <v>15</v>
      </c>
      <c r="E47" s="42" t="str">
        <f t="shared" si="2"/>
        <v>CASTELLON</v>
      </c>
      <c r="F47" s="42">
        <f t="shared" si="7"/>
        <v>8437</v>
      </c>
      <c r="G47" s="42">
        <f t="shared" si="8"/>
        <v>389</v>
      </c>
    </row>
    <row r="48" spans="1:9" x14ac:dyDescent="0.25">
      <c r="A48" s="42" t="str">
        <f t="shared" si="3"/>
        <v>CASTELLON</v>
      </c>
      <c r="B48" s="41">
        <f t="shared" si="4"/>
        <v>8437</v>
      </c>
      <c r="C48" s="41">
        <f t="shared" si="5"/>
        <v>389</v>
      </c>
      <c r="D48" s="41">
        <f t="shared" si="6"/>
        <v>10</v>
      </c>
      <c r="E48" s="42" t="str">
        <f t="shared" si="2"/>
        <v>MARIN Y RIA DE PONTEVEDRA</v>
      </c>
      <c r="F48" s="42">
        <f t="shared" si="7"/>
        <v>8025</v>
      </c>
      <c r="G48" s="42">
        <f t="shared" si="8"/>
        <v>116</v>
      </c>
    </row>
    <row r="49" spans="1:7" x14ac:dyDescent="0.25">
      <c r="A49" s="42" t="str">
        <f t="shared" si="3"/>
        <v>CEUTA</v>
      </c>
      <c r="B49" s="41">
        <f t="shared" si="4"/>
        <v>60</v>
      </c>
      <c r="C49" s="41">
        <f t="shared" si="5"/>
        <v>0</v>
      </c>
      <c r="D49" s="41">
        <f t="shared" si="6"/>
        <v>14</v>
      </c>
      <c r="E49" s="42" t="str">
        <f t="shared" si="2"/>
        <v>BAHIA DE CADIZ</v>
      </c>
      <c r="F49" s="42">
        <f t="shared" si="7"/>
        <v>2471</v>
      </c>
      <c r="G49" s="42">
        <f t="shared" si="8"/>
        <v>32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SANTANDER</v>
      </c>
      <c r="F50" s="42">
        <f t="shared" si="7"/>
        <v>116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CEUTA</v>
      </c>
      <c r="F51" s="42">
        <f t="shared" si="7"/>
        <v>60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8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1379618</v>
      </c>
      <c r="C53" s="41">
        <f t="shared" si="5"/>
        <v>1262248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105853</v>
      </c>
      <c r="C54" s="41">
        <f t="shared" si="5"/>
        <v>117351</v>
      </c>
      <c r="D54" s="41">
        <f t="shared" si="6"/>
        <v>6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8025</v>
      </c>
      <c r="C55" s="41">
        <f t="shared" si="5"/>
        <v>116</v>
      </c>
      <c r="D55" s="41">
        <f t="shared" si="6"/>
        <v>11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46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0</v>
      </c>
      <c r="C59" s="41">
        <f t="shared" si="5"/>
        <v>33245</v>
      </c>
      <c r="D59" s="41">
        <f t="shared" si="6"/>
        <v>28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116</v>
      </c>
      <c r="C60" s="41">
        <f t="shared" si="5"/>
        <v>0</v>
      </c>
      <c r="D60" s="41">
        <f t="shared" si="6"/>
        <v>13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265010</v>
      </c>
      <c r="C62" s="41">
        <f t="shared" si="5"/>
        <v>356784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4923345</v>
      </c>
      <c r="C63" s="41">
        <f t="shared" si="5"/>
        <v>4102283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18662</v>
      </c>
      <c r="C64" s="41">
        <f t="shared" si="5"/>
        <v>24271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Febrero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1">
        <v>7367</v>
      </c>
      <c r="C7" s="31">
        <v>5578</v>
      </c>
      <c r="D7" s="31">
        <v>15860</v>
      </c>
      <c r="E7" s="31">
        <v>9963</v>
      </c>
      <c r="F7" s="10">
        <f>((E7*100)/D7)-100</f>
        <v>-37.18158890290038</v>
      </c>
      <c r="G7" s="1"/>
      <c r="H7" s="1"/>
      <c r="I7" s="1"/>
    </row>
    <row r="8" spans="1:12" x14ac:dyDescent="0.25">
      <c r="A8" s="11" t="s">
        <v>45</v>
      </c>
      <c r="B8" s="32">
        <v>81984</v>
      </c>
      <c r="C8" s="32">
        <v>100184</v>
      </c>
      <c r="D8" s="32">
        <v>167761</v>
      </c>
      <c r="E8" s="32">
        <v>196672</v>
      </c>
      <c r="F8" s="13">
        <f t="shared" ref="F8:F35" si="0">((E8*100)/D8)-100</f>
        <v>17.233445198824512</v>
      </c>
      <c r="G8" s="1"/>
      <c r="H8" s="1"/>
      <c r="I8" s="1"/>
    </row>
    <row r="9" spans="1:12" x14ac:dyDescent="0.25">
      <c r="A9" s="8" t="s">
        <v>46</v>
      </c>
      <c r="B9" s="31">
        <v>2929</v>
      </c>
      <c r="C9" s="31">
        <v>4064</v>
      </c>
      <c r="D9" s="31">
        <v>5383</v>
      </c>
      <c r="E9" s="31">
        <v>6568</v>
      </c>
      <c r="F9" s="10">
        <f t="shared" si="0"/>
        <v>22.013746981237233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0</v>
      </c>
      <c r="E10" s="3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1">
        <v>3039697</v>
      </c>
      <c r="C11" s="31">
        <v>2706639</v>
      </c>
      <c r="D11" s="31">
        <v>6124820</v>
      </c>
      <c r="E11" s="31">
        <v>5572473</v>
      </c>
      <c r="F11" s="10">
        <f t="shared" si="0"/>
        <v>-9.0181752280066974</v>
      </c>
      <c r="G11" s="1"/>
      <c r="H11" s="1"/>
      <c r="I11" s="1"/>
    </row>
    <row r="12" spans="1:12" x14ac:dyDescent="0.25">
      <c r="A12" s="11" t="s">
        <v>49</v>
      </c>
      <c r="B12" s="32">
        <v>83760</v>
      </c>
      <c r="C12" s="32">
        <v>69284</v>
      </c>
      <c r="D12" s="32">
        <v>170645</v>
      </c>
      <c r="E12" s="32">
        <v>125255</v>
      </c>
      <c r="F12" s="13">
        <f t="shared" si="0"/>
        <v>-26.599079961323213</v>
      </c>
      <c r="G12" s="1"/>
      <c r="H12" s="1"/>
      <c r="I12" s="1"/>
    </row>
    <row r="13" spans="1:12" x14ac:dyDescent="0.25">
      <c r="A13" s="8" t="s">
        <v>50</v>
      </c>
      <c r="B13" s="31">
        <v>38884</v>
      </c>
      <c r="C13" s="31">
        <v>26799</v>
      </c>
      <c r="D13" s="31">
        <v>71615</v>
      </c>
      <c r="E13" s="31">
        <v>52116</v>
      </c>
      <c r="F13" s="10">
        <f t="shared" si="0"/>
        <v>-27.22753613069888</v>
      </c>
      <c r="G13" s="1"/>
      <c r="H13" s="1"/>
      <c r="I13" s="1"/>
    </row>
    <row r="14" spans="1:12" x14ac:dyDescent="0.25">
      <c r="A14" s="11" t="s">
        <v>51</v>
      </c>
      <c r="B14" s="32">
        <v>1347159</v>
      </c>
      <c r="C14" s="32">
        <v>1714863</v>
      </c>
      <c r="D14" s="32">
        <v>2797298</v>
      </c>
      <c r="E14" s="32">
        <v>3592151</v>
      </c>
      <c r="F14" s="13">
        <f t="shared" si="0"/>
        <v>28.415027644534121</v>
      </c>
      <c r="G14" s="1"/>
      <c r="H14" s="1"/>
      <c r="I14" s="1"/>
    </row>
    <row r="15" spans="1:12" x14ac:dyDescent="0.25">
      <c r="A15" s="8" t="s">
        <v>52</v>
      </c>
      <c r="B15" s="31">
        <v>457818</v>
      </c>
      <c r="C15" s="31">
        <v>483560</v>
      </c>
      <c r="D15" s="31">
        <v>748525</v>
      </c>
      <c r="E15" s="31">
        <v>829799</v>
      </c>
      <c r="F15" s="10">
        <f t="shared" si="0"/>
        <v>10.857887178116968</v>
      </c>
      <c r="G15" s="1"/>
      <c r="H15" s="1"/>
      <c r="I15" s="1"/>
    </row>
    <row r="16" spans="1:12" x14ac:dyDescent="0.25">
      <c r="A16" s="11" t="s">
        <v>53</v>
      </c>
      <c r="B16" s="32">
        <v>48377</v>
      </c>
      <c r="C16" s="32">
        <v>65163</v>
      </c>
      <c r="D16" s="32">
        <v>101668</v>
      </c>
      <c r="E16" s="32">
        <v>125198</v>
      </c>
      <c r="F16" s="13">
        <f t="shared" si="0"/>
        <v>23.143958767753873</v>
      </c>
      <c r="G16" s="1"/>
      <c r="H16" s="1"/>
      <c r="I16" s="1"/>
    </row>
    <row r="17" spans="1:9" x14ac:dyDescent="0.25">
      <c r="A17" s="8" t="s">
        <v>54</v>
      </c>
      <c r="B17" s="31">
        <v>61807</v>
      </c>
      <c r="C17" s="31">
        <v>99470</v>
      </c>
      <c r="D17" s="31">
        <v>132808</v>
      </c>
      <c r="E17" s="31">
        <v>202912</v>
      </c>
      <c r="F17" s="10">
        <f t="shared" si="0"/>
        <v>52.785976748388663</v>
      </c>
      <c r="G17" s="1"/>
      <c r="H17" s="1"/>
      <c r="I17" s="1"/>
    </row>
    <row r="18" spans="1:9" x14ac:dyDescent="0.25">
      <c r="A18" s="11" t="s">
        <v>55</v>
      </c>
      <c r="B18" s="32">
        <v>2871</v>
      </c>
      <c r="C18" s="32">
        <v>4760</v>
      </c>
      <c r="D18" s="32">
        <v>6099</v>
      </c>
      <c r="E18" s="32">
        <v>9344</v>
      </c>
      <c r="F18" s="13">
        <f t="shared" si="0"/>
        <v>53.205443515330387</v>
      </c>
      <c r="G18" s="1"/>
      <c r="H18" s="1"/>
      <c r="I18" s="1"/>
    </row>
    <row r="19" spans="1:9" x14ac:dyDescent="0.25">
      <c r="A19" s="8" t="s">
        <v>56</v>
      </c>
      <c r="B19" s="31">
        <v>687</v>
      </c>
      <c r="C19" s="31">
        <v>640</v>
      </c>
      <c r="D19" s="31">
        <v>1073</v>
      </c>
      <c r="E19" s="31">
        <v>959</v>
      </c>
      <c r="F19" s="10">
        <f t="shared" si="0"/>
        <v>-10.624417520969246</v>
      </c>
      <c r="G19" s="1"/>
      <c r="H19" s="1"/>
      <c r="I19" s="1"/>
    </row>
    <row r="20" spans="1:9" x14ac:dyDescent="0.25">
      <c r="A20" s="11" t="s">
        <v>57</v>
      </c>
      <c r="B20" s="32">
        <v>31989</v>
      </c>
      <c r="C20" s="32">
        <v>39905</v>
      </c>
      <c r="D20" s="32">
        <v>64143</v>
      </c>
      <c r="E20" s="32">
        <v>73741</v>
      </c>
      <c r="F20" s="13">
        <f t="shared" si="0"/>
        <v>14.963441061378489</v>
      </c>
      <c r="G20" s="1"/>
      <c r="H20" s="1"/>
      <c r="I20" s="1"/>
    </row>
    <row r="21" spans="1:9" x14ac:dyDescent="0.25">
      <c r="A21" s="8" t="s">
        <v>58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2">
        <v>884377</v>
      </c>
      <c r="C22" s="32">
        <v>970555</v>
      </c>
      <c r="D22" s="32">
        <v>1756905</v>
      </c>
      <c r="E22" s="32">
        <v>1880812</v>
      </c>
      <c r="F22" s="13">
        <f t="shared" si="0"/>
        <v>7.0525725636844356</v>
      </c>
      <c r="G22" s="1"/>
      <c r="H22" s="1"/>
      <c r="I22" s="1"/>
    </row>
    <row r="23" spans="1:9" x14ac:dyDescent="0.25">
      <c r="A23" s="8" t="s">
        <v>60</v>
      </c>
      <c r="B23" s="31">
        <v>47943</v>
      </c>
      <c r="C23" s="31">
        <v>56701</v>
      </c>
      <c r="D23" s="31">
        <v>136118</v>
      </c>
      <c r="E23" s="31">
        <v>135811</v>
      </c>
      <c r="F23" s="10">
        <f t="shared" si="0"/>
        <v>-0.22553960534241924</v>
      </c>
      <c r="G23" s="1"/>
      <c r="H23" s="1"/>
      <c r="I23" s="1"/>
    </row>
    <row r="24" spans="1:9" x14ac:dyDescent="0.25">
      <c r="A24" s="11" t="s">
        <v>61</v>
      </c>
      <c r="B24" s="32">
        <v>25321</v>
      </c>
      <c r="C24" s="32">
        <v>38521</v>
      </c>
      <c r="D24" s="32">
        <v>54939</v>
      </c>
      <c r="E24" s="32">
        <v>66050</v>
      </c>
      <c r="F24" s="13">
        <f t="shared" si="0"/>
        <v>20.22424871220808</v>
      </c>
      <c r="G24" s="1"/>
      <c r="H24" s="1"/>
      <c r="I24" s="1"/>
    </row>
    <row r="25" spans="1:9" x14ac:dyDescent="0.25">
      <c r="A25" s="8" t="s">
        <v>62</v>
      </c>
      <c r="B25" s="31">
        <v>12558</v>
      </c>
      <c r="C25" s="31">
        <v>10445</v>
      </c>
      <c r="D25" s="31">
        <v>21439</v>
      </c>
      <c r="E25" s="31">
        <v>23379</v>
      </c>
      <c r="F25" s="10">
        <f t="shared" si="0"/>
        <v>9.0489295209664675</v>
      </c>
      <c r="G25" s="1"/>
      <c r="H25" s="1"/>
      <c r="I25" s="1"/>
    </row>
    <row r="26" spans="1:9" x14ac:dyDescent="0.25">
      <c r="A26" s="11" t="s">
        <v>63</v>
      </c>
      <c r="B26" s="32">
        <v>2509</v>
      </c>
      <c r="C26" s="32">
        <v>2900</v>
      </c>
      <c r="D26" s="32">
        <v>4661</v>
      </c>
      <c r="E26" s="32">
        <v>5645</v>
      </c>
      <c r="F26" s="13">
        <f t="shared" si="0"/>
        <v>21.111349495816341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14</v>
      </c>
      <c r="D27" s="31">
        <v>0</v>
      </c>
      <c r="E27" s="31">
        <v>14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226135</v>
      </c>
      <c r="C28" s="32">
        <v>220448</v>
      </c>
      <c r="D28" s="32">
        <v>441587</v>
      </c>
      <c r="E28" s="32">
        <v>422024</v>
      </c>
      <c r="F28" s="13">
        <f t="shared" si="0"/>
        <v>-4.4301575906899444</v>
      </c>
      <c r="G28" s="1"/>
      <c r="H28" s="1"/>
      <c r="I28" s="1"/>
    </row>
    <row r="29" spans="1:9" x14ac:dyDescent="0.25">
      <c r="A29" s="8" t="s">
        <v>66</v>
      </c>
      <c r="B29" s="31">
        <v>887</v>
      </c>
      <c r="C29" s="31">
        <v>629</v>
      </c>
      <c r="D29" s="31">
        <v>2044</v>
      </c>
      <c r="E29" s="31">
        <v>3306</v>
      </c>
      <c r="F29" s="10">
        <f t="shared" si="0"/>
        <v>61.741682974559694</v>
      </c>
      <c r="G29" s="1"/>
      <c r="H29" s="1"/>
      <c r="I29" s="1"/>
    </row>
    <row r="30" spans="1:9" x14ac:dyDescent="0.25">
      <c r="A30" s="11" t="s">
        <v>67</v>
      </c>
      <c r="B30" s="32">
        <v>87993</v>
      </c>
      <c r="C30" s="32">
        <v>111253</v>
      </c>
      <c r="D30" s="32">
        <v>176918</v>
      </c>
      <c r="E30" s="32">
        <v>208308</v>
      </c>
      <c r="F30" s="13">
        <f t="shared" si="0"/>
        <v>17.742683050904944</v>
      </c>
      <c r="G30" s="1"/>
      <c r="H30" s="1"/>
      <c r="I30" s="1"/>
    </row>
    <row r="31" spans="1:9" x14ac:dyDescent="0.25">
      <c r="A31" s="8" t="s">
        <v>68</v>
      </c>
      <c r="B31" s="31">
        <v>240536</v>
      </c>
      <c r="C31" s="31">
        <v>223100</v>
      </c>
      <c r="D31" s="31">
        <v>490724</v>
      </c>
      <c r="E31" s="31">
        <v>406524</v>
      </c>
      <c r="F31" s="10">
        <f t="shared" si="0"/>
        <v>-17.158321174427982</v>
      </c>
      <c r="G31" s="1"/>
      <c r="H31" s="1"/>
      <c r="I31" s="1"/>
    </row>
    <row r="32" spans="1:9" x14ac:dyDescent="0.25">
      <c r="A32" s="11" t="s">
        <v>69</v>
      </c>
      <c r="B32" s="32">
        <v>3316493</v>
      </c>
      <c r="C32" s="32">
        <v>3651680</v>
      </c>
      <c r="D32" s="32">
        <v>6506628</v>
      </c>
      <c r="E32" s="32">
        <v>7673718</v>
      </c>
      <c r="F32" s="13">
        <f t="shared" si="0"/>
        <v>17.936940608868369</v>
      </c>
      <c r="G32" s="1"/>
      <c r="H32" s="1"/>
      <c r="I32" s="1"/>
    </row>
    <row r="33" spans="1:9" x14ac:dyDescent="0.25">
      <c r="A33" s="8" t="s">
        <v>70</v>
      </c>
      <c r="B33" s="31">
        <v>160616</v>
      </c>
      <c r="C33" s="31">
        <v>176759</v>
      </c>
      <c r="D33" s="31">
        <v>313376</v>
      </c>
      <c r="E33" s="31">
        <v>364558</v>
      </c>
      <c r="F33" s="10">
        <f t="shared" si="0"/>
        <v>16.332456856938634</v>
      </c>
      <c r="G33" s="1"/>
      <c r="H33" s="1"/>
      <c r="I33" s="1"/>
    </row>
    <row r="34" spans="1:9" x14ac:dyDescent="0.25">
      <c r="A34" s="11" t="s">
        <v>71</v>
      </c>
      <c r="B34" s="32">
        <v>1705</v>
      </c>
      <c r="C34" s="32">
        <v>151</v>
      </c>
      <c r="D34" s="32">
        <v>3710</v>
      </c>
      <c r="E34" s="32">
        <v>151</v>
      </c>
      <c r="F34" s="13">
        <f t="shared" si="0"/>
        <v>-95.929919137466314</v>
      </c>
      <c r="G34" s="1"/>
      <c r="H34" s="1"/>
      <c r="I34" s="1"/>
    </row>
    <row r="35" spans="1:9" x14ac:dyDescent="0.25">
      <c r="A35" s="14" t="s">
        <v>72</v>
      </c>
      <c r="B35" s="15">
        <f>SUM(B7:B34)</f>
        <v>10212402</v>
      </c>
      <c r="C35" s="15">
        <f t="shared" ref="C35:E35" si="1">SUM(C7:C34)</f>
        <v>10784065</v>
      </c>
      <c r="D35" s="15">
        <f t="shared" si="1"/>
        <v>20316747</v>
      </c>
      <c r="E35" s="15">
        <f t="shared" si="1"/>
        <v>21987451</v>
      </c>
      <c r="F35" s="16">
        <f t="shared" si="0"/>
        <v>8.2232849579708756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9963</v>
      </c>
      <c r="C38" s="41">
        <f>D7</f>
        <v>15860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7673718</v>
      </c>
      <c r="G38" s="42">
        <f>LOOKUP(E38,$A$38:$A$65,$C$38:$C$65)</f>
        <v>6506628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196672</v>
      </c>
      <c r="C39" s="41">
        <f t="shared" ref="C39:C65" si="5">D8</f>
        <v>167761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5572473</v>
      </c>
      <c r="G39" s="42">
        <f t="shared" ref="G39:G65" si="8">LOOKUP(E39,$A$38:$A$65,$C$38:$C$65)</f>
        <v>6124820</v>
      </c>
    </row>
    <row r="40" spans="1:9" x14ac:dyDescent="0.25">
      <c r="A40" s="42" t="str">
        <f t="shared" si="3"/>
        <v>ALMERIA</v>
      </c>
      <c r="B40" s="41">
        <f t="shared" si="4"/>
        <v>6568</v>
      </c>
      <c r="C40" s="41">
        <f t="shared" si="5"/>
        <v>5383</v>
      </c>
      <c r="D40" s="41">
        <f t="shared" si="6"/>
        <v>21</v>
      </c>
      <c r="E40" s="42" t="str">
        <f t="shared" si="2"/>
        <v>BARCELONA</v>
      </c>
      <c r="F40" s="42">
        <f t="shared" si="7"/>
        <v>3592151</v>
      </c>
      <c r="G40" s="42">
        <f t="shared" si="8"/>
        <v>2797298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1880812</v>
      </c>
      <c r="G41" s="42">
        <f t="shared" si="8"/>
        <v>1756905</v>
      </c>
    </row>
    <row r="42" spans="1:9" x14ac:dyDescent="0.25">
      <c r="A42" s="42" t="str">
        <f t="shared" si="3"/>
        <v>BAHIA DE ALGECIRAS</v>
      </c>
      <c r="B42" s="41">
        <f t="shared" si="4"/>
        <v>5572473</v>
      </c>
      <c r="C42" s="41">
        <f t="shared" si="5"/>
        <v>6124820</v>
      </c>
      <c r="D42" s="41">
        <f t="shared" si="6"/>
        <v>2</v>
      </c>
      <c r="E42" s="42" t="str">
        <f t="shared" si="2"/>
        <v>BILBAO</v>
      </c>
      <c r="F42" s="42">
        <f t="shared" si="7"/>
        <v>829799</v>
      </c>
      <c r="G42" s="42">
        <f t="shared" si="8"/>
        <v>748525</v>
      </c>
    </row>
    <row r="43" spans="1:9" x14ac:dyDescent="0.25">
      <c r="A43" s="42" t="str">
        <f t="shared" si="3"/>
        <v>BAHIA DE CADIZ</v>
      </c>
      <c r="B43" s="41">
        <f t="shared" si="4"/>
        <v>125255</v>
      </c>
      <c r="C43" s="41">
        <f t="shared" si="5"/>
        <v>170645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422024</v>
      </c>
      <c r="G43" s="42">
        <f t="shared" si="8"/>
        <v>441587</v>
      </c>
    </row>
    <row r="44" spans="1:9" x14ac:dyDescent="0.25">
      <c r="A44" s="42" t="str">
        <f t="shared" si="3"/>
        <v>BALEARES</v>
      </c>
      <c r="B44" s="41">
        <f t="shared" si="4"/>
        <v>52116</v>
      </c>
      <c r="C44" s="41">
        <f t="shared" si="5"/>
        <v>71615</v>
      </c>
      <c r="D44" s="41">
        <f t="shared" si="6"/>
        <v>17</v>
      </c>
      <c r="E44" s="42" t="str">
        <f t="shared" si="2"/>
        <v>TARRAGONA</v>
      </c>
      <c r="F44" s="42">
        <f t="shared" si="7"/>
        <v>406524</v>
      </c>
      <c r="G44" s="42">
        <f t="shared" si="8"/>
        <v>490724</v>
      </c>
    </row>
    <row r="45" spans="1:9" x14ac:dyDescent="0.25">
      <c r="A45" s="42" t="str">
        <f t="shared" si="3"/>
        <v>BARCELONA</v>
      </c>
      <c r="B45" s="41">
        <f t="shared" si="4"/>
        <v>3592151</v>
      </c>
      <c r="C45" s="41">
        <f t="shared" si="5"/>
        <v>2797298</v>
      </c>
      <c r="D45" s="41">
        <f t="shared" si="6"/>
        <v>3</v>
      </c>
      <c r="E45" s="42" t="str">
        <f t="shared" si="2"/>
        <v>VIGO</v>
      </c>
      <c r="F45" s="42">
        <f t="shared" si="7"/>
        <v>364558</v>
      </c>
      <c r="G45" s="42">
        <f t="shared" si="8"/>
        <v>313376</v>
      </c>
    </row>
    <row r="46" spans="1:9" x14ac:dyDescent="0.25">
      <c r="A46" s="42" t="str">
        <f t="shared" si="3"/>
        <v>BILBAO</v>
      </c>
      <c r="B46" s="41">
        <f t="shared" si="4"/>
        <v>829799</v>
      </c>
      <c r="C46" s="41">
        <f t="shared" si="5"/>
        <v>748525</v>
      </c>
      <c r="D46" s="41">
        <f t="shared" si="6"/>
        <v>5</v>
      </c>
      <c r="E46" s="42" t="str">
        <f t="shared" si="2"/>
        <v>SEVILLA</v>
      </c>
      <c r="F46" s="42">
        <f t="shared" si="7"/>
        <v>208308</v>
      </c>
      <c r="G46" s="42">
        <f t="shared" si="8"/>
        <v>176918</v>
      </c>
    </row>
    <row r="47" spans="1:9" x14ac:dyDescent="0.25">
      <c r="A47" s="42" t="str">
        <f t="shared" si="3"/>
        <v>CARTAGENA</v>
      </c>
      <c r="B47" s="41">
        <f t="shared" si="4"/>
        <v>125198</v>
      </c>
      <c r="C47" s="41">
        <f t="shared" si="5"/>
        <v>101668</v>
      </c>
      <c r="D47" s="41">
        <f t="shared" si="6"/>
        <v>14</v>
      </c>
      <c r="E47" s="42" t="str">
        <f t="shared" si="2"/>
        <v>CASTELLON</v>
      </c>
      <c r="F47" s="42">
        <f t="shared" si="7"/>
        <v>202912</v>
      </c>
      <c r="G47" s="42">
        <f t="shared" si="8"/>
        <v>132808</v>
      </c>
    </row>
    <row r="48" spans="1:9" x14ac:dyDescent="0.25">
      <c r="A48" s="42" t="str">
        <f t="shared" si="3"/>
        <v>CASTELLON</v>
      </c>
      <c r="B48" s="41">
        <f t="shared" si="4"/>
        <v>202912</v>
      </c>
      <c r="C48" s="41">
        <f t="shared" si="5"/>
        <v>132808</v>
      </c>
      <c r="D48" s="41">
        <f t="shared" si="6"/>
        <v>10</v>
      </c>
      <c r="E48" s="42" t="str">
        <f t="shared" si="2"/>
        <v>ALICANTE</v>
      </c>
      <c r="F48" s="42">
        <f t="shared" si="7"/>
        <v>196672</v>
      </c>
      <c r="G48" s="42">
        <f t="shared" si="8"/>
        <v>167761</v>
      </c>
    </row>
    <row r="49" spans="1:7" x14ac:dyDescent="0.25">
      <c r="A49" s="42" t="str">
        <f t="shared" si="3"/>
        <v>CEUTA</v>
      </c>
      <c r="B49" s="41">
        <f t="shared" si="4"/>
        <v>9344</v>
      </c>
      <c r="C49" s="41">
        <f t="shared" si="5"/>
        <v>6099</v>
      </c>
      <c r="D49" s="41">
        <f t="shared" si="6"/>
        <v>20</v>
      </c>
      <c r="E49" s="42" t="str">
        <f t="shared" si="2"/>
        <v>MALAGA</v>
      </c>
      <c r="F49" s="42">
        <f t="shared" si="7"/>
        <v>135811</v>
      </c>
      <c r="G49" s="42">
        <f t="shared" si="8"/>
        <v>136118</v>
      </c>
    </row>
    <row r="50" spans="1:7" x14ac:dyDescent="0.25">
      <c r="A50" s="42" t="str">
        <f t="shared" si="3"/>
        <v>FERROL-SAN CIBRAO</v>
      </c>
      <c r="B50" s="41">
        <f t="shared" si="4"/>
        <v>959</v>
      </c>
      <c r="C50" s="41">
        <f t="shared" si="5"/>
        <v>1073</v>
      </c>
      <c r="D50" s="41">
        <f t="shared" si="6"/>
        <v>24</v>
      </c>
      <c r="E50" s="42" t="str">
        <f t="shared" si="2"/>
        <v>BAHIA DE CADIZ</v>
      </c>
      <c r="F50" s="42">
        <f t="shared" si="7"/>
        <v>125255</v>
      </c>
      <c r="G50" s="42">
        <f t="shared" si="8"/>
        <v>170645</v>
      </c>
    </row>
    <row r="51" spans="1:7" x14ac:dyDescent="0.25">
      <c r="A51" s="42" t="str">
        <f t="shared" si="3"/>
        <v>GIJON</v>
      </c>
      <c r="B51" s="41">
        <f t="shared" si="4"/>
        <v>73741</v>
      </c>
      <c r="C51" s="41">
        <f t="shared" si="5"/>
        <v>64143</v>
      </c>
      <c r="D51" s="41">
        <f t="shared" si="6"/>
        <v>15</v>
      </c>
      <c r="E51" s="42" t="str">
        <f t="shared" si="2"/>
        <v>CARTAGENA</v>
      </c>
      <c r="F51" s="42">
        <f t="shared" si="7"/>
        <v>125198</v>
      </c>
      <c r="G51" s="42">
        <f t="shared" si="8"/>
        <v>101668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73741</v>
      </c>
      <c r="G52" s="42">
        <f t="shared" si="8"/>
        <v>64143</v>
      </c>
    </row>
    <row r="53" spans="1:7" x14ac:dyDescent="0.25">
      <c r="A53" s="42" t="str">
        <f t="shared" si="3"/>
        <v>LAS PALMAS</v>
      </c>
      <c r="B53" s="41">
        <f t="shared" si="4"/>
        <v>1880812</v>
      </c>
      <c r="C53" s="41">
        <f t="shared" si="5"/>
        <v>1756905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66050</v>
      </c>
      <c r="G53" s="42">
        <f t="shared" si="8"/>
        <v>54939</v>
      </c>
    </row>
    <row r="54" spans="1:7" x14ac:dyDescent="0.25">
      <c r="A54" s="42" t="str">
        <f t="shared" si="3"/>
        <v>MALAGA</v>
      </c>
      <c r="B54" s="41">
        <f t="shared" si="4"/>
        <v>135811</v>
      </c>
      <c r="C54" s="41">
        <f t="shared" si="5"/>
        <v>136118</v>
      </c>
      <c r="D54" s="41">
        <f t="shared" si="6"/>
        <v>12</v>
      </c>
      <c r="E54" s="42" t="str">
        <f t="shared" si="2"/>
        <v>BALEARES</v>
      </c>
      <c r="F54" s="42">
        <f t="shared" si="7"/>
        <v>52116</v>
      </c>
      <c r="G54" s="42">
        <f t="shared" si="8"/>
        <v>71615</v>
      </c>
    </row>
    <row r="55" spans="1:7" x14ac:dyDescent="0.25">
      <c r="A55" s="42" t="str">
        <f t="shared" si="3"/>
        <v>MARIN Y RIA DE PONTEVEDRA</v>
      </c>
      <c r="B55" s="41">
        <f t="shared" si="4"/>
        <v>66050</v>
      </c>
      <c r="C55" s="41">
        <f t="shared" si="5"/>
        <v>54939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23379</v>
      </c>
      <c r="G55" s="42">
        <f t="shared" si="8"/>
        <v>21439</v>
      </c>
    </row>
    <row r="56" spans="1:7" x14ac:dyDescent="0.25">
      <c r="A56" s="42" t="str">
        <f t="shared" si="3"/>
        <v>MELILLA</v>
      </c>
      <c r="B56" s="41">
        <f t="shared" si="4"/>
        <v>23379</v>
      </c>
      <c r="C56" s="41">
        <f t="shared" si="5"/>
        <v>21439</v>
      </c>
      <c r="D56" s="41">
        <f t="shared" si="6"/>
        <v>18</v>
      </c>
      <c r="E56" s="42" t="str">
        <f t="shared" si="2"/>
        <v>A CORUÑA</v>
      </c>
      <c r="F56" s="42">
        <f t="shared" si="9"/>
        <v>9963</v>
      </c>
      <c r="G56" s="42">
        <f t="shared" si="8"/>
        <v>15860</v>
      </c>
    </row>
    <row r="57" spans="1:7" x14ac:dyDescent="0.25">
      <c r="A57" s="42" t="str">
        <f t="shared" si="3"/>
        <v>MOTRIL</v>
      </c>
      <c r="B57" s="41">
        <f t="shared" si="4"/>
        <v>5645</v>
      </c>
      <c r="C57" s="41">
        <f t="shared" si="5"/>
        <v>4661</v>
      </c>
      <c r="D57" s="41">
        <f t="shared" si="6"/>
        <v>22</v>
      </c>
      <c r="E57" s="42" t="str">
        <f t="shared" si="2"/>
        <v>CEUTA</v>
      </c>
      <c r="F57" s="42">
        <f t="shared" si="9"/>
        <v>9344</v>
      </c>
      <c r="G57" s="42">
        <f t="shared" si="8"/>
        <v>6099</v>
      </c>
    </row>
    <row r="58" spans="1:7" x14ac:dyDescent="0.25">
      <c r="A58" s="42" t="str">
        <f t="shared" si="3"/>
        <v>PASAIA</v>
      </c>
      <c r="B58" s="41">
        <f t="shared" si="4"/>
        <v>14</v>
      </c>
      <c r="C58" s="41">
        <f t="shared" si="5"/>
        <v>0</v>
      </c>
      <c r="D58" s="41">
        <f t="shared" si="6"/>
        <v>26</v>
      </c>
      <c r="E58" s="42" t="str">
        <f t="shared" si="2"/>
        <v>ALMERIA</v>
      </c>
      <c r="F58" s="42">
        <f t="shared" si="9"/>
        <v>6568</v>
      </c>
      <c r="G58" s="42">
        <f t="shared" si="8"/>
        <v>5383</v>
      </c>
    </row>
    <row r="59" spans="1:7" x14ac:dyDescent="0.25">
      <c r="A59" s="42" t="str">
        <f t="shared" si="3"/>
        <v>SANTA CRUZ DE TENERIFE</v>
      </c>
      <c r="B59" s="41">
        <f t="shared" si="4"/>
        <v>422024</v>
      </c>
      <c r="C59" s="41">
        <f t="shared" si="5"/>
        <v>441587</v>
      </c>
      <c r="D59" s="41">
        <f t="shared" si="6"/>
        <v>6</v>
      </c>
      <c r="E59" s="42" t="str">
        <f t="shared" si="2"/>
        <v>MOTRIL</v>
      </c>
      <c r="F59" s="42">
        <f t="shared" si="9"/>
        <v>5645</v>
      </c>
      <c r="G59" s="42">
        <f t="shared" si="8"/>
        <v>4661</v>
      </c>
    </row>
    <row r="60" spans="1:7" x14ac:dyDescent="0.25">
      <c r="A60" s="42" t="str">
        <f t="shared" si="3"/>
        <v>SANTANDER</v>
      </c>
      <c r="B60" s="41">
        <f t="shared" si="4"/>
        <v>3306</v>
      </c>
      <c r="C60" s="41">
        <f t="shared" si="5"/>
        <v>2044</v>
      </c>
      <c r="D60" s="41">
        <f t="shared" si="6"/>
        <v>23</v>
      </c>
      <c r="E60" s="42" t="str">
        <f t="shared" si="2"/>
        <v>SANTANDER</v>
      </c>
      <c r="F60" s="42">
        <f t="shared" si="9"/>
        <v>3306</v>
      </c>
      <c r="G60" s="42">
        <f t="shared" si="8"/>
        <v>2044</v>
      </c>
    </row>
    <row r="61" spans="1:7" x14ac:dyDescent="0.25">
      <c r="A61" s="42" t="str">
        <f t="shared" si="3"/>
        <v>SEVILLA</v>
      </c>
      <c r="B61" s="41">
        <f t="shared" si="4"/>
        <v>208308</v>
      </c>
      <c r="C61" s="41">
        <f t="shared" si="5"/>
        <v>176918</v>
      </c>
      <c r="D61" s="41">
        <f t="shared" si="6"/>
        <v>9</v>
      </c>
      <c r="E61" s="42" t="str">
        <f t="shared" si="2"/>
        <v>FERROL-SAN CIBRAO</v>
      </c>
      <c r="F61" s="42">
        <f t="shared" si="9"/>
        <v>959</v>
      </c>
      <c r="G61" s="42">
        <f t="shared" si="8"/>
        <v>1073</v>
      </c>
    </row>
    <row r="62" spans="1:7" x14ac:dyDescent="0.25">
      <c r="A62" s="42" t="str">
        <f t="shared" si="3"/>
        <v>TARRAGONA</v>
      </c>
      <c r="B62" s="41">
        <f t="shared" si="4"/>
        <v>406524</v>
      </c>
      <c r="C62" s="41">
        <f t="shared" si="5"/>
        <v>490724</v>
      </c>
      <c r="D62" s="41">
        <f t="shared" si="6"/>
        <v>7</v>
      </c>
      <c r="E62" s="42" t="str">
        <f t="shared" si="2"/>
        <v>VILAGARCIA</v>
      </c>
      <c r="F62" s="42">
        <f t="shared" si="9"/>
        <v>151</v>
      </c>
      <c r="G62" s="42">
        <f t="shared" si="8"/>
        <v>3710</v>
      </c>
    </row>
    <row r="63" spans="1:7" x14ac:dyDescent="0.25">
      <c r="A63" s="42" t="str">
        <f t="shared" si="3"/>
        <v>VALENCIA</v>
      </c>
      <c r="B63" s="41">
        <f t="shared" si="4"/>
        <v>7673718</v>
      </c>
      <c r="C63" s="41">
        <f t="shared" si="5"/>
        <v>6506628</v>
      </c>
      <c r="D63" s="41">
        <f t="shared" si="6"/>
        <v>1</v>
      </c>
      <c r="E63" s="42" t="str">
        <f t="shared" si="2"/>
        <v>PASAIA</v>
      </c>
      <c r="F63" s="42">
        <f t="shared" si="9"/>
        <v>14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364558</v>
      </c>
      <c r="C64" s="41">
        <f t="shared" si="5"/>
        <v>313376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151</v>
      </c>
      <c r="C65" s="41">
        <f t="shared" si="5"/>
        <v>3710</v>
      </c>
      <c r="D65" s="41">
        <f t="shared" si="6"/>
        <v>25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Febrero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12723</v>
      </c>
      <c r="C8" s="34">
        <v>2456</v>
      </c>
      <c r="D8" s="34">
        <v>29819</v>
      </c>
      <c r="E8" s="34">
        <v>2721</v>
      </c>
      <c r="F8" s="13">
        <f t="shared" ref="F8:F35" si="0">((E8*100)/D8)-100</f>
        <v>-90.874945504544087</v>
      </c>
      <c r="G8" s="1"/>
      <c r="H8" s="1"/>
      <c r="I8" s="1"/>
    </row>
    <row r="9" spans="1:12" x14ac:dyDescent="0.25">
      <c r="A9" s="8" t="s">
        <v>46</v>
      </c>
      <c r="B9" s="33">
        <v>35412</v>
      </c>
      <c r="C9" s="33">
        <v>34136</v>
      </c>
      <c r="D9" s="33">
        <v>68288</v>
      </c>
      <c r="E9" s="33">
        <v>67122</v>
      </c>
      <c r="F9" s="10">
        <f t="shared" si="0"/>
        <v>-1.7074742268041234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362838</v>
      </c>
      <c r="C11" s="33">
        <v>418972</v>
      </c>
      <c r="D11" s="33">
        <v>724659</v>
      </c>
      <c r="E11" s="33">
        <v>818869</v>
      </c>
      <c r="F11" s="10">
        <f t="shared" si="0"/>
        <v>13.00059752242089</v>
      </c>
      <c r="G11" s="1"/>
      <c r="H11" s="1"/>
      <c r="I11" s="1"/>
    </row>
    <row r="12" spans="1:12" x14ac:dyDescent="0.25">
      <c r="A12" s="11" t="s">
        <v>49</v>
      </c>
      <c r="B12" s="34">
        <v>100995</v>
      </c>
      <c r="C12" s="34">
        <v>85371</v>
      </c>
      <c r="D12" s="34">
        <v>211092</v>
      </c>
      <c r="E12" s="34">
        <v>174246</v>
      </c>
      <c r="F12" s="13">
        <f t="shared" si="0"/>
        <v>-17.454948553237458</v>
      </c>
      <c r="G12" s="1"/>
      <c r="H12" s="1"/>
      <c r="I12" s="1"/>
    </row>
    <row r="13" spans="1:12" x14ac:dyDescent="0.25">
      <c r="A13" s="8" t="s">
        <v>50</v>
      </c>
      <c r="B13" s="33">
        <v>567825</v>
      </c>
      <c r="C13" s="33">
        <v>546382</v>
      </c>
      <c r="D13" s="33">
        <v>1064887</v>
      </c>
      <c r="E13" s="33">
        <v>1029922</v>
      </c>
      <c r="F13" s="10">
        <f t="shared" si="0"/>
        <v>-3.2834469760641269</v>
      </c>
      <c r="G13" s="1"/>
      <c r="H13" s="1"/>
      <c r="I13" s="1"/>
    </row>
    <row r="14" spans="1:12" x14ac:dyDescent="0.25">
      <c r="A14" s="11" t="s">
        <v>51</v>
      </c>
      <c r="B14" s="34">
        <v>632331</v>
      </c>
      <c r="C14" s="34">
        <v>661847</v>
      </c>
      <c r="D14" s="34">
        <v>1219616</v>
      </c>
      <c r="E14" s="34">
        <v>1215481</v>
      </c>
      <c r="F14" s="13">
        <f t="shared" si="0"/>
        <v>-0.33904114081809666</v>
      </c>
      <c r="G14" s="1"/>
      <c r="H14" s="1"/>
      <c r="I14" s="1"/>
    </row>
    <row r="15" spans="1:12" x14ac:dyDescent="0.25">
      <c r="A15" s="8" t="s">
        <v>52</v>
      </c>
      <c r="B15" s="33">
        <v>89221</v>
      </c>
      <c r="C15" s="33">
        <v>96991</v>
      </c>
      <c r="D15" s="33">
        <v>148418</v>
      </c>
      <c r="E15" s="33">
        <v>193892</v>
      </c>
      <c r="F15" s="10">
        <f t="shared" si="0"/>
        <v>30.639140805023658</v>
      </c>
      <c r="G15" s="1"/>
      <c r="H15" s="1"/>
      <c r="I15" s="1"/>
    </row>
    <row r="16" spans="1:12" x14ac:dyDescent="0.25">
      <c r="A16" s="11" t="s">
        <v>53</v>
      </c>
      <c r="B16" s="34">
        <v>337</v>
      </c>
      <c r="C16" s="34">
        <v>409</v>
      </c>
      <c r="D16" s="34">
        <v>914</v>
      </c>
      <c r="E16" s="34">
        <v>409</v>
      </c>
      <c r="F16" s="17">
        <f t="shared" si="0"/>
        <v>-55.251641137855579</v>
      </c>
      <c r="G16" s="1"/>
      <c r="H16" s="1"/>
      <c r="I16" s="1"/>
    </row>
    <row r="17" spans="1:9" x14ac:dyDescent="0.25">
      <c r="A17" s="8" t="s">
        <v>54</v>
      </c>
      <c r="B17" s="33">
        <v>15418</v>
      </c>
      <c r="C17" s="33">
        <v>24224</v>
      </c>
      <c r="D17" s="33">
        <v>30645</v>
      </c>
      <c r="E17" s="33">
        <v>46332</v>
      </c>
      <c r="F17" s="10">
        <f t="shared" si="0"/>
        <v>51.189427312775337</v>
      </c>
      <c r="G17" s="1"/>
      <c r="H17" s="1"/>
      <c r="I17" s="1"/>
    </row>
    <row r="18" spans="1:9" x14ac:dyDescent="0.25">
      <c r="A18" s="11" t="s">
        <v>55</v>
      </c>
      <c r="B18" s="34">
        <v>69436</v>
      </c>
      <c r="C18" s="34">
        <v>64364</v>
      </c>
      <c r="D18" s="34">
        <v>132860</v>
      </c>
      <c r="E18" s="34">
        <v>124814</v>
      </c>
      <c r="F18" s="13">
        <f t="shared" si="0"/>
        <v>-6.0559987957248183</v>
      </c>
      <c r="G18" s="1"/>
      <c r="H18" s="1"/>
      <c r="I18" s="1"/>
    </row>
    <row r="19" spans="1:9" x14ac:dyDescent="0.25">
      <c r="A19" s="8" t="s">
        <v>56</v>
      </c>
      <c r="B19" s="33">
        <v>12488</v>
      </c>
      <c r="C19" s="33">
        <v>9699</v>
      </c>
      <c r="D19" s="33">
        <v>16929</v>
      </c>
      <c r="E19" s="33">
        <v>13411</v>
      </c>
      <c r="F19" s="10">
        <f t="shared" si="0"/>
        <v>-20.780908500206749</v>
      </c>
      <c r="G19" s="1"/>
      <c r="H19" s="1"/>
      <c r="I19" s="1"/>
    </row>
    <row r="20" spans="1:9" x14ac:dyDescent="0.25">
      <c r="A20" s="11" t="s">
        <v>57</v>
      </c>
      <c r="B20" s="34">
        <v>0</v>
      </c>
      <c r="C20" s="34">
        <v>35387</v>
      </c>
      <c r="D20" s="34">
        <v>0</v>
      </c>
      <c r="E20" s="34">
        <v>67227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4">
        <v>177333</v>
      </c>
      <c r="C22" s="34">
        <v>188895</v>
      </c>
      <c r="D22" s="34">
        <v>364468</v>
      </c>
      <c r="E22" s="34">
        <v>369456</v>
      </c>
      <c r="F22" s="13">
        <f t="shared" si="0"/>
        <v>1.3685700802265188</v>
      </c>
      <c r="G22" s="1"/>
      <c r="H22" s="1"/>
      <c r="I22" s="1"/>
    </row>
    <row r="23" spans="1:9" x14ac:dyDescent="0.25">
      <c r="A23" s="8" t="s">
        <v>60</v>
      </c>
      <c r="B23" s="33">
        <v>38551</v>
      </c>
      <c r="C23" s="33">
        <v>35093</v>
      </c>
      <c r="D23" s="33">
        <v>73587</v>
      </c>
      <c r="E23" s="33">
        <v>64902</v>
      </c>
      <c r="F23" s="10">
        <f t="shared" si="0"/>
        <v>-11.802356394471843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3500</v>
      </c>
      <c r="E24" s="34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3">
        <v>46330</v>
      </c>
      <c r="C25" s="33">
        <v>44824</v>
      </c>
      <c r="D25" s="33">
        <v>88438</v>
      </c>
      <c r="E25" s="33">
        <v>84557</v>
      </c>
      <c r="F25" s="10">
        <f t="shared" si="0"/>
        <v>-4.3883850833352227</v>
      </c>
      <c r="G25" s="1"/>
      <c r="H25" s="1"/>
      <c r="I25" s="1"/>
    </row>
    <row r="26" spans="1:9" x14ac:dyDescent="0.25">
      <c r="A26" s="11" t="s">
        <v>63</v>
      </c>
      <c r="B26" s="34">
        <v>0</v>
      </c>
      <c r="C26" s="34">
        <v>0</v>
      </c>
      <c r="D26" s="34">
        <v>4008</v>
      </c>
      <c r="E26" s="34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33">
        <v>42014</v>
      </c>
      <c r="C27" s="33">
        <v>49597</v>
      </c>
      <c r="D27" s="33">
        <v>71860</v>
      </c>
      <c r="E27" s="33">
        <v>86778</v>
      </c>
      <c r="F27" s="10">
        <f t="shared" si="0"/>
        <v>20.759810743111601</v>
      </c>
      <c r="G27" s="1"/>
      <c r="H27" s="1"/>
      <c r="I27" s="1"/>
    </row>
    <row r="28" spans="1:9" x14ac:dyDescent="0.25">
      <c r="A28" s="11" t="s">
        <v>65</v>
      </c>
      <c r="B28" s="34">
        <v>248203</v>
      </c>
      <c r="C28" s="34">
        <v>260000</v>
      </c>
      <c r="D28" s="34">
        <v>508171</v>
      </c>
      <c r="E28" s="34">
        <v>522000</v>
      </c>
      <c r="F28" s="13">
        <f t="shared" si="0"/>
        <v>2.7213280568942366</v>
      </c>
      <c r="G28" s="1"/>
      <c r="H28" s="1"/>
      <c r="I28" s="1"/>
    </row>
    <row r="29" spans="1:9" x14ac:dyDescent="0.25">
      <c r="A29" s="8" t="s">
        <v>66</v>
      </c>
      <c r="B29" s="33">
        <v>81172</v>
      </c>
      <c r="C29" s="33">
        <v>91202</v>
      </c>
      <c r="D29" s="33">
        <v>138346</v>
      </c>
      <c r="E29" s="33">
        <v>191073</v>
      </c>
      <c r="F29" s="10">
        <f t="shared" si="0"/>
        <v>38.112413803073451</v>
      </c>
      <c r="G29" s="1"/>
      <c r="H29" s="1"/>
      <c r="I29" s="1"/>
    </row>
    <row r="30" spans="1:9" x14ac:dyDescent="0.25">
      <c r="A30" s="11" t="s">
        <v>67</v>
      </c>
      <c r="B30" s="34">
        <v>15715</v>
      </c>
      <c r="C30" s="34">
        <v>14801</v>
      </c>
      <c r="D30" s="34">
        <v>34124</v>
      </c>
      <c r="E30" s="34">
        <v>36008</v>
      </c>
      <c r="F30" s="13">
        <f t="shared" si="0"/>
        <v>5.5210409096237214</v>
      </c>
      <c r="G30" s="1"/>
      <c r="H30" s="1"/>
      <c r="I30" s="1"/>
    </row>
    <row r="31" spans="1:9" x14ac:dyDescent="0.25">
      <c r="A31" s="8" t="s">
        <v>68</v>
      </c>
      <c r="B31" s="33">
        <v>23188</v>
      </c>
      <c r="C31" s="33">
        <v>17951</v>
      </c>
      <c r="D31" s="33">
        <v>39787</v>
      </c>
      <c r="E31" s="33">
        <v>29318</v>
      </c>
      <c r="F31" s="10">
        <f t="shared" si="0"/>
        <v>-26.312614673134448</v>
      </c>
      <c r="G31" s="1"/>
      <c r="H31" s="1"/>
      <c r="I31" s="1"/>
    </row>
    <row r="32" spans="1:9" x14ac:dyDescent="0.25">
      <c r="A32" s="11" t="s">
        <v>69</v>
      </c>
      <c r="B32" s="34">
        <v>381727</v>
      </c>
      <c r="C32" s="34">
        <v>420867</v>
      </c>
      <c r="D32" s="34">
        <v>706952</v>
      </c>
      <c r="E32" s="34">
        <v>871495</v>
      </c>
      <c r="F32" s="13">
        <f t="shared" si="0"/>
        <v>23.274988966719093</v>
      </c>
      <c r="G32" s="1"/>
      <c r="H32" s="1"/>
      <c r="I32" s="1"/>
    </row>
    <row r="33" spans="1:9" x14ac:dyDescent="0.25">
      <c r="A33" s="8" t="s">
        <v>70</v>
      </c>
      <c r="B33" s="33">
        <v>98460</v>
      </c>
      <c r="C33" s="33">
        <v>88829</v>
      </c>
      <c r="D33" s="33">
        <v>176780</v>
      </c>
      <c r="E33" s="33">
        <v>170314</v>
      </c>
      <c r="F33" s="10">
        <f t="shared" si="0"/>
        <v>-3.6576535807217994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3051717</v>
      </c>
      <c r="C35" s="15">
        <f t="shared" ref="C35:E35" si="1">SUM(C7:C34)</f>
        <v>3192297</v>
      </c>
      <c r="D35" s="15">
        <f t="shared" si="1"/>
        <v>5858148</v>
      </c>
      <c r="E35" s="15">
        <f t="shared" si="1"/>
        <v>6180347</v>
      </c>
      <c r="F35" s="16">
        <f t="shared" si="0"/>
        <v>5.5000146804075314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1215481</v>
      </c>
      <c r="G38" s="42">
        <f>LOOKUP(E38,$A$38:$A$65,$C$38:$C$65)</f>
        <v>1219616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2721</v>
      </c>
      <c r="C39" s="41">
        <f t="shared" ref="C39:C65" si="5">D8</f>
        <v>29819</v>
      </c>
      <c r="D39" s="41">
        <f t="shared" ref="D39:D65" si="6">_xlfn.RANK.EQ(B39,$B$38:$B$65)+COUNTIF($B$38:$B$65,B39)-1</f>
        <v>21</v>
      </c>
      <c r="E39" s="42" t="str">
        <f t="shared" si="2"/>
        <v>BALEARES</v>
      </c>
      <c r="F39" s="42">
        <f t="shared" ref="F39:F54" si="7">LOOKUP(E39,$A$38:$A$65,$B$38:$B$65)</f>
        <v>1029922</v>
      </c>
      <c r="G39" s="42">
        <f t="shared" ref="G39:G65" si="8">LOOKUP(E39,$A$38:$A$65,$C$38:$C$65)</f>
        <v>1064887</v>
      </c>
    </row>
    <row r="40" spans="1:9" x14ac:dyDescent="0.25">
      <c r="A40" s="42" t="str">
        <f t="shared" si="3"/>
        <v>ALMERIA</v>
      </c>
      <c r="B40" s="41">
        <f t="shared" si="4"/>
        <v>67122</v>
      </c>
      <c r="C40" s="41">
        <f t="shared" si="5"/>
        <v>68288</v>
      </c>
      <c r="D40" s="41">
        <f t="shared" si="6"/>
        <v>15</v>
      </c>
      <c r="E40" s="42" t="str">
        <f t="shared" si="2"/>
        <v>VALENCIA</v>
      </c>
      <c r="F40" s="42">
        <f t="shared" si="7"/>
        <v>871495</v>
      </c>
      <c r="G40" s="42">
        <f t="shared" si="8"/>
        <v>706952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818869</v>
      </c>
      <c r="G41" s="42">
        <f t="shared" si="8"/>
        <v>724659</v>
      </c>
    </row>
    <row r="42" spans="1:9" x14ac:dyDescent="0.25">
      <c r="A42" s="42" t="str">
        <f t="shared" si="3"/>
        <v>BAHIA DE ALGECIRAS</v>
      </c>
      <c r="B42" s="41">
        <f t="shared" si="4"/>
        <v>818869</v>
      </c>
      <c r="C42" s="41">
        <f t="shared" si="5"/>
        <v>724659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522000</v>
      </c>
      <c r="G42" s="42">
        <f t="shared" si="8"/>
        <v>508171</v>
      </c>
    </row>
    <row r="43" spans="1:9" x14ac:dyDescent="0.25">
      <c r="A43" s="42" t="str">
        <f t="shared" si="3"/>
        <v>BAHIA DE CADIZ</v>
      </c>
      <c r="B43" s="41">
        <f t="shared" si="4"/>
        <v>174246</v>
      </c>
      <c r="C43" s="41">
        <f t="shared" si="5"/>
        <v>211092</v>
      </c>
      <c r="D43" s="41">
        <f t="shared" si="6"/>
        <v>9</v>
      </c>
      <c r="E43" s="42" t="str">
        <f t="shared" si="2"/>
        <v>LAS PALMAS</v>
      </c>
      <c r="F43" s="42">
        <f t="shared" si="7"/>
        <v>369456</v>
      </c>
      <c r="G43" s="42">
        <f t="shared" si="8"/>
        <v>364468</v>
      </c>
    </row>
    <row r="44" spans="1:9" x14ac:dyDescent="0.25">
      <c r="A44" s="42" t="str">
        <f t="shared" si="3"/>
        <v>BALEARES</v>
      </c>
      <c r="B44" s="41">
        <f t="shared" si="4"/>
        <v>1029922</v>
      </c>
      <c r="C44" s="41">
        <f t="shared" si="5"/>
        <v>1064887</v>
      </c>
      <c r="D44" s="41">
        <f t="shared" si="6"/>
        <v>2</v>
      </c>
      <c r="E44" s="42" t="str">
        <f t="shared" si="2"/>
        <v>BILBAO</v>
      </c>
      <c r="F44" s="42">
        <f t="shared" si="7"/>
        <v>193892</v>
      </c>
      <c r="G44" s="42">
        <f t="shared" si="8"/>
        <v>148418</v>
      </c>
    </row>
    <row r="45" spans="1:9" x14ac:dyDescent="0.25">
      <c r="A45" s="42" t="str">
        <f t="shared" si="3"/>
        <v>BARCELONA</v>
      </c>
      <c r="B45" s="41">
        <f t="shared" si="4"/>
        <v>1215481</v>
      </c>
      <c r="C45" s="41">
        <f t="shared" si="5"/>
        <v>1219616</v>
      </c>
      <c r="D45" s="41">
        <f t="shared" si="6"/>
        <v>1</v>
      </c>
      <c r="E45" s="42" t="str">
        <f t="shared" si="2"/>
        <v>SANTANDER</v>
      </c>
      <c r="F45" s="42">
        <f t="shared" si="7"/>
        <v>191073</v>
      </c>
      <c r="G45" s="42">
        <f t="shared" si="8"/>
        <v>138346</v>
      </c>
    </row>
    <row r="46" spans="1:9" x14ac:dyDescent="0.25">
      <c r="A46" s="42" t="str">
        <f t="shared" si="3"/>
        <v>BILBAO</v>
      </c>
      <c r="B46" s="41">
        <f t="shared" si="4"/>
        <v>193892</v>
      </c>
      <c r="C46" s="41">
        <f t="shared" si="5"/>
        <v>148418</v>
      </c>
      <c r="D46" s="41">
        <f t="shared" si="6"/>
        <v>7</v>
      </c>
      <c r="E46" s="42" t="str">
        <f t="shared" si="2"/>
        <v>BAHIA DE CADIZ</v>
      </c>
      <c r="F46" s="42">
        <f t="shared" si="7"/>
        <v>174246</v>
      </c>
      <c r="G46" s="42">
        <f t="shared" si="8"/>
        <v>211092</v>
      </c>
    </row>
    <row r="47" spans="1:9" x14ac:dyDescent="0.25">
      <c r="A47" s="42" t="str">
        <f t="shared" si="3"/>
        <v>CARTAGENA</v>
      </c>
      <c r="B47" s="41">
        <f t="shared" si="4"/>
        <v>409</v>
      </c>
      <c r="C47" s="41">
        <f t="shared" si="5"/>
        <v>914</v>
      </c>
      <c r="D47" s="41">
        <f t="shared" si="6"/>
        <v>22</v>
      </c>
      <c r="E47" s="42" t="str">
        <f t="shared" si="2"/>
        <v>VIGO</v>
      </c>
      <c r="F47" s="42">
        <f t="shared" si="7"/>
        <v>170314</v>
      </c>
      <c r="G47" s="42">
        <f t="shared" si="8"/>
        <v>176780</v>
      </c>
    </row>
    <row r="48" spans="1:9" x14ac:dyDescent="0.25">
      <c r="A48" s="42" t="str">
        <f t="shared" si="3"/>
        <v>CASTELLON</v>
      </c>
      <c r="B48" s="41">
        <f t="shared" si="4"/>
        <v>46332</v>
      </c>
      <c r="C48" s="41">
        <f t="shared" si="5"/>
        <v>30645</v>
      </c>
      <c r="D48" s="41">
        <f t="shared" si="6"/>
        <v>17</v>
      </c>
      <c r="E48" s="42" t="str">
        <f t="shared" si="2"/>
        <v>CEUTA</v>
      </c>
      <c r="F48" s="42">
        <f t="shared" si="7"/>
        <v>124814</v>
      </c>
      <c r="G48" s="42">
        <f t="shared" si="8"/>
        <v>132860</v>
      </c>
    </row>
    <row r="49" spans="1:7" x14ac:dyDescent="0.25">
      <c r="A49" s="42" t="str">
        <f t="shared" si="3"/>
        <v>CEUTA</v>
      </c>
      <c r="B49" s="41">
        <f t="shared" si="4"/>
        <v>124814</v>
      </c>
      <c r="C49" s="41">
        <f t="shared" si="5"/>
        <v>132860</v>
      </c>
      <c r="D49" s="41">
        <f t="shared" si="6"/>
        <v>11</v>
      </c>
      <c r="E49" s="42" t="str">
        <f t="shared" si="2"/>
        <v>PASAIA</v>
      </c>
      <c r="F49" s="42">
        <f t="shared" si="7"/>
        <v>86778</v>
      </c>
      <c r="G49" s="42">
        <f t="shared" si="8"/>
        <v>71860</v>
      </c>
    </row>
    <row r="50" spans="1:7" x14ac:dyDescent="0.25">
      <c r="A50" s="42" t="str">
        <f t="shared" si="3"/>
        <v>FERROL-SAN CIBRAO</v>
      </c>
      <c r="B50" s="41">
        <f t="shared" si="4"/>
        <v>13411</v>
      </c>
      <c r="C50" s="41">
        <f t="shared" si="5"/>
        <v>16929</v>
      </c>
      <c r="D50" s="41">
        <f t="shared" si="6"/>
        <v>20</v>
      </c>
      <c r="E50" s="42" t="str">
        <f t="shared" si="2"/>
        <v>MELILLA</v>
      </c>
      <c r="F50" s="42">
        <f t="shared" si="7"/>
        <v>84557</v>
      </c>
      <c r="G50" s="42">
        <f t="shared" si="8"/>
        <v>88438</v>
      </c>
    </row>
    <row r="51" spans="1:7" x14ac:dyDescent="0.25">
      <c r="A51" s="42" t="str">
        <f t="shared" si="3"/>
        <v>GIJON</v>
      </c>
      <c r="B51" s="41">
        <f t="shared" si="4"/>
        <v>67227</v>
      </c>
      <c r="C51" s="41">
        <f t="shared" si="5"/>
        <v>0</v>
      </c>
      <c r="D51" s="41">
        <f t="shared" si="6"/>
        <v>14</v>
      </c>
      <c r="E51" s="42" t="str">
        <f t="shared" si="2"/>
        <v>GIJON</v>
      </c>
      <c r="F51" s="42">
        <f t="shared" si="7"/>
        <v>67227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ALMERIA</v>
      </c>
      <c r="F52" s="42">
        <f t="shared" si="7"/>
        <v>67122</v>
      </c>
      <c r="G52" s="42">
        <f t="shared" si="8"/>
        <v>68288</v>
      </c>
    </row>
    <row r="53" spans="1:7" x14ac:dyDescent="0.25">
      <c r="A53" s="42" t="str">
        <f t="shared" si="3"/>
        <v>LAS PALMAS</v>
      </c>
      <c r="B53" s="41">
        <f t="shared" si="4"/>
        <v>369456</v>
      </c>
      <c r="C53" s="41">
        <f t="shared" si="5"/>
        <v>364468</v>
      </c>
      <c r="D53" s="41">
        <f t="shared" si="6"/>
        <v>6</v>
      </c>
      <c r="E53" s="42" t="str">
        <f t="shared" si="2"/>
        <v>MALAGA</v>
      </c>
      <c r="F53" s="42">
        <f t="shared" si="7"/>
        <v>64902</v>
      </c>
      <c r="G53" s="42">
        <f t="shared" si="8"/>
        <v>73587</v>
      </c>
    </row>
    <row r="54" spans="1:7" x14ac:dyDescent="0.25">
      <c r="A54" s="42" t="str">
        <f t="shared" si="3"/>
        <v>MALAGA</v>
      </c>
      <c r="B54" s="41">
        <f t="shared" si="4"/>
        <v>64902</v>
      </c>
      <c r="C54" s="41">
        <f t="shared" si="5"/>
        <v>73587</v>
      </c>
      <c r="D54" s="41">
        <f t="shared" si="6"/>
        <v>16</v>
      </c>
      <c r="E54" s="42" t="str">
        <f t="shared" si="2"/>
        <v>CASTELLON</v>
      </c>
      <c r="F54" s="42">
        <f t="shared" si="7"/>
        <v>46332</v>
      </c>
      <c r="G54" s="42">
        <f t="shared" si="8"/>
        <v>30645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3500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36008</v>
      </c>
      <c r="G55" s="42">
        <f t="shared" si="8"/>
        <v>34124</v>
      </c>
    </row>
    <row r="56" spans="1:7" x14ac:dyDescent="0.25">
      <c r="A56" s="42" t="str">
        <f t="shared" si="3"/>
        <v>MELILLA</v>
      </c>
      <c r="B56" s="41">
        <f t="shared" si="4"/>
        <v>84557</v>
      </c>
      <c r="C56" s="41">
        <f t="shared" si="5"/>
        <v>88438</v>
      </c>
      <c r="D56" s="41">
        <f t="shared" si="6"/>
        <v>13</v>
      </c>
      <c r="E56" s="42" t="str">
        <f t="shared" si="2"/>
        <v>TARRAGONA</v>
      </c>
      <c r="F56" s="42">
        <f t="shared" si="9"/>
        <v>29318</v>
      </c>
      <c r="G56" s="42">
        <f t="shared" si="8"/>
        <v>39787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4008</v>
      </c>
      <c r="D57" s="41">
        <f t="shared" si="6"/>
        <v>28</v>
      </c>
      <c r="E57" s="42" t="str">
        <f t="shared" si="2"/>
        <v>FERROL-SAN CIBRAO</v>
      </c>
      <c r="F57" s="42">
        <f t="shared" si="9"/>
        <v>13411</v>
      </c>
      <c r="G57" s="42">
        <f t="shared" si="8"/>
        <v>16929</v>
      </c>
    </row>
    <row r="58" spans="1:7" x14ac:dyDescent="0.25">
      <c r="A58" s="42" t="str">
        <f t="shared" si="3"/>
        <v>PASAIA</v>
      </c>
      <c r="B58" s="41">
        <f t="shared" si="4"/>
        <v>86778</v>
      </c>
      <c r="C58" s="41">
        <f t="shared" si="5"/>
        <v>71860</v>
      </c>
      <c r="D58" s="41">
        <f t="shared" si="6"/>
        <v>12</v>
      </c>
      <c r="E58" s="42" t="str">
        <f t="shared" si="2"/>
        <v>ALICANTE</v>
      </c>
      <c r="F58" s="42">
        <f t="shared" si="9"/>
        <v>2721</v>
      </c>
      <c r="G58" s="42">
        <f t="shared" si="8"/>
        <v>29819</v>
      </c>
    </row>
    <row r="59" spans="1:7" x14ac:dyDescent="0.25">
      <c r="A59" s="42" t="str">
        <f t="shared" si="3"/>
        <v>SANTA CRUZ DE TENERIFE</v>
      </c>
      <c r="B59" s="41">
        <f t="shared" si="4"/>
        <v>522000</v>
      </c>
      <c r="C59" s="41">
        <f t="shared" si="5"/>
        <v>508171</v>
      </c>
      <c r="D59" s="41">
        <f t="shared" si="6"/>
        <v>5</v>
      </c>
      <c r="E59" s="42" t="str">
        <f t="shared" si="2"/>
        <v>CARTAGENA</v>
      </c>
      <c r="F59" s="42">
        <f t="shared" si="9"/>
        <v>409</v>
      </c>
      <c r="G59" s="42">
        <f t="shared" si="8"/>
        <v>914</v>
      </c>
    </row>
    <row r="60" spans="1:7" x14ac:dyDescent="0.25">
      <c r="A60" s="42" t="str">
        <f t="shared" si="3"/>
        <v>SANTANDER</v>
      </c>
      <c r="B60" s="41">
        <f t="shared" si="4"/>
        <v>191073</v>
      </c>
      <c r="C60" s="41">
        <f t="shared" si="5"/>
        <v>138346</v>
      </c>
      <c r="D60" s="41">
        <f t="shared" si="6"/>
        <v>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36008</v>
      </c>
      <c r="C61" s="41">
        <f t="shared" si="5"/>
        <v>34124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29318</v>
      </c>
      <c r="C62" s="41">
        <f t="shared" si="5"/>
        <v>39787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871495</v>
      </c>
      <c r="C63" s="41">
        <f t="shared" si="5"/>
        <v>706952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170314</v>
      </c>
      <c r="C64" s="41">
        <f t="shared" si="5"/>
        <v>176780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Febrero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5">
        <v>435</v>
      </c>
      <c r="C7" s="35">
        <v>510</v>
      </c>
      <c r="D7" s="35">
        <v>947</v>
      </c>
      <c r="E7" s="35">
        <v>904</v>
      </c>
      <c r="F7" s="10">
        <f>((E7*100)/D7)-100</f>
        <v>-4.5406546990496253</v>
      </c>
      <c r="G7" s="1"/>
      <c r="H7" s="1"/>
      <c r="I7" s="1"/>
    </row>
    <row r="8" spans="1:12" x14ac:dyDescent="0.25">
      <c r="A8" s="11" t="s">
        <v>45</v>
      </c>
      <c r="B8" s="36">
        <v>10030</v>
      </c>
      <c r="C8" s="36">
        <v>12326</v>
      </c>
      <c r="D8" s="36">
        <v>21120</v>
      </c>
      <c r="E8" s="36">
        <v>24747</v>
      </c>
      <c r="F8" s="13">
        <f t="shared" ref="F8:F35" si="0">((E8*100)/D8)-100</f>
        <v>17.173295454545453</v>
      </c>
      <c r="G8" s="1"/>
      <c r="H8" s="1"/>
      <c r="I8" s="1"/>
    </row>
    <row r="9" spans="1:12" x14ac:dyDescent="0.25">
      <c r="A9" s="8" t="s">
        <v>46</v>
      </c>
      <c r="B9" s="35">
        <v>235</v>
      </c>
      <c r="C9" s="35">
        <v>205</v>
      </c>
      <c r="D9" s="35">
        <v>409</v>
      </c>
      <c r="E9" s="35">
        <v>398</v>
      </c>
      <c r="F9" s="10">
        <f t="shared" si="0"/>
        <v>-2.6894865525672316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0</v>
      </c>
      <c r="E10" s="36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5">
        <v>231361</v>
      </c>
      <c r="C11" s="35">
        <v>224343</v>
      </c>
      <c r="D11" s="35">
        <v>483070</v>
      </c>
      <c r="E11" s="35">
        <v>433414</v>
      </c>
      <c r="F11" s="10">
        <f t="shared" si="0"/>
        <v>-10.279255594427312</v>
      </c>
      <c r="G11" s="1"/>
      <c r="H11" s="1"/>
      <c r="I11" s="1"/>
    </row>
    <row r="12" spans="1:12" x14ac:dyDescent="0.25">
      <c r="A12" s="11" t="s">
        <v>49</v>
      </c>
      <c r="B12" s="36">
        <v>9790.5</v>
      </c>
      <c r="C12" s="36">
        <v>6463.5</v>
      </c>
      <c r="D12" s="36">
        <v>18425.5</v>
      </c>
      <c r="E12" s="36">
        <v>12128.5</v>
      </c>
      <c r="F12" s="13">
        <f t="shared" si="0"/>
        <v>-34.1754633524192</v>
      </c>
      <c r="G12" s="1"/>
      <c r="H12" s="1"/>
      <c r="I12" s="1"/>
    </row>
    <row r="13" spans="1:12" x14ac:dyDescent="0.25">
      <c r="A13" s="8" t="s">
        <v>50</v>
      </c>
      <c r="B13" s="35">
        <v>6276</v>
      </c>
      <c r="C13" s="35">
        <v>4979</v>
      </c>
      <c r="D13" s="35">
        <v>11662</v>
      </c>
      <c r="E13" s="35">
        <v>9304</v>
      </c>
      <c r="F13" s="10">
        <f t="shared" si="0"/>
        <v>-20.219516377979758</v>
      </c>
      <c r="G13" s="1"/>
      <c r="H13" s="1"/>
      <c r="I13" s="1"/>
    </row>
    <row r="14" spans="1:12" x14ac:dyDescent="0.25">
      <c r="A14" s="11" t="s">
        <v>51</v>
      </c>
      <c r="B14" s="36">
        <v>132718</v>
      </c>
      <c r="C14" s="36">
        <v>173730</v>
      </c>
      <c r="D14" s="36">
        <v>277911.5</v>
      </c>
      <c r="E14" s="36">
        <v>370411</v>
      </c>
      <c r="F14" s="13">
        <f t="shared" si="0"/>
        <v>33.283797180037539</v>
      </c>
      <c r="G14" s="1"/>
      <c r="H14" s="1"/>
      <c r="I14" s="1"/>
    </row>
    <row r="15" spans="1:12" x14ac:dyDescent="0.25">
      <c r="A15" s="8" t="s">
        <v>52</v>
      </c>
      <c r="B15" s="35">
        <v>44783.5</v>
      </c>
      <c r="C15" s="35">
        <v>45256.75</v>
      </c>
      <c r="D15" s="35">
        <v>71821.5</v>
      </c>
      <c r="E15" s="35">
        <v>77445.75</v>
      </c>
      <c r="F15" s="10">
        <f t="shared" si="0"/>
        <v>7.8308723710866559</v>
      </c>
      <c r="G15" s="1"/>
      <c r="H15" s="1"/>
      <c r="I15" s="1"/>
    </row>
    <row r="16" spans="1:12" x14ac:dyDescent="0.25">
      <c r="A16" s="11" t="s">
        <v>53</v>
      </c>
      <c r="B16" s="36">
        <v>4644</v>
      </c>
      <c r="C16" s="36">
        <v>5266</v>
      </c>
      <c r="D16" s="36">
        <v>9327</v>
      </c>
      <c r="E16" s="36">
        <v>10320</v>
      </c>
      <c r="F16" s="13">
        <f t="shared" si="0"/>
        <v>10.646510131875203</v>
      </c>
      <c r="G16" s="1"/>
      <c r="H16" s="1"/>
      <c r="I16" s="1"/>
    </row>
    <row r="17" spans="1:9" x14ac:dyDescent="0.25">
      <c r="A17" s="8" t="s">
        <v>54</v>
      </c>
      <c r="B17" s="35">
        <v>5063</v>
      </c>
      <c r="C17" s="35">
        <v>7485</v>
      </c>
      <c r="D17" s="35">
        <v>11013</v>
      </c>
      <c r="E17" s="35">
        <v>15771</v>
      </c>
      <c r="F17" s="10">
        <f t="shared" si="0"/>
        <v>43.203486788341053</v>
      </c>
      <c r="G17" s="1"/>
      <c r="H17" s="1"/>
      <c r="I17" s="1"/>
    </row>
    <row r="18" spans="1:9" x14ac:dyDescent="0.25">
      <c r="A18" s="11" t="s">
        <v>55</v>
      </c>
      <c r="B18" s="36">
        <v>774</v>
      </c>
      <c r="C18" s="36">
        <v>769</v>
      </c>
      <c r="D18" s="36">
        <v>1662</v>
      </c>
      <c r="E18" s="36">
        <v>1492</v>
      </c>
      <c r="F18" s="13">
        <f t="shared" si="0"/>
        <v>-10.228640192539103</v>
      </c>
      <c r="G18" s="1"/>
      <c r="H18" s="1"/>
      <c r="I18" s="1"/>
    </row>
    <row r="19" spans="1:9" x14ac:dyDescent="0.25">
      <c r="A19" s="8" t="s">
        <v>56</v>
      </c>
      <c r="B19" s="35">
        <v>58</v>
      </c>
      <c r="C19" s="35">
        <v>46</v>
      </c>
      <c r="D19" s="35">
        <v>81</v>
      </c>
      <c r="E19" s="35">
        <v>63</v>
      </c>
      <c r="F19" s="10">
        <f t="shared" si="0"/>
        <v>-22.222222222222229</v>
      </c>
      <c r="G19" s="1"/>
      <c r="H19" s="1"/>
      <c r="I19" s="1"/>
    </row>
    <row r="20" spans="1:9" x14ac:dyDescent="0.25">
      <c r="A20" s="11" t="s">
        <v>57</v>
      </c>
      <c r="B20" s="36">
        <v>2599</v>
      </c>
      <c r="C20" s="36">
        <v>3462</v>
      </c>
      <c r="D20" s="36">
        <v>5294</v>
      </c>
      <c r="E20" s="36">
        <v>6492</v>
      </c>
      <c r="F20" s="13">
        <f t="shared" si="0"/>
        <v>22.629391764261428</v>
      </c>
      <c r="G20" s="1"/>
      <c r="H20" s="1"/>
      <c r="I20" s="1"/>
    </row>
    <row r="21" spans="1:9" x14ac:dyDescent="0.25">
      <c r="A21" s="8" t="s">
        <v>58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6">
        <v>80006</v>
      </c>
      <c r="C22" s="36">
        <v>92802</v>
      </c>
      <c r="D22" s="36">
        <v>158490</v>
      </c>
      <c r="E22" s="36">
        <v>176775</v>
      </c>
      <c r="F22" s="13">
        <f t="shared" si="0"/>
        <v>11.537005489305315</v>
      </c>
      <c r="G22" s="1"/>
      <c r="H22" s="1"/>
      <c r="I22" s="1"/>
    </row>
    <row r="23" spans="1:9" x14ac:dyDescent="0.25">
      <c r="A23" s="8" t="s">
        <v>60</v>
      </c>
      <c r="B23" s="35">
        <v>15351</v>
      </c>
      <c r="C23" s="35">
        <v>21568</v>
      </c>
      <c r="D23" s="35">
        <v>48542</v>
      </c>
      <c r="E23" s="35">
        <v>50600</v>
      </c>
      <c r="F23" s="10">
        <f t="shared" si="0"/>
        <v>4.2396275390383522</v>
      </c>
      <c r="G23" s="1"/>
      <c r="H23" s="1"/>
      <c r="I23" s="1"/>
    </row>
    <row r="24" spans="1:9" x14ac:dyDescent="0.25">
      <c r="A24" s="11" t="s">
        <v>61</v>
      </c>
      <c r="B24" s="36">
        <v>3246</v>
      </c>
      <c r="C24" s="36">
        <v>4436</v>
      </c>
      <c r="D24" s="36">
        <v>6560</v>
      </c>
      <c r="E24" s="36">
        <v>7910</v>
      </c>
      <c r="F24" s="13">
        <f t="shared" si="0"/>
        <v>20.579268292682926</v>
      </c>
      <c r="G24" s="1"/>
      <c r="H24" s="1"/>
      <c r="I24" s="1"/>
    </row>
    <row r="25" spans="1:9" x14ac:dyDescent="0.25">
      <c r="A25" s="8" t="s">
        <v>62</v>
      </c>
      <c r="B25" s="35">
        <v>1714</v>
      </c>
      <c r="C25" s="35">
        <v>1639</v>
      </c>
      <c r="D25" s="35">
        <v>3238</v>
      </c>
      <c r="E25" s="35">
        <v>3148</v>
      </c>
      <c r="F25" s="10">
        <f t="shared" si="0"/>
        <v>-2.7794935145151385</v>
      </c>
      <c r="G25" s="1"/>
      <c r="H25" s="1"/>
      <c r="I25" s="1"/>
    </row>
    <row r="26" spans="1:9" x14ac:dyDescent="0.25">
      <c r="A26" s="11" t="s">
        <v>63</v>
      </c>
      <c r="B26" s="36">
        <v>340</v>
      </c>
      <c r="C26" s="36">
        <v>414</v>
      </c>
      <c r="D26" s="36">
        <v>654</v>
      </c>
      <c r="E26" s="36">
        <v>747</v>
      </c>
      <c r="F26" s="13">
        <f t="shared" si="0"/>
        <v>14.220183486238525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27629</v>
      </c>
      <c r="C28" s="36">
        <v>28258</v>
      </c>
      <c r="D28" s="36">
        <v>54517</v>
      </c>
      <c r="E28" s="36">
        <v>54447</v>
      </c>
      <c r="F28" s="13">
        <f t="shared" si="0"/>
        <v>-0.1284003154979132</v>
      </c>
      <c r="G28" s="1"/>
      <c r="H28" s="1"/>
      <c r="I28" s="1"/>
    </row>
    <row r="29" spans="1:9" x14ac:dyDescent="0.25">
      <c r="A29" s="8" t="s">
        <v>66</v>
      </c>
      <c r="B29" s="35">
        <v>140</v>
      </c>
      <c r="C29" s="35">
        <v>84</v>
      </c>
      <c r="D29" s="35">
        <v>292</v>
      </c>
      <c r="E29" s="35">
        <v>365</v>
      </c>
      <c r="F29" s="10">
        <f t="shared" si="0"/>
        <v>25</v>
      </c>
      <c r="G29" s="1"/>
      <c r="H29" s="1"/>
      <c r="I29" s="1"/>
    </row>
    <row r="30" spans="1:9" x14ac:dyDescent="0.25">
      <c r="A30" s="11" t="s">
        <v>67</v>
      </c>
      <c r="B30" s="36">
        <v>11700</v>
      </c>
      <c r="C30" s="36">
        <v>13768</v>
      </c>
      <c r="D30" s="36">
        <v>23037</v>
      </c>
      <c r="E30" s="36">
        <v>26813</v>
      </c>
      <c r="F30" s="13">
        <f t="shared" si="0"/>
        <v>16.39102313669315</v>
      </c>
      <c r="G30" s="1"/>
      <c r="H30" s="1"/>
      <c r="I30" s="1"/>
    </row>
    <row r="31" spans="1:9" x14ac:dyDescent="0.25">
      <c r="A31" s="8" t="s">
        <v>68</v>
      </c>
      <c r="B31" s="35">
        <v>20459</v>
      </c>
      <c r="C31" s="35">
        <v>18090</v>
      </c>
      <c r="D31" s="35">
        <v>42853</v>
      </c>
      <c r="E31" s="35">
        <v>34415</v>
      </c>
      <c r="F31" s="10">
        <f t="shared" si="0"/>
        <v>-19.690570088441888</v>
      </c>
      <c r="G31" s="1"/>
      <c r="H31" s="1"/>
      <c r="I31" s="1"/>
    </row>
    <row r="32" spans="1:9" x14ac:dyDescent="0.25">
      <c r="A32" s="11" t="s">
        <v>69</v>
      </c>
      <c r="B32" s="36">
        <v>297719</v>
      </c>
      <c r="C32" s="36">
        <v>328172</v>
      </c>
      <c r="D32" s="36">
        <v>578800</v>
      </c>
      <c r="E32" s="36">
        <v>673660</v>
      </c>
      <c r="F32" s="13">
        <f t="shared" si="0"/>
        <v>16.389080856945398</v>
      </c>
      <c r="G32" s="1"/>
      <c r="H32" s="1"/>
      <c r="I32" s="1"/>
    </row>
    <row r="33" spans="1:9" x14ac:dyDescent="0.25">
      <c r="A33" s="8" t="s">
        <v>70</v>
      </c>
      <c r="B33" s="35">
        <v>16676.5</v>
      </c>
      <c r="C33" s="35">
        <v>15600.5</v>
      </c>
      <c r="D33" s="35">
        <v>32070</v>
      </c>
      <c r="E33" s="35">
        <v>34989.5</v>
      </c>
      <c r="F33" s="10">
        <f t="shared" si="0"/>
        <v>9.1035235422513239</v>
      </c>
      <c r="G33" s="1"/>
      <c r="H33" s="1"/>
      <c r="I33" s="1"/>
    </row>
    <row r="34" spans="1:9" x14ac:dyDescent="0.25">
      <c r="A34" s="11" t="s">
        <v>71</v>
      </c>
      <c r="B34" s="36">
        <v>270</v>
      </c>
      <c r="C34" s="36">
        <v>31</v>
      </c>
      <c r="D34" s="36">
        <v>589</v>
      </c>
      <c r="E34" s="36">
        <v>31</v>
      </c>
      <c r="F34" s="13">
        <f t="shared" si="0"/>
        <v>-94.73684210526315</v>
      </c>
      <c r="G34" s="1"/>
      <c r="H34" s="1"/>
      <c r="I34" s="1"/>
    </row>
    <row r="35" spans="1:9" x14ac:dyDescent="0.25">
      <c r="A35" s="14" t="s">
        <v>72</v>
      </c>
      <c r="B35" s="15">
        <f>SUM(B7:B34)</f>
        <v>924017.5</v>
      </c>
      <c r="C35" s="15">
        <f t="shared" ref="C35:E35" si="1">SUM(C7:C34)</f>
        <v>1009703.75</v>
      </c>
      <c r="D35" s="15">
        <f t="shared" si="1"/>
        <v>1862385.5</v>
      </c>
      <c r="E35" s="15">
        <f t="shared" si="1"/>
        <v>2026790.75</v>
      </c>
      <c r="F35" s="16">
        <f t="shared" si="0"/>
        <v>8.8276702111351284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904</v>
      </c>
      <c r="C38" s="41">
        <f>D7</f>
        <v>947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673660</v>
      </c>
      <c r="G38" s="42">
        <f>LOOKUP(E38,$A$38:$A$65,$C$38:$C$65)</f>
        <v>578800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24747</v>
      </c>
      <c r="C39" s="41">
        <f t="shared" ref="C39:C65" si="5">D8</f>
        <v>21120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433414</v>
      </c>
      <c r="G39" s="42">
        <f t="shared" ref="G39:G65" si="8">LOOKUP(E39,$A$38:$A$65,$C$38:$C$65)</f>
        <v>483070</v>
      </c>
    </row>
    <row r="40" spans="1:9" x14ac:dyDescent="0.25">
      <c r="A40" s="42" t="str">
        <f t="shared" si="3"/>
        <v>ALMERIA</v>
      </c>
      <c r="B40" s="41">
        <f t="shared" si="4"/>
        <v>398</v>
      </c>
      <c r="C40" s="41">
        <f t="shared" si="5"/>
        <v>409</v>
      </c>
      <c r="D40" s="41">
        <f t="shared" si="6"/>
        <v>22</v>
      </c>
      <c r="E40" s="42" t="str">
        <f t="shared" si="2"/>
        <v>BARCELONA</v>
      </c>
      <c r="F40" s="42">
        <f t="shared" si="7"/>
        <v>370411</v>
      </c>
      <c r="G40" s="42">
        <f t="shared" si="8"/>
        <v>277911.5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176775</v>
      </c>
      <c r="G41" s="42">
        <f t="shared" si="8"/>
        <v>158490</v>
      </c>
    </row>
    <row r="42" spans="1:9" x14ac:dyDescent="0.25">
      <c r="A42" s="42" t="str">
        <f t="shared" si="3"/>
        <v>BAHIA DE ALGECIRAS</v>
      </c>
      <c r="B42" s="41">
        <f t="shared" si="4"/>
        <v>433414</v>
      </c>
      <c r="C42" s="41">
        <f t="shared" si="5"/>
        <v>483070</v>
      </c>
      <c r="D42" s="41">
        <f t="shared" si="6"/>
        <v>2</v>
      </c>
      <c r="E42" s="42" t="str">
        <f t="shared" si="2"/>
        <v>BILBAO</v>
      </c>
      <c r="F42" s="42">
        <f t="shared" si="7"/>
        <v>77445.75</v>
      </c>
      <c r="G42" s="42">
        <f t="shared" si="8"/>
        <v>71821.5</v>
      </c>
    </row>
    <row r="43" spans="1:9" x14ac:dyDescent="0.25">
      <c r="A43" s="42" t="str">
        <f t="shared" si="3"/>
        <v>BAHIA DE CADIZ</v>
      </c>
      <c r="B43" s="41">
        <f t="shared" si="4"/>
        <v>12128.5</v>
      </c>
      <c r="C43" s="41">
        <f t="shared" si="5"/>
        <v>18425.5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54447</v>
      </c>
      <c r="G43" s="42">
        <f t="shared" si="8"/>
        <v>54517</v>
      </c>
    </row>
    <row r="44" spans="1:9" x14ac:dyDescent="0.25">
      <c r="A44" s="42" t="str">
        <f t="shared" si="3"/>
        <v>BALEARES</v>
      </c>
      <c r="B44" s="41">
        <f t="shared" si="4"/>
        <v>9304</v>
      </c>
      <c r="C44" s="41">
        <f t="shared" si="5"/>
        <v>11662</v>
      </c>
      <c r="D44" s="41">
        <f t="shared" si="6"/>
        <v>15</v>
      </c>
      <c r="E44" s="42" t="str">
        <f t="shared" si="2"/>
        <v>MALAGA</v>
      </c>
      <c r="F44" s="42">
        <f t="shared" si="7"/>
        <v>50600</v>
      </c>
      <c r="G44" s="42">
        <f t="shared" si="8"/>
        <v>48542</v>
      </c>
    </row>
    <row r="45" spans="1:9" x14ac:dyDescent="0.25">
      <c r="A45" s="42" t="str">
        <f t="shared" si="3"/>
        <v>BARCELONA</v>
      </c>
      <c r="B45" s="41">
        <f t="shared" si="4"/>
        <v>370411</v>
      </c>
      <c r="C45" s="41">
        <f t="shared" si="5"/>
        <v>277911.5</v>
      </c>
      <c r="D45" s="41">
        <f t="shared" si="6"/>
        <v>3</v>
      </c>
      <c r="E45" s="42" t="str">
        <f t="shared" si="2"/>
        <v>VIGO</v>
      </c>
      <c r="F45" s="42">
        <f t="shared" si="7"/>
        <v>34989.5</v>
      </c>
      <c r="G45" s="42">
        <f t="shared" si="8"/>
        <v>32070</v>
      </c>
    </row>
    <row r="46" spans="1:9" x14ac:dyDescent="0.25">
      <c r="A46" s="42" t="str">
        <f t="shared" si="3"/>
        <v>BILBAO</v>
      </c>
      <c r="B46" s="41">
        <f t="shared" si="4"/>
        <v>77445.75</v>
      </c>
      <c r="C46" s="41">
        <f t="shared" si="5"/>
        <v>71821.5</v>
      </c>
      <c r="D46" s="41">
        <f t="shared" si="6"/>
        <v>5</v>
      </c>
      <c r="E46" s="42" t="str">
        <f t="shared" si="2"/>
        <v>TARRAGONA</v>
      </c>
      <c r="F46" s="42">
        <f t="shared" si="7"/>
        <v>34415</v>
      </c>
      <c r="G46" s="42">
        <f t="shared" si="8"/>
        <v>42853</v>
      </c>
    </row>
    <row r="47" spans="1:9" x14ac:dyDescent="0.25">
      <c r="A47" s="42" t="str">
        <f t="shared" si="3"/>
        <v>CARTAGENA</v>
      </c>
      <c r="B47" s="41">
        <f t="shared" si="4"/>
        <v>10320</v>
      </c>
      <c r="C47" s="41">
        <f t="shared" si="5"/>
        <v>9327</v>
      </c>
      <c r="D47" s="41">
        <f t="shared" si="6"/>
        <v>14</v>
      </c>
      <c r="E47" s="42" t="str">
        <f t="shared" si="2"/>
        <v>SEVILLA</v>
      </c>
      <c r="F47" s="42">
        <f t="shared" si="7"/>
        <v>26813</v>
      </c>
      <c r="G47" s="42">
        <f t="shared" si="8"/>
        <v>23037</v>
      </c>
    </row>
    <row r="48" spans="1:9" x14ac:dyDescent="0.25">
      <c r="A48" s="42" t="str">
        <f t="shared" si="3"/>
        <v>CASTELLON</v>
      </c>
      <c r="B48" s="41">
        <f t="shared" si="4"/>
        <v>15771</v>
      </c>
      <c r="C48" s="41">
        <f t="shared" si="5"/>
        <v>11013</v>
      </c>
      <c r="D48" s="41">
        <f t="shared" si="6"/>
        <v>12</v>
      </c>
      <c r="E48" s="42" t="str">
        <f t="shared" si="2"/>
        <v>ALICANTE</v>
      </c>
      <c r="F48" s="42">
        <f t="shared" si="7"/>
        <v>24747</v>
      </c>
      <c r="G48" s="42">
        <f t="shared" si="8"/>
        <v>21120</v>
      </c>
    </row>
    <row r="49" spans="1:7" x14ac:dyDescent="0.25">
      <c r="A49" s="42" t="str">
        <f t="shared" si="3"/>
        <v>CEUTA</v>
      </c>
      <c r="B49" s="41">
        <f t="shared" si="4"/>
        <v>1492</v>
      </c>
      <c r="C49" s="41">
        <f t="shared" si="5"/>
        <v>1662</v>
      </c>
      <c r="D49" s="41">
        <f t="shared" si="6"/>
        <v>19</v>
      </c>
      <c r="E49" s="42" t="str">
        <f t="shared" si="2"/>
        <v>CASTELLON</v>
      </c>
      <c r="F49" s="42">
        <f t="shared" si="7"/>
        <v>15771</v>
      </c>
      <c r="G49" s="42">
        <f t="shared" si="8"/>
        <v>11013</v>
      </c>
    </row>
    <row r="50" spans="1:7" x14ac:dyDescent="0.25">
      <c r="A50" s="42" t="str">
        <f t="shared" si="3"/>
        <v>FERROL-SAN CIBRAO</v>
      </c>
      <c r="B50" s="41">
        <f t="shared" si="4"/>
        <v>63</v>
      </c>
      <c r="C50" s="41">
        <f t="shared" si="5"/>
        <v>81</v>
      </c>
      <c r="D50" s="41">
        <f t="shared" si="6"/>
        <v>24</v>
      </c>
      <c r="E50" s="42" t="str">
        <f t="shared" si="2"/>
        <v>BAHIA DE CADIZ</v>
      </c>
      <c r="F50" s="42">
        <f t="shared" si="7"/>
        <v>12128.5</v>
      </c>
      <c r="G50" s="42">
        <f t="shared" si="8"/>
        <v>18425.5</v>
      </c>
    </row>
    <row r="51" spans="1:7" x14ac:dyDescent="0.25">
      <c r="A51" s="42" t="str">
        <f t="shared" si="3"/>
        <v>GIJON</v>
      </c>
      <c r="B51" s="41">
        <f t="shared" si="4"/>
        <v>6492</v>
      </c>
      <c r="C51" s="41">
        <f t="shared" si="5"/>
        <v>5294</v>
      </c>
      <c r="D51" s="41">
        <f t="shared" si="6"/>
        <v>17</v>
      </c>
      <c r="E51" s="42" t="str">
        <f t="shared" si="2"/>
        <v>CARTAGENA</v>
      </c>
      <c r="F51" s="42">
        <f t="shared" si="7"/>
        <v>10320</v>
      </c>
      <c r="G51" s="42">
        <f t="shared" si="8"/>
        <v>9327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9304</v>
      </c>
      <c r="G52" s="42">
        <f t="shared" si="8"/>
        <v>11662</v>
      </c>
    </row>
    <row r="53" spans="1:7" x14ac:dyDescent="0.25">
      <c r="A53" s="42" t="str">
        <f t="shared" si="3"/>
        <v>LAS PALMAS</v>
      </c>
      <c r="B53" s="41">
        <f t="shared" si="4"/>
        <v>176775</v>
      </c>
      <c r="C53" s="41">
        <f t="shared" si="5"/>
        <v>158490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7910</v>
      </c>
      <c r="G53" s="42">
        <f t="shared" si="8"/>
        <v>6560</v>
      </c>
    </row>
    <row r="54" spans="1:7" x14ac:dyDescent="0.25">
      <c r="A54" s="42" t="str">
        <f t="shared" si="3"/>
        <v>MALAGA</v>
      </c>
      <c r="B54" s="41">
        <f t="shared" si="4"/>
        <v>50600</v>
      </c>
      <c r="C54" s="41">
        <f t="shared" si="5"/>
        <v>48542</v>
      </c>
      <c r="D54" s="41">
        <f t="shared" si="6"/>
        <v>7</v>
      </c>
      <c r="E54" s="42" t="str">
        <f t="shared" si="2"/>
        <v>GIJON</v>
      </c>
      <c r="F54" s="42">
        <f t="shared" si="7"/>
        <v>6492</v>
      </c>
      <c r="G54" s="42">
        <f t="shared" si="8"/>
        <v>5294</v>
      </c>
    </row>
    <row r="55" spans="1:7" x14ac:dyDescent="0.25">
      <c r="A55" s="42" t="str">
        <f t="shared" si="3"/>
        <v>MARIN Y RIA DE PONTEVEDRA</v>
      </c>
      <c r="B55" s="41">
        <f t="shared" si="4"/>
        <v>7910</v>
      </c>
      <c r="C55" s="41">
        <f t="shared" si="5"/>
        <v>6560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3148</v>
      </c>
      <c r="G55" s="42">
        <f t="shared" si="8"/>
        <v>3238</v>
      </c>
    </row>
    <row r="56" spans="1:7" x14ac:dyDescent="0.25">
      <c r="A56" s="42" t="str">
        <f t="shared" si="3"/>
        <v>MELILLA</v>
      </c>
      <c r="B56" s="41">
        <f t="shared" si="4"/>
        <v>3148</v>
      </c>
      <c r="C56" s="41">
        <f t="shared" si="5"/>
        <v>3238</v>
      </c>
      <c r="D56" s="41">
        <f t="shared" si="6"/>
        <v>18</v>
      </c>
      <c r="E56" s="42" t="str">
        <f t="shared" si="2"/>
        <v>CEUTA</v>
      </c>
      <c r="F56" s="42">
        <f t="shared" si="9"/>
        <v>1492</v>
      </c>
      <c r="G56" s="42">
        <f t="shared" si="8"/>
        <v>1662</v>
      </c>
    </row>
    <row r="57" spans="1:7" x14ac:dyDescent="0.25">
      <c r="A57" s="42" t="str">
        <f t="shared" si="3"/>
        <v>MOTRIL</v>
      </c>
      <c r="B57" s="41">
        <f t="shared" si="4"/>
        <v>747</v>
      </c>
      <c r="C57" s="41">
        <f t="shared" si="5"/>
        <v>654</v>
      </c>
      <c r="D57" s="41">
        <f t="shared" si="6"/>
        <v>21</v>
      </c>
      <c r="E57" s="42" t="str">
        <f t="shared" si="2"/>
        <v>A CORUÑA</v>
      </c>
      <c r="F57" s="42">
        <f t="shared" si="9"/>
        <v>904</v>
      </c>
      <c r="G57" s="42">
        <f t="shared" si="8"/>
        <v>947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747</v>
      </c>
      <c r="G58" s="42">
        <f t="shared" si="8"/>
        <v>654</v>
      </c>
    </row>
    <row r="59" spans="1:7" x14ac:dyDescent="0.25">
      <c r="A59" s="42" t="str">
        <f t="shared" si="3"/>
        <v>SANTA CRUZ DE TENERIFE</v>
      </c>
      <c r="B59" s="41">
        <f t="shared" si="4"/>
        <v>54447</v>
      </c>
      <c r="C59" s="41">
        <f t="shared" si="5"/>
        <v>54517</v>
      </c>
      <c r="D59" s="41">
        <f t="shared" si="6"/>
        <v>6</v>
      </c>
      <c r="E59" s="42" t="str">
        <f t="shared" si="2"/>
        <v>ALMERIA</v>
      </c>
      <c r="F59" s="42">
        <f t="shared" si="9"/>
        <v>398</v>
      </c>
      <c r="G59" s="42">
        <f t="shared" si="8"/>
        <v>409</v>
      </c>
    </row>
    <row r="60" spans="1:7" x14ac:dyDescent="0.25">
      <c r="A60" s="42" t="str">
        <f t="shared" si="3"/>
        <v>SANTANDER</v>
      </c>
      <c r="B60" s="41">
        <f t="shared" si="4"/>
        <v>365</v>
      </c>
      <c r="C60" s="41">
        <f t="shared" si="5"/>
        <v>292</v>
      </c>
      <c r="D60" s="41">
        <f t="shared" si="6"/>
        <v>23</v>
      </c>
      <c r="E60" s="42" t="str">
        <f t="shared" si="2"/>
        <v>SANTANDER</v>
      </c>
      <c r="F60" s="42">
        <f t="shared" si="9"/>
        <v>365</v>
      </c>
      <c r="G60" s="42">
        <f t="shared" si="8"/>
        <v>292</v>
      </c>
    </row>
    <row r="61" spans="1:7" x14ac:dyDescent="0.25">
      <c r="A61" s="42" t="str">
        <f t="shared" si="3"/>
        <v>SEVILLA</v>
      </c>
      <c r="B61" s="41">
        <f t="shared" si="4"/>
        <v>26813</v>
      </c>
      <c r="C61" s="41">
        <f t="shared" si="5"/>
        <v>23037</v>
      </c>
      <c r="D61" s="41">
        <f t="shared" si="6"/>
        <v>10</v>
      </c>
      <c r="E61" s="42" t="str">
        <f t="shared" si="2"/>
        <v>FERROL-SAN CIBRAO</v>
      </c>
      <c r="F61" s="42">
        <f t="shared" si="9"/>
        <v>63</v>
      </c>
      <c r="G61" s="42">
        <f t="shared" si="8"/>
        <v>81</v>
      </c>
    </row>
    <row r="62" spans="1:7" x14ac:dyDescent="0.25">
      <c r="A62" s="42" t="str">
        <f t="shared" si="3"/>
        <v>TARRAGONA</v>
      </c>
      <c r="B62" s="41">
        <f t="shared" si="4"/>
        <v>34415</v>
      </c>
      <c r="C62" s="41">
        <f t="shared" si="5"/>
        <v>42853</v>
      </c>
      <c r="D62" s="41">
        <f t="shared" si="6"/>
        <v>9</v>
      </c>
      <c r="E62" s="42" t="str">
        <f t="shared" si="2"/>
        <v>VILAGARCIA</v>
      </c>
      <c r="F62" s="42">
        <f t="shared" si="9"/>
        <v>31</v>
      </c>
      <c r="G62" s="42">
        <f t="shared" si="8"/>
        <v>589</v>
      </c>
    </row>
    <row r="63" spans="1:7" x14ac:dyDescent="0.25">
      <c r="A63" s="42" t="str">
        <f t="shared" si="3"/>
        <v>VALENCIA</v>
      </c>
      <c r="B63" s="41">
        <f t="shared" si="4"/>
        <v>673660</v>
      </c>
      <c r="C63" s="41">
        <f t="shared" si="5"/>
        <v>578800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34989.5</v>
      </c>
      <c r="C64" s="41">
        <f t="shared" si="5"/>
        <v>32070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31</v>
      </c>
      <c r="C65" s="41">
        <f t="shared" si="5"/>
        <v>589</v>
      </c>
      <c r="D65" s="41">
        <f t="shared" si="6"/>
        <v>25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Febrero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0</v>
      </c>
      <c r="C8" s="38">
        <v>427</v>
      </c>
      <c r="D8" s="38">
        <v>0</v>
      </c>
      <c r="E8" s="38">
        <v>673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217072</v>
      </c>
      <c r="C11" s="37">
        <v>206325</v>
      </c>
      <c r="D11" s="37">
        <v>454172</v>
      </c>
      <c r="E11" s="37">
        <v>396693</v>
      </c>
      <c r="F11" s="10">
        <f t="shared" si="0"/>
        <v>-12.655777987194284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195</v>
      </c>
      <c r="D12" s="38">
        <v>2</v>
      </c>
      <c r="E12" s="38">
        <v>195</v>
      </c>
      <c r="F12" s="13">
        <f t="shared" si="0"/>
        <v>9650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0</v>
      </c>
      <c r="E13" s="37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8">
        <v>44246.5</v>
      </c>
      <c r="C14" s="38">
        <v>67567.5</v>
      </c>
      <c r="D14" s="38">
        <v>93870</v>
      </c>
      <c r="E14" s="38">
        <v>154766</v>
      </c>
      <c r="F14" s="13">
        <f t="shared" si="0"/>
        <v>64.872696282092249</v>
      </c>
      <c r="G14" s="1"/>
      <c r="H14" s="1"/>
      <c r="I14" s="1"/>
    </row>
    <row r="15" spans="1:12" x14ac:dyDescent="0.25">
      <c r="A15" s="8" t="s">
        <v>52</v>
      </c>
      <c r="B15" s="37">
        <v>501</v>
      </c>
      <c r="C15" s="37">
        <v>404.25</v>
      </c>
      <c r="D15" s="37">
        <v>784</v>
      </c>
      <c r="E15" s="37">
        <v>811.25</v>
      </c>
      <c r="F15" s="10">
        <f t="shared" si="0"/>
        <v>3.4757653061224545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1</v>
      </c>
      <c r="D16" s="38">
        <v>0</v>
      </c>
      <c r="E16" s="38">
        <v>1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29</v>
      </c>
      <c r="C17" s="37">
        <v>441</v>
      </c>
      <c r="D17" s="37">
        <v>29</v>
      </c>
      <c r="E17" s="37">
        <v>581</v>
      </c>
      <c r="F17" s="10">
        <f t="shared" si="0"/>
        <v>1903.4482758620691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2</v>
      </c>
      <c r="D18" s="38">
        <v>0</v>
      </c>
      <c r="E18" s="38">
        <v>10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45384</v>
      </c>
      <c r="C22" s="38">
        <v>57950</v>
      </c>
      <c r="D22" s="38">
        <v>91158</v>
      </c>
      <c r="E22" s="38">
        <v>109396</v>
      </c>
      <c r="F22" s="13">
        <f t="shared" si="0"/>
        <v>20.00702077711226</v>
      </c>
      <c r="G22" s="1"/>
      <c r="H22" s="1"/>
      <c r="I22" s="1"/>
    </row>
    <row r="23" spans="1:9" x14ac:dyDescent="0.25">
      <c r="A23" s="8" t="s">
        <v>60</v>
      </c>
      <c r="B23" s="37">
        <v>14034</v>
      </c>
      <c r="C23" s="37">
        <v>19807</v>
      </c>
      <c r="D23" s="37">
        <v>46292</v>
      </c>
      <c r="E23" s="37">
        <v>47252</v>
      </c>
      <c r="F23" s="10">
        <f t="shared" si="0"/>
        <v>2.0737924479391694</v>
      </c>
      <c r="G23" s="1"/>
      <c r="H23" s="1"/>
      <c r="I23" s="1"/>
    </row>
    <row r="24" spans="1:9" x14ac:dyDescent="0.25">
      <c r="A24" s="11" t="s">
        <v>61</v>
      </c>
      <c r="B24" s="38">
        <v>4</v>
      </c>
      <c r="C24" s="38">
        <v>514</v>
      </c>
      <c r="D24" s="38">
        <v>8</v>
      </c>
      <c r="E24" s="38">
        <v>877</v>
      </c>
      <c r="F24" s="13">
        <f t="shared" si="0"/>
        <v>10862.5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4</v>
      </c>
      <c r="E26" s="3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1518</v>
      </c>
      <c r="C28" s="38">
        <v>0</v>
      </c>
      <c r="D28" s="38">
        <v>2397</v>
      </c>
      <c r="E28" s="38">
        <v>0</v>
      </c>
      <c r="F28" s="13">
        <f t="shared" si="0"/>
        <v>-100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0</v>
      </c>
      <c r="E29" s="37">
        <v>44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0</v>
      </c>
      <c r="E30" s="38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37">
        <v>13941</v>
      </c>
      <c r="C31" s="37">
        <v>11035</v>
      </c>
      <c r="D31" s="37">
        <v>30412</v>
      </c>
      <c r="E31" s="37">
        <v>22017</v>
      </c>
      <c r="F31" s="10">
        <f t="shared" si="0"/>
        <v>-27.604235170327499</v>
      </c>
      <c r="G31" s="1"/>
      <c r="H31" s="1"/>
      <c r="I31" s="1"/>
    </row>
    <row r="32" spans="1:9" x14ac:dyDescent="0.25">
      <c r="A32" s="11" t="s">
        <v>69</v>
      </c>
      <c r="B32" s="38">
        <v>132538</v>
      </c>
      <c r="C32" s="38">
        <v>160536</v>
      </c>
      <c r="D32" s="38">
        <v>267487</v>
      </c>
      <c r="E32" s="38">
        <v>345552</v>
      </c>
      <c r="F32" s="13">
        <f t="shared" si="0"/>
        <v>29.184595886902912</v>
      </c>
      <c r="G32" s="1"/>
      <c r="H32" s="1"/>
      <c r="I32" s="1"/>
    </row>
    <row r="33" spans="1:9" x14ac:dyDescent="0.25">
      <c r="A33" s="8" t="s">
        <v>70</v>
      </c>
      <c r="B33" s="37">
        <v>1019</v>
      </c>
      <c r="C33" s="37">
        <v>718</v>
      </c>
      <c r="D33" s="37">
        <v>1675</v>
      </c>
      <c r="E33" s="37">
        <v>1187</v>
      </c>
      <c r="F33" s="10">
        <f t="shared" si="0"/>
        <v>-29.134328358208961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470286.5</v>
      </c>
      <c r="C35" s="15">
        <f t="shared" ref="C35:E35" si="1">SUM(C7:C34)</f>
        <v>525922.75</v>
      </c>
      <c r="D35" s="15">
        <f t="shared" si="1"/>
        <v>988290</v>
      </c>
      <c r="E35" s="15">
        <f t="shared" si="1"/>
        <v>1080055.25</v>
      </c>
      <c r="F35" s="16">
        <f t="shared" si="0"/>
        <v>9.2852553400317674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396693</v>
      </c>
      <c r="G38" s="42">
        <f>LOOKUP(E38,$A$38:$A$65,$C$38:$C$65)</f>
        <v>454172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673</v>
      </c>
      <c r="C39" s="41">
        <f t="shared" ref="C39:C65" si="5">D8</f>
        <v>0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345552</v>
      </c>
      <c r="G39" s="42">
        <f t="shared" ref="G39:G65" si="8">LOOKUP(E39,$A$38:$A$65,$C$38:$C$65)</f>
        <v>267487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154766</v>
      </c>
      <c r="G40" s="42">
        <f t="shared" si="8"/>
        <v>93870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109396</v>
      </c>
      <c r="G41" s="42">
        <f t="shared" si="8"/>
        <v>91158</v>
      </c>
    </row>
    <row r="42" spans="1:9" x14ac:dyDescent="0.25">
      <c r="A42" s="42" t="str">
        <f t="shared" si="3"/>
        <v>BAHIA DE ALGECIRAS</v>
      </c>
      <c r="B42" s="41">
        <f t="shared" si="4"/>
        <v>396693</v>
      </c>
      <c r="C42" s="41">
        <f t="shared" si="5"/>
        <v>454172</v>
      </c>
      <c r="D42" s="41">
        <f t="shared" si="6"/>
        <v>1</v>
      </c>
      <c r="E42" s="42" t="str">
        <f t="shared" si="2"/>
        <v>MALAGA</v>
      </c>
      <c r="F42" s="42">
        <f t="shared" si="7"/>
        <v>47252</v>
      </c>
      <c r="G42" s="42">
        <f t="shared" si="8"/>
        <v>46292</v>
      </c>
    </row>
    <row r="43" spans="1:9" x14ac:dyDescent="0.25">
      <c r="A43" s="42" t="str">
        <f t="shared" si="3"/>
        <v>BAHIA DE CADIZ</v>
      </c>
      <c r="B43" s="41">
        <f t="shared" si="4"/>
        <v>195</v>
      </c>
      <c r="C43" s="41">
        <f t="shared" si="5"/>
        <v>2</v>
      </c>
      <c r="D43" s="41">
        <f t="shared" si="6"/>
        <v>12</v>
      </c>
      <c r="E43" s="42" t="str">
        <f t="shared" si="2"/>
        <v>TARRAGONA</v>
      </c>
      <c r="F43" s="42">
        <f t="shared" si="7"/>
        <v>22017</v>
      </c>
      <c r="G43" s="42">
        <f t="shared" si="8"/>
        <v>30412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VIGO</v>
      </c>
      <c r="F44" s="42">
        <f t="shared" si="7"/>
        <v>1187</v>
      </c>
      <c r="G44" s="42">
        <f t="shared" si="8"/>
        <v>1675</v>
      </c>
    </row>
    <row r="45" spans="1:9" x14ac:dyDescent="0.25">
      <c r="A45" s="42" t="str">
        <f t="shared" si="3"/>
        <v>BARCELONA</v>
      </c>
      <c r="B45" s="41">
        <f t="shared" si="4"/>
        <v>154766</v>
      </c>
      <c r="C45" s="41">
        <f t="shared" si="5"/>
        <v>93870</v>
      </c>
      <c r="D45" s="41">
        <f t="shared" si="6"/>
        <v>3</v>
      </c>
      <c r="E45" s="42" t="str">
        <f t="shared" si="2"/>
        <v>MARIN Y RIA DE PONTEVEDRA</v>
      </c>
      <c r="F45" s="42">
        <f t="shared" si="7"/>
        <v>877</v>
      </c>
      <c r="G45" s="42">
        <f t="shared" si="8"/>
        <v>8</v>
      </c>
    </row>
    <row r="46" spans="1:9" x14ac:dyDescent="0.25">
      <c r="A46" s="42" t="str">
        <f t="shared" si="3"/>
        <v>BILBAO</v>
      </c>
      <c r="B46" s="41">
        <f t="shared" si="4"/>
        <v>811.25</v>
      </c>
      <c r="C46" s="41">
        <f t="shared" si="5"/>
        <v>784</v>
      </c>
      <c r="D46" s="41">
        <f t="shared" si="6"/>
        <v>9</v>
      </c>
      <c r="E46" s="42" t="str">
        <f t="shared" si="2"/>
        <v>BILBAO</v>
      </c>
      <c r="F46" s="42">
        <f t="shared" si="7"/>
        <v>811.25</v>
      </c>
      <c r="G46" s="42">
        <f t="shared" si="8"/>
        <v>784</v>
      </c>
    </row>
    <row r="47" spans="1:9" x14ac:dyDescent="0.25">
      <c r="A47" s="42" t="str">
        <f t="shared" si="3"/>
        <v>CARTAGENA</v>
      </c>
      <c r="B47" s="41">
        <f t="shared" si="4"/>
        <v>1</v>
      </c>
      <c r="C47" s="41">
        <f t="shared" si="5"/>
        <v>0</v>
      </c>
      <c r="D47" s="41">
        <f t="shared" si="6"/>
        <v>15</v>
      </c>
      <c r="E47" s="42" t="str">
        <f t="shared" si="2"/>
        <v>ALICANTE</v>
      </c>
      <c r="F47" s="42">
        <f t="shared" si="7"/>
        <v>673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581</v>
      </c>
      <c r="C48" s="41">
        <f t="shared" si="5"/>
        <v>29</v>
      </c>
      <c r="D48" s="41">
        <f t="shared" si="6"/>
        <v>11</v>
      </c>
      <c r="E48" s="42" t="str">
        <f t="shared" si="2"/>
        <v>CASTELLON</v>
      </c>
      <c r="F48" s="42">
        <f t="shared" si="7"/>
        <v>581</v>
      </c>
      <c r="G48" s="42">
        <f t="shared" si="8"/>
        <v>29</v>
      </c>
    </row>
    <row r="49" spans="1:7" x14ac:dyDescent="0.25">
      <c r="A49" s="42" t="str">
        <f t="shared" si="3"/>
        <v>CEUTA</v>
      </c>
      <c r="B49" s="41">
        <f t="shared" si="4"/>
        <v>10</v>
      </c>
      <c r="C49" s="41">
        <f t="shared" si="5"/>
        <v>0</v>
      </c>
      <c r="D49" s="41">
        <f t="shared" si="6"/>
        <v>14</v>
      </c>
      <c r="E49" s="42" t="str">
        <f t="shared" si="2"/>
        <v>BAHIA DE CADIZ</v>
      </c>
      <c r="F49" s="42">
        <f t="shared" si="7"/>
        <v>195</v>
      </c>
      <c r="G49" s="42">
        <f t="shared" si="8"/>
        <v>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SANTANDER</v>
      </c>
      <c r="F50" s="42">
        <f t="shared" si="7"/>
        <v>44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CEUTA</v>
      </c>
      <c r="F51" s="42">
        <f t="shared" si="7"/>
        <v>10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1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109396</v>
      </c>
      <c r="C53" s="41">
        <f t="shared" si="5"/>
        <v>91158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47252</v>
      </c>
      <c r="C54" s="41">
        <f t="shared" si="5"/>
        <v>46292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877</v>
      </c>
      <c r="C55" s="41">
        <f t="shared" si="5"/>
        <v>8</v>
      </c>
      <c r="D55" s="41">
        <f t="shared" si="6"/>
        <v>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4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0</v>
      </c>
      <c r="C59" s="41">
        <f t="shared" si="5"/>
        <v>2397</v>
      </c>
      <c r="D59" s="41">
        <f t="shared" si="6"/>
        <v>28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44</v>
      </c>
      <c r="C60" s="41">
        <f t="shared" si="5"/>
        <v>0</v>
      </c>
      <c r="D60" s="41">
        <f t="shared" si="6"/>
        <v>13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22017</v>
      </c>
      <c r="C62" s="41">
        <f t="shared" si="5"/>
        <v>30412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345552</v>
      </c>
      <c r="C63" s="41">
        <f t="shared" si="5"/>
        <v>267487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1187</v>
      </c>
      <c r="C64" s="41">
        <f t="shared" si="5"/>
        <v>1675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Febrero</v>
      </c>
      <c r="C5" s="50"/>
      <c r="D5" s="49" t="s">
        <v>40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16</v>
      </c>
      <c r="C7" s="9">
        <v>32</v>
      </c>
      <c r="D7" s="9">
        <v>28</v>
      </c>
      <c r="E7" s="9">
        <v>60</v>
      </c>
      <c r="F7" s="10">
        <f>((E7*100)/D7)-100</f>
        <v>114.28571428571428</v>
      </c>
      <c r="G7" s="1"/>
      <c r="H7" s="1"/>
      <c r="I7" s="1"/>
    </row>
    <row r="8" spans="1:12" x14ac:dyDescent="0.25">
      <c r="A8" s="11" t="s">
        <v>45</v>
      </c>
      <c r="B8" s="12">
        <v>8718</v>
      </c>
      <c r="C8" s="12">
        <v>9273</v>
      </c>
      <c r="D8" s="12">
        <v>19235</v>
      </c>
      <c r="E8" s="12">
        <v>18265</v>
      </c>
      <c r="F8" s="13">
        <f t="shared" ref="F8:F35" si="0">((E8*100)/D8)-100</f>
        <v>-5.0428905640759041</v>
      </c>
      <c r="G8" s="1"/>
      <c r="H8" s="1"/>
      <c r="I8" s="1"/>
    </row>
    <row r="9" spans="1:12" x14ac:dyDescent="0.25">
      <c r="A9" s="8" t="s">
        <v>46</v>
      </c>
      <c r="B9" s="9">
        <v>235</v>
      </c>
      <c r="C9" s="9">
        <v>205</v>
      </c>
      <c r="D9" s="9">
        <v>409</v>
      </c>
      <c r="E9" s="9">
        <v>398</v>
      </c>
      <c r="F9" s="10">
        <f t="shared" si="0"/>
        <v>-2.6894865525672316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590</v>
      </c>
      <c r="C11" s="9">
        <v>678</v>
      </c>
      <c r="D11" s="9">
        <v>1327</v>
      </c>
      <c r="E11" s="9">
        <v>1723</v>
      </c>
      <c r="F11" s="10">
        <f t="shared" si="0"/>
        <v>29.841748304446128</v>
      </c>
      <c r="G11" s="1"/>
      <c r="H11" s="1"/>
      <c r="I11" s="1"/>
    </row>
    <row r="12" spans="1:12" x14ac:dyDescent="0.25">
      <c r="A12" s="11" t="s">
        <v>49</v>
      </c>
      <c r="B12" s="12">
        <v>5359.5</v>
      </c>
      <c r="C12" s="12">
        <v>3224.5</v>
      </c>
      <c r="D12" s="12">
        <v>10532.5</v>
      </c>
      <c r="E12" s="12">
        <v>6070.5</v>
      </c>
      <c r="F12" s="13">
        <f t="shared" si="0"/>
        <v>-42.364111084737715</v>
      </c>
      <c r="G12" s="1"/>
      <c r="H12" s="1"/>
      <c r="I12" s="1"/>
    </row>
    <row r="13" spans="1:12" x14ac:dyDescent="0.25">
      <c r="A13" s="8" t="s">
        <v>50</v>
      </c>
      <c r="B13" s="9">
        <v>6276</v>
      </c>
      <c r="C13" s="9">
        <v>4979</v>
      </c>
      <c r="D13" s="9">
        <v>11662</v>
      </c>
      <c r="E13" s="9">
        <v>9304</v>
      </c>
      <c r="F13" s="10">
        <f t="shared" si="0"/>
        <v>-20.219516377979758</v>
      </c>
      <c r="G13" s="1"/>
      <c r="H13" s="1"/>
      <c r="I13" s="1"/>
    </row>
    <row r="14" spans="1:12" x14ac:dyDescent="0.25">
      <c r="A14" s="11" t="s">
        <v>51</v>
      </c>
      <c r="B14" s="12">
        <v>14232.5</v>
      </c>
      <c r="C14" s="12">
        <v>14926.5</v>
      </c>
      <c r="D14" s="12">
        <v>27646.5</v>
      </c>
      <c r="E14" s="12">
        <v>28196.5</v>
      </c>
      <c r="F14" s="13">
        <f t="shared" si="0"/>
        <v>1.9894019134429328</v>
      </c>
      <c r="G14" s="1"/>
      <c r="H14" s="1"/>
      <c r="I14" s="1"/>
    </row>
    <row r="15" spans="1:12" x14ac:dyDescent="0.25">
      <c r="A15" s="8" t="s">
        <v>52</v>
      </c>
      <c r="B15" s="9">
        <v>5300.75</v>
      </c>
      <c r="C15" s="9">
        <v>2580</v>
      </c>
      <c r="D15" s="9">
        <v>7679.5</v>
      </c>
      <c r="E15" s="9">
        <v>4985.25</v>
      </c>
      <c r="F15" s="10">
        <f t="shared" si="0"/>
        <v>-35.083664301061262</v>
      </c>
      <c r="G15" s="1"/>
      <c r="H15" s="1"/>
      <c r="I15" s="1"/>
    </row>
    <row r="16" spans="1:12" x14ac:dyDescent="0.25">
      <c r="A16" s="11" t="s">
        <v>53</v>
      </c>
      <c r="B16" s="12">
        <v>2867</v>
      </c>
      <c r="C16" s="12">
        <v>2148</v>
      </c>
      <c r="D16" s="12">
        <v>5593</v>
      </c>
      <c r="E16" s="12">
        <v>4254</v>
      </c>
      <c r="F16" s="13">
        <f t="shared" si="0"/>
        <v>-23.940640085821556</v>
      </c>
      <c r="G16" s="1"/>
      <c r="H16" s="1"/>
      <c r="I16" s="1"/>
    </row>
    <row r="17" spans="1:9" x14ac:dyDescent="0.25">
      <c r="A17" s="8" t="s">
        <v>54</v>
      </c>
      <c r="B17" s="9">
        <v>71</v>
      </c>
      <c r="C17" s="9">
        <v>356</v>
      </c>
      <c r="D17" s="9">
        <v>201</v>
      </c>
      <c r="E17" s="9">
        <v>566</v>
      </c>
      <c r="F17" s="10">
        <f t="shared" si="0"/>
        <v>181.59203980099505</v>
      </c>
      <c r="G17" s="1"/>
      <c r="H17" s="1"/>
      <c r="I17" s="1"/>
    </row>
    <row r="18" spans="1:9" x14ac:dyDescent="0.25">
      <c r="A18" s="11" t="s">
        <v>55</v>
      </c>
      <c r="B18" s="12">
        <v>716</v>
      </c>
      <c r="C18" s="12">
        <v>719</v>
      </c>
      <c r="D18" s="12">
        <v>1533</v>
      </c>
      <c r="E18" s="12">
        <v>1418</v>
      </c>
      <c r="F18" s="13">
        <f t="shared" si="0"/>
        <v>-7.5016307893020269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820</v>
      </c>
      <c r="C20" s="12">
        <v>1154</v>
      </c>
      <c r="D20" s="12">
        <v>1634</v>
      </c>
      <c r="E20" s="12">
        <v>1816</v>
      </c>
      <c r="F20" s="13">
        <f t="shared" si="0"/>
        <v>11.138310893512852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27527</v>
      </c>
      <c r="C22" s="12">
        <v>27606</v>
      </c>
      <c r="D22" s="12">
        <v>52284</v>
      </c>
      <c r="E22" s="12">
        <v>54426</v>
      </c>
      <c r="F22" s="13">
        <f t="shared" si="0"/>
        <v>4.096855634610975</v>
      </c>
      <c r="G22" s="1"/>
      <c r="H22" s="1"/>
      <c r="I22" s="1"/>
    </row>
    <row r="23" spans="1:9" x14ac:dyDescent="0.25">
      <c r="A23" s="8" t="s">
        <v>60</v>
      </c>
      <c r="B23" s="9">
        <v>851</v>
      </c>
      <c r="C23" s="9">
        <v>567</v>
      </c>
      <c r="D23" s="9">
        <v>1411</v>
      </c>
      <c r="E23" s="9">
        <v>1247</v>
      </c>
      <c r="F23" s="10">
        <f t="shared" si="0"/>
        <v>-11.62296243798724</v>
      </c>
      <c r="G23" s="1"/>
      <c r="H23" s="1"/>
      <c r="I23" s="1"/>
    </row>
    <row r="24" spans="1:9" x14ac:dyDescent="0.25">
      <c r="A24" s="11" t="s">
        <v>61</v>
      </c>
      <c r="B24" s="12">
        <v>2351</v>
      </c>
      <c r="C24" s="12">
        <v>2739</v>
      </c>
      <c r="D24" s="12">
        <v>4366</v>
      </c>
      <c r="E24" s="12">
        <v>4785</v>
      </c>
      <c r="F24" s="13">
        <f t="shared" si="0"/>
        <v>9.5968850206138399</v>
      </c>
      <c r="G24" s="1"/>
      <c r="H24" s="1"/>
      <c r="I24" s="1"/>
    </row>
    <row r="25" spans="1:9" x14ac:dyDescent="0.25">
      <c r="A25" s="8" t="s">
        <v>62</v>
      </c>
      <c r="B25" s="9">
        <v>932</v>
      </c>
      <c r="C25" s="9">
        <v>1046</v>
      </c>
      <c r="D25" s="9">
        <v>2100</v>
      </c>
      <c r="E25" s="9">
        <v>1821</v>
      </c>
      <c r="F25" s="10">
        <f t="shared" si="0"/>
        <v>-13.285714285714292</v>
      </c>
      <c r="G25" s="1"/>
      <c r="H25" s="1"/>
      <c r="I25" s="1"/>
    </row>
    <row r="26" spans="1:9" x14ac:dyDescent="0.25">
      <c r="A26" s="11" t="s">
        <v>63</v>
      </c>
      <c r="B26" s="12">
        <v>170</v>
      </c>
      <c r="C26" s="12">
        <v>146</v>
      </c>
      <c r="D26" s="12">
        <v>312</v>
      </c>
      <c r="E26" s="12">
        <v>222</v>
      </c>
      <c r="F26" s="13">
        <f t="shared" si="0"/>
        <v>-28.84615384615384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22734</v>
      </c>
      <c r="C28" s="12">
        <v>28258</v>
      </c>
      <c r="D28" s="12">
        <v>45583</v>
      </c>
      <c r="E28" s="12">
        <v>54447</v>
      </c>
      <c r="F28" s="13">
        <f t="shared" si="0"/>
        <v>19.445846039093524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9706</v>
      </c>
      <c r="C30" s="12">
        <v>11465</v>
      </c>
      <c r="D30" s="12">
        <v>19447</v>
      </c>
      <c r="E30" s="12">
        <v>23202</v>
      </c>
      <c r="F30" s="13">
        <f t="shared" si="0"/>
        <v>19.308890831490714</v>
      </c>
      <c r="G30" s="1"/>
      <c r="H30" s="1"/>
      <c r="I30" s="1"/>
    </row>
    <row r="31" spans="1:9" x14ac:dyDescent="0.25">
      <c r="A31" s="8" t="s">
        <v>68</v>
      </c>
      <c r="B31" s="9">
        <v>464</v>
      </c>
      <c r="C31" s="9">
        <v>2503</v>
      </c>
      <c r="D31" s="9">
        <v>1397</v>
      </c>
      <c r="E31" s="9">
        <v>4944</v>
      </c>
      <c r="F31" s="10">
        <f t="shared" si="0"/>
        <v>253.90121689334291</v>
      </c>
      <c r="G31" s="1"/>
      <c r="H31" s="1"/>
      <c r="I31" s="1"/>
    </row>
    <row r="32" spans="1:9" x14ac:dyDescent="0.25">
      <c r="A32" s="11" t="s">
        <v>69</v>
      </c>
      <c r="B32" s="12">
        <v>12000</v>
      </c>
      <c r="C32" s="12">
        <v>10846</v>
      </c>
      <c r="D32" s="12">
        <v>22616</v>
      </c>
      <c r="E32" s="12">
        <v>21146</v>
      </c>
      <c r="F32" s="13">
        <f t="shared" si="0"/>
        <v>-6.4998231340643855</v>
      </c>
      <c r="G32" s="1"/>
      <c r="H32" s="1"/>
      <c r="I32" s="1"/>
    </row>
    <row r="33" spans="1:9" x14ac:dyDescent="0.25">
      <c r="A33" s="8" t="s">
        <v>70</v>
      </c>
      <c r="B33" s="9">
        <v>3470</v>
      </c>
      <c r="C33" s="9">
        <v>2690</v>
      </c>
      <c r="D33" s="9">
        <v>7057</v>
      </c>
      <c r="E33" s="9">
        <v>6394</v>
      </c>
      <c r="F33" s="10">
        <f t="shared" si="0"/>
        <v>-9.3949270228142296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31</v>
      </c>
      <c r="D34" s="12">
        <v>34</v>
      </c>
      <c r="E34" s="12">
        <v>31</v>
      </c>
      <c r="F34" s="13">
        <f t="shared" si="0"/>
        <v>-8.8235294117647101</v>
      </c>
      <c r="G34" s="1"/>
      <c r="H34" s="1"/>
      <c r="I34" s="1"/>
    </row>
    <row r="35" spans="1:9" x14ac:dyDescent="0.25">
      <c r="A35" s="14" t="s">
        <v>72</v>
      </c>
      <c r="B35" s="15">
        <f>SUM(B7:B34)</f>
        <v>125406.75</v>
      </c>
      <c r="C35" s="15">
        <f t="shared" ref="C35:E35" si="1">SUM(C7:C34)</f>
        <v>128172</v>
      </c>
      <c r="D35" s="15">
        <f t="shared" si="1"/>
        <v>244087.5</v>
      </c>
      <c r="E35" s="15">
        <f t="shared" si="1"/>
        <v>249721.25</v>
      </c>
      <c r="F35" s="16">
        <f t="shared" si="0"/>
        <v>2.3080862395657249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60</v>
      </c>
      <c r="C38" s="41">
        <f>D7</f>
        <v>28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54447</v>
      </c>
      <c r="G38" s="42">
        <f>LOOKUP(E38,$A$38:$A$65,$C$38:$C$65)</f>
        <v>45583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18265</v>
      </c>
      <c r="C39" s="41">
        <f t="shared" ref="C39:C65" si="5">D8</f>
        <v>19235</v>
      </c>
      <c r="D39" s="41">
        <f t="shared" ref="D39:D65" si="6">_xlfn.RANK.EQ(B39,$B$38:$B$65)+COUNTIF($B$38:$B$65,B39)-1</f>
        <v>6</v>
      </c>
      <c r="E39" s="42" t="str">
        <f t="shared" si="2"/>
        <v>LAS PALMAS</v>
      </c>
      <c r="F39" s="42">
        <f t="shared" ref="F39:F65" si="7">LOOKUP(E39,$A$38:$A$65,$B$38:$B$65)</f>
        <v>54426</v>
      </c>
      <c r="G39" s="42">
        <f t="shared" ref="G39:G65" si="8">LOOKUP(E39,$A$38:$A$65,$C$38:$C$65)</f>
        <v>52284</v>
      </c>
    </row>
    <row r="40" spans="1:9" x14ac:dyDescent="0.25">
      <c r="A40" s="42" t="str">
        <f t="shared" si="3"/>
        <v>ALMERIA</v>
      </c>
      <c r="B40" s="41">
        <f t="shared" si="4"/>
        <v>398</v>
      </c>
      <c r="C40" s="41">
        <f t="shared" si="5"/>
        <v>409</v>
      </c>
      <c r="D40" s="41">
        <f t="shared" si="6"/>
        <v>20</v>
      </c>
      <c r="E40" s="42" t="str">
        <f t="shared" si="2"/>
        <v>BARCELONA</v>
      </c>
      <c r="F40" s="42">
        <f t="shared" si="7"/>
        <v>28196.5</v>
      </c>
      <c r="G40" s="42">
        <f t="shared" si="8"/>
        <v>27646.5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SEVILLA</v>
      </c>
      <c r="F41" s="42">
        <f t="shared" si="7"/>
        <v>23202</v>
      </c>
      <c r="G41" s="42">
        <f t="shared" si="8"/>
        <v>19447</v>
      </c>
    </row>
    <row r="42" spans="1:9" x14ac:dyDescent="0.25">
      <c r="A42" s="42" t="str">
        <f t="shared" si="3"/>
        <v>BAHIA DE ALGECIRAS</v>
      </c>
      <c r="B42" s="41">
        <f t="shared" si="4"/>
        <v>1723</v>
      </c>
      <c r="C42" s="41">
        <f t="shared" si="5"/>
        <v>1327</v>
      </c>
      <c r="D42" s="41">
        <f t="shared" si="6"/>
        <v>16</v>
      </c>
      <c r="E42" s="42" t="str">
        <f t="shared" si="2"/>
        <v>VALENCIA</v>
      </c>
      <c r="F42" s="42">
        <f t="shared" si="7"/>
        <v>21146</v>
      </c>
      <c r="G42" s="42">
        <f t="shared" si="8"/>
        <v>22616</v>
      </c>
    </row>
    <row r="43" spans="1:9" x14ac:dyDescent="0.25">
      <c r="A43" s="42" t="str">
        <f t="shared" si="3"/>
        <v>BAHIA DE CADIZ</v>
      </c>
      <c r="B43" s="41">
        <f t="shared" si="4"/>
        <v>6070.5</v>
      </c>
      <c r="C43" s="41">
        <f t="shared" si="5"/>
        <v>10532.5</v>
      </c>
      <c r="D43" s="41">
        <f t="shared" si="6"/>
        <v>9</v>
      </c>
      <c r="E43" s="42" t="str">
        <f t="shared" si="2"/>
        <v>ALICANTE</v>
      </c>
      <c r="F43" s="42">
        <f t="shared" si="7"/>
        <v>18265</v>
      </c>
      <c r="G43" s="42">
        <f t="shared" si="8"/>
        <v>19235</v>
      </c>
    </row>
    <row r="44" spans="1:9" x14ac:dyDescent="0.25">
      <c r="A44" s="42" t="str">
        <f t="shared" si="3"/>
        <v>BALEARES</v>
      </c>
      <c r="B44" s="41">
        <f t="shared" si="4"/>
        <v>9304</v>
      </c>
      <c r="C44" s="41">
        <f t="shared" si="5"/>
        <v>11662</v>
      </c>
      <c r="D44" s="41">
        <f t="shared" si="6"/>
        <v>7</v>
      </c>
      <c r="E44" s="42" t="str">
        <f t="shared" si="2"/>
        <v>BALEARES</v>
      </c>
      <c r="F44" s="42">
        <f t="shared" si="7"/>
        <v>9304</v>
      </c>
      <c r="G44" s="42">
        <f t="shared" si="8"/>
        <v>11662</v>
      </c>
    </row>
    <row r="45" spans="1:9" x14ac:dyDescent="0.25">
      <c r="A45" s="42" t="str">
        <f t="shared" si="3"/>
        <v>BARCELONA</v>
      </c>
      <c r="B45" s="41">
        <f t="shared" si="4"/>
        <v>28196.5</v>
      </c>
      <c r="C45" s="41">
        <f t="shared" si="5"/>
        <v>27646.5</v>
      </c>
      <c r="D45" s="41">
        <f t="shared" si="6"/>
        <v>3</v>
      </c>
      <c r="E45" s="42" t="str">
        <f t="shared" si="2"/>
        <v>VIGO</v>
      </c>
      <c r="F45" s="42">
        <f t="shared" si="7"/>
        <v>6394</v>
      </c>
      <c r="G45" s="42">
        <f t="shared" si="8"/>
        <v>7057</v>
      </c>
    </row>
    <row r="46" spans="1:9" x14ac:dyDescent="0.25">
      <c r="A46" s="42" t="str">
        <f t="shared" si="3"/>
        <v>BILBAO</v>
      </c>
      <c r="B46" s="41">
        <f t="shared" si="4"/>
        <v>4985.25</v>
      </c>
      <c r="C46" s="41">
        <f t="shared" si="5"/>
        <v>7679.5</v>
      </c>
      <c r="D46" s="41">
        <f t="shared" si="6"/>
        <v>10</v>
      </c>
      <c r="E46" s="42" t="str">
        <f t="shared" si="2"/>
        <v>BAHIA DE CADIZ</v>
      </c>
      <c r="F46" s="42">
        <f t="shared" si="7"/>
        <v>6070.5</v>
      </c>
      <c r="G46" s="42">
        <f t="shared" si="8"/>
        <v>10532.5</v>
      </c>
    </row>
    <row r="47" spans="1:9" x14ac:dyDescent="0.25">
      <c r="A47" s="42" t="str">
        <f t="shared" si="3"/>
        <v>CARTAGENA</v>
      </c>
      <c r="B47" s="41">
        <f t="shared" si="4"/>
        <v>4254</v>
      </c>
      <c r="C47" s="41">
        <f t="shared" si="5"/>
        <v>5593</v>
      </c>
      <c r="D47" s="41">
        <f t="shared" si="6"/>
        <v>13</v>
      </c>
      <c r="E47" s="42" t="str">
        <f t="shared" si="2"/>
        <v>BILBAO</v>
      </c>
      <c r="F47" s="42">
        <f t="shared" si="7"/>
        <v>4985.25</v>
      </c>
      <c r="G47" s="42">
        <f t="shared" si="8"/>
        <v>7679.5</v>
      </c>
    </row>
    <row r="48" spans="1:9" x14ac:dyDescent="0.25">
      <c r="A48" s="42" t="str">
        <f t="shared" si="3"/>
        <v>CASTELLON</v>
      </c>
      <c r="B48" s="41">
        <f t="shared" si="4"/>
        <v>566</v>
      </c>
      <c r="C48" s="41">
        <f t="shared" si="5"/>
        <v>201</v>
      </c>
      <c r="D48" s="41">
        <f t="shared" si="6"/>
        <v>19</v>
      </c>
      <c r="E48" s="42" t="str">
        <f t="shared" si="2"/>
        <v>TARRAGONA</v>
      </c>
      <c r="F48" s="42">
        <f t="shared" si="7"/>
        <v>4944</v>
      </c>
      <c r="G48" s="42">
        <f t="shared" si="8"/>
        <v>1397</v>
      </c>
    </row>
    <row r="49" spans="1:7" x14ac:dyDescent="0.25">
      <c r="A49" s="42" t="str">
        <f t="shared" si="3"/>
        <v>CEUTA</v>
      </c>
      <c r="B49" s="41">
        <f t="shared" si="4"/>
        <v>1418</v>
      </c>
      <c r="C49" s="41">
        <f t="shared" si="5"/>
        <v>1533</v>
      </c>
      <c r="D49" s="41">
        <f t="shared" si="6"/>
        <v>17</v>
      </c>
      <c r="E49" s="42" t="str">
        <f t="shared" si="2"/>
        <v>MARIN Y RIA DE PONTEVEDRA</v>
      </c>
      <c r="F49" s="42">
        <f t="shared" si="7"/>
        <v>4785</v>
      </c>
      <c r="G49" s="42">
        <f t="shared" si="8"/>
        <v>4366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4254</v>
      </c>
      <c r="G50" s="42">
        <f t="shared" si="8"/>
        <v>5593</v>
      </c>
    </row>
    <row r="51" spans="1:7" x14ac:dyDescent="0.25">
      <c r="A51" s="42" t="str">
        <f t="shared" si="3"/>
        <v>GIJON</v>
      </c>
      <c r="B51" s="41">
        <f t="shared" si="4"/>
        <v>1816</v>
      </c>
      <c r="C51" s="41">
        <f t="shared" si="5"/>
        <v>1634</v>
      </c>
      <c r="D51" s="41">
        <f t="shared" si="6"/>
        <v>15</v>
      </c>
      <c r="E51" s="42" t="str">
        <f t="shared" si="2"/>
        <v>MELILLA</v>
      </c>
      <c r="F51" s="42">
        <f t="shared" si="7"/>
        <v>1821</v>
      </c>
      <c r="G51" s="42">
        <f t="shared" si="8"/>
        <v>2100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1816</v>
      </c>
      <c r="G52" s="42">
        <f t="shared" si="8"/>
        <v>1634</v>
      </c>
    </row>
    <row r="53" spans="1:7" x14ac:dyDescent="0.25">
      <c r="A53" s="42" t="str">
        <f t="shared" si="3"/>
        <v>LAS PALMAS</v>
      </c>
      <c r="B53" s="41">
        <f t="shared" si="4"/>
        <v>54426</v>
      </c>
      <c r="C53" s="41">
        <f t="shared" si="5"/>
        <v>52284</v>
      </c>
      <c r="D53" s="41">
        <f t="shared" si="6"/>
        <v>2</v>
      </c>
      <c r="E53" s="42" t="str">
        <f t="shared" si="2"/>
        <v>BAHIA DE ALGECIRAS</v>
      </c>
      <c r="F53" s="42">
        <f t="shared" si="7"/>
        <v>1723</v>
      </c>
      <c r="G53" s="42">
        <f t="shared" si="8"/>
        <v>1327</v>
      </c>
    </row>
    <row r="54" spans="1:7" x14ac:dyDescent="0.25">
      <c r="A54" s="42" t="str">
        <f t="shared" si="3"/>
        <v>MALAGA</v>
      </c>
      <c r="B54" s="41">
        <f t="shared" si="4"/>
        <v>1247</v>
      </c>
      <c r="C54" s="41">
        <f t="shared" si="5"/>
        <v>1411</v>
      </c>
      <c r="D54" s="41">
        <f t="shared" si="6"/>
        <v>18</v>
      </c>
      <c r="E54" s="42" t="str">
        <f t="shared" si="2"/>
        <v>CEUTA</v>
      </c>
      <c r="F54" s="42">
        <f t="shared" si="7"/>
        <v>1418</v>
      </c>
      <c r="G54" s="42">
        <f t="shared" si="8"/>
        <v>1533</v>
      </c>
    </row>
    <row r="55" spans="1:7" x14ac:dyDescent="0.25">
      <c r="A55" s="42" t="str">
        <f t="shared" si="3"/>
        <v>MARIN Y RIA DE PONTEVEDRA</v>
      </c>
      <c r="B55" s="41">
        <f t="shared" si="4"/>
        <v>4785</v>
      </c>
      <c r="C55" s="41">
        <f t="shared" si="5"/>
        <v>4366</v>
      </c>
      <c r="D55" s="41">
        <f t="shared" si="6"/>
        <v>12</v>
      </c>
      <c r="E55" s="42" t="str">
        <f t="shared" si="2"/>
        <v>MALAGA</v>
      </c>
      <c r="F55" s="42">
        <f t="shared" si="7"/>
        <v>1247</v>
      </c>
      <c r="G55" s="42">
        <f t="shared" si="8"/>
        <v>1411</v>
      </c>
    </row>
    <row r="56" spans="1:7" x14ac:dyDescent="0.25">
      <c r="A56" s="42" t="str">
        <f t="shared" si="3"/>
        <v>MELILLA</v>
      </c>
      <c r="B56" s="41">
        <f t="shared" si="4"/>
        <v>1821</v>
      </c>
      <c r="C56" s="41">
        <f t="shared" si="5"/>
        <v>2100</v>
      </c>
      <c r="D56" s="41">
        <f t="shared" si="6"/>
        <v>14</v>
      </c>
      <c r="E56" s="42" t="str">
        <f t="shared" si="2"/>
        <v>CASTELLON</v>
      </c>
      <c r="F56" s="42">
        <f t="shared" si="7"/>
        <v>566</v>
      </c>
      <c r="G56" s="42">
        <f t="shared" si="8"/>
        <v>201</v>
      </c>
    </row>
    <row r="57" spans="1:7" x14ac:dyDescent="0.25">
      <c r="A57" s="42" t="str">
        <f t="shared" si="3"/>
        <v>MOTRIL</v>
      </c>
      <c r="B57" s="41">
        <f t="shared" si="4"/>
        <v>222</v>
      </c>
      <c r="C57" s="41">
        <f t="shared" si="5"/>
        <v>312</v>
      </c>
      <c r="D57" s="41">
        <f t="shared" si="6"/>
        <v>21</v>
      </c>
      <c r="E57" s="42" t="str">
        <f t="shared" si="2"/>
        <v>ALMERIA</v>
      </c>
      <c r="F57" s="42">
        <f t="shared" si="7"/>
        <v>398</v>
      </c>
      <c r="G57" s="42">
        <f t="shared" si="8"/>
        <v>409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222</v>
      </c>
      <c r="G58" s="42">
        <f t="shared" si="8"/>
        <v>312</v>
      </c>
    </row>
    <row r="59" spans="1:7" x14ac:dyDescent="0.25">
      <c r="A59" s="42" t="str">
        <f t="shared" si="3"/>
        <v>SANTA CRUZ DE TENERIFE</v>
      </c>
      <c r="B59" s="41">
        <f t="shared" si="4"/>
        <v>54447</v>
      </c>
      <c r="C59" s="41">
        <f t="shared" si="5"/>
        <v>45583</v>
      </c>
      <c r="D59" s="41">
        <f t="shared" si="6"/>
        <v>1</v>
      </c>
      <c r="E59" s="42" t="str">
        <f t="shared" si="2"/>
        <v>A CORUÑA</v>
      </c>
      <c r="F59" s="42">
        <f t="shared" si="7"/>
        <v>60</v>
      </c>
      <c r="G59" s="42">
        <f t="shared" si="8"/>
        <v>28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VILAGARCIA</v>
      </c>
      <c r="F60" s="42">
        <f t="shared" si="7"/>
        <v>31</v>
      </c>
      <c r="G60" s="42">
        <f t="shared" si="8"/>
        <v>34</v>
      </c>
    </row>
    <row r="61" spans="1:7" x14ac:dyDescent="0.25">
      <c r="A61" s="42" t="str">
        <f t="shared" si="3"/>
        <v>SEVILLA</v>
      </c>
      <c r="B61" s="41">
        <f t="shared" si="4"/>
        <v>23202</v>
      </c>
      <c r="C61" s="41">
        <f t="shared" si="5"/>
        <v>19447</v>
      </c>
      <c r="D61" s="41">
        <f t="shared" si="6"/>
        <v>4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4944</v>
      </c>
      <c r="C62" s="41">
        <f t="shared" si="5"/>
        <v>1397</v>
      </c>
      <c r="D62" s="41">
        <f t="shared" si="6"/>
        <v>11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21146</v>
      </c>
      <c r="C63" s="41">
        <f t="shared" si="5"/>
        <v>22616</v>
      </c>
      <c r="D63" s="41">
        <f t="shared" si="6"/>
        <v>5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6394</v>
      </c>
      <c r="C64" s="41">
        <f t="shared" si="5"/>
        <v>7057</v>
      </c>
      <c r="D64" s="41">
        <f t="shared" si="6"/>
        <v>8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31</v>
      </c>
      <c r="C65" s="41">
        <f t="shared" si="5"/>
        <v>34</v>
      </c>
      <c r="D65" s="41">
        <f t="shared" si="6"/>
        <v>23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Febrero</v>
      </c>
      <c r="C5" s="50"/>
      <c r="D5" s="49" t="s">
        <v>40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419</v>
      </c>
      <c r="C7" s="9">
        <v>478</v>
      </c>
      <c r="D7" s="9">
        <v>919</v>
      </c>
      <c r="E7" s="9">
        <v>844</v>
      </c>
      <c r="F7" s="10">
        <f>((E7*100)/D7)-100</f>
        <v>-8.1610446137105583</v>
      </c>
      <c r="G7" s="1"/>
      <c r="H7" s="1"/>
      <c r="I7" s="1"/>
    </row>
    <row r="8" spans="1:12" x14ac:dyDescent="0.25">
      <c r="A8" s="11" t="s">
        <v>45</v>
      </c>
      <c r="B8" s="12">
        <v>1312</v>
      </c>
      <c r="C8" s="12">
        <v>2626</v>
      </c>
      <c r="D8" s="12">
        <v>1885</v>
      </c>
      <c r="E8" s="12">
        <v>5809</v>
      </c>
      <c r="F8" s="13">
        <f t="shared" ref="F8:F35" si="0">((E8*100)/D8)-100</f>
        <v>208.16976127320953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0</v>
      </c>
      <c r="D9" s="9">
        <v>0</v>
      </c>
      <c r="E9" s="9">
        <v>0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13699</v>
      </c>
      <c r="C11" s="9">
        <v>17340</v>
      </c>
      <c r="D11" s="9">
        <v>27571</v>
      </c>
      <c r="E11" s="9">
        <v>33129</v>
      </c>
      <c r="F11" s="10">
        <f t="shared" si="0"/>
        <v>20.158862572993357</v>
      </c>
      <c r="G11" s="1"/>
      <c r="H11" s="1"/>
      <c r="I11" s="1"/>
    </row>
    <row r="12" spans="1:12" x14ac:dyDescent="0.25">
      <c r="A12" s="11" t="s">
        <v>49</v>
      </c>
      <c r="B12" s="12">
        <v>4431</v>
      </c>
      <c r="C12" s="12">
        <v>3044</v>
      </c>
      <c r="D12" s="12">
        <v>7891</v>
      </c>
      <c r="E12" s="12">
        <v>5863</v>
      </c>
      <c r="F12" s="13">
        <f t="shared" si="0"/>
        <v>-25.700164744645804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0</v>
      </c>
      <c r="E13" s="9">
        <v>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12">
        <v>74239</v>
      </c>
      <c r="C14" s="12">
        <v>91236</v>
      </c>
      <c r="D14" s="12">
        <v>156395</v>
      </c>
      <c r="E14" s="12">
        <v>187448.5</v>
      </c>
      <c r="F14" s="13">
        <f t="shared" si="0"/>
        <v>19.85581380478915</v>
      </c>
      <c r="G14" s="1"/>
      <c r="H14" s="1"/>
      <c r="I14" s="1"/>
    </row>
    <row r="15" spans="1:12" x14ac:dyDescent="0.25">
      <c r="A15" s="8" t="s">
        <v>52</v>
      </c>
      <c r="B15" s="9">
        <v>38981.75</v>
      </c>
      <c r="C15" s="9">
        <v>42272.5</v>
      </c>
      <c r="D15" s="9">
        <v>63358</v>
      </c>
      <c r="E15" s="9">
        <v>71649.25</v>
      </c>
      <c r="F15" s="10">
        <f t="shared" si="0"/>
        <v>13.086350579248077</v>
      </c>
      <c r="G15" s="1"/>
      <c r="H15" s="1"/>
      <c r="I15" s="1"/>
    </row>
    <row r="16" spans="1:12" x14ac:dyDescent="0.25">
      <c r="A16" s="11" t="s">
        <v>53</v>
      </c>
      <c r="B16" s="12">
        <v>1777</v>
      </c>
      <c r="C16" s="12">
        <v>3117</v>
      </c>
      <c r="D16" s="12">
        <v>3734</v>
      </c>
      <c r="E16" s="12">
        <v>6065</v>
      </c>
      <c r="F16" s="13">
        <f t="shared" si="0"/>
        <v>62.426352437064821</v>
      </c>
      <c r="G16" s="1"/>
      <c r="H16" s="1"/>
      <c r="I16" s="1"/>
    </row>
    <row r="17" spans="1:9" x14ac:dyDescent="0.25">
      <c r="A17" s="8" t="s">
        <v>54</v>
      </c>
      <c r="B17" s="9">
        <v>4963</v>
      </c>
      <c r="C17" s="9">
        <v>6688</v>
      </c>
      <c r="D17" s="9">
        <v>10783</v>
      </c>
      <c r="E17" s="9">
        <v>14624</v>
      </c>
      <c r="F17" s="10">
        <f t="shared" si="0"/>
        <v>35.620884725957524</v>
      </c>
      <c r="G17" s="1"/>
      <c r="H17" s="1"/>
      <c r="I17" s="1"/>
    </row>
    <row r="18" spans="1:9" x14ac:dyDescent="0.25">
      <c r="A18" s="11" t="s">
        <v>55</v>
      </c>
      <c r="B18" s="12">
        <v>58</v>
      </c>
      <c r="C18" s="12">
        <v>48</v>
      </c>
      <c r="D18" s="12">
        <v>129</v>
      </c>
      <c r="E18" s="12">
        <v>64</v>
      </c>
      <c r="F18" s="13">
        <f t="shared" si="0"/>
        <v>-50.387596899224803</v>
      </c>
      <c r="G18" s="1"/>
      <c r="H18" s="1"/>
      <c r="I18" s="1"/>
    </row>
    <row r="19" spans="1:9" x14ac:dyDescent="0.25">
      <c r="A19" s="8" t="s">
        <v>56</v>
      </c>
      <c r="B19" s="9">
        <v>58</v>
      </c>
      <c r="C19" s="9">
        <v>46</v>
      </c>
      <c r="D19" s="9">
        <v>81</v>
      </c>
      <c r="E19" s="9">
        <v>63</v>
      </c>
      <c r="F19" s="10">
        <f t="shared" si="0"/>
        <v>-22.222222222222229</v>
      </c>
      <c r="G19" s="1"/>
      <c r="H19" s="1"/>
      <c r="I19" s="1"/>
    </row>
    <row r="20" spans="1:9" x14ac:dyDescent="0.25">
      <c r="A20" s="11" t="s">
        <v>57</v>
      </c>
      <c r="B20" s="12">
        <v>1779</v>
      </c>
      <c r="C20" s="12">
        <v>2308</v>
      </c>
      <c r="D20" s="12">
        <v>3660</v>
      </c>
      <c r="E20" s="12">
        <v>4676</v>
      </c>
      <c r="F20" s="13">
        <f t="shared" si="0"/>
        <v>27.759562841530055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7095</v>
      </c>
      <c r="C22" s="12">
        <v>7246</v>
      </c>
      <c r="D22" s="12">
        <v>15030</v>
      </c>
      <c r="E22" s="12">
        <v>12953</v>
      </c>
      <c r="F22" s="13">
        <f t="shared" si="0"/>
        <v>-13.81902860944777</v>
      </c>
      <c r="G22" s="1"/>
      <c r="H22" s="1"/>
      <c r="I22" s="1"/>
    </row>
    <row r="23" spans="1:9" x14ac:dyDescent="0.25">
      <c r="A23" s="8" t="s">
        <v>60</v>
      </c>
      <c r="B23" s="9">
        <v>466</v>
      </c>
      <c r="C23" s="9">
        <v>1194</v>
      </c>
      <c r="D23" s="9">
        <v>839</v>
      </c>
      <c r="E23" s="9">
        <v>2101</v>
      </c>
      <c r="F23" s="10">
        <f t="shared" si="0"/>
        <v>150.41716328963051</v>
      </c>
      <c r="G23" s="1"/>
      <c r="H23" s="1"/>
      <c r="I23" s="1"/>
    </row>
    <row r="24" spans="1:9" x14ac:dyDescent="0.25">
      <c r="A24" s="11" t="s">
        <v>61</v>
      </c>
      <c r="B24" s="12">
        <v>891</v>
      </c>
      <c r="C24" s="12">
        <v>1183</v>
      </c>
      <c r="D24" s="12">
        <v>2186</v>
      </c>
      <c r="E24" s="12">
        <v>2248</v>
      </c>
      <c r="F24" s="13">
        <f t="shared" si="0"/>
        <v>2.836230558096986</v>
      </c>
      <c r="G24" s="1"/>
      <c r="H24" s="1"/>
      <c r="I24" s="1"/>
    </row>
    <row r="25" spans="1:9" x14ac:dyDescent="0.25">
      <c r="A25" s="8" t="s">
        <v>62</v>
      </c>
      <c r="B25" s="9">
        <v>782</v>
      </c>
      <c r="C25" s="9">
        <v>593</v>
      </c>
      <c r="D25" s="9">
        <v>1138</v>
      </c>
      <c r="E25" s="9">
        <v>1327</v>
      </c>
      <c r="F25" s="10">
        <f t="shared" si="0"/>
        <v>16.608084358523726</v>
      </c>
      <c r="G25" s="1"/>
      <c r="H25" s="1"/>
      <c r="I25" s="1"/>
    </row>
    <row r="26" spans="1:9" x14ac:dyDescent="0.25">
      <c r="A26" s="11" t="s">
        <v>63</v>
      </c>
      <c r="B26" s="12">
        <v>170</v>
      </c>
      <c r="C26" s="12">
        <v>268</v>
      </c>
      <c r="D26" s="12">
        <v>338</v>
      </c>
      <c r="E26" s="12">
        <v>525</v>
      </c>
      <c r="F26" s="13">
        <f t="shared" si="0"/>
        <v>55.325443786982248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3377</v>
      </c>
      <c r="C28" s="12">
        <v>0</v>
      </c>
      <c r="D28" s="12">
        <v>6537</v>
      </c>
      <c r="E28" s="12">
        <v>0</v>
      </c>
      <c r="F28" s="13">
        <f t="shared" si="0"/>
        <v>-100</v>
      </c>
      <c r="G28" s="1"/>
      <c r="H28" s="1"/>
      <c r="I28" s="1"/>
    </row>
    <row r="29" spans="1:9" x14ac:dyDescent="0.25">
      <c r="A29" s="8" t="s">
        <v>66</v>
      </c>
      <c r="B29" s="9">
        <v>140</v>
      </c>
      <c r="C29" s="9">
        <v>84</v>
      </c>
      <c r="D29" s="9">
        <v>292</v>
      </c>
      <c r="E29" s="9">
        <v>321</v>
      </c>
      <c r="F29" s="10">
        <f t="shared" si="0"/>
        <v>9.9315068493150704</v>
      </c>
      <c r="G29" s="1"/>
      <c r="H29" s="1"/>
      <c r="I29" s="1"/>
    </row>
    <row r="30" spans="1:9" x14ac:dyDescent="0.25">
      <c r="A30" s="11" t="s">
        <v>67</v>
      </c>
      <c r="B30" s="12">
        <v>1994</v>
      </c>
      <c r="C30" s="12">
        <v>2303</v>
      </c>
      <c r="D30" s="12">
        <v>3590</v>
      </c>
      <c r="E30" s="12">
        <v>3611</v>
      </c>
      <c r="F30" s="13">
        <f t="shared" si="0"/>
        <v>0.58495821727019859</v>
      </c>
      <c r="G30" s="1"/>
      <c r="H30" s="1"/>
      <c r="I30" s="1"/>
    </row>
    <row r="31" spans="1:9" x14ac:dyDescent="0.25">
      <c r="A31" s="8" t="s">
        <v>68</v>
      </c>
      <c r="B31" s="9">
        <v>6054</v>
      </c>
      <c r="C31" s="9">
        <v>4552</v>
      </c>
      <c r="D31" s="9">
        <v>11044</v>
      </c>
      <c r="E31" s="9">
        <v>7454</v>
      </c>
      <c r="F31" s="10">
        <f t="shared" si="0"/>
        <v>-32.506338283230718</v>
      </c>
      <c r="G31" s="1"/>
      <c r="H31" s="1"/>
      <c r="I31" s="1"/>
    </row>
    <row r="32" spans="1:9" x14ac:dyDescent="0.25">
      <c r="A32" s="11" t="s">
        <v>69</v>
      </c>
      <c r="B32" s="12">
        <v>153181</v>
      </c>
      <c r="C32" s="12">
        <v>156790</v>
      </c>
      <c r="D32" s="12">
        <v>288697</v>
      </c>
      <c r="E32" s="12">
        <v>306962</v>
      </c>
      <c r="F32" s="13">
        <f t="shared" si="0"/>
        <v>6.326702390395468</v>
      </c>
      <c r="G32" s="1"/>
      <c r="H32" s="1"/>
      <c r="I32" s="1"/>
    </row>
    <row r="33" spans="1:9" x14ac:dyDescent="0.25">
      <c r="A33" s="8" t="s">
        <v>70</v>
      </c>
      <c r="B33" s="9">
        <v>12187.5</v>
      </c>
      <c r="C33" s="9">
        <v>12192.5</v>
      </c>
      <c r="D33" s="9">
        <v>23338</v>
      </c>
      <c r="E33" s="9">
        <v>27408.5</v>
      </c>
      <c r="F33" s="10">
        <f t="shared" si="0"/>
        <v>17.441511697660474</v>
      </c>
      <c r="G33" s="1"/>
      <c r="H33" s="1"/>
      <c r="I33" s="1"/>
    </row>
    <row r="34" spans="1:9" x14ac:dyDescent="0.25">
      <c r="A34" s="11" t="s">
        <v>71</v>
      </c>
      <c r="B34" s="12">
        <v>270</v>
      </c>
      <c r="C34" s="12">
        <v>0</v>
      </c>
      <c r="D34" s="12">
        <v>555</v>
      </c>
      <c r="E34" s="12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328324.25</v>
      </c>
      <c r="C35" s="15">
        <f t="shared" ref="C35:E35" si="1">SUM(C7:C34)</f>
        <v>355609</v>
      </c>
      <c r="D35" s="15">
        <f t="shared" si="1"/>
        <v>629990</v>
      </c>
      <c r="E35" s="15">
        <f t="shared" si="1"/>
        <v>695145.25</v>
      </c>
      <c r="F35" s="16">
        <f t="shared" si="0"/>
        <v>10.342267337576786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844</v>
      </c>
      <c r="C38" s="41">
        <f>D7</f>
        <v>919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VALENCIA</v>
      </c>
      <c r="F38" s="42">
        <f>LOOKUP(E38,$A$38:$A$65,$B$38:$B$65)</f>
        <v>306962</v>
      </c>
      <c r="G38" s="42">
        <f>LOOKUP(E38,$A$38:$A$65,$C$38:$C$65)</f>
        <v>288697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5809</v>
      </c>
      <c r="C39" s="41">
        <f t="shared" ref="C39:C65" si="5">D8</f>
        <v>1885</v>
      </c>
      <c r="D39" s="41">
        <f t="shared" ref="D39:D65" si="6">_xlfn.RANK.EQ(B39,$B$38:$B$65)+COUNTIF($B$38:$B$65,B39)-1</f>
        <v>11</v>
      </c>
      <c r="E39" s="42" t="str">
        <f t="shared" si="2"/>
        <v>BARCELONA</v>
      </c>
      <c r="F39" s="42">
        <f t="shared" ref="F39:F65" si="7">LOOKUP(E39,$A$38:$A$65,$B$38:$B$65)</f>
        <v>187448.5</v>
      </c>
      <c r="G39" s="42">
        <f t="shared" ref="G39:G65" si="8">LOOKUP(E39,$A$38:$A$65,$C$38:$C$65)</f>
        <v>156395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BILBAO</v>
      </c>
      <c r="F40" s="42">
        <f t="shared" si="7"/>
        <v>71649.25</v>
      </c>
      <c r="G40" s="42">
        <f t="shared" si="8"/>
        <v>63358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33129</v>
      </c>
      <c r="G41" s="42">
        <f t="shared" si="8"/>
        <v>27571</v>
      </c>
    </row>
    <row r="42" spans="1:9" x14ac:dyDescent="0.25">
      <c r="A42" s="42" t="str">
        <f t="shared" si="3"/>
        <v>BAHIA DE ALGECIRAS</v>
      </c>
      <c r="B42" s="41">
        <f t="shared" si="4"/>
        <v>33129</v>
      </c>
      <c r="C42" s="41">
        <f t="shared" si="5"/>
        <v>27571</v>
      </c>
      <c r="D42" s="41">
        <f t="shared" si="6"/>
        <v>4</v>
      </c>
      <c r="E42" s="42" t="str">
        <f t="shared" si="2"/>
        <v>VIGO</v>
      </c>
      <c r="F42" s="42">
        <f t="shared" si="7"/>
        <v>27408.5</v>
      </c>
      <c r="G42" s="42">
        <f t="shared" si="8"/>
        <v>23338</v>
      </c>
    </row>
    <row r="43" spans="1:9" x14ac:dyDescent="0.25">
      <c r="A43" s="42" t="str">
        <f t="shared" si="3"/>
        <v>BAHIA DE CADIZ</v>
      </c>
      <c r="B43" s="41">
        <f t="shared" si="4"/>
        <v>5863</v>
      </c>
      <c r="C43" s="41">
        <f t="shared" si="5"/>
        <v>7891</v>
      </c>
      <c r="D43" s="41">
        <f t="shared" si="6"/>
        <v>10</v>
      </c>
      <c r="E43" s="42" t="str">
        <f t="shared" si="2"/>
        <v>CASTELLON</v>
      </c>
      <c r="F43" s="42">
        <f t="shared" si="7"/>
        <v>14624</v>
      </c>
      <c r="G43" s="42">
        <f t="shared" si="8"/>
        <v>10783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0</v>
      </c>
      <c r="D44" s="41">
        <f t="shared" si="6"/>
        <v>28</v>
      </c>
      <c r="E44" s="42" t="str">
        <f t="shared" si="2"/>
        <v>LAS PALMAS</v>
      </c>
      <c r="F44" s="42">
        <f t="shared" si="7"/>
        <v>12953</v>
      </c>
      <c r="G44" s="42">
        <f t="shared" si="8"/>
        <v>15030</v>
      </c>
    </row>
    <row r="45" spans="1:9" x14ac:dyDescent="0.25">
      <c r="A45" s="42" t="str">
        <f t="shared" si="3"/>
        <v>BARCELONA</v>
      </c>
      <c r="B45" s="41">
        <f t="shared" si="4"/>
        <v>187448.5</v>
      </c>
      <c r="C45" s="41">
        <f t="shared" si="5"/>
        <v>156395</v>
      </c>
      <c r="D45" s="41">
        <f t="shared" si="6"/>
        <v>2</v>
      </c>
      <c r="E45" s="42" t="str">
        <f t="shared" si="2"/>
        <v>TARRAGONA</v>
      </c>
      <c r="F45" s="42">
        <f t="shared" si="7"/>
        <v>7454</v>
      </c>
      <c r="G45" s="42">
        <f t="shared" si="8"/>
        <v>11044</v>
      </c>
    </row>
    <row r="46" spans="1:9" x14ac:dyDescent="0.25">
      <c r="A46" s="42" t="str">
        <f t="shared" si="3"/>
        <v>BILBAO</v>
      </c>
      <c r="B46" s="41">
        <f t="shared" si="4"/>
        <v>71649.25</v>
      </c>
      <c r="C46" s="41">
        <f t="shared" si="5"/>
        <v>63358</v>
      </c>
      <c r="D46" s="41">
        <f t="shared" si="6"/>
        <v>3</v>
      </c>
      <c r="E46" s="42" t="str">
        <f t="shared" si="2"/>
        <v>CARTAGENA</v>
      </c>
      <c r="F46" s="42">
        <f t="shared" si="7"/>
        <v>6065</v>
      </c>
      <c r="G46" s="42">
        <f t="shared" si="8"/>
        <v>3734</v>
      </c>
    </row>
    <row r="47" spans="1:9" x14ac:dyDescent="0.25">
      <c r="A47" s="42" t="str">
        <f t="shared" si="3"/>
        <v>CARTAGENA</v>
      </c>
      <c r="B47" s="41">
        <f t="shared" si="4"/>
        <v>6065</v>
      </c>
      <c r="C47" s="41">
        <f t="shared" si="5"/>
        <v>3734</v>
      </c>
      <c r="D47" s="41">
        <f t="shared" si="6"/>
        <v>9</v>
      </c>
      <c r="E47" s="42" t="str">
        <f t="shared" si="2"/>
        <v>BAHIA DE CADIZ</v>
      </c>
      <c r="F47" s="42">
        <f t="shared" si="7"/>
        <v>5863</v>
      </c>
      <c r="G47" s="42">
        <f t="shared" si="8"/>
        <v>7891</v>
      </c>
    </row>
    <row r="48" spans="1:9" x14ac:dyDescent="0.25">
      <c r="A48" s="42" t="str">
        <f t="shared" si="3"/>
        <v>CASTELLON</v>
      </c>
      <c r="B48" s="41">
        <f t="shared" si="4"/>
        <v>14624</v>
      </c>
      <c r="C48" s="41">
        <f t="shared" si="5"/>
        <v>10783</v>
      </c>
      <c r="D48" s="41">
        <f t="shared" si="6"/>
        <v>6</v>
      </c>
      <c r="E48" s="42" t="str">
        <f t="shared" si="2"/>
        <v>ALICANTE</v>
      </c>
      <c r="F48" s="42">
        <f t="shared" si="7"/>
        <v>5809</v>
      </c>
      <c r="G48" s="42">
        <f t="shared" si="8"/>
        <v>1885</v>
      </c>
    </row>
    <row r="49" spans="1:7" x14ac:dyDescent="0.25">
      <c r="A49" s="42" t="str">
        <f t="shared" si="3"/>
        <v>CEUTA</v>
      </c>
      <c r="B49" s="41">
        <f t="shared" si="4"/>
        <v>64</v>
      </c>
      <c r="C49" s="41">
        <f t="shared" si="5"/>
        <v>129</v>
      </c>
      <c r="D49" s="41">
        <f t="shared" si="6"/>
        <v>20</v>
      </c>
      <c r="E49" s="42" t="str">
        <f t="shared" si="2"/>
        <v>GIJON</v>
      </c>
      <c r="F49" s="42">
        <f t="shared" si="7"/>
        <v>4676</v>
      </c>
      <c r="G49" s="42">
        <f t="shared" si="8"/>
        <v>3660</v>
      </c>
    </row>
    <row r="50" spans="1:7" x14ac:dyDescent="0.25">
      <c r="A50" s="42" t="str">
        <f t="shared" si="3"/>
        <v>FERROL-SAN CIBRAO</v>
      </c>
      <c r="B50" s="41">
        <f t="shared" si="4"/>
        <v>63</v>
      </c>
      <c r="C50" s="41">
        <f t="shared" si="5"/>
        <v>81</v>
      </c>
      <c r="D50" s="41">
        <f t="shared" si="6"/>
        <v>21</v>
      </c>
      <c r="E50" s="42" t="str">
        <f t="shared" si="2"/>
        <v>SEVILLA</v>
      </c>
      <c r="F50" s="42">
        <f t="shared" si="7"/>
        <v>3611</v>
      </c>
      <c r="G50" s="42">
        <f t="shared" si="8"/>
        <v>3590</v>
      </c>
    </row>
    <row r="51" spans="1:7" x14ac:dyDescent="0.25">
      <c r="A51" s="42" t="str">
        <f t="shared" si="3"/>
        <v>GIJON</v>
      </c>
      <c r="B51" s="41">
        <f t="shared" si="4"/>
        <v>4676</v>
      </c>
      <c r="C51" s="41">
        <f t="shared" si="5"/>
        <v>3660</v>
      </c>
      <c r="D51" s="41">
        <f t="shared" si="6"/>
        <v>12</v>
      </c>
      <c r="E51" s="42" t="str">
        <f t="shared" si="2"/>
        <v>MARIN Y RIA DE PONTEVEDRA</v>
      </c>
      <c r="F51" s="42">
        <f t="shared" si="7"/>
        <v>2248</v>
      </c>
      <c r="G51" s="42">
        <f t="shared" si="8"/>
        <v>2186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2101</v>
      </c>
      <c r="G52" s="42">
        <f t="shared" si="8"/>
        <v>839</v>
      </c>
    </row>
    <row r="53" spans="1:7" x14ac:dyDescent="0.25">
      <c r="A53" s="42" t="str">
        <f t="shared" si="3"/>
        <v>LAS PALMAS</v>
      </c>
      <c r="B53" s="41">
        <f t="shared" si="4"/>
        <v>12953</v>
      </c>
      <c r="C53" s="41">
        <f t="shared" si="5"/>
        <v>15030</v>
      </c>
      <c r="D53" s="41">
        <f t="shared" si="6"/>
        <v>7</v>
      </c>
      <c r="E53" s="42" t="str">
        <f t="shared" si="2"/>
        <v>MELILLA</v>
      </c>
      <c r="F53" s="42">
        <f t="shared" si="7"/>
        <v>1327</v>
      </c>
      <c r="G53" s="42">
        <f t="shared" si="8"/>
        <v>1138</v>
      </c>
    </row>
    <row r="54" spans="1:7" x14ac:dyDescent="0.25">
      <c r="A54" s="42" t="str">
        <f t="shared" si="3"/>
        <v>MALAGA</v>
      </c>
      <c r="B54" s="41">
        <f t="shared" si="4"/>
        <v>2101</v>
      </c>
      <c r="C54" s="41">
        <f t="shared" si="5"/>
        <v>839</v>
      </c>
      <c r="D54" s="41">
        <f t="shared" si="6"/>
        <v>15</v>
      </c>
      <c r="E54" s="42" t="str">
        <f t="shared" si="2"/>
        <v>A CORUÑA</v>
      </c>
      <c r="F54" s="42">
        <f t="shared" si="7"/>
        <v>844</v>
      </c>
      <c r="G54" s="42">
        <f t="shared" si="8"/>
        <v>919</v>
      </c>
    </row>
    <row r="55" spans="1:7" x14ac:dyDescent="0.25">
      <c r="A55" s="42" t="str">
        <f t="shared" si="3"/>
        <v>MARIN Y RIA DE PONTEVEDRA</v>
      </c>
      <c r="B55" s="41">
        <f t="shared" si="4"/>
        <v>2248</v>
      </c>
      <c r="C55" s="41">
        <f t="shared" si="5"/>
        <v>2186</v>
      </c>
      <c r="D55" s="41">
        <f t="shared" si="6"/>
        <v>14</v>
      </c>
      <c r="E55" s="42" t="str">
        <f t="shared" si="2"/>
        <v>MOTRIL</v>
      </c>
      <c r="F55" s="42">
        <f t="shared" si="7"/>
        <v>525</v>
      </c>
      <c r="G55" s="42">
        <f t="shared" si="8"/>
        <v>338</v>
      </c>
    </row>
    <row r="56" spans="1:7" x14ac:dyDescent="0.25">
      <c r="A56" s="42" t="str">
        <f t="shared" si="3"/>
        <v>MELILLA</v>
      </c>
      <c r="B56" s="41">
        <f t="shared" si="4"/>
        <v>1327</v>
      </c>
      <c r="C56" s="41">
        <f t="shared" si="5"/>
        <v>1138</v>
      </c>
      <c r="D56" s="41">
        <f t="shared" si="6"/>
        <v>16</v>
      </c>
      <c r="E56" s="42" t="str">
        <f t="shared" si="2"/>
        <v>SANTANDER</v>
      </c>
      <c r="F56" s="42">
        <f t="shared" si="7"/>
        <v>321</v>
      </c>
      <c r="G56" s="42">
        <f t="shared" si="8"/>
        <v>292</v>
      </c>
    </row>
    <row r="57" spans="1:7" x14ac:dyDescent="0.25">
      <c r="A57" s="42" t="str">
        <f t="shared" si="3"/>
        <v>MOTRIL</v>
      </c>
      <c r="B57" s="41">
        <f t="shared" si="4"/>
        <v>525</v>
      </c>
      <c r="C57" s="41">
        <f t="shared" si="5"/>
        <v>338</v>
      </c>
      <c r="D57" s="41">
        <f t="shared" si="6"/>
        <v>18</v>
      </c>
      <c r="E57" s="42" t="str">
        <f t="shared" si="2"/>
        <v>CEUTA</v>
      </c>
      <c r="F57" s="42">
        <f t="shared" si="7"/>
        <v>64</v>
      </c>
      <c r="G57" s="42">
        <f t="shared" si="8"/>
        <v>129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7"/>
        <v>63</v>
      </c>
      <c r="G58" s="42">
        <f t="shared" si="8"/>
        <v>81</v>
      </c>
    </row>
    <row r="59" spans="1:7" x14ac:dyDescent="0.25">
      <c r="A59" s="42" t="str">
        <f t="shared" si="3"/>
        <v>SANTA CRUZ DE TENERIFE</v>
      </c>
      <c r="B59" s="41">
        <f t="shared" si="4"/>
        <v>0</v>
      </c>
      <c r="C59" s="41">
        <f t="shared" si="5"/>
        <v>6537</v>
      </c>
      <c r="D59" s="41">
        <f t="shared" si="6"/>
        <v>28</v>
      </c>
      <c r="E59" s="42" t="e">
        <f t="shared" si="2"/>
        <v>#N/A</v>
      </c>
      <c r="F59" s="42" t="e">
        <f t="shared" si="7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321</v>
      </c>
      <c r="C60" s="41">
        <f t="shared" si="5"/>
        <v>292</v>
      </c>
      <c r="D60" s="41">
        <f t="shared" si="6"/>
        <v>19</v>
      </c>
      <c r="E60" s="42" t="e">
        <f t="shared" si="2"/>
        <v>#N/A</v>
      </c>
      <c r="F60" s="42" t="e">
        <f t="shared" si="7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3611</v>
      </c>
      <c r="C61" s="41">
        <f t="shared" si="5"/>
        <v>3590</v>
      </c>
      <c r="D61" s="41">
        <f t="shared" si="6"/>
        <v>13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7454</v>
      </c>
      <c r="C62" s="41">
        <f t="shared" si="5"/>
        <v>11044</v>
      </c>
      <c r="D62" s="41">
        <f t="shared" si="6"/>
        <v>8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306962</v>
      </c>
      <c r="C63" s="41">
        <f t="shared" si="5"/>
        <v>288697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27408.5</v>
      </c>
      <c r="C64" s="41">
        <f t="shared" si="5"/>
        <v>23338</v>
      </c>
      <c r="D64" s="41">
        <f t="shared" si="6"/>
        <v>5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555</v>
      </c>
      <c r="D65" s="41">
        <f t="shared" si="6"/>
        <v>28</v>
      </c>
      <c r="E65" s="42" t="str">
        <f t="shared" si="2"/>
        <v>ALMERIA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Febrero</v>
      </c>
      <c r="C5" s="50"/>
      <c r="D5" s="49" t="s">
        <v>40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435</v>
      </c>
      <c r="C7" s="9">
        <v>510</v>
      </c>
      <c r="D7" s="9">
        <v>947</v>
      </c>
      <c r="E7" s="9">
        <v>904</v>
      </c>
      <c r="F7" s="10">
        <f>((E7*100)/D7)-100</f>
        <v>-4.5406546990496253</v>
      </c>
      <c r="G7" s="1"/>
      <c r="H7" s="1"/>
      <c r="I7" s="1"/>
    </row>
    <row r="8" spans="1:12" x14ac:dyDescent="0.25">
      <c r="A8" s="11" t="s">
        <v>45</v>
      </c>
      <c r="B8" s="12">
        <v>10030</v>
      </c>
      <c r="C8" s="12">
        <v>11899</v>
      </c>
      <c r="D8" s="12">
        <v>21120</v>
      </c>
      <c r="E8" s="12">
        <v>24074</v>
      </c>
      <c r="F8" s="13">
        <f t="shared" ref="F8:F35" si="0">((E8*100)/D8)-100</f>
        <v>13.986742424242422</v>
      </c>
      <c r="G8" s="1"/>
      <c r="H8" s="1"/>
      <c r="I8" s="1"/>
    </row>
    <row r="9" spans="1:12" x14ac:dyDescent="0.25">
      <c r="A9" s="8" t="s">
        <v>46</v>
      </c>
      <c r="B9" s="9">
        <v>235</v>
      </c>
      <c r="C9" s="9">
        <v>205</v>
      </c>
      <c r="D9" s="9">
        <v>409</v>
      </c>
      <c r="E9" s="9">
        <v>398</v>
      </c>
      <c r="F9" s="10">
        <f t="shared" si="0"/>
        <v>-2.6894865525672316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14289</v>
      </c>
      <c r="C11" s="9">
        <v>18018</v>
      </c>
      <c r="D11" s="9">
        <v>28898</v>
      </c>
      <c r="E11" s="9">
        <v>36721</v>
      </c>
      <c r="F11" s="10">
        <f t="shared" si="0"/>
        <v>27.071077583223754</v>
      </c>
      <c r="G11" s="1"/>
      <c r="H11" s="1"/>
      <c r="I11" s="1"/>
    </row>
    <row r="12" spans="1:12" x14ac:dyDescent="0.25">
      <c r="A12" s="11" t="s">
        <v>49</v>
      </c>
      <c r="B12" s="12">
        <v>9790.5</v>
      </c>
      <c r="C12" s="12">
        <v>6268.5</v>
      </c>
      <c r="D12" s="12">
        <v>18423.5</v>
      </c>
      <c r="E12" s="12">
        <v>11933.5</v>
      </c>
      <c r="F12" s="13">
        <f t="shared" si="0"/>
        <v>-35.226748446277853</v>
      </c>
      <c r="G12" s="1"/>
      <c r="H12" s="1"/>
      <c r="I12" s="1"/>
    </row>
    <row r="13" spans="1:12" x14ac:dyDescent="0.25">
      <c r="A13" s="8" t="s">
        <v>50</v>
      </c>
      <c r="B13" s="9">
        <v>6276</v>
      </c>
      <c r="C13" s="9">
        <v>4979</v>
      </c>
      <c r="D13" s="9">
        <v>11662</v>
      </c>
      <c r="E13" s="9">
        <v>9304</v>
      </c>
      <c r="F13" s="10">
        <f t="shared" si="0"/>
        <v>-20.219516377979758</v>
      </c>
      <c r="G13" s="1"/>
      <c r="H13" s="1"/>
      <c r="I13" s="1"/>
    </row>
    <row r="14" spans="1:12" x14ac:dyDescent="0.25">
      <c r="A14" s="11" t="s">
        <v>51</v>
      </c>
      <c r="B14" s="12">
        <v>88471.5</v>
      </c>
      <c r="C14" s="12">
        <v>106162.5</v>
      </c>
      <c r="D14" s="12">
        <v>184041.5</v>
      </c>
      <c r="E14" s="12">
        <v>215645</v>
      </c>
      <c r="F14" s="13">
        <f t="shared" si="0"/>
        <v>17.171942197819519</v>
      </c>
      <c r="G14" s="1"/>
      <c r="H14" s="1"/>
      <c r="I14" s="1"/>
    </row>
    <row r="15" spans="1:12" x14ac:dyDescent="0.25">
      <c r="A15" s="8" t="s">
        <v>52</v>
      </c>
      <c r="B15" s="9">
        <v>44282.5</v>
      </c>
      <c r="C15" s="9">
        <v>44852.5</v>
      </c>
      <c r="D15" s="9">
        <v>71037.5</v>
      </c>
      <c r="E15" s="9">
        <v>76634.5</v>
      </c>
      <c r="F15" s="10">
        <f t="shared" si="0"/>
        <v>7.878937181066334</v>
      </c>
      <c r="G15" s="1"/>
      <c r="H15" s="1"/>
      <c r="I15" s="1"/>
    </row>
    <row r="16" spans="1:12" x14ac:dyDescent="0.25">
      <c r="A16" s="11" t="s">
        <v>53</v>
      </c>
      <c r="B16" s="12">
        <v>4644</v>
      </c>
      <c r="C16" s="12">
        <v>5265</v>
      </c>
      <c r="D16" s="12">
        <v>9327</v>
      </c>
      <c r="E16" s="12">
        <v>10319</v>
      </c>
      <c r="F16" s="13">
        <f t="shared" si="0"/>
        <v>10.635788570815905</v>
      </c>
      <c r="G16" s="1"/>
      <c r="H16" s="1"/>
      <c r="I16" s="1"/>
    </row>
    <row r="17" spans="1:9" x14ac:dyDescent="0.25">
      <c r="A17" s="8" t="s">
        <v>54</v>
      </c>
      <c r="B17" s="9">
        <v>5034</v>
      </c>
      <c r="C17" s="9">
        <v>7044</v>
      </c>
      <c r="D17" s="9">
        <v>10984</v>
      </c>
      <c r="E17" s="9">
        <v>15190</v>
      </c>
      <c r="F17" s="10">
        <f t="shared" si="0"/>
        <v>38.292061179898042</v>
      </c>
      <c r="G17" s="1"/>
      <c r="H17" s="1"/>
      <c r="I17" s="1"/>
    </row>
    <row r="18" spans="1:9" x14ac:dyDescent="0.25">
      <c r="A18" s="11" t="s">
        <v>55</v>
      </c>
      <c r="B18" s="12">
        <v>774</v>
      </c>
      <c r="C18" s="12">
        <v>767</v>
      </c>
      <c r="D18" s="12">
        <v>1662</v>
      </c>
      <c r="E18" s="12">
        <v>1482</v>
      </c>
      <c r="F18" s="13">
        <f t="shared" si="0"/>
        <v>-10.83032490974729</v>
      </c>
      <c r="G18" s="1"/>
      <c r="H18" s="1"/>
      <c r="I18" s="1"/>
    </row>
    <row r="19" spans="1:9" x14ac:dyDescent="0.25">
      <c r="A19" s="8" t="s">
        <v>56</v>
      </c>
      <c r="B19" s="9">
        <v>58</v>
      </c>
      <c r="C19" s="9">
        <v>46</v>
      </c>
      <c r="D19" s="9">
        <v>81</v>
      </c>
      <c r="E19" s="9">
        <v>63</v>
      </c>
      <c r="F19" s="10">
        <f t="shared" si="0"/>
        <v>-22.222222222222229</v>
      </c>
      <c r="G19" s="1"/>
      <c r="H19" s="1"/>
      <c r="I19" s="1"/>
    </row>
    <row r="20" spans="1:9" x14ac:dyDescent="0.25">
      <c r="A20" s="11" t="s">
        <v>57</v>
      </c>
      <c r="B20" s="12">
        <v>2599</v>
      </c>
      <c r="C20" s="12">
        <v>3462</v>
      </c>
      <c r="D20" s="12">
        <v>5294</v>
      </c>
      <c r="E20" s="12">
        <v>6492</v>
      </c>
      <c r="F20" s="13">
        <f t="shared" si="0"/>
        <v>22.629391764261428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34622</v>
      </c>
      <c r="C22" s="12">
        <v>34852</v>
      </c>
      <c r="D22" s="12">
        <v>67332</v>
      </c>
      <c r="E22" s="12">
        <v>67379</v>
      </c>
      <c r="F22" s="13">
        <f t="shared" si="0"/>
        <v>6.9803362442826256E-2</v>
      </c>
      <c r="G22" s="1"/>
      <c r="H22" s="1"/>
      <c r="I22" s="1"/>
    </row>
    <row r="23" spans="1:9" x14ac:dyDescent="0.25">
      <c r="A23" s="8" t="s">
        <v>60</v>
      </c>
      <c r="B23" s="9">
        <v>1317</v>
      </c>
      <c r="C23" s="9">
        <v>1761</v>
      </c>
      <c r="D23" s="9">
        <v>2250</v>
      </c>
      <c r="E23" s="9">
        <v>3348</v>
      </c>
      <c r="F23" s="10">
        <f t="shared" si="0"/>
        <v>48.800000000000011</v>
      </c>
      <c r="G23" s="1"/>
      <c r="H23" s="1"/>
      <c r="I23" s="1"/>
    </row>
    <row r="24" spans="1:9" x14ac:dyDescent="0.25">
      <c r="A24" s="11" t="s">
        <v>61</v>
      </c>
      <c r="B24" s="12">
        <v>3242</v>
      </c>
      <c r="C24" s="12">
        <v>3922</v>
      </c>
      <c r="D24" s="12">
        <v>6552</v>
      </c>
      <c r="E24" s="12">
        <v>7033</v>
      </c>
      <c r="F24" s="13">
        <f t="shared" si="0"/>
        <v>7.3412698412698347</v>
      </c>
      <c r="G24" s="1"/>
      <c r="H24" s="1"/>
      <c r="I24" s="1"/>
    </row>
    <row r="25" spans="1:9" x14ac:dyDescent="0.25">
      <c r="A25" s="8" t="s">
        <v>62</v>
      </c>
      <c r="B25" s="9">
        <v>1714</v>
      </c>
      <c r="C25" s="9">
        <v>1639</v>
      </c>
      <c r="D25" s="9">
        <v>3238</v>
      </c>
      <c r="E25" s="9">
        <v>3148</v>
      </c>
      <c r="F25" s="10">
        <f t="shared" si="0"/>
        <v>-2.7794935145151385</v>
      </c>
      <c r="G25" s="1"/>
      <c r="H25" s="1"/>
      <c r="I25" s="1"/>
    </row>
    <row r="26" spans="1:9" x14ac:dyDescent="0.25">
      <c r="A26" s="11" t="s">
        <v>63</v>
      </c>
      <c r="B26" s="12">
        <v>340</v>
      </c>
      <c r="C26" s="12">
        <v>414</v>
      </c>
      <c r="D26" s="12">
        <v>650</v>
      </c>
      <c r="E26" s="12">
        <v>747</v>
      </c>
      <c r="F26" s="13">
        <f t="shared" si="0"/>
        <v>14.92307692307692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26111</v>
      </c>
      <c r="C28" s="12">
        <v>28258</v>
      </c>
      <c r="D28" s="12">
        <v>52120</v>
      </c>
      <c r="E28" s="12">
        <v>54447</v>
      </c>
      <c r="F28" s="13">
        <f t="shared" si="0"/>
        <v>4.464696853415191</v>
      </c>
      <c r="G28" s="1"/>
      <c r="H28" s="1"/>
      <c r="I28" s="1"/>
    </row>
    <row r="29" spans="1:9" x14ac:dyDescent="0.25">
      <c r="A29" s="8" t="s">
        <v>66</v>
      </c>
      <c r="B29" s="9">
        <v>140</v>
      </c>
      <c r="C29" s="9">
        <v>84</v>
      </c>
      <c r="D29" s="9">
        <v>292</v>
      </c>
      <c r="E29" s="9">
        <v>321</v>
      </c>
      <c r="F29" s="10">
        <f t="shared" si="0"/>
        <v>9.9315068493150704</v>
      </c>
      <c r="G29" s="1"/>
      <c r="H29" s="1"/>
      <c r="I29" s="1"/>
    </row>
    <row r="30" spans="1:9" x14ac:dyDescent="0.25">
      <c r="A30" s="11" t="s">
        <v>67</v>
      </c>
      <c r="B30" s="12">
        <v>11700</v>
      </c>
      <c r="C30" s="12">
        <v>13768</v>
      </c>
      <c r="D30" s="12">
        <v>23037</v>
      </c>
      <c r="E30" s="12">
        <v>26813</v>
      </c>
      <c r="F30" s="13">
        <f t="shared" si="0"/>
        <v>16.39102313669315</v>
      </c>
      <c r="G30" s="1"/>
      <c r="H30" s="1"/>
      <c r="I30" s="1"/>
    </row>
    <row r="31" spans="1:9" x14ac:dyDescent="0.25">
      <c r="A31" s="8" t="s">
        <v>68</v>
      </c>
      <c r="B31" s="9">
        <v>6518</v>
      </c>
      <c r="C31" s="9">
        <v>7055</v>
      </c>
      <c r="D31" s="9">
        <v>12441</v>
      </c>
      <c r="E31" s="9">
        <v>12398</v>
      </c>
      <c r="F31" s="10">
        <f t="shared" si="0"/>
        <v>-0.34563138011414196</v>
      </c>
      <c r="G31" s="1"/>
      <c r="H31" s="1"/>
      <c r="I31" s="1"/>
    </row>
    <row r="32" spans="1:9" x14ac:dyDescent="0.25">
      <c r="A32" s="11" t="s">
        <v>69</v>
      </c>
      <c r="B32" s="12">
        <v>165181</v>
      </c>
      <c r="C32" s="12">
        <v>167636</v>
      </c>
      <c r="D32" s="12">
        <v>311313</v>
      </c>
      <c r="E32" s="12">
        <v>328108</v>
      </c>
      <c r="F32" s="13">
        <f t="shared" si="0"/>
        <v>5.3948919576117902</v>
      </c>
      <c r="G32" s="1"/>
      <c r="H32" s="1"/>
      <c r="I32" s="1"/>
    </row>
    <row r="33" spans="1:9" x14ac:dyDescent="0.25">
      <c r="A33" s="8" t="s">
        <v>70</v>
      </c>
      <c r="B33" s="9">
        <v>15657.5</v>
      </c>
      <c r="C33" s="9">
        <v>14882.5</v>
      </c>
      <c r="D33" s="9">
        <v>30395</v>
      </c>
      <c r="E33" s="9">
        <v>33802.5</v>
      </c>
      <c r="F33" s="10">
        <f t="shared" si="0"/>
        <v>11.210725448264512</v>
      </c>
      <c r="G33" s="1"/>
      <c r="H33" s="1"/>
      <c r="I33" s="1"/>
    </row>
    <row r="34" spans="1:9" x14ac:dyDescent="0.25">
      <c r="A34" s="11" t="s">
        <v>71</v>
      </c>
      <c r="B34" s="12">
        <v>270</v>
      </c>
      <c r="C34" s="12">
        <v>31</v>
      </c>
      <c r="D34" s="12">
        <v>589</v>
      </c>
      <c r="E34" s="12">
        <v>31</v>
      </c>
      <c r="F34" s="13">
        <f t="shared" si="0"/>
        <v>-94.73684210526315</v>
      </c>
      <c r="G34" s="1"/>
      <c r="H34" s="1"/>
      <c r="I34" s="1"/>
    </row>
    <row r="35" spans="1:9" x14ac:dyDescent="0.25">
      <c r="A35" s="14" t="s">
        <v>72</v>
      </c>
      <c r="B35" s="15">
        <f>SUM(B7:B34)</f>
        <v>453731</v>
      </c>
      <c r="C35" s="15">
        <f t="shared" ref="C35:E35" si="1">SUM(C7:C34)</f>
        <v>483781</v>
      </c>
      <c r="D35" s="15">
        <f t="shared" si="1"/>
        <v>874095.5</v>
      </c>
      <c r="E35" s="15">
        <f t="shared" si="1"/>
        <v>946735.5</v>
      </c>
      <c r="F35" s="16">
        <f t="shared" si="0"/>
        <v>8.3103047664700256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904</v>
      </c>
      <c r="C38" s="41">
        <f>D7</f>
        <v>947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328108</v>
      </c>
      <c r="G38" s="42">
        <f>LOOKUP(E38,$A$38:$A$65,$C$38:$C$65)</f>
        <v>311313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24074</v>
      </c>
      <c r="C39" s="41">
        <f t="shared" ref="C39:C65" si="5">D8</f>
        <v>21120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215645</v>
      </c>
      <c r="G39" s="42">
        <f t="shared" ref="G39:G65" si="8">LOOKUP(E39,$A$38:$A$65,$C$38:$C$65)</f>
        <v>184041.5</v>
      </c>
    </row>
    <row r="40" spans="1:9" x14ac:dyDescent="0.25">
      <c r="A40" s="42" t="str">
        <f t="shared" si="3"/>
        <v>ALMERIA</v>
      </c>
      <c r="B40" s="41">
        <f t="shared" si="4"/>
        <v>398</v>
      </c>
      <c r="C40" s="41">
        <f t="shared" si="5"/>
        <v>409</v>
      </c>
      <c r="D40" s="41">
        <f t="shared" si="6"/>
        <v>22</v>
      </c>
      <c r="E40" s="42" t="str">
        <f t="shared" si="2"/>
        <v>BILBAO</v>
      </c>
      <c r="F40" s="42">
        <f t="shared" si="7"/>
        <v>76634.5</v>
      </c>
      <c r="G40" s="42">
        <f t="shared" si="8"/>
        <v>71037.5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67379</v>
      </c>
      <c r="G41" s="42">
        <f t="shared" si="8"/>
        <v>67332</v>
      </c>
    </row>
    <row r="42" spans="1:9" x14ac:dyDescent="0.25">
      <c r="A42" s="42" t="str">
        <f t="shared" si="3"/>
        <v>BAHIA DE ALGECIRAS</v>
      </c>
      <c r="B42" s="41">
        <f t="shared" si="4"/>
        <v>36721</v>
      </c>
      <c r="C42" s="41">
        <f t="shared" si="5"/>
        <v>28898</v>
      </c>
      <c r="D42" s="41">
        <f t="shared" si="6"/>
        <v>6</v>
      </c>
      <c r="E42" s="42" t="str">
        <f t="shared" si="2"/>
        <v>SANTA CRUZ DE TENERIFE</v>
      </c>
      <c r="F42" s="42">
        <f t="shared" si="7"/>
        <v>54447</v>
      </c>
      <c r="G42" s="42">
        <f t="shared" si="8"/>
        <v>52120</v>
      </c>
    </row>
    <row r="43" spans="1:9" x14ac:dyDescent="0.25">
      <c r="A43" s="42" t="str">
        <f t="shared" si="3"/>
        <v>BAHIA DE CADIZ</v>
      </c>
      <c r="B43" s="41">
        <f t="shared" si="4"/>
        <v>11933.5</v>
      </c>
      <c r="C43" s="41">
        <f t="shared" si="5"/>
        <v>18423.5</v>
      </c>
      <c r="D43" s="41">
        <f t="shared" si="6"/>
        <v>12</v>
      </c>
      <c r="E43" s="42" t="str">
        <f t="shared" si="2"/>
        <v>BAHIA DE ALGECIRAS</v>
      </c>
      <c r="F43" s="42">
        <f t="shared" si="7"/>
        <v>36721</v>
      </c>
      <c r="G43" s="42">
        <f t="shared" si="8"/>
        <v>28898</v>
      </c>
    </row>
    <row r="44" spans="1:9" x14ac:dyDescent="0.25">
      <c r="A44" s="42" t="str">
        <f t="shared" si="3"/>
        <v>BALEARES</v>
      </c>
      <c r="B44" s="41">
        <f t="shared" si="4"/>
        <v>9304</v>
      </c>
      <c r="C44" s="41">
        <f t="shared" si="5"/>
        <v>11662</v>
      </c>
      <c r="D44" s="41">
        <f t="shared" si="6"/>
        <v>14</v>
      </c>
      <c r="E44" s="42" t="str">
        <f t="shared" si="2"/>
        <v>VIGO</v>
      </c>
      <c r="F44" s="42">
        <f t="shared" si="7"/>
        <v>33802.5</v>
      </c>
      <c r="G44" s="42">
        <f t="shared" si="8"/>
        <v>30395</v>
      </c>
    </row>
    <row r="45" spans="1:9" x14ac:dyDescent="0.25">
      <c r="A45" s="42" t="str">
        <f t="shared" si="3"/>
        <v>BARCELONA</v>
      </c>
      <c r="B45" s="41">
        <f t="shared" si="4"/>
        <v>215645</v>
      </c>
      <c r="C45" s="41">
        <f t="shared" si="5"/>
        <v>184041.5</v>
      </c>
      <c r="D45" s="41">
        <f t="shared" si="6"/>
        <v>2</v>
      </c>
      <c r="E45" s="42" t="str">
        <f t="shared" si="2"/>
        <v>SEVILLA</v>
      </c>
      <c r="F45" s="42">
        <f t="shared" si="7"/>
        <v>26813</v>
      </c>
      <c r="G45" s="42">
        <f t="shared" si="8"/>
        <v>23037</v>
      </c>
    </row>
    <row r="46" spans="1:9" x14ac:dyDescent="0.25">
      <c r="A46" s="42" t="str">
        <f t="shared" si="3"/>
        <v>BILBAO</v>
      </c>
      <c r="B46" s="41">
        <f t="shared" si="4"/>
        <v>76634.5</v>
      </c>
      <c r="C46" s="41">
        <f t="shared" si="5"/>
        <v>71037.5</v>
      </c>
      <c r="D46" s="41">
        <f t="shared" si="6"/>
        <v>3</v>
      </c>
      <c r="E46" s="42" t="str">
        <f t="shared" si="2"/>
        <v>ALICANTE</v>
      </c>
      <c r="F46" s="42">
        <f t="shared" si="7"/>
        <v>24074</v>
      </c>
      <c r="G46" s="42">
        <f t="shared" si="8"/>
        <v>21120</v>
      </c>
    </row>
    <row r="47" spans="1:9" x14ac:dyDescent="0.25">
      <c r="A47" s="42" t="str">
        <f t="shared" si="3"/>
        <v>CARTAGENA</v>
      </c>
      <c r="B47" s="41">
        <f t="shared" si="4"/>
        <v>10319</v>
      </c>
      <c r="C47" s="41">
        <f t="shared" si="5"/>
        <v>9327</v>
      </c>
      <c r="D47" s="41">
        <f t="shared" si="6"/>
        <v>13</v>
      </c>
      <c r="E47" s="42" t="str">
        <f t="shared" si="2"/>
        <v>CASTELLON</v>
      </c>
      <c r="F47" s="42">
        <f t="shared" si="7"/>
        <v>15190</v>
      </c>
      <c r="G47" s="42">
        <f t="shared" si="8"/>
        <v>10984</v>
      </c>
    </row>
    <row r="48" spans="1:9" x14ac:dyDescent="0.25">
      <c r="A48" s="42" t="str">
        <f t="shared" si="3"/>
        <v>CASTELLON</v>
      </c>
      <c r="B48" s="41">
        <f t="shared" si="4"/>
        <v>15190</v>
      </c>
      <c r="C48" s="41">
        <f t="shared" si="5"/>
        <v>10984</v>
      </c>
      <c r="D48" s="41">
        <f t="shared" si="6"/>
        <v>10</v>
      </c>
      <c r="E48" s="42" t="str">
        <f t="shared" si="2"/>
        <v>TARRAGONA</v>
      </c>
      <c r="F48" s="42">
        <f t="shared" si="7"/>
        <v>12398</v>
      </c>
      <c r="G48" s="42">
        <f t="shared" si="8"/>
        <v>12441</v>
      </c>
    </row>
    <row r="49" spans="1:7" x14ac:dyDescent="0.25">
      <c r="A49" s="42" t="str">
        <f t="shared" si="3"/>
        <v>CEUTA</v>
      </c>
      <c r="B49" s="41">
        <f t="shared" si="4"/>
        <v>1482</v>
      </c>
      <c r="C49" s="41">
        <f t="shared" si="5"/>
        <v>1662</v>
      </c>
      <c r="D49" s="41">
        <f t="shared" si="6"/>
        <v>19</v>
      </c>
      <c r="E49" s="42" t="str">
        <f t="shared" si="2"/>
        <v>BAHIA DE CADIZ</v>
      </c>
      <c r="F49" s="42">
        <f t="shared" si="7"/>
        <v>11933.5</v>
      </c>
      <c r="G49" s="42">
        <f t="shared" si="8"/>
        <v>18423.5</v>
      </c>
    </row>
    <row r="50" spans="1:7" x14ac:dyDescent="0.25">
      <c r="A50" s="42" t="str">
        <f t="shared" si="3"/>
        <v>FERROL-SAN CIBRAO</v>
      </c>
      <c r="B50" s="41">
        <f t="shared" si="4"/>
        <v>63</v>
      </c>
      <c r="C50" s="41">
        <f t="shared" si="5"/>
        <v>81</v>
      </c>
      <c r="D50" s="41">
        <f t="shared" si="6"/>
        <v>24</v>
      </c>
      <c r="E50" s="42" t="str">
        <f t="shared" si="2"/>
        <v>CARTAGENA</v>
      </c>
      <c r="F50" s="42">
        <f t="shared" si="7"/>
        <v>10319</v>
      </c>
      <c r="G50" s="42">
        <f t="shared" si="8"/>
        <v>9327</v>
      </c>
    </row>
    <row r="51" spans="1:7" x14ac:dyDescent="0.25">
      <c r="A51" s="42" t="str">
        <f t="shared" si="3"/>
        <v>GIJON</v>
      </c>
      <c r="B51" s="41">
        <f t="shared" si="4"/>
        <v>6492</v>
      </c>
      <c r="C51" s="41">
        <f t="shared" si="5"/>
        <v>5294</v>
      </c>
      <c r="D51" s="41">
        <f t="shared" si="6"/>
        <v>16</v>
      </c>
      <c r="E51" s="42" t="str">
        <f t="shared" si="2"/>
        <v>BALEARES</v>
      </c>
      <c r="F51" s="42">
        <f t="shared" si="7"/>
        <v>9304</v>
      </c>
      <c r="G51" s="42">
        <f t="shared" si="8"/>
        <v>11662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7033</v>
      </c>
      <c r="G52" s="42">
        <f t="shared" si="8"/>
        <v>6552</v>
      </c>
    </row>
    <row r="53" spans="1:7" x14ac:dyDescent="0.25">
      <c r="A53" s="42" t="str">
        <f t="shared" si="3"/>
        <v>LAS PALMAS</v>
      </c>
      <c r="B53" s="41">
        <f t="shared" si="4"/>
        <v>67379</v>
      </c>
      <c r="C53" s="41">
        <f t="shared" si="5"/>
        <v>67332</v>
      </c>
      <c r="D53" s="41">
        <f t="shared" si="6"/>
        <v>4</v>
      </c>
      <c r="E53" s="42" t="str">
        <f t="shared" si="2"/>
        <v>GIJON</v>
      </c>
      <c r="F53" s="42">
        <f t="shared" si="7"/>
        <v>6492</v>
      </c>
      <c r="G53" s="42">
        <f t="shared" si="8"/>
        <v>5294</v>
      </c>
    </row>
    <row r="54" spans="1:7" x14ac:dyDescent="0.25">
      <c r="A54" s="42" t="str">
        <f t="shared" si="3"/>
        <v>MALAGA</v>
      </c>
      <c r="B54" s="41">
        <f t="shared" si="4"/>
        <v>3348</v>
      </c>
      <c r="C54" s="41">
        <f t="shared" si="5"/>
        <v>2250</v>
      </c>
      <c r="D54" s="41">
        <f t="shared" si="6"/>
        <v>17</v>
      </c>
      <c r="E54" s="42" t="str">
        <f t="shared" si="2"/>
        <v>MALAGA</v>
      </c>
      <c r="F54" s="42">
        <f t="shared" si="7"/>
        <v>3348</v>
      </c>
      <c r="G54" s="42">
        <f t="shared" si="8"/>
        <v>2250</v>
      </c>
    </row>
    <row r="55" spans="1:7" x14ac:dyDescent="0.25">
      <c r="A55" s="42" t="str">
        <f t="shared" si="3"/>
        <v>MARIN Y RIA DE PONTEVEDRA</v>
      </c>
      <c r="B55" s="41">
        <f t="shared" si="4"/>
        <v>7033</v>
      </c>
      <c r="C55" s="41">
        <f t="shared" si="5"/>
        <v>6552</v>
      </c>
      <c r="D55" s="41">
        <f t="shared" si="6"/>
        <v>15</v>
      </c>
      <c r="E55" s="42" t="str">
        <f t="shared" si="2"/>
        <v>MELILLA</v>
      </c>
      <c r="F55" s="42">
        <f t="shared" si="7"/>
        <v>3148</v>
      </c>
      <c r="G55" s="42">
        <f t="shared" si="8"/>
        <v>3238</v>
      </c>
    </row>
    <row r="56" spans="1:7" x14ac:dyDescent="0.25">
      <c r="A56" s="42" t="str">
        <f t="shared" si="3"/>
        <v>MELILLA</v>
      </c>
      <c r="B56" s="41">
        <f t="shared" si="4"/>
        <v>3148</v>
      </c>
      <c r="C56" s="41">
        <f t="shared" si="5"/>
        <v>3238</v>
      </c>
      <c r="D56" s="41">
        <f t="shared" si="6"/>
        <v>18</v>
      </c>
      <c r="E56" s="42" t="str">
        <f t="shared" si="2"/>
        <v>CEUTA</v>
      </c>
      <c r="F56" s="42">
        <f t="shared" si="7"/>
        <v>1482</v>
      </c>
      <c r="G56" s="42">
        <f t="shared" si="8"/>
        <v>1662</v>
      </c>
    </row>
    <row r="57" spans="1:7" x14ac:dyDescent="0.25">
      <c r="A57" s="42" t="str">
        <f t="shared" si="3"/>
        <v>MOTRIL</v>
      </c>
      <c r="B57" s="41">
        <f t="shared" si="4"/>
        <v>747</v>
      </c>
      <c r="C57" s="41">
        <f t="shared" si="5"/>
        <v>650</v>
      </c>
      <c r="D57" s="41">
        <f t="shared" si="6"/>
        <v>21</v>
      </c>
      <c r="E57" s="42" t="str">
        <f t="shared" si="2"/>
        <v>A CORUÑA</v>
      </c>
      <c r="F57" s="42">
        <f t="shared" si="7"/>
        <v>904</v>
      </c>
      <c r="G57" s="42">
        <f t="shared" si="8"/>
        <v>947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747</v>
      </c>
      <c r="G58" s="42">
        <f t="shared" si="8"/>
        <v>650</v>
      </c>
    </row>
    <row r="59" spans="1:7" x14ac:dyDescent="0.25">
      <c r="A59" s="42" t="str">
        <f t="shared" si="3"/>
        <v>SANTA CRUZ DE TENERIFE</v>
      </c>
      <c r="B59" s="41">
        <f t="shared" si="4"/>
        <v>54447</v>
      </c>
      <c r="C59" s="41">
        <f t="shared" si="5"/>
        <v>52120</v>
      </c>
      <c r="D59" s="41">
        <f t="shared" si="6"/>
        <v>5</v>
      </c>
      <c r="E59" s="42" t="str">
        <f t="shared" si="2"/>
        <v>ALMERIA</v>
      </c>
      <c r="F59" s="42">
        <f t="shared" si="7"/>
        <v>398</v>
      </c>
      <c r="G59" s="42">
        <f t="shared" si="8"/>
        <v>409</v>
      </c>
    </row>
    <row r="60" spans="1:7" x14ac:dyDescent="0.25">
      <c r="A60" s="42" t="str">
        <f t="shared" si="3"/>
        <v>SANTANDER</v>
      </c>
      <c r="B60" s="41">
        <f t="shared" si="4"/>
        <v>321</v>
      </c>
      <c r="C60" s="41">
        <f t="shared" si="5"/>
        <v>292</v>
      </c>
      <c r="D60" s="41">
        <f t="shared" si="6"/>
        <v>23</v>
      </c>
      <c r="E60" s="42" t="str">
        <f t="shared" si="2"/>
        <v>SANTANDER</v>
      </c>
      <c r="F60" s="42">
        <f t="shared" si="7"/>
        <v>321</v>
      </c>
      <c r="G60" s="42">
        <f t="shared" si="8"/>
        <v>292</v>
      </c>
    </row>
    <row r="61" spans="1:7" x14ac:dyDescent="0.25">
      <c r="A61" s="42" t="str">
        <f t="shared" si="3"/>
        <v>SEVILLA</v>
      </c>
      <c r="B61" s="41">
        <f t="shared" si="4"/>
        <v>26813</v>
      </c>
      <c r="C61" s="41">
        <f t="shared" si="5"/>
        <v>23037</v>
      </c>
      <c r="D61" s="41">
        <f t="shared" si="6"/>
        <v>8</v>
      </c>
      <c r="E61" s="42" t="str">
        <f t="shared" si="2"/>
        <v>FERROL-SAN CIBRAO</v>
      </c>
      <c r="F61" s="42">
        <f t="shared" si="7"/>
        <v>63</v>
      </c>
      <c r="G61" s="42">
        <f t="shared" si="8"/>
        <v>81</v>
      </c>
    </row>
    <row r="62" spans="1:7" x14ac:dyDescent="0.25">
      <c r="A62" s="42" t="str">
        <f t="shared" si="3"/>
        <v>TARRAGONA</v>
      </c>
      <c r="B62" s="41">
        <f t="shared" si="4"/>
        <v>12398</v>
      </c>
      <c r="C62" s="41">
        <f t="shared" si="5"/>
        <v>12441</v>
      </c>
      <c r="D62" s="41">
        <f t="shared" si="6"/>
        <v>11</v>
      </c>
      <c r="E62" s="42" t="str">
        <f t="shared" si="2"/>
        <v>VILAGARCIA</v>
      </c>
      <c r="F62" s="42">
        <f t="shared" si="7"/>
        <v>31</v>
      </c>
      <c r="G62" s="42">
        <f t="shared" si="8"/>
        <v>589</v>
      </c>
    </row>
    <row r="63" spans="1:7" x14ac:dyDescent="0.25">
      <c r="A63" s="42" t="str">
        <f t="shared" si="3"/>
        <v>VALENCIA</v>
      </c>
      <c r="B63" s="41">
        <f t="shared" si="4"/>
        <v>328108</v>
      </c>
      <c r="C63" s="41">
        <f t="shared" si="5"/>
        <v>311313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33802.5</v>
      </c>
      <c r="C64" s="41">
        <f t="shared" si="5"/>
        <v>30395</v>
      </c>
      <c r="D64" s="41">
        <f t="shared" si="6"/>
        <v>7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31</v>
      </c>
      <c r="C65" s="41">
        <f t="shared" si="5"/>
        <v>589</v>
      </c>
      <c r="D65" s="41">
        <f t="shared" si="6"/>
        <v>25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Febrero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4175</v>
      </c>
      <c r="C7" s="9">
        <v>0</v>
      </c>
      <c r="D7" s="9">
        <v>4175</v>
      </c>
      <c r="E7" s="9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45</v>
      </c>
      <c r="B8" s="12">
        <v>12256</v>
      </c>
      <c r="C8" s="12">
        <v>14759</v>
      </c>
      <c r="D8" s="12">
        <v>24755</v>
      </c>
      <c r="E8" s="12">
        <v>32908</v>
      </c>
      <c r="F8" s="13">
        <f t="shared" ref="F8:F35" si="0">((E8*100)/D8)-100</f>
        <v>32.934760654413253</v>
      </c>
      <c r="G8" s="1"/>
      <c r="H8" s="1"/>
      <c r="I8" s="1"/>
    </row>
    <row r="9" spans="1:12" x14ac:dyDescent="0.25">
      <c r="A9" s="8" t="s">
        <v>46</v>
      </c>
      <c r="B9" s="9">
        <v>31307</v>
      </c>
      <c r="C9" s="9">
        <v>32466</v>
      </c>
      <c r="D9" s="9">
        <v>75185</v>
      </c>
      <c r="E9" s="9">
        <v>74233</v>
      </c>
      <c r="F9" s="10">
        <f t="shared" si="0"/>
        <v>-1.2662100152955986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245385</v>
      </c>
      <c r="C11" s="9">
        <v>243189</v>
      </c>
      <c r="D11" s="9">
        <v>538007</v>
      </c>
      <c r="E11" s="9">
        <v>525428</v>
      </c>
      <c r="F11" s="10">
        <f t="shared" si="0"/>
        <v>-2.3380736681864676</v>
      </c>
      <c r="G11" s="1"/>
      <c r="H11" s="1"/>
      <c r="I11" s="1"/>
    </row>
    <row r="12" spans="1:12" x14ac:dyDescent="0.25">
      <c r="A12" s="11" t="s">
        <v>49</v>
      </c>
      <c r="B12" s="12">
        <v>7254</v>
      </c>
      <c r="C12" s="12">
        <v>13309</v>
      </c>
      <c r="D12" s="12">
        <v>10229</v>
      </c>
      <c r="E12" s="12">
        <v>28642</v>
      </c>
      <c r="F12" s="13">
        <f t="shared" si="0"/>
        <v>180.00782090135885</v>
      </c>
      <c r="G12" s="1"/>
      <c r="H12" s="1"/>
      <c r="I12" s="1"/>
    </row>
    <row r="13" spans="1:12" x14ac:dyDescent="0.25">
      <c r="A13" s="8" t="s">
        <v>50</v>
      </c>
      <c r="B13" s="9">
        <v>114849</v>
      </c>
      <c r="C13" s="9">
        <v>77061</v>
      </c>
      <c r="D13" s="9">
        <v>236392</v>
      </c>
      <c r="E13" s="9">
        <v>173012</v>
      </c>
      <c r="F13" s="10">
        <f t="shared" si="0"/>
        <v>-26.81139801685336</v>
      </c>
      <c r="G13" s="1"/>
      <c r="H13" s="1"/>
      <c r="I13" s="1"/>
    </row>
    <row r="14" spans="1:12" x14ac:dyDescent="0.25">
      <c r="A14" s="11" t="s">
        <v>51</v>
      </c>
      <c r="B14" s="12">
        <v>69281</v>
      </c>
      <c r="C14" s="12">
        <v>85663</v>
      </c>
      <c r="D14" s="12">
        <v>152791</v>
      </c>
      <c r="E14" s="12">
        <v>185085</v>
      </c>
      <c r="F14" s="13">
        <f t="shared" si="0"/>
        <v>21.136061679025602</v>
      </c>
      <c r="G14" s="1"/>
      <c r="H14" s="1"/>
      <c r="I14" s="1"/>
    </row>
    <row r="15" spans="1:12" x14ac:dyDescent="0.25">
      <c r="A15" s="8" t="s">
        <v>52</v>
      </c>
      <c r="B15" s="9">
        <v>6327</v>
      </c>
      <c r="C15" s="9">
        <v>0</v>
      </c>
      <c r="D15" s="9">
        <v>8975</v>
      </c>
      <c r="E15" s="9">
        <v>0</v>
      </c>
      <c r="F15" s="10">
        <f t="shared" si="0"/>
        <v>-100</v>
      </c>
      <c r="G15" s="1"/>
      <c r="H15" s="1"/>
      <c r="I15" s="1"/>
    </row>
    <row r="16" spans="1:12" x14ac:dyDescent="0.25">
      <c r="A16" s="11" t="s">
        <v>53</v>
      </c>
      <c r="B16" s="12">
        <v>1964</v>
      </c>
      <c r="C16" s="12">
        <v>0</v>
      </c>
      <c r="D16" s="12">
        <v>6973</v>
      </c>
      <c r="E16" s="12">
        <v>2543</v>
      </c>
      <c r="F16" s="13">
        <f t="shared" si="0"/>
        <v>-63.530761508676321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111813</v>
      </c>
      <c r="C18" s="12">
        <v>121209</v>
      </c>
      <c r="D18" s="12">
        <v>246219</v>
      </c>
      <c r="E18" s="12">
        <v>254788</v>
      </c>
      <c r="F18" s="13">
        <f t="shared" si="0"/>
        <v>3.4802350752785145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1422</v>
      </c>
      <c r="D20" s="12">
        <v>0</v>
      </c>
      <c r="E20" s="12">
        <v>3198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119489</v>
      </c>
      <c r="C22" s="12">
        <v>134893</v>
      </c>
      <c r="D22" s="12">
        <v>229058</v>
      </c>
      <c r="E22" s="12">
        <v>257630</v>
      </c>
      <c r="F22" s="13">
        <f t="shared" si="0"/>
        <v>12.473696618323743</v>
      </c>
      <c r="G22" s="1"/>
      <c r="H22" s="1"/>
      <c r="I22" s="1"/>
    </row>
    <row r="23" spans="1:9" x14ac:dyDescent="0.25">
      <c r="A23" s="8" t="s">
        <v>60</v>
      </c>
      <c r="B23" s="9">
        <v>42046</v>
      </c>
      <c r="C23" s="9">
        <v>34548</v>
      </c>
      <c r="D23" s="9">
        <v>89768</v>
      </c>
      <c r="E23" s="9">
        <v>81961</v>
      </c>
      <c r="F23" s="10">
        <f t="shared" si="0"/>
        <v>-8.6968630246858538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33907</v>
      </c>
      <c r="C25" s="9">
        <v>30535</v>
      </c>
      <c r="D25" s="9">
        <v>70204</v>
      </c>
      <c r="E25" s="9">
        <v>68191</v>
      </c>
      <c r="F25" s="10">
        <f t="shared" si="0"/>
        <v>-2.8673579852999893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346378</v>
      </c>
      <c r="C28" s="12">
        <v>358674</v>
      </c>
      <c r="D28" s="12">
        <v>694963</v>
      </c>
      <c r="E28" s="12">
        <v>736609</v>
      </c>
      <c r="F28" s="13">
        <f t="shared" si="0"/>
        <v>5.992549243628801</v>
      </c>
      <c r="G28" s="1"/>
      <c r="H28" s="1"/>
      <c r="I28" s="1"/>
    </row>
    <row r="29" spans="1:9" x14ac:dyDescent="0.25">
      <c r="A29" s="8" t="s">
        <v>66</v>
      </c>
      <c r="B29" s="9">
        <v>3338</v>
      </c>
      <c r="C29" s="9">
        <v>9281</v>
      </c>
      <c r="D29" s="9">
        <v>5282</v>
      </c>
      <c r="E29" s="9">
        <v>19541</v>
      </c>
      <c r="F29" s="10">
        <f t="shared" si="0"/>
        <v>269.95456266565697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326</v>
      </c>
      <c r="D30" s="12">
        <v>0</v>
      </c>
      <c r="E30" s="12">
        <v>336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19251</v>
      </c>
      <c r="C32" s="12">
        <v>14715</v>
      </c>
      <c r="D32" s="12">
        <v>39773</v>
      </c>
      <c r="E32" s="12">
        <v>27994</v>
      </c>
      <c r="F32" s="13">
        <f t="shared" si="0"/>
        <v>-29.615568350388457</v>
      </c>
      <c r="G32" s="1"/>
      <c r="H32" s="1"/>
      <c r="I32" s="1"/>
    </row>
    <row r="33" spans="1:9" x14ac:dyDescent="0.25">
      <c r="A33" s="8" t="s">
        <v>70</v>
      </c>
      <c r="B33" s="9">
        <v>1743</v>
      </c>
      <c r="C33" s="9">
        <v>0</v>
      </c>
      <c r="D33" s="9">
        <v>5503</v>
      </c>
      <c r="E33" s="9">
        <v>3542</v>
      </c>
      <c r="F33" s="10">
        <f t="shared" si="0"/>
        <v>-35.635108122842084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1170763</v>
      </c>
      <c r="C35" s="15">
        <f t="shared" ref="C35:E35" si="1">SUM(C7:C34)</f>
        <v>1172050</v>
      </c>
      <c r="D35" s="15">
        <f t="shared" si="1"/>
        <v>2438252</v>
      </c>
      <c r="E35" s="15">
        <f t="shared" si="1"/>
        <v>2475641</v>
      </c>
      <c r="F35" s="16">
        <f t="shared" si="0"/>
        <v>1.533434608071687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4175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736609</v>
      </c>
      <c r="G38" s="42">
        <f>LOOKUP(E38,$A$38:$A$65,$C$38:$C$65)</f>
        <v>694963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32908</v>
      </c>
      <c r="C39" s="41">
        <f t="shared" ref="C39:C65" si="5">D8</f>
        <v>24755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525428</v>
      </c>
      <c r="G39" s="42">
        <f t="shared" ref="G39:G65" si="8">LOOKUP(E39,$A$38:$A$65,$C$38:$C$65)</f>
        <v>538007</v>
      </c>
    </row>
    <row r="40" spans="1:9" x14ac:dyDescent="0.25">
      <c r="A40" s="42" t="str">
        <f t="shared" si="3"/>
        <v>ALMERIA</v>
      </c>
      <c r="B40" s="41">
        <f t="shared" si="4"/>
        <v>74233</v>
      </c>
      <c r="C40" s="41">
        <f t="shared" si="5"/>
        <v>75185</v>
      </c>
      <c r="D40" s="41">
        <f t="shared" si="6"/>
        <v>8</v>
      </c>
      <c r="E40" s="42" t="str">
        <f t="shared" si="2"/>
        <v>LAS PALMAS</v>
      </c>
      <c r="F40" s="42">
        <f t="shared" si="7"/>
        <v>257630</v>
      </c>
      <c r="G40" s="42">
        <f t="shared" si="8"/>
        <v>229058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254788</v>
      </c>
      <c r="G41" s="42">
        <f t="shared" si="8"/>
        <v>246219</v>
      </c>
    </row>
    <row r="42" spans="1:9" x14ac:dyDescent="0.25">
      <c r="A42" s="42" t="str">
        <f t="shared" si="3"/>
        <v>BAHIA DE ALGECIRAS</v>
      </c>
      <c r="B42" s="41">
        <f t="shared" si="4"/>
        <v>525428</v>
      </c>
      <c r="C42" s="41">
        <f t="shared" si="5"/>
        <v>538007</v>
      </c>
      <c r="D42" s="41">
        <f t="shared" si="6"/>
        <v>2</v>
      </c>
      <c r="E42" s="42" t="str">
        <f t="shared" si="2"/>
        <v>BARCELONA</v>
      </c>
      <c r="F42" s="42">
        <f t="shared" si="7"/>
        <v>185085</v>
      </c>
      <c r="G42" s="42">
        <f t="shared" si="8"/>
        <v>152791</v>
      </c>
    </row>
    <row r="43" spans="1:9" x14ac:dyDescent="0.25">
      <c r="A43" s="42" t="str">
        <f t="shared" si="3"/>
        <v>BAHIA DE CADIZ</v>
      </c>
      <c r="B43" s="41">
        <f t="shared" si="4"/>
        <v>28642</v>
      </c>
      <c r="C43" s="41">
        <f t="shared" si="5"/>
        <v>10229</v>
      </c>
      <c r="D43" s="41">
        <f t="shared" si="6"/>
        <v>11</v>
      </c>
      <c r="E43" s="42" t="str">
        <f t="shared" si="2"/>
        <v>BALEARES</v>
      </c>
      <c r="F43" s="42">
        <f t="shared" si="7"/>
        <v>173012</v>
      </c>
      <c r="G43" s="42">
        <f t="shared" si="8"/>
        <v>236392</v>
      </c>
    </row>
    <row r="44" spans="1:9" x14ac:dyDescent="0.25">
      <c r="A44" s="42" t="str">
        <f t="shared" si="3"/>
        <v>BALEARES</v>
      </c>
      <c r="B44" s="41">
        <f t="shared" si="4"/>
        <v>173012</v>
      </c>
      <c r="C44" s="41">
        <f t="shared" si="5"/>
        <v>236392</v>
      </c>
      <c r="D44" s="41">
        <f t="shared" si="6"/>
        <v>6</v>
      </c>
      <c r="E44" s="42" t="str">
        <f t="shared" si="2"/>
        <v>MALAGA</v>
      </c>
      <c r="F44" s="42">
        <f t="shared" si="7"/>
        <v>81961</v>
      </c>
      <c r="G44" s="42">
        <f t="shared" si="8"/>
        <v>89768</v>
      </c>
    </row>
    <row r="45" spans="1:9" x14ac:dyDescent="0.25">
      <c r="A45" s="42" t="str">
        <f t="shared" si="3"/>
        <v>BARCELONA</v>
      </c>
      <c r="B45" s="41">
        <f t="shared" si="4"/>
        <v>185085</v>
      </c>
      <c r="C45" s="41">
        <f t="shared" si="5"/>
        <v>152791</v>
      </c>
      <c r="D45" s="41">
        <f t="shared" si="6"/>
        <v>5</v>
      </c>
      <c r="E45" s="42" t="str">
        <f t="shared" si="2"/>
        <v>ALMERIA</v>
      </c>
      <c r="F45" s="42">
        <f t="shared" si="7"/>
        <v>74233</v>
      </c>
      <c r="G45" s="42">
        <f t="shared" si="8"/>
        <v>75185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8975</v>
      </c>
      <c r="D46" s="41">
        <f t="shared" si="6"/>
        <v>28</v>
      </c>
      <c r="E46" s="42" t="str">
        <f t="shared" si="2"/>
        <v>MELILLA</v>
      </c>
      <c r="F46" s="42">
        <f t="shared" si="7"/>
        <v>68191</v>
      </c>
      <c r="G46" s="42">
        <f t="shared" si="8"/>
        <v>70204</v>
      </c>
    </row>
    <row r="47" spans="1:9" x14ac:dyDescent="0.25">
      <c r="A47" s="42" t="str">
        <f t="shared" si="3"/>
        <v>CARTAGENA</v>
      </c>
      <c r="B47" s="41">
        <f t="shared" si="4"/>
        <v>2543</v>
      </c>
      <c r="C47" s="41">
        <f t="shared" si="5"/>
        <v>6973</v>
      </c>
      <c r="D47" s="41">
        <f t="shared" si="6"/>
        <v>16</v>
      </c>
      <c r="E47" s="42" t="str">
        <f t="shared" si="2"/>
        <v>ALICANTE</v>
      </c>
      <c r="F47" s="42">
        <f t="shared" si="7"/>
        <v>32908</v>
      </c>
      <c r="G47" s="42">
        <f t="shared" si="8"/>
        <v>24755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BAHIA DE CADIZ</v>
      </c>
      <c r="F48" s="42">
        <f t="shared" si="7"/>
        <v>28642</v>
      </c>
      <c r="G48" s="42">
        <f t="shared" si="8"/>
        <v>10229</v>
      </c>
    </row>
    <row r="49" spans="1:7" x14ac:dyDescent="0.25">
      <c r="A49" s="42" t="str">
        <f t="shared" si="3"/>
        <v>CEUTA</v>
      </c>
      <c r="B49" s="41">
        <f t="shared" si="4"/>
        <v>254788</v>
      </c>
      <c r="C49" s="41">
        <f t="shared" si="5"/>
        <v>246219</v>
      </c>
      <c r="D49" s="41">
        <f t="shared" si="6"/>
        <v>4</v>
      </c>
      <c r="E49" s="42" t="str">
        <f t="shared" si="2"/>
        <v>VALENCIA</v>
      </c>
      <c r="F49" s="42">
        <f t="shared" si="7"/>
        <v>27994</v>
      </c>
      <c r="G49" s="42">
        <f t="shared" si="8"/>
        <v>39773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SANTANDER</v>
      </c>
      <c r="F50" s="42">
        <f t="shared" si="7"/>
        <v>19541</v>
      </c>
      <c r="G50" s="42">
        <f t="shared" si="8"/>
        <v>5282</v>
      </c>
    </row>
    <row r="51" spans="1:7" x14ac:dyDescent="0.25">
      <c r="A51" s="42" t="str">
        <f t="shared" si="3"/>
        <v>GIJON</v>
      </c>
      <c r="B51" s="41">
        <f t="shared" si="4"/>
        <v>3198</v>
      </c>
      <c r="C51" s="41">
        <f t="shared" si="5"/>
        <v>0</v>
      </c>
      <c r="D51" s="41">
        <f t="shared" si="6"/>
        <v>15</v>
      </c>
      <c r="E51" s="42" t="str">
        <f t="shared" si="2"/>
        <v>VIGO</v>
      </c>
      <c r="F51" s="42">
        <f t="shared" si="7"/>
        <v>3542</v>
      </c>
      <c r="G51" s="42">
        <f t="shared" si="8"/>
        <v>5503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3198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257630</v>
      </c>
      <c r="C53" s="41">
        <f t="shared" si="5"/>
        <v>229058</v>
      </c>
      <c r="D53" s="41">
        <f t="shared" si="6"/>
        <v>3</v>
      </c>
      <c r="E53" s="42" t="str">
        <f t="shared" si="2"/>
        <v>CARTAGENA</v>
      </c>
      <c r="F53" s="42">
        <f t="shared" si="7"/>
        <v>2543</v>
      </c>
      <c r="G53" s="42">
        <f t="shared" si="8"/>
        <v>6973</v>
      </c>
    </row>
    <row r="54" spans="1:7" x14ac:dyDescent="0.25">
      <c r="A54" s="42" t="str">
        <f t="shared" si="3"/>
        <v>MALAGA</v>
      </c>
      <c r="B54" s="41">
        <f t="shared" si="4"/>
        <v>81961</v>
      </c>
      <c r="C54" s="41">
        <f t="shared" si="5"/>
        <v>89768</v>
      </c>
      <c r="D54" s="41">
        <f t="shared" si="6"/>
        <v>7</v>
      </c>
      <c r="E54" s="42" t="str">
        <f t="shared" si="2"/>
        <v>SEVILLA</v>
      </c>
      <c r="F54" s="42">
        <f t="shared" si="7"/>
        <v>336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68191</v>
      </c>
      <c r="C56" s="41">
        <f t="shared" si="5"/>
        <v>70204</v>
      </c>
      <c r="D56" s="41">
        <f t="shared" si="6"/>
        <v>9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736609</v>
      </c>
      <c r="C59" s="41">
        <f t="shared" si="5"/>
        <v>694963</v>
      </c>
      <c r="D59" s="41">
        <f t="shared" si="6"/>
        <v>1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19541</v>
      </c>
      <c r="C60" s="41">
        <f t="shared" si="5"/>
        <v>5282</v>
      </c>
      <c r="D60" s="41">
        <f t="shared" si="6"/>
        <v>13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336</v>
      </c>
      <c r="C61" s="41">
        <f t="shared" si="5"/>
        <v>0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27994</v>
      </c>
      <c r="C63" s="41">
        <f t="shared" si="5"/>
        <v>39773</v>
      </c>
      <c r="D63" s="41">
        <f t="shared" si="6"/>
        <v>12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3542</v>
      </c>
      <c r="C64" s="41">
        <f t="shared" si="5"/>
        <v>5503</v>
      </c>
      <c r="D64" s="41">
        <f t="shared" si="6"/>
        <v>14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4175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51" t="s">
        <v>73</v>
      </c>
      <c r="B5" s="49" t="str">
        <f>'Resumen general'!D6</f>
        <v>Mes Febrero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4175</v>
      </c>
      <c r="C7" s="9">
        <v>0</v>
      </c>
      <c r="D7" s="9">
        <v>4175</v>
      </c>
      <c r="E7" s="9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45</v>
      </c>
      <c r="B8" s="12">
        <v>1520</v>
      </c>
      <c r="C8" s="12">
        <v>2104</v>
      </c>
      <c r="D8" s="12">
        <v>3159</v>
      </c>
      <c r="E8" s="12">
        <v>8944</v>
      </c>
      <c r="F8" s="13">
        <f t="shared" ref="F8:F35" si="0">((E8*100)/D8)-100</f>
        <v>183.12757201646093</v>
      </c>
      <c r="G8" s="1"/>
      <c r="H8" s="1"/>
      <c r="I8" s="1"/>
    </row>
    <row r="9" spans="1:12" x14ac:dyDescent="0.25">
      <c r="A9" s="8" t="s">
        <v>46</v>
      </c>
      <c r="B9" s="9">
        <v>1510</v>
      </c>
      <c r="C9" s="9">
        <v>830</v>
      </c>
      <c r="D9" s="9">
        <v>1510</v>
      </c>
      <c r="E9" s="9">
        <v>2236</v>
      </c>
      <c r="F9" s="10">
        <f t="shared" si="0"/>
        <v>48.079470198675494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6270</v>
      </c>
      <c r="C12" s="12">
        <v>12283</v>
      </c>
      <c r="D12" s="12">
        <v>7929</v>
      </c>
      <c r="E12" s="12">
        <v>26552</v>
      </c>
      <c r="F12" s="13">
        <f t="shared" si="0"/>
        <v>234.8719889015008</v>
      </c>
      <c r="G12" s="1"/>
      <c r="H12" s="1"/>
      <c r="I12" s="1"/>
    </row>
    <row r="13" spans="1:12" x14ac:dyDescent="0.25">
      <c r="A13" s="8" t="s">
        <v>50</v>
      </c>
      <c r="B13" s="9">
        <v>12339</v>
      </c>
      <c r="C13" s="9">
        <v>19915</v>
      </c>
      <c r="D13" s="9">
        <v>26760</v>
      </c>
      <c r="E13" s="9">
        <v>47633</v>
      </c>
      <c r="F13" s="10">
        <f t="shared" si="0"/>
        <v>78.00074738415546</v>
      </c>
      <c r="G13" s="1"/>
      <c r="H13" s="1"/>
      <c r="I13" s="1"/>
    </row>
    <row r="14" spans="1:12" x14ac:dyDescent="0.25">
      <c r="A14" s="11" t="s">
        <v>51</v>
      </c>
      <c r="B14" s="12">
        <v>40423</v>
      </c>
      <c r="C14" s="12">
        <v>52451</v>
      </c>
      <c r="D14" s="12">
        <v>89750</v>
      </c>
      <c r="E14" s="12">
        <v>114653</v>
      </c>
      <c r="F14" s="13">
        <f t="shared" si="0"/>
        <v>27.747075208913643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0</v>
      </c>
      <c r="D15" s="9">
        <v>0</v>
      </c>
      <c r="E15" s="9">
        <v>0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12">
        <v>1964</v>
      </c>
      <c r="C16" s="12">
        <v>0</v>
      </c>
      <c r="D16" s="12">
        <v>6973</v>
      </c>
      <c r="E16" s="12">
        <v>2543</v>
      </c>
      <c r="F16" s="13">
        <f t="shared" si="0"/>
        <v>-63.530761508676321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0</v>
      </c>
      <c r="E18" s="12">
        <v>0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523</v>
      </c>
      <c r="D20" s="12">
        <v>0</v>
      </c>
      <c r="E20" s="12">
        <v>1395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69964</v>
      </c>
      <c r="C22" s="12">
        <v>86432</v>
      </c>
      <c r="D22" s="12">
        <v>130594</v>
      </c>
      <c r="E22" s="12">
        <v>160517</v>
      </c>
      <c r="F22" s="13">
        <f t="shared" si="0"/>
        <v>22.912997534343077</v>
      </c>
      <c r="G22" s="1"/>
      <c r="H22" s="1"/>
      <c r="I22" s="1"/>
    </row>
    <row r="23" spans="1:9" x14ac:dyDescent="0.25">
      <c r="A23" s="8" t="s">
        <v>60</v>
      </c>
      <c r="B23" s="9">
        <v>25468</v>
      </c>
      <c r="C23" s="9">
        <v>20985</v>
      </c>
      <c r="D23" s="9">
        <v>52557</v>
      </c>
      <c r="E23" s="9">
        <v>47721</v>
      </c>
      <c r="F23" s="10">
        <f t="shared" si="0"/>
        <v>-9.2014384382670187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70966</v>
      </c>
      <c r="C28" s="12">
        <v>74819</v>
      </c>
      <c r="D28" s="12">
        <v>148495</v>
      </c>
      <c r="E28" s="12">
        <v>159014</v>
      </c>
      <c r="F28" s="13">
        <f t="shared" si="0"/>
        <v>7.0837401932725044</v>
      </c>
      <c r="G28" s="1"/>
      <c r="H28" s="1"/>
      <c r="I28" s="1"/>
    </row>
    <row r="29" spans="1:9" x14ac:dyDescent="0.25">
      <c r="A29" s="8" t="s">
        <v>66</v>
      </c>
      <c r="B29" s="9">
        <v>315</v>
      </c>
      <c r="C29" s="9">
        <v>374</v>
      </c>
      <c r="D29" s="9">
        <v>1569</v>
      </c>
      <c r="E29" s="9">
        <v>1798</v>
      </c>
      <c r="F29" s="10">
        <f t="shared" si="0"/>
        <v>14.595283620140222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326</v>
      </c>
      <c r="D30" s="12">
        <v>0</v>
      </c>
      <c r="E30" s="12">
        <v>336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10916</v>
      </c>
      <c r="C32" s="12">
        <v>2138</v>
      </c>
      <c r="D32" s="12">
        <v>17030</v>
      </c>
      <c r="E32" s="12">
        <v>2138</v>
      </c>
      <c r="F32" s="13">
        <f t="shared" si="0"/>
        <v>-87.445684086905459</v>
      </c>
      <c r="G32" s="1"/>
      <c r="H32" s="1"/>
      <c r="I32" s="1"/>
    </row>
    <row r="33" spans="1:9" x14ac:dyDescent="0.25">
      <c r="A33" s="8" t="s">
        <v>70</v>
      </c>
      <c r="B33" s="9">
        <v>1743</v>
      </c>
      <c r="C33" s="9">
        <v>0</v>
      </c>
      <c r="D33" s="9">
        <v>5503</v>
      </c>
      <c r="E33" s="9">
        <v>3542</v>
      </c>
      <c r="F33" s="10">
        <f t="shared" si="0"/>
        <v>-35.635108122842084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247573</v>
      </c>
      <c r="C35" s="15">
        <f t="shared" ref="C35:E35" si="1">SUM(C7:C34)</f>
        <v>273180</v>
      </c>
      <c r="D35" s="15">
        <f t="shared" si="1"/>
        <v>496004</v>
      </c>
      <c r="E35" s="15">
        <f t="shared" si="1"/>
        <v>579022</v>
      </c>
      <c r="F35" s="16">
        <f t="shared" si="0"/>
        <v>16.737365021249829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4175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LAS PALMAS</v>
      </c>
      <c r="F38" s="42">
        <f>LOOKUP(E38,$A$38:$A$65,$B$38:$B$65)</f>
        <v>160517</v>
      </c>
      <c r="G38" s="42">
        <f>LOOKUP(E38,$A$38:$A$65,$C$38:$C$65)</f>
        <v>130594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8944</v>
      </c>
      <c r="C39" s="41">
        <f t="shared" ref="C39:C65" si="5">D8</f>
        <v>3159</v>
      </c>
      <c r="D39" s="41">
        <f t="shared" ref="D39:D65" si="6">_xlfn.RANK.EQ(B39,$B$38:$B$65)+COUNTIF($B$38:$B$65,B39)-1</f>
        <v>7</v>
      </c>
      <c r="E39" s="42" t="str">
        <f t="shared" si="2"/>
        <v>SANTA CRUZ DE TENERIFE</v>
      </c>
      <c r="F39" s="42">
        <f t="shared" ref="F39:F54" si="7">LOOKUP(E39,$A$38:$A$65,$B$38:$B$65)</f>
        <v>159014</v>
      </c>
      <c r="G39" s="42">
        <f t="shared" ref="G39:G65" si="8">LOOKUP(E39,$A$38:$A$65,$C$38:$C$65)</f>
        <v>148495</v>
      </c>
    </row>
    <row r="40" spans="1:9" x14ac:dyDescent="0.25">
      <c r="A40" s="42" t="str">
        <f t="shared" si="3"/>
        <v>ALMERIA</v>
      </c>
      <c r="B40" s="41">
        <f t="shared" si="4"/>
        <v>2236</v>
      </c>
      <c r="C40" s="41">
        <f t="shared" si="5"/>
        <v>1510</v>
      </c>
      <c r="D40" s="41">
        <f t="shared" si="6"/>
        <v>10</v>
      </c>
      <c r="E40" s="42" t="str">
        <f t="shared" si="2"/>
        <v>BARCELONA</v>
      </c>
      <c r="F40" s="42">
        <f t="shared" si="7"/>
        <v>114653</v>
      </c>
      <c r="G40" s="42">
        <f t="shared" si="8"/>
        <v>89750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47721</v>
      </c>
      <c r="G41" s="42">
        <f t="shared" si="8"/>
        <v>52557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BALEARES</v>
      </c>
      <c r="F42" s="42">
        <f t="shared" si="7"/>
        <v>47633</v>
      </c>
      <c r="G42" s="42">
        <f t="shared" si="8"/>
        <v>26760</v>
      </c>
    </row>
    <row r="43" spans="1:9" x14ac:dyDescent="0.25">
      <c r="A43" s="42" t="str">
        <f t="shared" si="3"/>
        <v>BAHIA DE CADIZ</v>
      </c>
      <c r="B43" s="41">
        <f t="shared" si="4"/>
        <v>26552</v>
      </c>
      <c r="C43" s="41">
        <f t="shared" si="5"/>
        <v>7929</v>
      </c>
      <c r="D43" s="41">
        <f t="shared" si="6"/>
        <v>6</v>
      </c>
      <c r="E43" s="42" t="str">
        <f t="shared" si="2"/>
        <v>BAHIA DE CADIZ</v>
      </c>
      <c r="F43" s="42">
        <f t="shared" si="7"/>
        <v>26552</v>
      </c>
      <c r="G43" s="42">
        <f t="shared" si="8"/>
        <v>7929</v>
      </c>
    </row>
    <row r="44" spans="1:9" x14ac:dyDescent="0.25">
      <c r="A44" s="42" t="str">
        <f t="shared" si="3"/>
        <v>BALEARES</v>
      </c>
      <c r="B44" s="41">
        <f t="shared" si="4"/>
        <v>47633</v>
      </c>
      <c r="C44" s="41">
        <f t="shared" si="5"/>
        <v>26760</v>
      </c>
      <c r="D44" s="41">
        <f t="shared" si="6"/>
        <v>5</v>
      </c>
      <c r="E44" s="42" t="str">
        <f t="shared" si="2"/>
        <v>ALICANTE</v>
      </c>
      <c r="F44" s="42">
        <f t="shared" si="7"/>
        <v>8944</v>
      </c>
      <c r="G44" s="42">
        <f t="shared" si="8"/>
        <v>3159</v>
      </c>
    </row>
    <row r="45" spans="1:9" x14ac:dyDescent="0.25">
      <c r="A45" s="42" t="str">
        <f t="shared" si="3"/>
        <v>BARCELONA</v>
      </c>
      <c r="B45" s="41">
        <f t="shared" si="4"/>
        <v>114653</v>
      </c>
      <c r="C45" s="41">
        <f t="shared" si="5"/>
        <v>89750</v>
      </c>
      <c r="D45" s="41">
        <f t="shared" si="6"/>
        <v>3</v>
      </c>
      <c r="E45" s="42" t="str">
        <f t="shared" si="2"/>
        <v>VIGO</v>
      </c>
      <c r="F45" s="42">
        <f t="shared" si="7"/>
        <v>3542</v>
      </c>
      <c r="G45" s="42">
        <f t="shared" si="8"/>
        <v>5503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CARTAGENA</v>
      </c>
      <c r="F46" s="42">
        <f t="shared" si="7"/>
        <v>2543</v>
      </c>
      <c r="G46" s="42">
        <f t="shared" si="8"/>
        <v>6973</v>
      </c>
    </row>
    <row r="47" spans="1:9" x14ac:dyDescent="0.25">
      <c r="A47" s="42" t="str">
        <f t="shared" si="3"/>
        <v>CARTAGENA</v>
      </c>
      <c r="B47" s="41">
        <f t="shared" si="4"/>
        <v>2543</v>
      </c>
      <c r="C47" s="41">
        <f t="shared" si="5"/>
        <v>6973</v>
      </c>
      <c r="D47" s="41">
        <f t="shared" si="6"/>
        <v>9</v>
      </c>
      <c r="E47" s="42" t="str">
        <f t="shared" si="2"/>
        <v>ALMERIA</v>
      </c>
      <c r="F47" s="42">
        <f t="shared" si="7"/>
        <v>2236</v>
      </c>
      <c r="G47" s="42">
        <f t="shared" si="8"/>
        <v>1510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2138</v>
      </c>
      <c r="G48" s="42">
        <f t="shared" si="8"/>
        <v>17030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0</v>
      </c>
      <c r="D49" s="41">
        <f t="shared" si="6"/>
        <v>28</v>
      </c>
      <c r="E49" s="42" t="str">
        <f t="shared" si="2"/>
        <v>SANTANDER</v>
      </c>
      <c r="F49" s="42">
        <f t="shared" si="7"/>
        <v>1798</v>
      </c>
      <c r="G49" s="42">
        <f t="shared" si="8"/>
        <v>1569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GIJON</v>
      </c>
      <c r="F50" s="42">
        <f t="shared" si="7"/>
        <v>1395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1395</v>
      </c>
      <c r="C51" s="41">
        <f t="shared" si="5"/>
        <v>0</v>
      </c>
      <c r="D51" s="41">
        <f t="shared" si="6"/>
        <v>13</v>
      </c>
      <c r="E51" s="42" t="str">
        <f t="shared" si="2"/>
        <v>SEVILLA</v>
      </c>
      <c r="F51" s="42">
        <f t="shared" si="7"/>
        <v>336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160517</v>
      </c>
      <c r="C53" s="41">
        <f t="shared" si="5"/>
        <v>130594</v>
      </c>
      <c r="D53" s="41">
        <f t="shared" si="6"/>
        <v>1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47721</v>
      </c>
      <c r="C54" s="41">
        <f t="shared" si="5"/>
        <v>52557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159014</v>
      </c>
      <c r="C59" s="41">
        <f t="shared" si="5"/>
        <v>148495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1798</v>
      </c>
      <c r="C60" s="41">
        <f t="shared" si="5"/>
        <v>1569</v>
      </c>
      <c r="D60" s="41">
        <f t="shared" si="6"/>
        <v>12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336</v>
      </c>
      <c r="C61" s="41">
        <f t="shared" si="5"/>
        <v>0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2138</v>
      </c>
      <c r="C63" s="41">
        <f t="shared" si="5"/>
        <v>17030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3542</v>
      </c>
      <c r="C64" s="41">
        <f t="shared" si="5"/>
        <v>5503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4175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Febrero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2370</v>
      </c>
      <c r="C8" s="12">
        <v>3140</v>
      </c>
      <c r="D8" s="12">
        <v>4867</v>
      </c>
      <c r="E8" s="12">
        <v>6001</v>
      </c>
      <c r="F8" s="13">
        <f t="shared" ref="F8:F35" si="0">((E8*100)/D8)-100</f>
        <v>23.299773988083004</v>
      </c>
      <c r="G8" s="1"/>
      <c r="H8" s="1"/>
      <c r="I8" s="1"/>
    </row>
    <row r="9" spans="1:12" x14ac:dyDescent="0.25">
      <c r="A9" s="8" t="s">
        <v>46</v>
      </c>
      <c r="B9" s="9">
        <v>4549</v>
      </c>
      <c r="C9" s="9">
        <v>4458</v>
      </c>
      <c r="D9" s="9">
        <v>12103</v>
      </c>
      <c r="E9" s="9">
        <v>10626</v>
      </c>
      <c r="F9" s="10">
        <f t="shared" si="0"/>
        <v>-12.203585887796407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62872</v>
      </c>
      <c r="C11" s="9">
        <v>57178</v>
      </c>
      <c r="D11" s="9">
        <v>139644</v>
      </c>
      <c r="E11" s="9">
        <v>127594</v>
      </c>
      <c r="F11" s="10">
        <f t="shared" si="0"/>
        <v>-8.6290853885594743</v>
      </c>
      <c r="G11" s="1"/>
      <c r="H11" s="1"/>
      <c r="I11" s="1"/>
    </row>
    <row r="12" spans="1:12" x14ac:dyDescent="0.25">
      <c r="A12" s="11" t="s">
        <v>49</v>
      </c>
      <c r="B12" s="12">
        <v>504</v>
      </c>
      <c r="C12" s="12">
        <v>552</v>
      </c>
      <c r="D12" s="12">
        <v>1174</v>
      </c>
      <c r="E12" s="12">
        <v>1112</v>
      </c>
      <c r="F12" s="13">
        <f t="shared" si="0"/>
        <v>-5.2810902896081728</v>
      </c>
      <c r="G12" s="1"/>
      <c r="H12" s="1"/>
      <c r="I12" s="1"/>
    </row>
    <row r="13" spans="1:12" x14ac:dyDescent="0.25">
      <c r="A13" s="8" t="s">
        <v>50</v>
      </c>
      <c r="B13" s="9">
        <v>12558</v>
      </c>
      <c r="C13" s="9">
        <v>12135</v>
      </c>
      <c r="D13" s="9">
        <v>31566</v>
      </c>
      <c r="E13" s="9">
        <v>29966</v>
      </c>
      <c r="F13" s="10">
        <f t="shared" si="0"/>
        <v>-5.0687448520560139</v>
      </c>
      <c r="G13" s="1"/>
      <c r="H13" s="1"/>
      <c r="I13" s="1"/>
    </row>
    <row r="14" spans="1:12" x14ac:dyDescent="0.25">
      <c r="A14" s="11" t="s">
        <v>51</v>
      </c>
      <c r="B14" s="12">
        <v>7753</v>
      </c>
      <c r="C14" s="12">
        <v>8584</v>
      </c>
      <c r="D14" s="12">
        <v>18444</v>
      </c>
      <c r="E14" s="12">
        <v>19633</v>
      </c>
      <c r="F14" s="13">
        <f t="shared" si="0"/>
        <v>6.4465408805031501</v>
      </c>
      <c r="G14" s="1"/>
      <c r="H14" s="1"/>
      <c r="I14" s="1"/>
    </row>
    <row r="15" spans="1:12" x14ac:dyDescent="0.25">
      <c r="A15" s="8" t="s">
        <v>52</v>
      </c>
      <c r="B15" s="9">
        <v>1829</v>
      </c>
      <c r="C15" s="9">
        <v>0</v>
      </c>
      <c r="D15" s="9">
        <v>2517</v>
      </c>
      <c r="E15" s="9">
        <v>0</v>
      </c>
      <c r="F15" s="10">
        <f t="shared" si="0"/>
        <v>-100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23356</v>
      </c>
      <c r="C18" s="12">
        <v>23155</v>
      </c>
      <c r="D18" s="12">
        <v>53711</v>
      </c>
      <c r="E18" s="12">
        <v>51495</v>
      </c>
      <c r="F18" s="13">
        <f t="shared" si="0"/>
        <v>-4.1257842899964601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245</v>
      </c>
      <c r="D20" s="12">
        <v>0</v>
      </c>
      <c r="E20" s="12">
        <v>865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11485</v>
      </c>
      <c r="C22" s="12">
        <v>12551</v>
      </c>
      <c r="D22" s="12">
        <v>24689</v>
      </c>
      <c r="E22" s="12">
        <v>27738</v>
      </c>
      <c r="F22" s="13">
        <f t="shared" si="0"/>
        <v>12.349629389606704</v>
      </c>
      <c r="G22" s="1"/>
      <c r="H22" s="1"/>
      <c r="I22" s="1"/>
    </row>
    <row r="23" spans="1:9" x14ac:dyDescent="0.25">
      <c r="A23" s="8" t="s">
        <v>60</v>
      </c>
      <c r="B23" s="9">
        <v>1410</v>
      </c>
      <c r="C23" s="9">
        <v>968</v>
      </c>
      <c r="D23" s="9">
        <v>3727</v>
      </c>
      <c r="E23" s="9">
        <v>2816</v>
      </c>
      <c r="F23" s="10">
        <f t="shared" si="0"/>
        <v>-24.443251945264294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3681</v>
      </c>
      <c r="C25" s="9">
        <v>2970</v>
      </c>
      <c r="D25" s="9">
        <v>8788</v>
      </c>
      <c r="E25" s="9">
        <v>7124</v>
      </c>
      <c r="F25" s="10">
        <f t="shared" si="0"/>
        <v>-18.934911242603548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47314</v>
      </c>
      <c r="C28" s="12">
        <v>48117</v>
      </c>
      <c r="D28" s="12">
        <v>96847</v>
      </c>
      <c r="E28" s="12">
        <v>100995</v>
      </c>
      <c r="F28" s="13">
        <f t="shared" si="0"/>
        <v>4.2830443896042141</v>
      </c>
      <c r="G28" s="1"/>
      <c r="H28" s="1"/>
      <c r="I28" s="1"/>
    </row>
    <row r="29" spans="1:9" x14ac:dyDescent="0.25">
      <c r="A29" s="8" t="s">
        <v>66</v>
      </c>
      <c r="B29" s="9">
        <v>1033</v>
      </c>
      <c r="C29" s="9">
        <v>3953</v>
      </c>
      <c r="D29" s="9">
        <v>1033</v>
      </c>
      <c r="E29" s="9">
        <v>7617</v>
      </c>
      <c r="F29" s="10">
        <f t="shared" si="0"/>
        <v>637.36689254598252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3312</v>
      </c>
      <c r="C32" s="12">
        <v>4766</v>
      </c>
      <c r="D32" s="12">
        <v>8343</v>
      </c>
      <c r="E32" s="12">
        <v>8214</v>
      </c>
      <c r="F32" s="13">
        <f t="shared" si="0"/>
        <v>-1.5462064005753291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184026</v>
      </c>
      <c r="C35" s="15">
        <f t="shared" ref="C35:E35" si="1">SUM(C7:C34)</f>
        <v>182772</v>
      </c>
      <c r="D35" s="15">
        <f t="shared" si="1"/>
        <v>407453</v>
      </c>
      <c r="E35" s="15">
        <f t="shared" si="1"/>
        <v>401796</v>
      </c>
      <c r="F35" s="16">
        <f t="shared" si="0"/>
        <v>-1.3883809911818048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127594</v>
      </c>
      <c r="G38" s="42">
        <f>LOOKUP(E38,$A$38:$A$65,$C$38:$C$65)</f>
        <v>139644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6001</v>
      </c>
      <c r="C39" s="41">
        <f t="shared" ref="C39:C65" si="5">D8</f>
        <v>4867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100995</v>
      </c>
      <c r="G39" s="42">
        <f t="shared" ref="G39:G65" si="8">LOOKUP(E39,$A$38:$A$65,$C$38:$C$65)</f>
        <v>96847</v>
      </c>
    </row>
    <row r="40" spans="1:9" x14ac:dyDescent="0.25">
      <c r="A40" s="42" t="str">
        <f t="shared" si="3"/>
        <v>ALMERIA</v>
      </c>
      <c r="B40" s="41">
        <f t="shared" si="4"/>
        <v>10626</v>
      </c>
      <c r="C40" s="41">
        <f t="shared" si="5"/>
        <v>12103</v>
      </c>
      <c r="D40" s="41">
        <f t="shared" si="6"/>
        <v>7</v>
      </c>
      <c r="E40" s="42" t="str">
        <f t="shared" si="2"/>
        <v>CEUTA</v>
      </c>
      <c r="F40" s="42">
        <f t="shared" si="7"/>
        <v>51495</v>
      </c>
      <c r="G40" s="42">
        <f t="shared" si="8"/>
        <v>53711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29966</v>
      </c>
      <c r="G41" s="42">
        <f t="shared" si="8"/>
        <v>31566</v>
      </c>
    </row>
    <row r="42" spans="1:9" x14ac:dyDescent="0.25">
      <c r="A42" s="42" t="str">
        <f t="shared" si="3"/>
        <v>BAHIA DE ALGECIRAS</v>
      </c>
      <c r="B42" s="41">
        <f t="shared" si="4"/>
        <v>127594</v>
      </c>
      <c r="C42" s="41">
        <f t="shared" si="5"/>
        <v>139644</v>
      </c>
      <c r="D42" s="41">
        <f t="shared" si="6"/>
        <v>1</v>
      </c>
      <c r="E42" s="42" t="str">
        <f t="shared" si="2"/>
        <v>LAS PALMAS</v>
      </c>
      <c r="F42" s="42">
        <f t="shared" si="7"/>
        <v>27738</v>
      </c>
      <c r="G42" s="42">
        <f t="shared" si="8"/>
        <v>24689</v>
      </c>
    </row>
    <row r="43" spans="1:9" x14ac:dyDescent="0.25">
      <c r="A43" s="42" t="str">
        <f t="shared" si="3"/>
        <v>BAHIA DE CADIZ</v>
      </c>
      <c r="B43" s="41">
        <f t="shared" si="4"/>
        <v>1112</v>
      </c>
      <c r="C43" s="41">
        <f t="shared" si="5"/>
        <v>1174</v>
      </c>
      <c r="D43" s="41">
        <f t="shared" si="6"/>
        <v>13</v>
      </c>
      <c r="E43" s="42" t="str">
        <f t="shared" si="2"/>
        <v>BARCELONA</v>
      </c>
      <c r="F43" s="42">
        <f t="shared" si="7"/>
        <v>19633</v>
      </c>
      <c r="G43" s="42">
        <f t="shared" si="8"/>
        <v>18444</v>
      </c>
    </row>
    <row r="44" spans="1:9" x14ac:dyDescent="0.25">
      <c r="A44" s="42" t="str">
        <f t="shared" si="3"/>
        <v>BALEARES</v>
      </c>
      <c r="B44" s="41">
        <f t="shared" si="4"/>
        <v>29966</v>
      </c>
      <c r="C44" s="41">
        <f t="shared" si="5"/>
        <v>31566</v>
      </c>
      <c r="D44" s="41">
        <f t="shared" si="6"/>
        <v>4</v>
      </c>
      <c r="E44" s="42" t="str">
        <f t="shared" si="2"/>
        <v>ALMERIA</v>
      </c>
      <c r="F44" s="42">
        <f t="shared" si="7"/>
        <v>10626</v>
      </c>
      <c r="G44" s="42">
        <f t="shared" si="8"/>
        <v>12103</v>
      </c>
    </row>
    <row r="45" spans="1:9" x14ac:dyDescent="0.25">
      <c r="A45" s="42" t="str">
        <f t="shared" si="3"/>
        <v>BARCELONA</v>
      </c>
      <c r="B45" s="41">
        <f t="shared" si="4"/>
        <v>19633</v>
      </c>
      <c r="C45" s="41">
        <f t="shared" si="5"/>
        <v>18444</v>
      </c>
      <c r="D45" s="41">
        <f t="shared" si="6"/>
        <v>6</v>
      </c>
      <c r="E45" s="42" t="str">
        <f t="shared" si="2"/>
        <v>VALENCIA</v>
      </c>
      <c r="F45" s="42">
        <f t="shared" si="7"/>
        <v>8214</v>
      </c>
      <c r="G45" s="42">
        <f t="shared" si="8"/>
        <v>8343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2517</v>
      </c>
      <c r="D46" s="41">
        <f t="shared" si="6"/>
        <v>28</v>
      </c>
      <c r="E46" s="42" t="str">
        <f t="shared" si="2"/>
        <v>SANTANDER</v>
      </c>
      <c r="F46" s="42">
        <f t="shared" si="7"/>
        <v>7617</v>
      </c>
      <c r="G46" s="42">
        <f t="shared" si="8"/>
        <v>1033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MELILLA</v>
      </c>
      <c r="F47" s="42">
        <f t="shared" si="7"/>
        <v>7124</v>
      </c>
      <c r="G47" s="42">
        <f t="shared" si="8"/>
        <v>8788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6001</v>
      </c>
      <c r="G48" s="42">
        <f t="shared" si="8"/>
        <v>4867</v>
      </c>
    </row>
    <row r="49" spans="1:7" x14ac:dyDescent="0.25">
      <c r="A49" s="42" t="str">
        <f t="shared" si="3"/>
        <v>CEUTA</v>
      </c>
      <c r="B49" s="41">
        <f t="shared" si="4"/>
        <v>51495</v>
      </c>
      <c r="C49" s="41">
        <f t="shared" si="5"/>
        <v>53711</v>
      </c>
      <c r="D49" s="41">
        <f t="shared" si="6"/>
        <v>3</v>
      </c>
      <c r="E49" s="42" t="str">
        <f t="shared" si="2"/>
        <v>MALAGA</v>
      </c>
      <c r="F49" s="42">
        <f t="shared" si="7"/>
        <v>2816</v>
      </c>
      <c r="G49" s="42">
        <f t="shared" si="8"/>
        <v>3727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1112</v>
      </c>
      <c r="G50" s="42">
        <f t="shared" si="8"/>
        <v>1174</v>
      </c>
    </row>
    <row r="51" spans="1:7" x14ac:dyDescent="0.25">
      <c r="A51" s="42" t="str">
        <f t="shared" si="3"/>
        <v>GIJON</v>
      </c>
      <c r="B51" s="41">
        <f t="shared" si="4"/>
        <v>865</v>
      </c>
      <c r="C51" s="41">
        <f t="shared" si="5"/>
        <v>0</v>
      </c>
      <c r="D51" s="41">
        <f t="shared" si="6"/>
        <v>14</v>
      </c>
      <c r="E51" s="42" t="str">
        <f t="shared" si="2"/>
        <v>GIJON</v>
      </c>
      <c r="F51" s="42">
        <f t="shared" si="7"/>
        <v>865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27738</v>
      </c>
      <c r="C53" s="41">
        <f t="shared" si="5"/>
        <v>24689</v>
      </c>
      <c r="D53" s="41">
        <f t="shared" si="6"/>
        <v>5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2816</v>
      </c>
      <c r="C54" s="41">
        <f t="shared" si="5"/>
        <v>3727</v>
      </c>
      <c r="D54" s="41">
        <f t="shared" si="6"/>
        <v>12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7124</v>
      </c>
      <c r="C56" s="41">
        <f t="shared" si="5"/>
        <v>8788</v>
      </c>
      <c r="D56" s="41">
        <f t="shared" si="6"/>
        <v>10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100995</v>
      </c>
      <c r="C59" s="41">
        <f t="shared" si="5"/>
        <v>96847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7617</v>
      </c>
      <c r="C60" s="41">
        <f t="shared" si="5"/>
        <v>1033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8214</v>
      </c>
      <c r="C63" s="41">
        <f t="shared" si="5"/>
        <v>8343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Febrero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96</v>
      </c>
      <c r="C7" s="9">
        <v>74</v>
      </c>
      <c r="D7" s="9">
        <v>195</v>
      </c>
      <c r="E7" s="9">
        <v>158</v>
      </c>
      <c r="F7" s="10">
        <f>((E7*100)/D7)-100</f>
        <v>-18.974358974358978</v>
      </c>
      <c r="G7" s="1"/>
      <c r="H7" s="1"/>
      <c r="I7" s="1"/>
    </row>
    <row r="8" spans="1:12" x14ac:dyDescent="0.25">
      <c r="A8" s="11" t="s">
        <v>45</v>
      </c>
      <c r="B8" s="12">
        <v>62</v>
      </c>
      <c r="C8" s="12">
        <v>70</v>
      </c>
      <c r="D8" s="12">
        <v>125</v>
      </c>
      <c r="E8" s="12">
        <v>126</v>
      </c>
      <c r="F8" s="13">
        <f t="shared" ref="F8:F35" si="0">((E8*100)/D8)-100</f>
        <v>0.79999999999999716</v>
      </c>
      <c r="G8" s="1"/>
      <c r="H8" s="1"/>
      <c r="I8" s="1"/>
    </row>
    <row r="9" spans="1:12" x14ac:dyDescent="0.25">
      <c r="A9" s="8" t="s">
        <v>46</v>
      </c>
      <c r="B9" s="9">
        <v>99</v>
      </c>
      <c r="C9" s="9">
        <v>100</v>
      </c>
      <c r="D9" s="9">
        <v>220</v>
      </c>
      <c r="E9" s="9">
        <v>215</v>
      </c>
      <c r="F9" s="10">
        <f t="shared" si="0"/>
        <v>-2.2727272727272663</v>
      </c>
      <c r="G9" s="1"/>
      <c r="H9" s="1"/>
      <c r="I9" s="1"/>
    </row>
    <row r="10" spans="1:12" x14ac:dyDescent="0.25">
      <c r="A10" s="11" t="s">
        <v>47</v>
      </c>
      <c r="B10" s="12">
        <v>72</v>
      </c>
      <c r="C10" s="12">
        <v>69</v>
      </c>
      <c r="D10" s="12">
        <v>143</v>
      </c>
      <c r="E10" s="12">
        <v>133</v>
      </c>
      <c r="F10" s="13">
        <f t="shared" si="0"/>
        <v>-6.9930069930069862</v>
      </c>
      <c r="G10" s="1"/>
      <c r="H10" s="1"/>
      <c r="I10" s="1"/>
    </row>
    <row r="11" spans="1:12" x14ac:dyDescent="0.25">
      <c r="A11" s="8" t="s">
        <v>48</v>
      </c>
      <c r="B11" s="9">
        <v>1844</v>
      </c>
      <c r="C11" s="9">
        <v>2148</v>
      </c>
      <c r="D11" s="9">
        <v>3905</v>
      </c>
      <c r="E11" s="9">
        <v>4438</v>
      </c>
      <c r="F11" s="10">
        <f t="shared" si="0"/>
        <v>13.649167733674773</v>
      </c>
      <c r="G11" s="1"/>
      <c r="H11" s="1"/>
      <c r="I11" s="1"/>
    </row>
    <row r="12" spans="1:12" x14ac:dyDescent="0.25">
      <c r="A12" s="11" t="s">
        <v>49</v>
      </c>
      <c r="B12" s="12">
        <v>106</v>
      </c>
      <c r="C12" s="12">
        <v>99</v>
      </c>
      <c r="D12" s="12">
        <v>209</v>
      </c>
      <c r="E12" s="12">
        <v>211</v>
      </c>
      <c r="F12" s="13">
        <f t="shared" si="0"/>
        <v>0.95693779904306098</v>
      </c>
      <c r="G12" s="1"/>
      <c r="H12" s="1"/>
      <c r="I12" s="1"/>
    </row>
    <row r="13" spans="1:12" x14ac:dyDescent="0.25">
      <c r="A13" s="8" t="s">
        <v>50</v>
      </c>
      <c r="B13" s="9">
        <v>462</v>
      </c>
      <c r="C13" s="9">
        <v>413</v>
      </c>
      <c r="D13" s="9">
        <v>985</v>
      </c>
      <c r="E13" s="9">
        <v>1317</v>
      </c>
      <c r="F13" s="10">
        <f t="shared" si="0"/>
        <v>33.705583756345192</v>
      </c>
      <c r="G13" s="1"/>
      <c r="H13" s="1"/>
      <c r="I13" s="1"/>
    </row>
    <row r="14" spans="1:12" x14ac:dyDescent="0.25">
      <c r="A14" s="11" t="s">
        <v>51</v>
      </c>
      <c r="B14" s="12">
        <v>547</v>
      </c>
      <c r="C14" s="12">
        <v>558</v>
      </c>
      <c r="D14" s="12">
        <v>1100</v>
      </c>
      <c r="E14" s="12">
        <v>1153</v>
      </c>
      <c r="F14" s="13">
        <f t="shared" si="0"/>
        <v>4.818181818181813</v>
      </c>
      <c r="G14" s="1"/>
      <c r="H14" s="1"/>
      <c r="I14" s="1"/>
    </row>
    <row r="15" spans="1:12" x14ac:dyDescent="0.25">
      <c r="A15" s="8" t="s">
        <v>52</v>
      </c>
      <c r="B15" s="9">
        <v>269</v>
      </c>
      <c r="C15" s="9">
        <v>238</v>
      </c>
      <c r="D15" s="9">
        <v>498</v>
      </c>
      <c r="E15" s="9">
        <v>486</v>
      </c>
      <c r="F15" s="10">
        <f t="shared" si="0"/>
        <v>-2.409638554216869</v>
      </c>
      <c r="G15" s="1"/>
      <c r="H15" s="1"/>
      <c r="I15" s="1"/>
    </row>
    <row r="16" spans="1:12" x14ac:dyDescent="0.25">
      <c r="A16" s="11" t="s">
        <v>53</v>
      </c>
      <c r="B16" s="12">
        <v>100</v>
      </c>
      <c r="C16" s="12">
        <v>108</v>
      </c>
      <c r="D16" s="12">
        <v>211</v>
      </c>
      <c r="E16" s="12">
        <v>221</v>
      </c>
      <c r="F16" s="13">
        <f t="shared" si="0"/>
        <v>4.7393364928909989</v>
      </c>
      <c r="G16" s="1"/>
      <c r="H16" s="1"/>
      <c r="I16" s="1"/>
    </row>
    <row r="17" spans="1:9" x14ac:dyDescent="0.25">
      <c r="A17" s="8" t="s">
        <v>54</v>
      </c>
      <c r="B17" s="9">
        <v>99</v>
      </c>
      <c r="C17" s="9">
        <v>100</v>
      </c>
      <c r="D17" s="9">
        <v>195</v>
      </c>
      <c r="E17" s="9">
        <v>214</v>
      </c>
      <c r="F17" s="10">
        <f t="shared" si="0"/>
        <v>9.7435897435897374</v>
      </c>
      <c r="G17" s="1"/>
      <c r="H17" s="1"/>
      <c r="I17" s="1"/>
    </row>
    <row r="18" spans="1:9" x14ac:dyDescent="0.25">
      <c r="A18" s="11" t="s">
        <v>55</v>
      </c>
      <c r="B18" s="12">
        <v>914</v>
      </c>
      <c r="C18" s="12">
        <v>998</v>
      </c>
      <c r="D18" s="12">
        <v>1970</v>
      </c>
      <c r="E18" s="12">
        <v>2008</v>
      </c>
      <c r="F18" s="13">
        <f t="shared" si="0"/>
        <v>1.9289340101522896</v>
      </c>
      <c r="G18" s="1"/>
      <c r="H18" s="1"/>
      <c r="I18" s="1"/>
    </row>
    <row r="19" spans="1:9" x14ac:dyDescent="0.25">
      <c r="A19" s="8" t="s">
        <v>56</v>
      </c>
      <c r="B19" s="9">
        <v>91</v>
      </c>
      <c r="C19" s="9">
        <v>68</v>
      </c>
      <c r="D19" s="9">
        <v>170</v>
      </c>
      <c r="E19" s="9">
        <v>137</v>
      </c>
      <c r="F19" s="10">
        <f t="shared" si="0"/>
        <v>-19.411764705882348</v>
      </c>
      <c r="G19" s="1"/>
      <c r="H19" s="1"/>
      <c r="I19" s="1"/>
    </row>
    <row r="20" spans="1:9" x14ac:dyDescent="0.25">
      <c r="A20" s="11" t="s">
        <v>57</v>
      </c>
      <c r="B20" s="12">
        <v>80</v>
      </c>
      <c r="C20" s="12">
        <v>92</v>
      </c>
      <c r="D20" s="12">
        <v>166</v>
      </c>
      <c r="E20" s="12">
        <v>176</v>
      </c>
      <c r="F20" s="13">
        <f t="shared" si="0"/>
        <v>6.0240963855421654</v>
      </c>
      <c r="G20" s="1"/>
      <c r="H20" s="1"/>
      <c r="I20" s="1"/>
    </row>
    <row r="21" spans="1:9" x14ac:dyDescent="0.25">
      <c r="A21" s="8" t="s">
        <v>58</v>
      </c>
      <c r="B21" s="9">
        <v>144</v>
      </c>
      <c r="C21" s="9">
        <v>168</v>
      </c>
      <c r="D21" s="9">
        <v>220</v>
      </c>
      <c r="E21" s="9">
        <v>202</v>
      </c>
      <c r="F21" s="10">
        <f t="shared" si="0"/>
        <v>-8.181818181818187</v>
      </c>
      <c r="G21" s="1"/>
      <c r="H21" s="1"/>
      <c r="I21" s="1"/>
    </row>
    <row r="22" spans="1:9" x14ac:dyDescent="0.25">
      <c r="A22" s="11" t="s">
        <v>59</v>
      </c>
      <c r="B22" s="12">
        <v>792</v>
      </c>
      <c r="C22" s="12">
        <v>802</v>
      </c>
      <c r="D22" s="12">
        <v>1707</v>
      </c>
      <c r="E22" s="12">
        <v>1713</v>
      </c>
      <c r="F22" s="13">
        <f t="shared" si="0"/>
        <v>0.35149384885764334</v>
      </c>
      <c r="G22" s="1"/>
      <c r="H22" s="1"/>
      <c r="I22" s="1"/>
    </row>
    <row r="23" spans="1:9" x14ac:dyDescent="0.25">
      <c r="A23" s="8" t="s">
        <v>60</v>
      </c>
      <c r="B23" s="9">
        <v>97</v>
      </c>
      <c r="C23" s="9">
        <v>120</v>
      </c>
      <c r="D23" s="9">
        <v>203</v>
      </c>
      <c r="E23" s="9">
        <v>233</v>
      </c>
      <c r="F23" s="10">
        <f t="shared" si="0"/>
        <v>14.778325123152712</v>
      </c>
      <c r="G23" s="1"/>
      <c r="H23" s="1"/>
      <c r="I23" s="1"/>
    </row>
    <row r="24" spans="1:9" x14ac:dyDescent="0.25">
      <c r="A24" s="11" t="s">
        <v>61</v>
      </c>
      <c r="B24" s="12">
        <v>38</v>
      </c>
      <c r="C24" s="12">
        <v>34</v>
      </c>
      <c r="D24" s="12">
        <v>86</v>
      </c>
      <c r="E24" s="12">
        <v>77</v>
      </c>
      <c r="F24" s="13">
        <f t="shared" si="0"/>
        <v>-10.465116279069761</v>
      </c>
      <c r="G24" s="1"/>
      <c r="H24" s="1"/>
      <c r="I24" s="1"/>
    </row>
    <row r="25" spans="1:9" x14ac:dyDescent="0.25">
      <c r="A25" s="8" t="s">
        <v>62</v>
      </c>
      <c r="B25" s="9">
        <v>72</v>
      </c>
      <c r="C25" s="9">
        <v>82</v>
      </c>
      <c r="D25" s="9">
        <v>151</v>
      </c>
      <c r="E25" s="9">
        <v>162</v>
      </c>
      <c r="F25" s="10">
        <f t="shared" si="0"/>
        <v>7.2847682119205359</v>
      </c>
      <c r="G25" s="1"/>
      <c r="H25" s="1"/>
      <c r="I25" s="1"/>
    </row>
    <row r="26" spans="1:9" x14ac:dyDescent="0.25">
      <c r="A26" s="11" t="s">
        <v>63</v>
      </c>
      <c r="B26" s="12">
        <v>29</v>
      </c>
      <c r="C26" s="12">
        <v>34</v>
      </c>
      <c r="D26" s="12">
        <v>53</v>
      </c>
      <c r="E26" s="12">
        <v>65</v>
      </c>
      <c r="F26" s="13">
        <f t="shared" si="0"/>
        <v>22.64150943396227</v>
      </c>
      <c r="G26" s="1"/>
      <c r="H26" s="1"/>
      <c r="I26" s="1"/>
    </row>
    <row r="27" spans="1:9" x14ac:dyDescent="0.25">
      <c r="A27" s="8" t="s">
        <v>64</v>
      </c>
      <c r="B27" s="9">
        <v>75</v>
      </c>
      <c r="C27" s="9">
        <v>101</v>
      </c>
      <c r="D27" s="9">
        <v>146</v>
      </c>
      <c r="E27" s="9">
        <v>187</v>
      </c>
      <c r="F27" s="10">
        <f t="shared" si="0"/>
        <v>28.082191780821915</v>
      </c>
      <c r="G27" s="1"/>
      <c r="H27" s="1"/>
      <c r="I27" s="1"/>
    </row>
    <row r="28" spans="1:9" x14ac:dyDescent="0.25">
      <c r="A28" s="11" t="s">
        <v>65</v>
      </c>
      <c r="B28" s="12">
        <v>1232</v>
      </c>
      <c r="C28" s="12">
        <v>1232</v>
      </c>
      <c r="D28" s="12">
        <v>2700</v>
      </c>
      <c r="E28" s="12">
        <v>2613</v>
      </c>
      <c r="F28" s="13">
        <f t="shared" si="0"/>
        <v>-3.2222222222222285</v>
      </c>
      <c r="G28" s="1"/>
      <c r="H28" s="1"/>
      <c r="I28" s="1"/>
    </row>
    <row r="29" spans="1:9" x14ac:dyDescent="0.25">
      <c r="A29" s="8" t="s">
        <v>66</v>
      </c>
      <c r="B29" s="9">
        <v>107</v>
      </c>
      <c r="C29" s="9">
        <v>100</v>
      </c>
      <c r="D29" s="9">
        <v>198</v>
      </c>
      <c r="E29" s="9">
        <v>211</v>
      </c>
      <c r="F29" s="10">
        <f t="shared" si="0"/>
        <v>6.5656565656565675</v>
      </c>
      <c r="G29" s="1"/>
      <c r="H29" s="1"/>
      <c r="I29" s="1"/>
    </row>
    <row r="30" spans="1:9" x14ac:dyDescent="0.25">
      <c r="A30" s="11" t="s">
        <v>67</v>
      </c>
      <c r="B30" s="12">
        <v>92</v>
      </c>
      <c r="C30" s="12">
        <v>97</v>
      </c>
      <c r="D30" s="12">
        <v>202</v>
      </c>
      <c r="E30" s="12">
        <v>178</v>
      </c>
      <c r="F30" s="13">
        <f t="shared" si="0"/>
        <v>-11.881188118811878</v>
      </c>
      <c r="G30" s="1"/>
      <c r="H30" s="1"/>
      <c r="I30" s="1"/>
    </row>
    <row r="31" spans="1:9" x14ac:dyDescent="0.25">
      <c r="A31" s="8" t="s">
        <v>68</v>
      </c>
      <c r="B31" s="9">
        <v>253</v>
      </c>
      <c r="C31" s="9">
        <v>219</v>
      </c>
      <c r="D31" s="9">
        <v>517</v>
      </c>
      <c r="E31" s="9">
        <v>472</v>
      </c>
      <c r="F31" s="10">
        <f t="shared" si="0"/>
        <v>-8.7040618955512628</v>
      </c>
      <c r="G31" s="1"/>
      <c r="H31" s="1"/>
      <c r="I31" s="1"/>
    </row>
    <row r="32" spans="1:9" x14ac:dyDescent="0.25">
      <c r="A32" s="11" t="s">
        <v>69</v>
      </c>
      <c r="B32" s="12">
        <v>493</v>
      </c>
      <c r="C32" s="12">
        <v>566</v>
      </c>
      <c r="D32" s="12">
        <v>1025</v>
      </c>
      <c r="E32" s="12">
        <v>1064</v>
      </c>
      <c r="F32" s="13">
        <f t="shared" si="0"/>
        <v>3.8048780487804947</v>
      </c>
      <c r="G32" s="1"/>
      <c r="H32" s="1"/>
      <c r="I32" s="1"/>
    </row>
    <row r="33" spans="1:9" x14ac:dyDescent="0.25">
      <c r="A33" s="8" t="s">
        <v>70</v>
      </c>
      <c r="B33" s="9">
        <v>144</v>
      </c>
      <c r="C33" s="9">
        <v>147</v>
      </c>
      <c r="D33" s="9">
        <v>295</v>
      </c>
      <c r="E33" s="9">
        <v>292</v>
      </c>
      <c r="F33" s="10">
        <f t="shared" si="0"/>
        <v>-1.0169491525423666</v>
      </c>
      <c r="G33" s="1"/>
      <c r="H33" s="1"/>
      <c r="I33" s="1"/>
    </row>
    <row r="34" spans="1:9" x14ac:dyDescent="0.25">
      <c r="A34" s="11" t="s">
        <v>71</v>
      </c>
      <c r="B34" s="12">
        <v>14</v>
      </c>
      <c r="C34" s="12">
        <v>12</v>
      </c>
      <c r="D34" s="12">
        <v>33</v>
      </c>
      <c r="E34" s="12">
        <v>29</v>
      </c>
      <c r="F34" s="13">
        <f t="shared" si="0"/>
        <v>-12.121212121212125</v>
      </c>
      <c r="G34" s="1"/>
      <c r="H34" s="1"/>
      <c r="I34" s="1"/>
    </row>
    <row r="35" spans="1:9" x14ac:dyDescent="0.25">
      <c r="A35" s="14" t="s">
        <v>72</v>
      </c>
      <c r="B35" s="15">
        <f>SUM(B7:B34)</f>
        <v>8423</v>
      </c>
      <c r="C35" s="15">
        <f t="shared" ref="C35:E35" si="1">SUM(C7:C34)</f>
        <v>8849</v>
      </c>
      <c r="D35" s="15">
        <f t="shared" si="1"/>
        <v>17628</v>
      </c>
      <c r="E35" s="15">
        <f t="shared" si="1"/>
        <v>18491</v>
      </c>
      <c r="F35" s="16">
        <f t="shared" si="0"/>
        <v>4.8956206035852006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158</v>
      </c>
      <c r="C38" s="41">
        <f>D7</f>
        <v>195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4438</v>
      </c>
      <c r="G38" s="42">
        <f>LOOKUP(E38,$A$38:$A$65,$C$38:$C$65)</f>
        <v>3905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126</v>
      </c>
      <c r="C39" s="41">
        <f t="shared" ref="C39:C65" si="5">D8</f>
        <v>125</v>
      </c>
      <c r="D39" s="41">
        <f t="shared" ref="D39:D65" si="6">_xlfn.RANK.EQ(B39,$B$38:$B$65)+COUNTIF($B$38:$B$65,B39)-1</f>
        <v>25</v>
      </c>
      <c r="E39" s="42" t="str">
        <f t="shared" si="2"/>
        <v>SANTA CRUZ DE TENERIFE</v>
      </c>
      <c r="F39" s="42">
        <f t="shared" ref="F39:F54" si="7">LOOKUP(E39,$A$38:$A$65,$B$38:$B$65)</f>
        <v>2613</v>
      </c>
      <c r="G39" s="42">
        <f t="shared" ref="G39:G65" si="8">LOOKUP(E39,$A$38:$A$65,$C$38:$C$65)</f>
        <v>2700</v>
      </c>
    </row>
    <row r="40" spans="1:9" x14ac:dyDescent="0.25">
      <c r="A40" s="42" t="str">
        <f t="shared" si="3"/>
        <v>ALMERIA</v>
      </c>
      <c r="B40" s="41">
        <f t="shared" si="4"/>
        <v>215</v>
      </c>
      <c r="C40" s="41">
        <f t="shared" si="5"/>
        <v>220</v>
      </c>
      <c r="D40" s="41">
        <f t="shared" si="6"/>
        <v>13</v>
      </c>
      <c r="E40" s="42" t="str">
        <f t="shared" si="2"/>
        <v>CEUTA</v>
      </c>
      <c r="F40" s="42">
        <f t="shared" si="7"/>
        <v>2008</v>
      </c>
      <c r="G40" s="42">
        <f t="shared" si="8"/>
        <v>1970</v>
      </c>
    </row>
    <row r="41" spans="1:9" x14ac:dyDescent="0.25">
      <c r="A41" s="42" t="str">
        <f t="shared" si="3"/>
        <v>AVILES</v>
      </c>
      <c r="B41" s="41">
        <f t="shared" si="4"/>
        <v>133</v>
      </c>
      <c r="C41" s="41">
        <f t="shared" si="5"/>
        <v>143</v>
      </c>
      <c r="D41" s="41">
        <f t="shared" si="6"/>
        <v>24</v>
      </c>
      <c r="E41" s="42" t="str">
        <f t="shared" si="2"/>
        <v>LAS PALMAS</v>
      </c>
      <c r="F41" s="42">
        <f t="shared" si="7"/>
        <v>1713</v>
      </c>
      <c r="G41" s="42">
        <f t="shared" si="8"/>
        <v>1707</v>
      </c>
    </row>
    <row r="42" spans="1:9" x14ac:dyDescent="0.25">
      <c r="A42" s="42" t="str">
        <f t="shared" si="3"/>
        <v>BAHIA DE ALGECIRAS</v>
      </c>
      <c r="B42" s="41">
        <f t="shared" si="4"/>
        <v>4438</v>
      </c>
      <c r="C42" s="41">
        <f t="shared" si="5"/>
        <v>3905</v>
      </c>
      <c r="D42" s="41">
        <f t="shared" si="6"/>
        <v>1</v>
      </c>
      <c r="E42" s="42" t="str">
        <f t="shared" si="2"/>
        <v>BALEARES</v>
      </c>
      <c r="F42" s="42">
        <f t="shared" si="7"/>
        <v>1317</v>
      </c>
      <c r="G42" s="42">
        <f t="shared" si="8"/>
        <v>985</v>
      </c>
    </row>
    <row r="43" spans="1:9" x14ac:dyDescent="0.25">
      <c r="A43" s="42" t="str">
        <f t="shared" si="3"/>
        <v>BAHIA DE CADIZ</v>
      </c>
      <c r="B43" s="41">
        <f t="shared" si="4"/>
        <v>211</v>
      </c>
      <c r="C43" s="41">
        <f t="shared" si="5"/>
        <v>209</v>
      </c>
      <c r="D43" s="41">
        <f t="shared" si="6"/>
        <v>16</v>
      </c>
      <c r="E43" s="42" t="str">
        <f t="shared" si="2"/>
        <v>BARCELONA</v>
      </c>
      <c r="F43" s="42">
        <f t="shared" si="7"/>
        <v>1153</v>
      </c>
      <c r="G43" s="42">
        <f t="shared" si="8"/>
        <v>1100</v>
      </c>
    </row>
    <row r="44" spans="1:9" x14ac:dyDescent="0.25">
      <c r="A44" s="42" t="str">
        <f t="shared" si="3"/>
        <v>BALEARES</v>
      </c>
      <c r="B44" s="41">
        <f t="shared" si="4"/>
        <v>1317</v>
      </c>
      <c r="C44" s="41">
        <f t="shared" si="5"/>
        <v>985</v>
      </c>
      <c r="D44" s="41">
        <f t="shared" si="6"/>
        <v>5</v>
      </c>
      <c r="E44" s="42" t="str">
        <f t="shared" si="2"/>
        <v>VALENCIA</v>
      </c>
      <c r="F44" s="42">
        <f t="shared" si="7"/>
        <v>1064</v>
      </c>
      <c r="G44" s="42">
        <f t="shared" si="8"/>
        <v>1025</v>
      </c>
    </row>
    <row r="45" spans="1:9" x14ac:dyDescent="0.25">
      <c r="A45" s="42" t="str">
        <f t="shared" si="3"/>
        <v>BARCELONA</v>
      </c>
      <c r="B45" s="41">
        <f t="shared" si="4"/>
        <v>1153</v>
      </c>
      <c r="C45" s="41">
        <f t="shared" si="5"/>
        <v>1100</v>
      </c>
      <c r="D45" s="41">
        <f t="shared" si="6"/>
        <v>6</v>
      </c>
      <c r="E45" s="42" t="str">
        <f t="shared" si="2"/>
        <v>BILBAO</v>
      </c>
      <c r="F45" s="42">
        <f t="shared" si="7"/>
        <v>486</v>
      </c>
      <c r="G45" s="42">
        <f t="shared" si="8"/>
        <v>498</v>
      </c>
    </row>
    <row r="46" spans="1:9" x14ac:dyDescent="0.25">
      <c r="A46" s="42" t="str">
        <f t="shared" si="3"/>
        <v>BILBAO</v>
      </c>
      <c r="B46" s="41">
        <f t="shared" si="4"/>
        <v>486</v>
      </c>
      <c r="C46" s="41">
        <f t="shared" si="5"/>
        <v>498</v>
      </c>
      <c r="D46" s="41">
        <f t="shared" si="6"/>
        <v>8</v>
      </c>
      <c r="E46" s="42" t="str">
        <f t="shared" si="2"/>
        <v>TARRAGONA</v>
      </c>
      <c r="F46" s="42">
        <f t="shared" si="7"/>
        <v>472</v>
      </c>
      <c r="G46" s="42">
        <f t="shared" si="8"/>
        <v>517</v>
      </c>
    </row>
    <row r="47" spans="1:9" x14ac:dyDescent="0.25">
      <c r="A47" s="42" t="str">
        <f t="shared" si="3"/>
        <v>CARTAGENA</v>
      </c>
      <c r="B47" s="41">
        <f t="shared" si="4"/>
        <v>221</v>
      </c>
      <c r="C47" s="41">
        <f t="shared" si="5"/>
        <v>211</v>
      </c>
      <c r="D47" s="41">
        <f t="shared" si="6"/>
        <v>12</v>
      </c>
      <c r="E47" s="42" t="str">
        <f t="shared" si="2"/>
        <v>VIGO</v>
      </c>
      <c r="F47" s="42">
        <f t="shared" si="7"/>
        <v>292</v>
      </c>
      <c r="G47" s="42">
        <f t="shared" si="8"/>
        <v>295</v>
      </c>
    </row>
    <row r="48" spans="1:9" x14ac:dyDescent="0.25">
      <c r="A48" s="42" t="str">
        <f t="shared" si="3"/>
        <v>CASTELLON</v>
      </c>
      <c r="B48" s="41">
        <f t="shared" si="4"/>
        <v>214</v>
      </c>
      <c r="C48" s="41">
        <f t="shared" si="5"/>
        <v>195</v>
      </c>
      <c r="D48" s="41">
        <f t="shared" si="6"/>
        <v>14</v>
      </c>
      <c r="E48" s="42" t="str">
        <f t="shared" si="2"/>
        <v>MALAGA</v>
      </c>
      <c r="F48" s="42">
        <f t="shared" si="7"/>
        <v>233</v>
      </c>
      <c r="G48" s="42">
        <f t="shared" si="8"/>
        <v>203</v>
      </c>
    </row>
    <row r="49" spans="1:7" x14ac:dyDescent="0.25">
      <c r="A49" s="42" t="str">
        <f t="shared" si="3"/>
        <v>CEUTA</v>
      </c>
      <c r="B49" s="41">
        <f t="shared" si="4"/>
        <v>2008</v>
      </c>
      <c r="C49" s="41">
        <f t="shared" si="5"/>
        <v>1970</v>
      </c>
      <c r="D49" s="41">
        <f t="shared" si="6"/>
        <v>3</v>
      </c>
      <c r="E49" s="42" t="str">
        <f t="shared" si="2"/>
        <v>CARTAGENA</v>
      </c>
      <c r="F49" s="42">
        <f t="shared" si="7"/>
        <v>221</v>
      </c>
      <c r="G49" s="42">
        <f t="shared" si="8"/>
        <v>211</v>
      </c>
    </row>
    <row r="50" spans="1:7" x14ac:dyDescent="0.25">
      <c r="A50" s="42" t="str">
        <f t="shared" si="3"/>
        <v>FERROL-SAN CIBRAO</v>
      </c>
      <c r="B50" s="41">
        <f t="shared" si="4"/>
        <v>137</v>
      </c>
      <c r="C50" s="41">
        <f t="shared" si="5"/>
        <v>170</v>
      </c>
      <c r="D50" s="41">
        <f t="shared" si="6"/>
        <v>23</v>
      </c>
      <c r="E50" s="42" t="str">
        <f t="shared" si="2"/>
        <v>ALMERIA</v>
      </c>
      <c r="F50" s="42">
        <f t="shared" si="7"/>
        <v>215</v>
      </c>
      <c r="G50" s="42">
        <f t="shared" si="8"/>
        <v>220</v>
      </c>
    </row>
    <row r="51" spans="1:7" x14ac:dyDescent="0.25">
      <c r="A51" s="42" t="str">
        <f t="shared" si="3"/>
        <v>GIJON</v>
      </c>
      <c r="B51" s="41">
        <f t="shared" si="4"/>
        <v>176</v>
      </c>
      <c r="C51" s="41">
        <f t="shared" si="5"/>
        <v>166</v>
      </c>
      <c r="D51" s="41">
        <f t="shared" si="6"/>
        <v>20</v>
      </c>
      <c r="E51" s="42" t="str">
        <f t="shared" si="2"/>
        <v>CASTELLON</v>
      </c>
      <c r="F51" s="42">
        <f t="shared" si="7"/>
        <v>214</v>
      </c>
      <c r="G51" s="42">
        <f t="shared" si="8"/>
        <v>195</v>
      </c>
    </row>
    <row r="52" spans="1:7" x14ac:dyDescent="0.25">
      <c r="A52" s="42" t="str">
        <f t="shared" si="3"/>
        <v>HUELVA</v>
      </c>
      <c r="B52" s="41">
        <f t="shared" si="4"/>
        <v>202</v>
      </c>
      <c r="C52" s="41">
        <f t="shared" si="5"/>
        <v>220</v>
      </c>
      <c r="D52" s="41">
        <f t="shared" si="6"/>
        <v>17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1713</v>
      </c>
      <c r="C53" s="41">
        <f t="shared" si="5"/>
        <v>1707</v>
      </c>
      <c r="D53" s="41">
        <f t="shared" si="6"/>
        <v>4</v>
      </c>
      <c r="E53" s="42" t="str">
        <f t="shared" si="2"/>
        <v>BAHIA DE CADIZ</v>
      </c>
      <c r="F53" s="42">
        <f t="shared" si="7"/>
        <v>211</v>
      </c>
      <c r="G53" s="42">
        <f t="shared" si="8"/>
        <v>209</v>
      </c>
    </row>
    <row r="54" spans="1:7" x14ac:dyDescent="0.25">
      <c r="A54" s="42" t="str">
        <f t="shared" si="3"/>
        <v>MALAGA</v>
      </c>
      <c r="B54" s="41">
        <f t="shared" si="4"/>
        <v>233</v>
      </c>
      <c r="C54" s="41">
        <f t="shared" si="5"/>
        <v>203</v>
      </c>
      <c r="D54" s="41">
        <f t="shared" si="6"/>
        <v>11</v>
      </c>
      <c r="E54" s="42" t="str">
        <f t="shared" si="2"/>
        <v>HUELVA</v>
      </c>
      <c r="F54" s="42">
        <f t="shared" si="7"/>
        <v>202</v>
      </c>
      <c r="G54" s="42">
        <f t="shared" si="8"/>
        <v>220</v>
      </c>
    </row>
    <row r="55" spans="1:7" x14ac:dyDescent="0.25">
      <c r="A55" s="42" t="str">
        <f t="shared" si="3"/>
        <v>MARIN Y RIA DE PONTEVEDRA</v>
      </c>
      <c r="B55" s="41">
        <f t="shared" si="4"/>
        <v>77</v>
      </c>
      <c r="C55" s="41">
        <f t="shared" si="5"/>
        <v>86</v>
      </c>
      <c r="D55" s="41">
        <f t="shared" si="6"/>
        <v>26</v>
      </c>
      <c r="E55" s="42" t="str">
        <f t="shared" si="2"/>
        <v>PASAIA</v>
      </c>
      <c r="F55" s="42">
        <f t="shared" ref="F55:F65" si="9">LOOKUP(E55,$A$38:$A$65,$B$38:$B$65)</f>
        <v>187</v>
      </c>
      <c r="G55" s="42">
        <f t="shared" si="8"/>
        <v>146</v>
      </c>
    </row>
    <row r="56" spans="1:7" x14ac:dyDescent="0.25">
      <c r="A56" s="42" t="str">
        <f t="shared" si="3"/>
        <v>MELILLA</v>
      </c>
      <c r="B56" s="41">
        <f t="shared" si="4"/>
        <v>162</v>
      </c>
      <c r="C56" s="41">
        <f t="shared" si="5"/>
        <v>151</v>
      </c>
      <c r="D56" s="41">
        <f t="shared" si="6"/>
        <v>21</v>
      </c>
      <c r="E56" s="42" t="str">
        <f t="shared" si="2"/>
        <v>SEVILLA</v>
      </c>
      <c r="F56" s="42">
        <f t="shared" si="9"/>
        <v>178</v>
      </c>
      <c r="G56" s="42">
        <f t="shared" si="8"/>
        <v>202</v>
      </c>
    </row>
    <row r="57" spans="1:7" x14ac:dyDescent="0.25">
      <c r="A57" s="42" t="str">
        <f t="shared" si="3"/>
        <v>MOTRIL</v>
      </c>
      <c r="B57" s="41">
        <f t="shared" si="4"/>
        <v>65</v>
      </c>
      <c r="C57" s="41">
        <f t="shared" si="5"/>
        <v>53</v>
      </c>
      <c r="D57" s="41">
        <f t="shared" si="6"/>
        <v>27</v>
      </c>
      <c r="E57" s="42" t="str">
        <f t="shared" si="2"/>
        <v>GIJON</v>
      </c>
      <c r="F57" s="42">
        <f t="shared" si="9"/>
        <v>176</v>
      </c>
      <c r="G57" s="42">
        <f t="shared" si="8"/>
        <v>166</v>
      </c>
    </row>
    <row r="58" spans="1:7" x14ac:dyDescent="0.25">
      <c r="A58" s="42" t="str">
        <f t="shared" si="3"/>
        <v>PASAIA</v>
      </c>
      <c r="B58" s="41">
        <f t="shared" si="4"/>
        <v>187</v>
      </c>
      <c r="C58" s="41">
        <f t="shared" si="5"/>
        <v>146</v>
      </c>
      <c r="D58" s="41">
        <f t="shared" si="6"/>
        <v>18</v>
      </c>
      <c r="E58" s="42" t="str">
        <f t="shared" si="2"/>
        <v>MELILLA</v>
      </c>
      <c r="F58" s="42">
        <f t="shared" si="9"/>
        <v>162</v>
      </c>
      <c r="G58" s="42">
        <f t="shared" si="8"/>
        <v>151</v>
      </c>
    </row>
    <row r="59" spans="1:7" x14ac:dyDescent="0.25">
      <c r="A59" s="42" t="str">
        <f t="shared" si="3"/>
        <v>SANTA CRUZ DE TENERIFE</v>
      </c>
      <c r="B59" s="41">
        <f t="shared" si="4"/>
        <v>2613</v>
      </c>
      <c r="C59" s="41">
        <f t="shared" si="5"/>
        <v>2700</v>
      </c>
      <c r="D59" s="41">
        <f t="shared" si="6"/>
        <v>2</v>
      </c>
      <c r="E59" s="42" t="str">
        <f t="shared" si="2"/>
        <v>A CORUÑA</v>
      </c>
      <c r="F59" s="42">
        <f t="shared" si="9"/>
        <v>158</v>
      </c>
      <c r="G59" s="42">
        <f t="shared" si="8"/>
        <v>195</v>
      </c>
    </row>
    <row r="60" spans="1:7" x14ac:dyDescent="0.25">
      <c r="A60" s="42" t="str">
        <f t="shared" si="3"/>
        <v>SANTANDER</v>
      </c>
      <c r="B60" s="41">
        <f t="shared" si="4"/>
        <v>211</v>
      </c>
      <c r="C60" s="41">
        <f t="shared" si="5"/>
        <v>198</v>
      </c>
      <c r="D60" s="41">
        <f t="shared" si="6"/>
        <v>16</v>
      </c>
      <c r="E60" s="42" t="str">
        <f t="shared" si="2"/>
        <v>FERROL-SAN CIBRAO</v>
      </c>
      <c r="F60" s="42">
        <f t="shared" si="9"/>
        <v>137</v>
      </c>
      <c r="G60" s="42">
        <f t="shared" si="8"/>
        <v>170</v>
      </c>
    </row>
    <row r="61" spans="1:7" x14ac:dyDescent="0.25">
      <c r="A61" s="42" t="str">
        <f t="shared" si="3"/>
        <v>SEVILLA</v>
      </c>
      <c r="B61" s="41">
        <f t="shared" si="4"/>
        <v>178</v>
      </c>
      <c r="C61" s="41">
        <f t="shared" si="5"/>
        <v>202</v>
      </c>
      <c r="D61" s="41">
        <f t="shared" si="6"/>
        <v>19</v>
      </c>
      <c r="E61" s="42" t="str">
        <f t="shared" si="2"/>
        <v>AVILES</v>
      </c>
      <c r="F61" s="42">
        <f t="shared" si="9"/>
        <v>133</v>
      </c>
      <c r="G61" s="42">
        <f t="shared" si="8"/>
        <v>143</v>
      </c>
    </row>
    <row r="62" spans="1:7" x14ac:dyDescent="0.25">
      <c r="A62" s="42" t="str">
        <f t="shared" si="3"/>
        <v>TARRAGONA</v>
      </c>
      <c r="B62" s="41">
        <f t="shared" si="4"/>
        <v>472</v>
      </c>
      <c r="C62" s="41">
        <f t="shared" si="5"/>
        <v>517</v>
      </c>
      <c r="D62" s="41">
        <f t="shared" si="6"/>
        <v>9</v>
      </c>
      <c r="E62" s="42" t="str">
        <f t="shared" si="2"/>
        <v>ALICANTE</v>
      </c>
      <c r="F62" s="42">
        <f t="shared" si="9"/>
        <v>126</v>
      </c>
      <c r="G62" s="42">
        <f t="shared" si="8"/>
        <v>125</v>
      </c>
    </row>
    <row r="63" spans="1:7" x14ac:dyDescent="0.25">
      <c r="A63" s="42" t="str">
        <f t="shared" si="3"/>
        <v>VALENCIA</v>
      </c>
      <c r="B63" s="41">
        <f t="shared" si="4"/>
        <v>1064</v>
      </c>
      <c r="C63" s="41">
        <f t="shared" si="5"/>
        <v>1025</v>
      </c>
      <c r="D63" s="41">
        <f t="shared" si="6"/>
        <v>7</v>
      </c>
      <c r="E63" s="42" t="str">
        <f t="shared" si="2"/>
        <v>MARIN Y RIA DE PONTEVEDRA</v>
      </c>
      <c r="F63" s="42">
        <f t="shared" si="9"/>
        <v>77</v>
      </c>
      <c r="G63" s="42">
        <f t="shared" si="8"/>
        <v>86</v>
      </c>
    </row>
    <row r="64" spans="1:7" x14ac:dyDescent="0.25">
      <c r="A64" s="42" t="str">
        <f t="shared" si="3"/>
        <v>VIGO</v>
      </c>
      <c r="B64" s="41">
        <f t="shared" si="4"/>
        <v>292</v>
      </c>
      <c r="C64" s="41">
        <f t="shared" si="5"/>
        <v>295</v>
      </c>
      <c r="D64" s="41">
        <f t="shared" si="6"/>
        <v>10</v>
      </c>
      <c r="E64" s="42" t="str">
        <f t="shared" si="2"/>
        <v>MOTRIL</v>
      </c>
      <c r="F64" s="42">
        <f t="shared" si="9"/>
        <v>65</v>
      </c>
      <c r="G64" s="42">
        <f t="shared" si="8"/>
        <v>53</v>
      </c>
    </row>
    <row r="65" spans="1:7" x14ac:dyDescent="0.25">
      <c r="A65" s="42" t="str">
        <f t="shared" si="3"/>
        <v>VILAGARCIA</v>
      </c>
      <c r="B65" s="41">
        <f t="shared" si="4"/>
        <v>29</v>
      </c>
      <c r="C65" s="41">
        <f t="shared" si="5"/>
        <v>33</v>
      </c>
      <c r="D65" s="41">
        <f t="shared" si="6"/>
        <v>28</v>
      </c>
      <c r="E65" s="42" t="str">
        <f t="shared" si="2"/>
        <v>VILAGARCIA</v>
      </c>
      <c r="F65" s="42">
        <f t="shared" si="9"/>
        <v>29</v>
      </c>
      <c r="G65" s="42">
        <f t="shared" si="8"/>
        <v>33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Febrero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847908</v>
      </c>
      <c r="C7" s="9">
        <v>806493</v>
      </c>
      <c r="D7" s="9">
        <v>1720433</v>
      </c>
      <c r="E7" s="9">
        <v>1662272</v>
      </c>
      <c r="F7" s="10">
        <f>((E7*100)/D7)-100</f>
        <v>-3.3806024413621429</v>
      </c>
      <c r="G7" s="1"/>
      <c r="H7" s="1"/>
      <c r="I7" s="1"/>
    </row>
    <row r="8" spans="1:12" x14ac:dyDescent="0.25">
      <c r="A8" s="11" t="s">
        <v>45</v>
      </c>
      <c r="B8" s="12">
        <v>652799</v>
      </c>
      <c r="C8" s="12">
        <v>669611</v>
      </c>
      <c r="D8" s="12">
        <v>1309634</v>
      </c>
      <c r="E8" s="12">
        <v>1387748</v>
      </c>
      <c r="F8" s="13">
        <f t="shared" ref="F8:F35" si="0">((E8*100)/D8)-100</f>
        <v>5.9645671996909044</v>
      </c>
      <c r="G8" s="1"/>
      <c r="H8" s="1"/>
      <c r="I8" s="1"/>
    </row>
    <row r="9" spans="1:12" x14ac:dyDescent="0.25">
      <c r="A9" s="8" t="s">
        <v>46</v>
      </c>
      <c r="B9" s="9">
        <v>1305360</v>
      </c>
      <c r="C9" s="9">
        <v>1681894</v>
      </c>
      <c r="D9" s="9">
        <v>2779017</v>
      </c>
      <c r="E9" s="9">
        <v>3419967</v>
      </c>
      <c r="F9" s="10">
        <f t="shared" si="0"/>
        <v>23.063910728145956</v>
      </c>
      <c r="G9" s="1"/>
      <c r="H9" s="1"/>
      <c r="I9" s="1"/>
    </row>
    <row r="10" spans="1:12" x14ac:dyDescent="0.25">
      <c r="A10" s="11" t="s">
        <v>47</v>
      </c>
      <c r="B10" s="12">
        <v>371545</v>
      </c>
      <c r="C10" s="12">
        <v>427732</v>
      </c>
      <c r="D10" s="12">
        <v>710480</v>
      </c>
      <c r="E10" s="12">
        <v>887087</v>
      </c>
      <c r="F10" s="13">
        <f t="shared" si="0"/>
        <v>24.857420335547801</v>
      </c>
      <c r="G10" s="1"/>
      <c r="H10" s="1"/>
      <c r="I10" s="1"/>
    </row>
    <row r="11" spans="1:12" x14ac:dyDescent="0.25">
      <c r="A11" s="8" t="s">
        <v>48</v>
      </c>
      <c r="B11" s="9">
        <v>20010214</v>
      </c>
      <c r="C11" s="9">
        <v>24475267</v>
      </c>
      <c r="D11" s="9">
        <v>42703022</v>
      </c>
      <c r="E11" s="9">
        <v>49232608</v>
      </c>
      <c r="F11" s="10">
        <f t="shared" si="0"/>
        <v>15.290688326460824</v>
      </c>
      <c r="G11" s="1"/>
      <c r="H11" s="1"/>
      <c r="I11" s="1"/>
    </row>
    <row r="12" spans="1:12" x14ac:dyDescent="0.25">
      <c r="A12" s="11" t="s">
        <v>49</v>
      </c>
      <c r="B12" s="12">
        <v>1396356</v>
      </c>
      <c r="C12" s="12">
        <v>1577407</v>
      </c>
      <c r="D12" s="12">
        <v>2619478</v>
      </c>
      <c r="E12" s="12">
        <v>3349015</v>
      </c>
      <c r="F12" s="13">
        <f t="shared" si="0"/>
        <v>27.850472498719213</v>
      </c>
      <c r="G12" s="1"/>
      <c r="H12" s="1"/>
      <c r="I12" s="1"/>
    </row>
    <row r="13" spans="1:12" x14ac:dyDescent="0.25">
      <c r="A13" s="8" t="s">
        <v>50</v>
      </c>
      <c r="B13" s="9">
        <v>7106976</v>
      </c>
      <c r="C13" s="9">
        <v>8453048</v>
      </c>
      <c r="D13" s="9">
        <v>14595515</v>
      </c>
      <c r="E13" s="9">
        <v>18515338</v>
      </c>
      <c r="F13" s="10">
        <f t="shared" si="0"/>
        <v>26.856352790566149</v>
      </c>
      <c r="G13" s="1"/>
      <c r="H13" s="1"/>
      <c r="I13" s="1"/>
    </row>
    <row r="14" spans="1:12" x14ac:dyDescent="0.25">
      <c r="A14" s="11" t="s">
        <v>51</v>
      </c>
      <c r="B14" s="12">
        <v>14644101</v>
      </c>
      <c r="C14" s="12">
        <v>16333181</v>
      </c>
      <c r="D14" s="12">
        <v>30359162</v>
      </c>
      <c r="E14" s="12">
        <v>34573342</v>
      </c>
      <c r="F14" s="13">
        <f t="shared" si="0"/>
        <v>13.881081434329445</v>
      </c>
      <c r="G14" s="1"/>
      <c r="H14" s="1"/>
      <c r="I14" s="1"/>
    </row>
    <row r="15" spans="1:12" x14ac:dyDescent="0.25">
      <c r="A15" s="8" t="s">
        <v>52</v>
      </c>
      <c r="B15" s="9">
        <v>3182836</v>
      </c>
      <c r="C15" s="9">
        <v>2713694</v>
      </c>
      <c r="D15" s="9">
        <v>6361579</v>
      </c>
      <c r="E15" s="9">
        <v>5973358</v>
      </c>
      <c r="F15" s="10">
        <f t="shared" si="0"/>
        <v>-6.1025886812063419</v>
      </c>
      <c r="G15" s="1"/>
      <c r="H15" s="1"/>
      <c r="I15" s="1"/>
    </row>
    <row r="16" spans="1:12" x14ac:dyDescent="0.25">
      <c r="A16" s="11" t="s">
        <v>53</v>
      </c>
      <c r="B16" s="12">
        <v>1602902</v>
      </c>
      <c r="C16" s="12">
        <v>1788773</v>
      </c>
      <c r="D16" s="12">
        <v>3868409</v>
      </c>
      <c r="E16" s="12">
        <v>4063396</v>
      </c>
      <c r="F16" s="13">
        <f t="shared" si="0"/>
        <v>5.0404959765112807</v>
      </c>
      <c r="G16" s="1"/>
      <c r="H16" s="1"/>
      <c r="I16" s="1"/>
    </row>
    <row r="17" spans="1:9" x14ac:dyDescent="0.25">
      <c r="A17" s="8" t="s">
        <v>54</v>
      </c>
      <c r="B17" s="9">
        <v>1127939</v>
      </c>
      <c r="C17" s="9">
        <v>1196251</v>
      </c>
      <c r="D17" s="9">
        <v>2209816</v>
      </c>
      <c r="E17" s="9">
        <v>2552241</v>
      </c>
      <c r="F17" s="10">
        <f t="shared" si="0"/>
        <v>15.495634025638338</v>
      </c>
      <c r="G17" s="1"/>
      <c r="H17" s="1"/>
      <c r="I17" s="1"/>
    </row>
    <row r="18" spans="1:9" x14ac:dyDescent="0.25">
      <c r="A18" s="11" t="s">
        <v>55</v>
      </c>
      <c r="B18" s="12">
        <v>4972056</v>
      </c>
      <c r="C18" s="12">
        <v>5074964</v>
      </c>
      <c r="D18" s="12">
        <v>10413386</v>
      </c>
      <c r="E18" s="12">
        <v>10140548</v>
      </c>
      <c r="F18" s="13">
        <f t="shared" si="0"/>
        <v>-2.6200699753183017</v>
      </c>
      <c r="G18" s="1"/>
      <c r="H18" s="1"/>
      <c r="I18" s="1"/>
    </row>
    <row r="19" spans="1:9" x14ac:dyDescent="0.25">
      <c r="A19" s="8" t="s">
        <v>56</v>
      </c>
      <c r="B19" s="9">
        <v>1094055</v>
      </c>
      <c r="C19" s="9">
        <v>956214</v>
      </c>
      <c r="D19" s="9">
        <v>2232818</v>
      </c>
      <c r="E19" s="9">
        <v>2082648</v>
      </c>
      <c r="F19" s="10">
        <f t="shared" si="0"/>
        <v>-6.7255817536404692</v>
      </c>
      <c r="G19" s="1"/>
      <c r="H19" s="1"/>
      <c r="I19" s="1"/>
    </row>
    <row r="20" spans="1:9" x14ac:dyDescent="0.25">
      <c r="A20" s="11" t="s">
        <v>57</v>
      </c>
      <c r="B20" s="12">
        <v>1139041</v>
      </c>
      <c r="C20" s="12">
        <v>1394974</v>
      </c>
      <c r="D20" s="12">
        <v>2103389</v>
      </c>
      <c r="E20" s="12">
        <v>2712138</v>
      </c>
      <c r="F20" s="13">
        <f t="shared" si="0"/>
        <v>28.941341806009262</v>
      </c>
      <c r="G20" s="1"/>
      <c r="H20" s="1"/>
      <c r="I20" s="1"/>
    </row>
    <row r="21" spans="1:9" x14ac:dyDescent="0.25">
      <c r="A21" s="8" t="s">
        <v>58</v>
      </c>
      <c r="B21" s="9">
        <v>1656279</v>
      </c>
      <c r="C21" s="9">
        <v>2574084</v>
      </c>
      <c r="D21" s="9">
        <v>2820695</v>
      </c>
      <c r="E21" s="9">
        <v>3168782</v>
      </c>
      <c r="F21" s="10">
        <f t="shared" si="0"/>
        <v>12.340469281506856</v>
      </c>
      <c r="G21" s="1"/>
      <c r="H21" s="1"/>
      <c r="I21" s="1"/>
    </row>
    <row r="22" spans="1:9" x14ac:dyDescent="0.25">
      <c r="A22" s="11" t="s">
        <v>59</v>
      </c>
      <c r="B22" s="12">
        <v>13820796</v>
      </c>
      <c r="C22" s="12">
        <v>15572961</v>
      </c>
      <c r="D22" s="12">
        <v>29513746</v>
      </c>
      <c r="E22" s="12">
        <v>32718593</v>
      </c>
      <c r="F22" s="13">
        <f t="shared" si="0"/>
        <v>10.858828289706096</v>
      </c>
      <c r="G22" s="1"/>
      <c r="H22" s="1"/>
      <c r="I22" s="1"/>
    </row>
    <row r="23" spans="1:9" x14ac:dyDescent="0.25">
      <c r="A23" s="8" t="s">
        <v>60</v>
      </c>
      <c r="B23" s="9">
        <v>2125771</v>
      </c>
      <c r="C23" s="9">
        <v>2220526</v>
      </c>
      <c r="D23" s="9">
        <v>5074242</v>
      </c>
      <c r="E23" s="9">
        <v>5134949</v>
      </c>
      <c r="F23" s="10">
        <f t="shared" si="0"/>
        <v>1.19637573454321</v>
      </c>
      <c r="G23" s="1"/>
      <c r="H23" s="1"/>
      <c r="I23" s="1"/>
    </row>
    <row r="24" spans="1:9" x14ac:dyDescent="0.25">
      <c r="A24" s="11" t="s">
        <v>61</v>
      </c>
      <c r="B24" s="12">
        <v>263959</v>
      </c>
      <c r="C24" s="12">
        <v>251516</v>
      </c>
      <c r="D24" s="12">
        <v>577849</v>
      </c>
      <c r="E24" s="12">
        <v>553351</v>
      </c>
      <c r="F24" s="13">
        <f t="shared" si="0"/>
        <v>-4.2395158596795994</v>
      </c>
      <c r="G24" s="1"/>
      <c r="H24" s="1"/>
      <c r="I24" s="1"/>
    </row>
    <row r="25" spans="1:9" x14ac:dyDescent="0.25">
      <c r="A25" s="8" t="s">
        <v>62</v>
      </c>
      <c r="B25" s="9">
        <v>998233</v>
      </c>
      <c r="C25" s="9">
        <v>1110736</v>
      </c>
      <c r="D25" s="9">
        <v>2109241</v>
      </c>
      <c r="E25" s="9">
        <v>2188822</v>
      </c>
      <c r="F25" s="10">
        <f t="shared" si="0"/>
        <v>3.7729685702108071</v>
      </c>
      <c r="G25" s="1"/>
      <c r="H25" s="1"/>
      <c r="I25" s="1"/>
    </row>
    <row r="26" spans="1:9" x14ac:dyDescent="0.25">
      <c r="A26" s="11" t="s">
        <v>63</v>
      </c>
      <c r="B26" s="12">
        <v>270678</v>
      </c>
      <c r="C26" s="12">
        <v>318756</v>
      </c>
      <c r="D26" s="12">
        <v>444092</v>
      </c>
      <c r="E26" s="12">
        <v>571146</v>
      </c>
      <c r="F26" s="13">
        <f t="shared" si="0"/>
        <v>28.609837601217777</v>
      </c>
      <c r="G26" s="1"/>
      <c r="H26" s="1"/>
      <c r="I26" s="1"/>
    </row>
    <row r="27" spans="1:9" x14ac:dyDescent="0.25">
      <c r="A27" s="8" t="s">
        <v>64</v>
      </c>
      <c r="B27" s="9">
        <v>469579</v>
      </c>
      <c r="C27" s="9">
        <v>623433</v>
      </c>
      <c r="D27" s="9">
        <v>885732</v>
      </c>
      <c r="E27" s="9">
        <v>1141463</v>
      </c>
      <c r="F27" s="10">
        <f t="shared" si="0"/>
        <v>28.872277393161824</v>
      </c>
      <c r="G27" s="1"/>
      <c r="H27" s="1"/>
      <c r="I27" s="1"/>
    </row>
    <row r="28" spans="1:9" x14ac:dyDescent="0.25">
      <c r="A28" s="11" t="s">
        <v>65</v>
      </c>
      <c r="B28" s="12">
        <v>14731200</v>
      </c>
      <c r="C28" s="12">
        <v>17118734</v>
      </c>
      <c r="D28" s="12">
        <v>34005130</v>
      </c>
      <c r="E28" s="12">
        <v>35130140</v>
      </c>
      <c r="F28" s="13">
        <f t="shared" si="0"/>
        <v>3.3083537689754507</v>
      </c>
      <c r="G28" s="1"/>
      <c r="H28" s="1"/>
      <c r="I28" s="1"/>
    </row>
    <row r="29" spans="1:9" x14ac:dyDescent="0.25">
      <c r="A29" s="8" t="s">
        <v>66</v>
      </c>
      <c r="B29" s="9">
        <v>1200998</v>
      </c>
      <c r="C29" s="9">
        <v>1359146</v>
      </c>
      <c r="D29" s="9">
        <v>2330848</v>
      </c>
      <c r="E29" s="9">
        <v>2948795</v>
      </c>
      <c r="F29" s="10">
        <f t="shared" si="0"/>
        <v>26.511681585414408</v>
      </c>
      <c r="G29" s="1"/>
      <c r="H29" s="1"/>
      <c r="I29" s="1"/>
    </row>
    <row r="30" spans="1:9" x14ac:dyDescent="0.25">
      <c r="A30" s="11" t="s">
        <v>67</v>
      </c>
      <c r="B30" s="12">
        <v>418987</v>
      </c>
      <c r="C30" s="12">
        <v>435042</v>
      </c>
      <c r="D30" s="12">
        <v>896297</v>
      </c>
      <c r="E30" s="12">
        <v>803381</v>
      </c>
      <c r="F30" s="13">
        <f t="shared" si="0"/>
        <v>-10.366653017917045</v>
      </c>
      <c r="G30" s="1"/>
      <c r="H30" s="1"/>
      <c r="I30" s="1"/>
    </row>
    <row r="31" spans="1:9" x14ac:dyDescent="0.25">
      <c r="A31" s="8" t="s">
        <v>68</v>
      </c>
      <c r="B31" s="9">
        <v>3499716</v>
      </c>
      <c r="C31" s="9">
        <v>3004032</v>
      </c>
      <c r="D31" s="9">
        <v>7790832</v>
      </c>
      <c r="E31" s="9">
        <v>6498601</v>
      </c>
      <c r="F31" s="10">
        <f t="shared" si="0"/>
        <v>-16.586559689645469</v>
      </c>
      <c r="G31" s="1"/>
      <c r="H31" s="1"/>
      <c r="I31" s="1"/>
    </row>
    <row r="32" spans="1:9" x14ac:dyDescent="0.25">
      <c r="A32" s="11" t="s">
        <v>69</v>
      </c>
      <c r="B32" s="12">
        <v>13424618</v>
      </c>
      <c r="C32" s="12">
        <v>16268724</v>
      </c>
      <c r="D32" s="12">
        <v>28040935</v>
      </c>
      <c r="E32" s="12">
        <v>30263459</v>
      </c>
      <c r="F32" s="13">
        <f t="shared" si="0"/>
        <v>7.9259981880062185</v>
      </c>
      <c r="G32" s="1"/>
      <c r="H32" s="1"/>
      <c r="I32" s="1"/>
    </row>
    <row r="33" spans="1:9" x14ac:dyDescent="0.25">
      <c r="A33" s="8" t="s">
        <v>70</v>
      </c>
      <c r="B33" s="9">
        <v>2096104</v>
      </c>
      <c r="C33" s="9">
        <v>1946386</v>
      </c>
      <c r="D33" s="9">
        <v>4207471</v>
      </c>
      <c r="E33" s="9">
        <v>3879903</v>
      </c>
      <c r="F33" s="10">
        <f t="shared" si="0"/>
        <v>-7.7853893704793222</v>
      </c>
      <c r="G33" s="1"/>
      <c r="H33" s="1"/>
      <c r="I33" s="1"/>
    </row>
    <row r="34" spans="1:9" x14ac:dyDescent="0.25">
      <c r="A34" s="11" t="s">
        <v>71</v>
      </c>
      <c r="B34" s="12">
        <v>91899</v>
      </c>
      <c r="C34" s="12">
        <v>69806</v>
      </c>
      <c r="D34" s="12">
        <v>179866</v>
      </c>
      <c r="E34" s="12">
        <v>141670</v>
      </c>
      <c r="F34" s="13">
        <f t="shared" si="0"/>
        <v>-21.23580887994396</v>
      </c>
      <c r="G34" s="1"/>
      <c r="H34" s="1"/>
      <c r="I34" s="1"/>
    </row>
    <row r="35" spans="1:9" x14ac:dyDescent="0.25">
      <c r="A35" s="14" t="s">
        <v>72</v>
      </c>
      <c r="B35" s="15">
        <f>SUM(B7:B34)</f>
        <v>114522905</v>
      </c>
      <c r="C35" s="15">
        <f t="shared" ref="C35:E35" si="1">SUM(C7:C34)</f>
        <v>130423385</v>
      </c>
      <c r="D35" s="15">
        <f t="shared" si="1"/>
        <v>242863114</v>
      </c>
      <c r="E35" s="15">
        <f t="shared" si="1"/>
        <v>265694761</v>
      </c>
      <c r="F35" s="16">
        <f t="shared" si="0"/>
        <v>9.4010352679575675</v>
      </c>
      <c r="G35" s="1"/>
      <c r="H35" s="1"/>
      <c r="I35" s="1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</row>
    <row r="38" spans="1:9" x14ac:dyDescent="0.25">
      <c r="A38" s="42" t="str">
        <f>A7</f>
        <v>A CORUÑA</v>
      </c>
      <c r="B38" s="41">
        <f>E7</f>
        <v>1662272</v>
      </c>
      <c r="C38" s="41">
        <f>D7</f>
        <v>1720433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49232608</v>
      </c>
      <c r="G38" s="42">
        <f>LOOKUP(E38,$A$38:$A$65,$C$38:$C$65)</f>
        <v>42703022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1387748</v>
      </c>
      <c r="C39" s="41">
        <f t="shared" ref="C39:C65" si="5">D8</f>
        <v>1309634</v>
      </c>
      <c r="D39" s="41">
        <f t="shared" ref="D39:D65" si="6">_xlfn.RANK.EQ(B39,$B$38:$B$65)+COUNTIF($B$38:$B$65,B39)-1</f>
        <v>22</v>
      </c>
      <c r="E39" s="42" t="str">
        <f t="shared" si="2"/>
        <v>SANTA CRUZ DE TENERIFE</v>
      </c>
      <c r="F39" s="42">
        <f t="shared" ref="F39:F54" si="7">LOOKUP(E39,$A$38:$A$65,$B$38:$B$65)</f>
        <v>35130140</v>
      </c>
      <c r="G39" s="42">
        <f t="shared" ref="G39:G65" si="8">LOOKUP(E39,$A$38:$A$65,$C$38:$C$65)</f>
        <v>34005130</v>
      </c>
    </row>
    <row r="40" spans="1:9" x14ac:dyDescent="0.25">
      <c r="A40" s="42" t="str">
        <f t="shared" si="3"/>
        <v>ALMERIA</v>
      </c>
      <c r="B40" s="41">
        <f t="shared" si="4"/>
        <v>3419967</v>
      </c>
      <c r="C40" s="41">
        <f t="shared" si="5"/>
        <v>2779017</v>
      </c>
      <c r="D40" s="41">
        <f t="shared" si="6"/>
        <v>13</v>
      </c>
      <c r="E40" s="42" t="str">
        <f t="shared" si="2"/>
        <v>BARCELONA</v>
      </c>
      <c r="F40" s="42">
        <f t="shared" si="7"/>
        <v>34573342</v>
      </c>
      <c r="G40" s="42">
        <f t="shared" si="8"/>
        <v>30359162</v>
      </c>
    </row>
    <row r="41" spans="1:9" x14ac:dyDescent="0.25">
      <c r="A41" s="42" t="str">
        <f t="shared" si="3"/>
        <v>AVILES</v>
      </c>
      <c r="B41" s="41">
        <f t="shared" si="4"/>
        <v>887087</v>
      </c>
      <c r="C41" s="41">
        <f t="shared" si="5"/>
        <v>710480</v>
      </c>
      <c r="D41" s="41">
        <f t="shared" si="6"/>
        <v>24</v>
      </c>
      <c r="E41" s="42" t="str">
        <f t="shared" si="2"/>
        <v>LAS PALMAS</v>
      </c>
      <c r="F41" s="42">
        <f t="shared" si="7"/>
        <v>32718593</v>
      </c>
      <c r="G41" s="42">
        <f t="shared" si="8"/>
        <v>29513746</v>
      </c>
    </row>
    <row r="42" spans="1:9" x14ac:dyDescent="0.25">
      <c r="A42" s="42" t="str">
        <f t="shared" si="3"/>
        <v>BAHIA DE ALGECIRAS</v>
      </c>
      <c r="B42" s="41">
        <f t="shared" si="4"/>
        <v>49232608</v>
      </c>
      <c r="C42" s="41">
        <f t="shared" si="5"/>
        <v>42703022</v>
      </c>
      <c r="D42" s="41">
        <f t="shared" si="6"/>
        <v>1</v>
      </c>
      <c r="E42" s="42" t="str">
        <f t="shared" si="2"/>
        <v>VALENCIA</v>
      </c>
      <c r="F42" s="42">
        <f t="shared" si="7"/>
        <v>30263459</v>
      </c>
      <c r="G42" s="42">
        <f t="shared" si="8"/>
        <v>28040935</v>
      </c>
    </row>
    <row r="43" spans="1:9" x14ac:dyDescent="0.25">
      <c r="A43" s="42" t="str">
        <f t="shared" si="3"/>
        <v>BAHIA DE CADIZ</v>
      </c>
      <c r="B43" s="41">
        <f t="shared" si="4"/>
        <v>3349015</v>
      </c>
      <c r="C43" s="41">
        <f t="shared" si="5"/>
        <v>2619478</v>
      </c>
      <c r="D43" s="41">
        <f t="shared" si="6"/>
        <v>14</v>
      </c>
      <c r="E43" s="42" t="str">
        <f t="shared" si="2"/>
        <v>BALEARES</v>
      </c>
      <c r="F43" s="42">
        <f t="shared" si="7"/>
        <v>18515338</v>
      </c>
      <c r="G43" s="42">
        <f t="shared" si="8"/>
        <v>14595515</v>
      </c>
    </row>
    <row r="44" spans="1:9" x14ac:dyDescent="0.25">
      <c r="A44" s="42" t="str">
        <f t="shared" si="3"/>
        <v>BALEARES</v>
      </c>
      <c r="B44" s="41">
        <f t="shared" si="4"/>
        <v>18515338</v>
      </c>
      <c r="C44" s="41">
        <f t="shared" si="5"/>
        <v>14595515</v>
      </c>
      <c r="D44" s="41">
        <f t="shared" si="6"/>
        <v>6</v>
      </c>
      <c r="E44" s="42" t="str">
        <f t="shared" si="2"/>
        <v>CEUTA</v>
      </c>
      <c r="F44" s="42">
        <f t="shared" si="7"/>
        <v>10140548</v>
      </c>
      <c r="G44" s="42">
        <f t="shared" si="8"/>
        <v>10413386</v>
      </c>
    </row>
    <row r="45" spans="1:9" x14ac:dyDescent="0.25">
      <c r="A45" s="42" t="str">
        <f t="shared" si="3"/>
        <v>BARCELONA</v>
      </c>
      <c r="B45" s="41">
        <f t="shared" si="4"/>
        <v>34573342</v>
      </c>
      <c r="C45" s="41">
        <f t="shared" si="5"/>
        <v>30359162</v>
      </c>
      <c r="D45" s="41">
        <f t="shared" si="6"/>
        <v>3</v>
      </c>
      <c r="E45" s="42" t="str">
        <f t="shared" si="2"/>
        <v>TARRAGONA</v>
      </c>
      <c r="F45" s="42">
        <f t="shared" si="7"/>
        <v>6498601</v>
      </c>
      <c r="G45" s="42">
        <f t="shared" si="8"/>
        <v>7790832</v>
      </c>
    </row>
    <row r="46" spans="1:9" x14ac:dyDescent="0.25">
      <c r="A46" s="42" t="str">
        <f t="shared" si="3"/>
        <v>BILBAO</v>
      </c>
      <c r="B46" s="41">
        <f t="shared" si="4"/>
        <v>5973358</v>
      </c>
      <c r="C46" s="41">
        <f t="shared" si="5"/>
        <v>6361579</v>
      </c>
      <c r="D46" s="41">
        <f t="shared" si="6"/>
        <v>9</v>
      </c>
      <c r="E46" s="42" t="str">
        <f t="shared" si="2"/>
        <v>BILBAO</v>
      </c>
      <c r="F46" s="42">
        <f t="shared" si="7"/>
        <v>5973358</v>
      </c>
      <c r="G46" s="42">
        <f t="shared" si="8"/>
        <v>6361579</v>
      </c>
    </row>
    <row r="47" spans="1:9" x14ac:dyDescent="0.25">
      <c r="A47" s="42" t="str">
        <f t="shared" si="3"/>
        <v>CARTAGENA</v>
      </c>
      <c r="B47" s="41">
        <f t="shared" si="4"/>
        <v>4063396</v>
      </c>
      <c r="C47" s="41">
        <f t="shared" si="5"/>
        <v>3868409</v>
      </c>
      <c r="D47" s="41">
        <f t="shared" si="6"/>
        <v>11</v>
      </c>
      <c r="E47" s="42" t="str">
        <f t="shared" si="2"/>
        <v>MALAGA</v>
      </c>
      <c r="F47" s="42">
        <f t="shared" si="7"/>
        <v>5134949</v>
      </c>
      <c r="G47" s="42">
        <f t="shared" si="8"/>
        <v>5074242</v>
      </c>
    </row>
    <row r="48" spans="1:9" x14ac:dyDescent="0.25">
      <c r="A48" s="42" t="str">
        <f t="shared" si="3"/>
        <v>CASTELLON</v>
      </c>
      <c r="B48" s="41">
        <f t="shared" si="4"/>
        <v>2552241</v>
      </c>
      <c r="C48" s="41">
        <f t="shared" si="5"/>
        <v>2209816</v>
      </c>
      <c r="D48" s="41">
        <f t="shared" si="6"/>
        <v>18</v>
      </c>
      <c r="E48" s="42" t="str">
        <f t="shared" si="2"/>
        <v>CARTAGENA</v>
      </c>
      <c r="F48" s="42">
        <f t="shared" si="7"/>
        <v>4063396</v>
      </c>
      <c r="G48" s="42">
        <f t="shared" si="8"/>
        <v>3868409</v>
      </c>
    </row>
    <row r="49" spans="1:7" x14ac:dyDescent="0.25">
      <c r="A49" s="42" t="str">
        <f t="shared" si="3"/>
        <v>CEUTA</v>
      </c>
      <c r="B49" s="41">
        <f t="shared" si="4"/>
        <v>10140548</v>
      </c>
      <c r="C49" s="41">
        <f t="shared" si="5"/>
        <v>10413386</v>
      </c>
      <c r="D49" s="41">
        <f t="shared" si="6"/>
        <v>7</v>
      </c>
      <c r="E49" s="42" t="str">
        <f t="shared" si="2"/>
        <v>VIGO</v>
      </c>
      <c r="F49" s="42">
        <f t="shared" si="7"/>
        <v>3879903</v>
      </c>
      <c r="G49" s="42">
        <f t="shared" si="8"/>
        <v>4207471</v>
      </c>
    </row>
    <row r="50" spans="1:7" x14ac:dyDescent="0.25">
      <c r="A50" s="42" t="str">
        <f t="shared" si="3"/>
        <v>FERROL-SAN CIBRAO</v>
      </c>
      <c r="B50" s="41">
        <f t="shared" si="4"/>
        <v>2082648</v>
      </c>
      <c r="C50" s="41">
        <f t="shared" si="5"/>
        <v>2232818</v>
      </c>
      <c r="D50" s="41">
        <f t="shared" si="6"/>
        <v>20</v>
      </c>
      <c r="E50" s="42" t="str">
        <f t="shared" si="2"/>
        <v>ALMERIA</v>
      </c>
      <c r="F50" s="42">
        <f t="shared" si="7"/>
        <v>3419967</v>
      </c>
      <c r="G50" s="42">
        <f t="shared" si="8"/>
        <v>2779017</v>
      </c>
    </row>
    <row r="51" spans="1:7" x14ac:dyDescent="0.25">
      <c r="A51" s="42" t="str">
        <f t="shared" si="3"/>
        <v>GIJON</v>
      </c>
      <c r="B51" s="41">
        <f t="shared" si="4"/>
        <v>2712138</v>
      </c>
      <c r="C51" s="41">
        <f t="shared" si="5"/>
        <v>2103389</v>
      </c>
      <c r="D51" s="41">
        <f t="shared" si="6"/>
        <v>17</v>
      </c>
      <c r="E51" s="42" t="str">
        <f t="shared" si="2"/>
        <v>BAHIA DE CADIZ</v>
      </c>
      <c r="F51" s="42">
        <f t="shared" si="7"/>
        <v>3349015</v>
      </c>
      <c r="G51" s="42">
        <f t="shared" si="8"/>
        <v>2619478</v>
      </c>
    </row>
    <row r="52" spans="1:7" x14ac:dyDescent="0.25">
      <c r="A52" s="42" t="str">
        <f t="shared" si="3"/>
        <v>HUELVA</v>
      </c>
      <c r="B52" s="41">
        <f t="shared" si="4"/>
        <v>3168782</v>
      </c>
      <c r="C52" s="41">
        <f t="shared" si="5"/>
        <v>2820695</v>
      </c>
      <c r="D52" s="41">
        <f t="shared" si="6"/>
        <v>15</v>
      </c>
      <c r="E52" s="42" t="str">
        <f t="shared" si="2"/>
        <v>HUELVA</v>
      </c>
      <c r="F52" s="42">
        <f t="shared" si="7"/>
        <v>3168782</v>
      </c>
      <c r="G52" s="42">
        <f t="shared" si="8"/>
        <v>2820695</v>
      </c>
    </row>
    <row r="53" spans="1:7" x14ac:dyDescent="0.25">
      <c r="A53" s="42" t="str">
        <f t="shared" si="3"/>
        <v>LAS PALMAS</v>
      </c>
      <c r="B53" s="41">
        <f t="shared" si="4"/>
        <v>32718593</v>
      </c>
      <c r="C53" s="41">
        <f t="shared" si="5"/>
        <v>29513746</v>
      </c>
      <c r="D53" s="41">
        <f t="shared" si="6"/>
        <v>4</v>
      </c>
      <c r="E53" s="42" t="str">
        <f t="shared" si="2"/>
        <v>SANTANDER</v>
      </c>
      <c r="F53" s="42">
        <f t="shared" si="7"/>
        <v>2948795</v>
      </c>
      <c r="G53" s="42">
        <f t="shared" si="8"/>
        <v>2330848</v>
      </c>
    </row>
    <row r="54" spans="1:7" x14ac:dyDescent="0.25">
      <c r="A54" s="42" t="str">
        <f t="shared" si="3"/>
        <v>MALAGA</v>
      </c>
      <c r="B54" s="41">
        <f t="shared" si="4"/>
        <v>5134949</v>
      </c>
      <c r="C54" s="41">
        <f t="shared" si="5"/>
        <v>5074242</v>
      </c>
      <c r="D54" s="41">
        <f t="shared" si="6"/>
        <v>10</v>
      </c>
      <c r="E54" s="42" t="str">
        <f t="shared" si="2"/>
        <v>GIJON</v>
      </c>
      <c r="F54" s="42">
        <f t="shared" si="7"/>
        <v>2712138</v>
      </c>
      <c r="G54" s="42">
        <f t="shared" si="8"/>
        <v>2103389</v>
      </c>
    </row>
    <row r="55" spans="1:7" x14ac:dyDescent="0.25">
      <c r="A55" s="42" t="str">
        <f t="shared" si="3"/>
        <v>MARIN Y RIA DE PONTEVEDRA</v>
      </c>
      <c r="B55" s="41">
        <f t="shared" si="4"/>
        <v>553351</v>
      </c>
      <c r="C55" s="41">
        <f t="shared" si="5"/>
        <v>577849</v>
      </c>
      <c r="D55" s="41">
        <f t="shared" si="6"/>
        <v>27</v>
      </c>
      <c r="E55" s="42" t="str">
        <f t="shared" si="2"/>
        <v>CASTELLON</v>
      </c>
      <c r="F55" s="42">
        <f t="shared" ref="F55:F65" si="9">LOOKUP(E55,$A$38:$A$65,$B$38:$B$65)</f>
        <v>2552241</v>
      </c>
      <c r="G55" s="42">
        <f t="shared" si="8"/>
        <v>2209816</v>
      </c>
    </row>
    <row r="56" spans="1:7" x14ac:dyDescent="0.25">
      <c r="A56" s="42" t="str">
        <f t="shared" si="3"/>
        <v>MELILLA</v>
      </c>
      <c r="B56" s="41">
        <f t="shared" si="4"/>
        <v>2188822</v>
      </c>
      <c r="C56" s="41">
        <f t="shared" si="5"/>
        <v>2109241</v>
      </c>
      <c r="D56" s="41">
        <f t="shared" si="6"/>
        <v>19</v>
      </c>
      <c r="E56" s="42" t="str">
        <f t="shared" si="2"/>
        <v>MELILLA</v>
      </c>
      <c r="F56" s="42">
        <f t="shared" si="9"/>
        <v>2188822</v>
      </c>
      <c r="G56" s="42">
        <f t="shared" si="8"/>
        <v>2109241</v>
      </c>
    </row>
    <row r="57" spans="1:7" x14ac:dyDescent="0.25">
      <c r="A57" s="42" t="str">
        <f t="shared" si="3"/>
        <v>MOTRIL</v>
      </c>
      <c r="B57" s="41">
        <f t="shared" si="4"/>
        <v>571146</v>
      </c>
      <c r="C57" s="41">
        <f t="shared" si="5"/>
        <v>444092</v>
      </c>
      <c r="D57" s="41">
        <f t="shared" si="6"/>
        <v>26</v>
      </c>
      <c r="E57" s="42" t="str">
        <f t="shared" si="2"/>
        <v>FERROL-SAN CIBRAO</v>
      </c>
      <c r="F57" s="42">
        <f t="shared" si="9"/>
        <v>2082648</v>
      </c>
      <c r="G57" s="42">
        <f t="shared" si="8"/>
        <v>2232818</v>
      </c>
    </row>
    <row r="58" spans="1:7" x14ac:dyDescent="0.25">
      <c r="A58" s="42" t="str">
        <f t="shared" si="3"/>
        <v>PASAIA</v>
      </c>
      <c r="B58" s="41">
        <f t="shared" si="4"/>
        <v>1141463</v>
      </c>
      <c r="C58" s="41">
        <f t="shared" si="5"/>
        <v>885732</v>
      </c>
      <c r="D58" s="41">
        <f t="shared" si="6"/>
        <v>23</v>
      </c>
      <c r="E58" s="42" t="str">
        <f t="shared" si="2"/>
        <v>A CORUÑA</v>
      </c>
      <c r="F58" s="42">
        <f t="shared" si="9"/>
        <v>1662272</v>
      </c>
      <c r="G58" s="42">
        <f t="shared" si="8"/>
        <v>1720433</v>
      </c>
    </row>
    <row r="59" spans="1:7" x14ac:dyDescent="0.25">
      <c r="A59" s="42" t="str">
        <f t="shared" si="3"/>
        <v>SANTA CRUZ DE TENERIFE</v>
      </c>
      <c r="B59" s="41">
        <f t="shared" si="4"/>
        <v>35130140</v>
      </c>
      <c r="C59" s="41">
        <f t="shared" si="5"/>
        <v>34005130</v>
      </c>
      <c r="D59" s="41">
        <f t="shared" si="6"/>
        <v>2</v>
      </c>
      <c r="E59" s="42" t="str">
        <f t="shared" si="2"/>
        <v>ALICANTE</v>
      </c>
      <c r="F59" s="42">
        <f t="shared" si="9"/>
        <v>1387748</v>
      </c>
      <c r="G59" s="42">
        <f t="shared" si="8"/>
        <v>1309634</v>
      </c>
    </row>
    <row r="60" spans="1:7" x14ac:dyDescent="0.25">
      <c r="A60" s="42" t="str">
        <f t="shared" si="3"/>
        <v>SANTANDER</v>
      </c>
      <c r="B60" s="41">
        <f t="shared" si="4"/>
        <v>2948795</v>
      </c>
      <c r="C60" s="41">
        <f t="shared" si="5"/>
        <v>2330848</v>
      </c>
      <c r="D60" s="41">
        <f t="shared" si="6"/>
        <v>16</v>
      </c>
      <c r="E60" s="42" t="str">
        <f t="shared" si="2"/>
        <v>PASAIA</v>
      </c>
      <c r="F60" s="42">
        <f t="shared" si="9"/>
        <v>1141463</v>
      </c>
      <c r="G60" s="42">
        <f t="shared" si="8"/>
        <v>885732</v>
      </c>
    </row>
    <row r="61" spans="1:7" x14ac:dyDescent="0.25">
      <c r="A61" s="42" t="str">
        <f t="shared" si="3"/>
        <v>SEVILLA</v>
      </c>
      <c r="B61" s="41">
        <f t="shared" si="4"/>
        <v>803381</v>
      </c>
      <c r="C61" s="41">
        <f t="shared" si="5"/>
        <v>896297</v>
      </c>
      <c r="D61" s="41">
        <f t="shared" si="6"/>
        <v>25</v>
      </c>
      <c r="E61" s="42" t="str">
        <f t="shared" si="2"/>
        <v>AVILES</v>
      </c>
      <c r="F61" s="42">
        <f t="shared" si="9"/>
        <v>887087</v>
      </c>
      <c r="G61" s="42">
        <f t="shared" si="8"/>
        <v>710480</v>
      </c>
    </row>
    <row r="62" spans="1:7" x14ac:dyDescent="0.25">
      <c r="A62" s="42" t="str">
        <f t="shared" si="3"/>
        <v>TARRAGONA</v>
      </c>
      <c r="B62" s="41">
        <f t="shared" si="4"/>
        <v>6498601</v>
      </c>
      <c r="C62" s="41">
        <f t="shared" si="5"/>
        <v>7790832</v>
      </c>
      <c r="D62" s="41">
        <f t="shared" si="6"/>
        <v>8</v>
      </c>
      <c r="E62" s="42" t="str">
        <f t="shared" si="2"/>
        <v>SEVILLA</v>
      </c>
      <c r="F62" s="42">
        <f t="shared" si="9"/>
        <v>803381</v>
      </c>
      <c r="G62" s="42">
        <f t="shared" si="8"/>
        <v>896297</v>
      </c>
    </row>
    <row r="63" spans="1:7" x14ac:dyDescent="0.25">
      <c r="A63" s="42" t="str">
        <f t="shared" si="3"/>
        <v>VALENCIA</v>
      </c>
      <c r="B63" s="41">
        <f t="shared" si="4"/>
        <v>30263459</v>
      </c>
      <c r="C63" s="41">
        <f t="shared" si="5"/>
        <v>28040935</v>
      </c>
      <c r="D63" s="41">
        <f t="shared" si="6"/>
        <v>5</v>
      </c>
      <c r="E63" s="42" t="str">
        <f t="shared" si="2"/>
        <v>MOTRIL</v>
      </c>
      <c r="F63" s="42">
        <f t="shared" si="9"/>
        <v>571146</v>
      </c>
      <c r="G63" s="42">
        <f t="shared" si="8"/>
        <v>444092</v>
      </c>
    </row>
    <row r="64" spans="1:7" x14ac:dyDescent="0.25">
      <c r="A64" s="42" t="str">
        <f t="shared" si="3"/>
        <v>VIGO</v>
      </c>
      <c r="B64" s="41">
        <f t="shared" si="4"/>
        <v>3879903</v>
      </c>
      <c r="C64" s="41">
        <f t="shared" si="5"/>
        <v>4207471</v>
      </c>
      <c r="D64" s="41">
        <f t="shared" si="6"/>
        <v>12</v>
      </c>
      <c r="E64" s="42" t="str">
        <f t="shared" si="2"/>
        <v>MARIN Y RIA DE PONTEVEDRA</v>
      </c>
      <c r="F64" s="42">
        <f t="shared" si="9"/>
        <v>553351</v>
      </c>
      <c r="G64" s="42">
        <f t="shared" si="8"/>
        <v>577849</v>
      </c>
    </row>
    <row r="65" spans="1:7" x14ac:dyDescent="0.25">
      <c r="A65" s="42" t="str">
        <f t="shared" si="3"/>
        <v>VILAGARCIA</v>
      </c>
      <c r="B65" s="41">
        <f t="shared" si="4"/>
        <v>141670</v>
      </c>
      <c r="C65" s="41">
        <f t="shared" si="5"/>
        <v>179866</v>
      </c>
      <c r="D65" s="41">
        <f t="shared" si="6"/>
        <v>28</v>
      </c>
      <c r="E65" s="42" t="str">
        <f t="shared" si="2"/>
        <v>VILAGARCIA</v>
      </c>
      <c r="F65" s="42">
        <f t="shared" si="9"/>
        <v>141670</v>
      </c>
      <c r="G65" s="42">
        <f t="shared" si="8"/>
        <v>179866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8.42578125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>
      <c r="F2" s="3"/>
    </row>
    <row r="5" spans="1:12" x14ac:dyDescent="0.25">
      <c r="A5" s="51" t="s">
        <v>73</v>
      </c>
      <c r="B5" s="49" t="str">
        <f>'Resumen general'!D6</f>
        <v>Mes Febrero</v>
      </c>
      <c r="C5" s="50"/>
      <c r="D5" s="49" t="str">
        <f>'Resumen general'!F6</f>
        <v>Acumulado desde Enero</v>
      </c>
      <c r="E5" s="50"/>
      <c r="F5" s="50"/>
      <c r="L5" s="39">
        <f>'Resumen general'!I4</f>
        <v>40680</v>
      </c>
    </row>
    <row r="6" spans="1:12" x14ac:dyDescent="0.25">
      <c r="A6" s="52"/>
      <c r="B6" s="7">
        <f>'Resumen general'!D7</f>
        <v>2010</v>
      </c>
      <c r="C6" s="7">
        <f>'Resumen general'!E7</f>
        <v>2011</v>
      </c>
      <c r="D6" s="7">
        <f>'Resumen general'!F7</f>
        <v>2010</v>
      </c>
      <c r="E6" s="7">
        <f>'Resumen general'!G7</f>
        <v>2011</v>
      </c>
      <c r="F6" s="7" t="s">
        <v>43</v>
      </c>
    </row>
    <row r="7" spans="1:12" x14ac:dyDescent="0.25">
      <c r="A7" s="8" t="s">
        <v>44</v>
      </c>
      <c r="B7" s="9">
        <v>1</v>
      </c>
      <c r="C7" s="9">
        <v>0</v>
      </c>
      <c r="D7" s="9">
        <v>1</v>
      </c>
      <c r="E7" s="9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45</v>
      </c>
      <c r="B8" s="12">
        <v>1</v>
      </c>
      <c r="C8" s="12">
        <v>2</v>
      </c>
      <c r="D8" s="12">
        <v>2</v>
      </c>
      <c r="E8" s="12">
        <v>5</v>
      </c>
      <c r="F8" s="13">
        <f t="shared" ref="F8:F35" si="0">((E8*100)/D8)-100</f>
        <v>150</v>
      </c>
      <c r="G8" s="1"/>
      <c r="H8" s="1"/>
      <c r="I8" s="1"/>
    </row>
    <row r="9" spans="1:12" x14ac:dyDescent="0.25">
      <c r="A9" s="8" t="s">
        <v>46</v>
      </c>
      <c r="B9" s="9">
        <v>1</v>
      </c>
      <c r="C9" s="9">
        <v>1</v>
      </c>
      <c r="D9" s="9">
        <v>1</v>
      </c>
      <c r="E9" s="9">
        <v>2</v>
      </c>
      <c r="F9" s="10">
        <f t="shared" si="0"/>
        <v>100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3</v>
      </c>
      <c r="C12" s="12">
        <v>7</v>
      </c>
      <c r="D12" s="12">
        <v>5</v>
      </c>
      <c r="E12" s="12">
        <v>14</v>
      </c>
      <c r="F12" s="13">
        <f t="shared" si="0"/>
        <v>180</v>
      </c>
      <c r="G12" s="1"/>
      <c r="H12" s="1"/>
      <c r="I12" s="1"/>
    </row>
    <row r="13" spans="1:12" x14ac:dyDescent="0.25">
      <c r="A13" s="8" t="s">
        <v>50</v>
      </c>
      <c r="B13" s="9">
        <v>3</v>
      </c>
      <c r="C13" s="9">
        <v>7</v>
      </c>
      <c r="D13" s="9">
        <v>8</v>
      </c>
      <c r="E13" s="9">
        <v>16</v>
      </c>
      <c r="F13" s="10">
        <f t="shared" si="0"/>
        <v>100</v>
      </c>
      <c r="G13" s="1"/>
      <c r="H13" s="1"/>
      <c r="I13" s="1"/>
    </row>
    <row r="14" spans="1:12" x14ac:dyDescent="0.25">
      <c r="A14" s="11" t="s">
        <v>51</v>
      </c>
      <c r="B14" s="12">
        <v>17</v>
      </c>
      <c r="C14" s="12">
        <v>20</v>
      </c>
      <c r="D14" s="12">
        <v>35</v>
      </c>
      <c r="E14" s="12">
        <v>39</v>
      </c>
      <c r="F14" s="13">
        <f t="shared" si="0"/>
        <v>11.428571428571431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0</v>
      </c>
      <c r="D15" s="9">
        <v>0</v>
      </c>
      <c r="E15" s="9">
        <v>0</v>
      </c>
      <c r="F15" s="10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12">
        <v>1</v>
      </c>
      <c r="C16" s="12">
        <v>0</v>
      </c>
      <c r="D16" s="12">
        <v>4</v>
      </c>
      <c r="E16" s="12">
        <v>2</v>
      </c>
      <c r="F16" s="13">
        <f t="shared" si="0"/>
        <v>-50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0</v>
      </c>
      <c r="D18" s="12">
        <v>0</v>
      </c>
      <c r="E18" s="12">
        <v>1</v>
      </c>
      <c r="F18" s="13" t="e">
        <f t="shared" si="0"/>
        <v>#DIV/0!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38</v>
      </c>
      <c r="C22" s="12">
        <v>41</v>
      </c>
      <c r="D22" s="12">
        <v>76</v>
      </c>
      <c r="E22" s="12">
        <v>81</v>
      </c>
      <c r="F22" s="13">
        <f t="shared" si="0"/>
        <v>6.5789473684210549</v>
      </c>
      <c r="G22" s="1"/>
      <c r="H22" s="1"/>
      <c r="I22" s="1"/>
    </row>
    <row r="23" spans="1:9" x14ac:dyDescent="0.25">
      <c r="A23" s="8" t="s">
        <v>60</v>
      </c>
      <c r="B23" s="9">
        <v>11</v>
      </c>
      <c r="C23" s="9">
        <v>10</v>
      </c>
      <c r="D23" s="9">
        <v>22</v>
      </c>
      <c r="E23" s="9">
        <v>20</v>
      </c>
      <c r="F23" s="10">
        <f t="shared" si="0"/>
        <v>-9.0909090909090935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0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30</v>
      </c>
      <c r="C28" s="12">
        <v>40</v>
      </c>
      <c r="D28" s="12">
        <v>67</v>
      </c>
      <c r="E28" s="12">
        <v>77</v>
      </c>
      <c r="F28" s="13">
        <f t="shared" si="0"/>
        <v>14.925373134328353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0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2</v>
      </c>
      <c r="C30" s="12">
        <v>1</v>
      </c>
      <c r="D30" s="12">
        <v>2</v>
      </c>
      <c r="E30" s="12">
        <v>2</v>
      </c>
      <c r="F30" s="13">
        <f t="shared" si="0"/>
        <v>0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7</v>
      </c>
      <c r="C32" s="12">
        <v>3</v>
      </c>
      <c r="D32" s="12">
        <v>11</v>
      </c>
      <c r="E32" s="12">
        <v>3</v>
      </c>
      <c r="F32" s="13">
        <f t="shared" si="0"/>
        <v>-72.72727272727272</v>
      </c>
      <c r="G32" s="1"/>
      <c r="H32" s="1"/>
      <c r="I32" s="1"/>
    </row>
    <row r="33" spans="1:9" x14ac:dyDescent="0.25">
      <c r="A33" s="8" t="s">
        <v>70</v>
      </c>
      <c r="B33" s="9">
        <v>1</v>
      </c>
      <c r="C33" s="9">
        <v>0</v>
      </c>
      <c r="D33" s="9">
        <v>3</v>
      </c>
      <c r="E33" s="9">
        <v>2</v>
      </c>
      <c r="F33" s="10">
        <f t="shared" si="0"/>
        <v>-33.333333333333329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116</v>
      </c>
      <c r="C35" s="15">
        <f t="shared" ref="C35:E35" si="1">SUM(C7:C34)</f>
        <v>132</v>
      </c>
      <c r="D35" s="15">
        <f t="shared" si="1"/>
        <v>237</v>
      </c>
      <c r="E35" s="15">
        <f t="shared" si="1"/>
        <v>264</v>
      </c>
      <c r="F35" s="16">
        <f t="shared" si="0"/>
        <v>11.392405063291136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2011</v>
      </c>
      <c r="C37" s="42">
        <f>D6</f>
        <v>2010</v>
      </c>
      <c r="D37" s="42"/>
      <c r="E37" s="42"/>
      <c r="F37" s="42">
        <f>B37</f>
        <v>2011</v>
      </c>
      <c r="G37" s="42">
        <f>C37</f>
        <v>2010</v>
      </c>
      <c r="H37" s="45"/>
    </row>
    <row r="38" spans="1:9" x14ac:dyDescent="0.25">
      <c r="A38" s="42" t="str">
        <f>A7</f>
        <v>A CORUÑA</v>
      </c>
      <c r="B38" s="41">
        <f>E7</f>
        <v>0</v>
      </c>
      <c r="C38" s="41">
        <f>D7</f>
        <v>1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LAS PALMAS</v>
      </c>
      <c r="F38" s="42">
        <f>LOOKUP(E38,$A$38:$A$65,$B$38:$B$65)</f>
        <v>81</v>
      </c>
      <c r="G38" s="42">
        <f>LOOKUP(E38,$A$38:$A$65,$C$38:$C$65)</f>
        <v>76</v>
      </c>
      <c r="H38" s="45"/>
    </row>
    <row r="39" spans="1:9" x14ac:dyDescent="0.25">
      <c r="A39" s="42" t="str">
        <f t="shared" ref="A39:A65" si="3">A8</f>
        <v>ALICANTE</v>
      </c>
      <c r="B39" s="41">
        <f t="shared" ref="B39:B65" si="4">E8</f>
        <v>5</v>
      </c>
      <c r="C39" s="41">
        <f t="shared" ref="C39:C65" si="5">D8</f>
        <v>2</v>
      </c>
      <c r="D39" s="41">
        <f t="shared" ref="D39:D65" si="6">_xlfn.RANK.EQ(B39,$B$38:$B$65)+COUNTIF($B$38:$B$65,B39)-1</f>
        <v>7</v>
      </c>
      <c r="E39" s="42" t="str">
        <f t="shared" si="2"/>
        <v>SANTA CRUZ DE TENERIFE</v>
      </c>
      <c r="F39" s="42">
        <f t="shared" ref="F39:F54" si="7">LOOKUP(E39,$A$38:$A$65,$B$38:$B$65)</f>
        <v>77</v>
      </c>
      <c r="G39" s="42">
        <f t="shared" ref="G39:G65" si="8">LOOKUP(E39,$A$38:$A$65,$C$38:$C$65)</f>
        <v>67</v>
      </c>
      <c r="H39" s="45"/>
    </row>
    <row r="40" spans="1:9" x14ac:dyDescent="0.25">
      <c r="A40" s="42" t="str">
        <f t="shared" si="3"/>
        <v>ALMERIA</v>
      </c>
      <c r="B40" s="41">
        <f t="shared" si="4"/>
        <v>2</v>
      </c>
      <c r="C40" s="41">
        <f t="shared" si="5"/>
        <v>1</v>
      </c>
      <c r="D40" s="41">
        <f t="shared" si="6"/>
        <v>12</v>
      </c>
      <c r="E40" s="42" t="str">
        <f t="shared" si="2"/>
        <v>BARCELONA</v>
      </c>
      <c r="F40" s="42">
        <f t="shared" si="7"/>
        <v>39</v>
      </c>
      <c r="G40" s="42">
        <f t="shared" si="8"/>
        <v>35</v>
      </c>
      <c r="H40" s="45"/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MALAGA</v>
      </c>
      <c r="F41" s="42">
        <f t="shared" si="7"/>
        <v>20</v>
      </c>
      <c r="G41" s="42">
        <f t="shared" si="8"/>
        <v>22</v>
      </c>
      <c r="H41" s="45"/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BALEARES</v>
      </c>
      <c r="F42" s="42">
        <f t="shared" si="7"/>
        <v>16</v>
      </c>
      <c r="G42" s="42">
        <f t="shared" si="8"/>
        <v>8</v>
      </c>
      <c r="H42" s="45"/>
    </row>
    <row r="43" spans="1:9" x14ac:dyDescent="0.25">
      <c r="A43" s="42" t="str">
        <f t="shared" si="3"/>
        <v>BAHIA DE CADIZ</v>
      </c>
      <c r="B43" s="41">
        <f t="shared" si="4"/>
        <v>14</v>
      </c>
      <c r="C43" s="41">
        <f t="shared" si="5"/>
        <v>5</v>
      </c>
      <c r="D43" s="41">
        <f t="shared" si="6"/>
        <v>6</v>
      </c>
      <c r="E43" s="42" t="str">
        <f t="shared" si="2"/>
        <v>BAHIA DE CADIZ</v>
      </c>
      <c r="F43" s="42">
        <f t="shared" si="7"/>
        <v>14</v>
      </c>
      <c r="G43" s="42">
        <f t="shared" si="8"/>
        <v>5</v>
      </c>
      <c r="H43" s="45"/>
    </row>
    <row r="44" spans="1:9" x14ac:dyDescent="0.25">
      <c r="A44" s="42" t="str">
        <f t="shared" si="3"/>
        <v>BALEARES</v>
      </c>
      <c r="B44" s="41">
        <f t="shared" si="4"/>
        <v>16</v>
      </c>
      <c r="C44" s="41">
        <f t="shared" si="5"/>
        <v>8</v>
      </c>
      <c r="D44" s="41">
        <f t="shared" si="6"/>
        <v>5</v>
      </c>
      <c r="E44" s="42" t="str">
        <f t="shared" si="2"/>
        <v>ALICANTE</v>
      </c>
      <c r="F44" s="42">
        <f t="shared" si="7"/>
        <v>5</v>
      </c>
      <c r="G44" s="42">
        <f t="shared" si="8"/>
        <v>2</v>
      </c>
      <c r="H44" s="45"/>
    </row>
    <row r="45" spans="1:9" x14ac:dyDescent="0.25">
      <c r="A45" s="42" t="str">
        <f t="shared" si="3"/>
        <v>BARCELONA</v>
      </c>
      <c r="B45" s="41">
        <f t="shared" si="4"/>
        <v>39</v>
      </c>
      <c r="C45" s="41">
        <f t="shared" si="5"/>
        <v>35</v>
      </c>
      <c r="D45" s="41">
        <f t="shared" si="6"/>
        <v>3</v>
      </c>
      <c r="E45" s="42" t="str">
        <f>INDEX($A$38:$B$65,MATCH(ROW()-37,$D$38:$D$65,0),1)</f>
        <v>VALENCIA</v>
      </c>
      <c r="F45" s="42">
        <f t="shared" si="7"/>
        <v>3</v>
      </c>
      <c r="G45" s="42">
        <f t="shared" si="8"/>
        <v>11</v>
      </c>
      <c r="H45" s="45"/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>A47</f>
        <v>CARTAGENA</v>
      </c>
      <c r="F46" s="42">
        <f>LOOKUP(E46,$A$38:$A$65,$B$38:$B$65)</f>
        <v>2</v>
      </c>
      <c r="G46" s="42">
        <f>LOOKUP(E46,$A$38:$A$65,$C$38:$C$65)</f>
        <v>4</v>
      </c>
      <c r="H46" s="45"/>
    </row>
    <row r="47" spans="1:9" x14ac:dyDescent="0.25">
      <c r="A47" s="42" t="str">
        <f t="shared" si="3"/>
        <v>CARTAGENA</v>
      </c>
      <c r="B47" s="41">
        <f t="shared" si="4"/>
        <v>2</v>
      </c>
      <c r="C47" s="41">
        <f t="shared" si="5"/>
        <v>4</v>
      </c>
      <c r="D47" s="41">
        <f t="shared" si="6"/>
        <v>12</v>
      </c>
      <c r="E47" s="42" t="e">
        <f t="shared" si="2"/>
        <v>#N/A</v>
      </c>
      <c r="F47" s="42" t="e">
        <f t="shared" si="7"/>
        <v>#N/A</v>
      </c>
      <c r="G47" s="42" t="e">
        <f t="shared" si="8"/>
        <v>#N/A</v>
      </c>
      <c r="H47" s="45"/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e">
        <f t="shared" si="2"/>
        <v>#N/A</v>
      </c>
      <c r="F48" s="42" t="e">
        <f t="shared" si="7"/>
        <v>#N/A</v>
      </c>
      <c r="G48" s="42" t="e">
        <f t="shared" si="8"/>
        <v>#N/A</v>
      </c>
      <c r="H48" s="45"/>
    </row>
    <row r="49" spans="1:8" x14ac:dyDescent="0.25">
      <c r="A49" s="42" t="str">
        <f t="shared" si="3"/>
        <v>CEUTA</v>
      </c>
      <c r="B49" s="41">
        <f t="shared" si="4"/>
        <v>1</v>
      </c>
      <c r="C49" s="41">
        <f t="shared" si="5"/>
        <v>0</v>
      </c>
      <c r="D49" s="41">
        <f t="shared" si="6"/>
        <v>13</v>
      </c>
      <c r="E49" s="42" t="str">
        <f t="shared" si="2"/>
        <v>ALMERIA</v>
      </c>
      <c r="F49" s="42">
        <f t="shared" si="7"/>
        <v>2</v>
      </c>
      <c r="G49" s="42">
        <f t="shared" si="8"/>
        <v>1</v>
      </c>
      <c r="H49" s="45"/>
    </row>
    <row r="50" spans="1:8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CEUTA</v>
      </c>
      <c r="F50" s="42">
        <f t="shared" si="7"/>
        <v>1</v>
      </c>
      <c r="G50" s="42">
        <f t="shared" si="8"/>
        <v>0</v>
      </c>
      <c r="H50" s="45"/>
    </row>
    <row r="51" spans="1:8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  <c r="H51" s="45"/>
    </row>
    <row r="52" spans="1:8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  <c r="H52" s="45"/>
    </row>
    <row r="53" spans="1:8" x14ac:dyDescent="0.25">
      <c r="A53" s="42" t="str">
        <f t="shared" si="3"/>
        <v>LAS PALMAS</v>
      </c>
      <c r="B53" s="41">
        <f t="shared" si="4"/>
        <v>81</v>
      </c>
      <c r="C53" s="41">
        <f t="shared" si="5"/>
        <v>76</v>
      </c>
      <c r="D53" s="41">
        <f t="shared" si="6"/>
        <v>1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  <c r="H53" s="45"/>
    </row>
    <row r="54" spans="1:8" x14ac:dyDescent="0.25">
      <c r="A54" s="42" t="str">
        <f t="shared" si="3"/>
        <v>MALAGA</v>
      </c>
      <c r="B54" s="41">
        <f t="shared" si="4"/>
        <v>20</v>
      </c>
      <c r="C54" s="41">
        <f t="shared" si="5"/>
        <v>22</v>
      </c>
      <c r="D54" s="41">
        <f t="shared" si="6"/>
        <v>4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  <c r="H54" s="45"/>
    </row>
    <row r="55" spans="1:8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  <c r="H55" s="45"/>
    </row>
    <row r="56" spans="1:8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  <c r="H56" s="45"/>
    </row>
    <row r="57" spans="1:8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  <c r="H57" s="45"/>
    </row>
    <row r="58" spans="1:8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  <c r="H58" s="45"/>
    </row>
    <row r="59" spans="1:8" x14ac:dyDescent="0.25">
      <c r="A59" s="42" t="str">
        <f t="shared" si="3"/>
        <v>SANTA CRUZ DE TENERIFE</v>
      </c>
      <c r="B59" s="41">
        <f t="shared" si="4"/>
        <v>77</v>
      </c>
      <c r="C59" s="41">
        <f t="shared" si="5"/>
        <v>67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  <c r="H59" s="45"/>
    </row>
    <row r="60" spans="1:8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  <c r="H60" s="45"/>
    </row>
    <row r="61" spans="1:8" x14ac:dyDescent="0.25">
      <c r="A61" s="42" t="str">
        <f t="shared" si="3"/>
        <v>SEVILLA</v>
      </c>
      <c r="B61" s="41">
        <f t="shared" si="4"/>
        <v>2</v>
      </c>
      <c r="C61" s="41">
        <f t="shared" si="5"/>
        <v>2</v>
      </c>
      <c r="D61" s="41">
        <f t="shared" si="6"/>
        <v>12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  <c r="H61" s="45"/>
    </row>
    <row r="62" spans="1:8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  <c r="H62" s="45"/>
    </row>
    <row r="63" spans="1:8" x14ac:dyDescent="0.25">
      <c r="A63" s="42" t="str">
        <f t="shared" si="3"/>
        <v>VALENCIA</v>
      </c>
      <c r="B63" s="41">
        <f t="shared" si="4"/>
        <v>3</v>
      </c>
      <c r="C63" s="41">
        <f t="shared" si="5"/>
        <v>11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  <c r="H63" s="45"/>
    </row>
    <row r="64" spans="1:8" x14ac:dyDescent="0.25">
      <c r="A64" s="42" t="str">
        <f t="shared" si="3"/>
        <v>VIGO</v>
      </c>
      <c r="B64" s="41">
        <f t="shared" si="4"/>
        <v>2</v>
      </c>
      <c r="C64" s="41">
        <f t="shared" si="5"/>
        <v>3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  <c r="H64" s="45"/>
    </row>
    <row r="65" spans="1:8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1</v>
      </c>
      <c r="H65" s="45"/>
    </row>
    <row r="66" spans="1:8" x14ac:dyDescent="0.25">
      <c r="A66" s="45"/>
      <c r="B66" s="45"/>
      <c r="C66" s="45"/>
      <c r="D66" s="45"/>
      <c r="E66" s="45"/>
      <c r="F66" s="45"/>
      <c r="G66" s="45"/>
      <c r="H66" s="45"/>
    </row>
    <row r="67" spans="1:8" x14ac:dyDescent="0.25">
      <c r="A67" s="46"/>
      <c r="B67" s="47"/>
      <c r="C67" s="47"/>
      <c r="D67" s="47"/>
      <c r="E67" s="47"/>
      <c r="F67" s="48"/>
      <c r="G67" s="45"/>
      <c r="H67" s="45"/>
    </row>
    <row r="68" spans="1:8" x14ac:dyDescent="0.25">
      <c r="A68" s="45"/>
      <c r="B68" s="45"/>
      <c r="C68" s="45"/>
      <c r="D68" s="45"/>
      <c r="E68" s="45"/>
      <c r="F68" s="45"/>
      <c r="G68" s="45"/>
      <c r="H68" s="45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6</A_x00f1_o>
  </documentManagement>
</p:properties>
</file>

<file path=customXml/itemProps1.xml><?xml version="1.0" encoding="utf-8"?>
<ds:datastoreItem xmlns:ds="http://schemas.openxmlformats.org/officeDocument/2006/customXml" ds:itemID="{B40BD6C5-1A8B-4A8A-9622-86A6E1EA9038}"/>
</file>

<file path=customXml/itemProps2.xml><?xml version="1.0" encoding="utf-8"?>
<ds:datastoreItem xmlns:ds="http://schemas.openxmlformats.org/officeDocument/2006/customXml" ds:itemID="{CC0BDA7B-09D7-48AB-9D93-B3F095171CE9}"/>
</file>

<file path=customXml/itemProps3.xml><?xml version="1.0" encoding="utf-8"?>
<ds:datastoreItem xmlns:ds="http://schemas.openxmlformats.org/officeDocument/2006/customXml" ds:itemID="{6C0D7AC4-D7EE-400E-9E10-46AA8582F6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2017-09-29T07:34:22Z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