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45" i="26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<sst xmlns="http://schemas.openxmlformats.org/spreadsheetml/2006/main" count="755" uniqueCount="98">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</sst>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17953162</c:v>
                </c:pt>
                <c:pt idx="1">
                  <c:v>15625561</c:v>
                </c:pt>
                <c:pt idx="2">
                  <c:v>11254538</c:v>
                </c:pt>
                <c:pt idx="3">
                  <c:v>8318321</c:v>
                </c:pt>
                <c:pt idx="4">
                  <c:v>6478682</c:v>
                </c:pt>
                <c:pt idx="5">
                  <c:v>5738206</c:v>
                </c:pt>
                <c:pt idx="6">
                  <c:v>5264451</c:v>
                </c:pt>
                <c:pt idx="7">
                  <c:v>4961335</c:v>
                </c:pt>
                <c:pt idx="8">
                  <c:v>3481383</c:v>
                </c:pt>
                <c:pt idx="9">
                  <c:v>3385609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16977473</c:v>
                </c:pt>
                <c:pt idx="1">
                  <c:v>13876368</c:v>
                </c:pt>
                <c:pt idx="2">
                  <c:v>10153456</c:v>
                </c:pt>
                <c:pt idx="3">
                  <c:v>7134587</c:v>
                </c:pt>
                <c:pt idx="4">
                  <c:v>8185060</c:v>
                </c:pt>
                <c:pt idx="5">
                  <c:v>5341479</c:v>
                </c:pt>
                <c:pt idx="6">
                  <c:v>4616925</c:v>
                </c:pt>
                <c:pt idx="7">
                  <c:v>4129167</c:v>
                </c:pt>
                <c:pt idx="8">
                  <c:v>3999945</c:v>
                </c:pt>
                <c:pt idx="9">
                  <c:v>4346240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16800563</c:v>
                </c:pt>
                <c:pt idx="1">
                  <c:v>15558651</c:v>
                </c:pt>
                <c:pt idx="2">
                  <c:v>11032802</c:v>
                </c:pt>
                <c:pt idx="3">
                  <c:v>8243195</c:v>
                </c:pt>
                <c:pt idx="4">
                  <c:v>6444254</c:v>
                </c:pt>
                <c:pt idx="5">
                  <c:v>5247964</c:v>
                </c:pt>
                <c:pt idx="6">
                  <c:v>5108317</c:v>
                </c:pt>
                <c:pt idx="7">
                  <c:v>4922629</c:v>
                </c:pt>
                <c:pt idx="8">
                  <c:v>3359539</c:v>
                </c:pt>
                <c:pt idx="9">
                  <c:v>3217015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15786638</c:v>
                </c:pt>
                <c:pt idx="1">
                  <c:v>13816263</c:v>
                </c:pt>
                <c:pt idx="2">
                  <c:v>9978995</c:v>
                </c:pt>
                <c:pt idx="3">
                  <c:v>6870917</c:v>
                </c:pt>
                <c:pt idx="4">
                  <c:v>8144004</c:v>
                </c:pt>
                <c:pt idx="5">
                  <c:v>4602977</c:v>
                </c:pt>
                <c:pt idx="6">
                  <c:v>4818793</c:v>
                </c:pt>
                <c:pt idx="7">
                  <c:v>3993370</c:v>
                </c:pt>
                <c:pt idx="8">
                  <c:v>4301286</c:v>
                </c:pt>
                <c:pt idx="9">
                  <c:v>3687939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HUELVA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6521246</c:v>
                </c:pt>
                <c:pt idx="1">
                  <c:v>4937741</c:v>
                </c:pt>
                <c:pt idx="2">
                  <c:v>4309387</c:v>
                </c:pt>
                <c:pt idx="3">
                  <c:v>4182966</c:v>
                </c:pt>
                <c:pt idx="4">
                  <c:v>3473847</c:v>
                </c:pt>
                <c:pt idx="5">
                  <c:v>2986364</c:v>
                </c:pt>
                <c:pt idx="6">
                  <c:v>1965938</c:v>
                </c:pt>
                <c:pt idx="7">
                  <c:v>1909910</c:v>
                </c:pt>
                <c:pt idx="8">
                  <c:v>1673067</c:v>
                </c:pt>
                <c:pt idx="9">
                  <c:v>1281535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HUELVA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4757324</c:v>
                </c:pt>
                <c:pt idx="1">
                  <c:v>3957796</c:v>
                </c:pt>
                <c:pt idx="2">
                  <c:v>3660604</c:v>
                </c:pt>
                <c:pt idx="3">
                  <c:v>2973861</c:v>
                </c:pt>
                <c:pt idx="4">
                  <c:v>4776518</c:v>
                </c:pt>
                <c:pt idx="5">
                  <c:v>2762918</c:v>
                </c:pt>
                <c:pt idx="6">
                  <c:v>1696714</c:v>
                </c:pt>
                <c:pt idx="7">
                  <c:v>1810139</c:v>
                </c:pt>
                <c:pt idx="8">
                  <c:v>2005292</c:v>
                </c:pt>
                <c:pt idx="9">
                  <c:v>1325527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AVILES</c:v>
                </c:pt>
                <c:pt idx="6">
                  <c:v>SANTANDER</c:v>
                </c:pt>
                <c:pt idx="7">
                  <c:v>BARCELONA</c:v>
                </c:pt>
                <c:pt idx="8">
                  <c:v>VALENCIA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2748187</c:v>
                </c:pt>
                <c:pt idx="1">
                  <c:v>2071356</c:v>
                </c:pt>
                <c:pt idx="2">
                  <c:v>2057930</c:v>
                </c:pt>
                <c:pt idx="3">
                  <c:v>1130693</c:v>
                </c:pt>
                <c:pt idx="4">
                  <c:v>1060952</c:v>
                </c:pt>
                <c:pt idx="5">
                  <c:v>834443</c:v>
                </c:pt>
                <c:pt idx="6">
                  <c:v>817882</c:v>
                </c:pt>
                <c:pt idx="7">
                  <c:v>792384</c:v>
                </c:pt>
                <c:pt idx="8">
                  <c:v>755771</c:v>
                </c:pt>
                <c:pt idx="9">
                  <c:v>753434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AVILES</c:v>
                </c:pt>
                <c:pt idx="6">
                  <c:v>SANTANDER</c:v>
                </c:pt>
                <c:pt idx="7">
                  <c:v>BARCELONA</c:v>
                </c:pt>
                <c:pt idx="8">
                  <c:v>VALENCIA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3715131</c:v>
                </c:pt>
                <c:pt idx="1">
                  <c:v>2402778</c:v>
                </c:pt>
                <c:pt idx="2">
                  <c:v>1967845</c:v>
                </c:pt>
                <c:pt idx="3">
                  <c:v>915967</c:v>
                </c:pt>
                <c:pt idx="4">
                  <c:v>879133</c:v>
                </c:pt>
                <c:pt idx="5">
                  <c:v>705062</c:v>
                </c:pt>
                <c:pt idx="6">
                  <c:v>673352</c:v>
                </c:pt>
                <c:pt idx="7">
                  <c:v>783745</c:v>
                </c:pt>
                <c:pt idx="8">
                  <c:v>475325</c:v>
                </c:pt>
                <c:pt idx="9">
                  <c:v>813071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13521345</c:v>
                </c:pt>
                <c:pt idx="1">
                  <c:v>9789220</c:v>
                </c:pt>
                <c:pt idx="2">
                  <c:v>7254054</c:v>
                </c:pt>
                <c:pt idx="3">
                  <c:v>3812917</c:v>
                </c:pt>
                <c:pt idx="4">
                  <c:v>2174761</c:v>
                </c:pt>
                <c:pt idx="5">
                  <c:v>1753673</c:v>
                </c:pt>
                <c:pt idx="6">
                  <c:v>1379797</c:v>
                </c:pt>
                <c:pt idx="7">
                  <c:v>899051</c:v>
                </c:pt>
                <c:pt idx="8">
                  <c:v>830973</c:v>
                </c:pt>
                <c:pt idx="9">
                  <c:v>602830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12015411</c:v>
                </c:pt>
                <c:pt idx="1">
                  <c:v>10662590</c:v>
                </c:pt>
                <c:pt idx="2">
                  <c:v>6432332</c:v>
                </c:pt>
                <c:pt idx="3">
                  <c:v>3498591</c:v>
                </c:pt>
                <c:pt idx="4">
                  <c:v>1997154</c:v>
                </c:pt>
                <c:pt idx="5">
                  <c:v>1757818</c:v>
                </c:pt>
                <c:pt idx="6">
                  <c:v>1459188</c:v>
                </c:pt>
                <c:pt idx="7">
                  <c:v>964708</c:v>
                </c:pt>
                <c:pt idx="8">
                  <c:v>791653</c:v>
                </c:pt>
                <c:pt idx="9">
                  <c:v>471411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BARCELONA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14065</c:v>
                </c:pt>
                <c:pt idx="1">
                  <c:v>9659</c:v>
                </c:pt>
                <c:pt idx="2">
                  <c:v>7100</c:v>
                </c:pt>
                <c:pt idx="3">
                  <c:v>5287</c:v>
                </c:pt>
                <c:pt idx="4">
                  <c:v>4913</c:v>
                </c:pt>
                <c:pt idx="5">
                  <c:v>3591</c:v>
                </c:pt>
                <c:pt idx="6">
                  <c:v>2951</c:v>
                </c:pt>
                <c:pt idx="7">
                  <c:v>1029</c:v>
                </c:pt>
                <c:pt idx="8">
                  <c:v>627</c:v>
                </c:pt>
                <c:pt idx="9">
                  <c:v>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BARCELONA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14691</c:v>
                </c:pt>
                <c:pt idx="1">
                  <c:v>10170</c:v>
                </c:pt>
                <c:pt idx="2">
                  <c:v>5234</c:v>
                </c:pt>
                <c:pt idx="3">
                  <c:v>4742</c:v>
                </c:pt>
                <c:pt idx="4">
                  <c:v>5562</c:v>
                </c:pt>
                <c:pt idx="5">
                  <c:v>3566</c:v>
                </c:pt>
                <c:pt idx="6">
                  <c:v>4423</c:v>
                </c:pt>
                <c:pt idx="7">
                  <c:v>838</c:v>
                </c:pt>
                <c:pt idx="8">
                  <c:v>906</c:v>
                </c:pt>
                <c:pt idx="9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653736</c:v>
                </c:pt>
                <c:pt idx="1">
                  <c:v>629803</c:v>
                </c:pt>
                <c:pt idx="2">
                  <c:v>263590</c:v>
                </c:pt>
                <c:pt idx="3">
                  <c:v>221118</c:v>
                </c:pt>
                <c:pt idx="4">
                  <c:v>183864</c:v>
                </c:pt>
                <c:pt idx="5">
                  <c:v>66589</c:v>
                </c:pt>
                <c:pt idx="6">
                  <c:v>65615</c:v>
                </c:pt>
                <c:pt idx="7">
                  <c:v>35127</c:v>
                </c:pt>
                <c:pt idx="8">
                  <c:v>33856</c:v>
                </c:pt>
                <c:pt idx="9">
                  <c:v>32685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733704</c:v>
                </c:pt>
                <c:pt idx="1">
                  <c:v>522141</c:v>
                </c:pt>
                <c:pt idx="2">
                  <c:v>310822</c:v>
                </c:pt>
                <c:pt idx="3">
                  <c:v>173891</c:v>
                </c:pt>
                <c:pt idx="4">
                  <c:v>165717</c:v>
                </c:pt>
                <c:pt idx="5">
                  <c:v>59717</c:v>
                </c:pt>
                <c:pt idx="6">
                  <c:v>76501</c:v>
                </c:pt>
                <c:pt idx="7">
                  <c:v>24124</c:v>
                </c:pt>
                <c:pt idx="8">
                  <c:v>40391</c:v>
                </c:pt>
                <c:pt idx="9">
                  <c:v>31690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7847740</c:v>
                </c:pt>
                <c:pt idx="1">
                  <c:v>7547269</c:v>
                </c:pt>
                <c:pt idx="2">
                  <c:v>2228963</c:v>
                </c:pt>
                <c:pt idx="3">
                  <c:v>2181805</c:v>
                </c:pt>
                <c:pt idx="4">
                  <c:v>1273119</c:v>
                </c:pt>
                <c:pt idx="5">
                  <c:v>180270</c:v>
                </c:pt>
                <c:pt idx="6">
                  <c:v>172911</c:v>
                </c:pt>
                <c:pt idx="7">
                  <c:v>107154</c:v>
                </c:pt>
                <c:pt idx="8">
                  <c:v>69286</c:v>
                </c:pt>
                <c:pt idx="9">
                  <c:v>56141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9001602</c:v>
                </c:pt>
                <c:pt idx="1">
                  <c:v>6599850</c:v>
                </c:pt>
                <c:pt idx="2">
                  <c:v>1720337</c:v>
                </c:pt>
                <c:pt idx="3">
                  <c:v>2060036</c:v>
                </c:pt>
                <c:pt idx="4">
                  <c:v>1786019</c:v>
                </c:pt>
                <c:pt idx="5">
                  <c:v>160610</c:v>
                </c:pt>
                <c:pt idx="6">
                  <c:v>47052</c:v>
                </c:pt>
                <c:pt idx="7">
                  <c:v>112262</c:v>
                </c:pt>
                <c:pt idx="8">
                  <c:v>66687</c:v>
                </c:pt>
                <c:pt idx="9">
                  <c:v>128933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BILBAO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7731434</c:v>
                </c:pt>
                <c:pt idx="1">
                  <c:v>7310233</c:v>
                </c:pt>
                <c:pt idx="2">
                  <c:v>2173420</c:v>
                </c:pt>
                <c:pt idx="3">
                  <c:v>2048014</c:v>
                </c:pt>
                <c:pt idx="4">
                  <c:v>431097</c:v>
                </c:pt>
                <c:pt idx="5">
                  <c:v>180270</c:v>
                </c:pt>
                <c:pt idx="6">
                  <c:v>33492</c:v>
                </c:pt>
                <c:pt idx="7">
                  <c:v>21416</c:v>
                </c:pt>
                <c:pt idx="8">
                  <c:v>16200</c:v>
                </c:pt>
                <c:pt idx="9">
                  <c:v>11819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BILBAO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8944301</c:v>
                </c:pt>
                <c:pt idx="1">
                  <c:v>6594964</c:v>
                </c:pt>
                <c:pt idx="2">
                  <c:v>1635979</c:v>
                </c:pt>
                <c:pt idx="3">
                  <c:v>1949294</c:v>
                </c:pt>
                <c:pt idx="4">
                  <c:v>573722</c:v>
                </c:pt>
                <c:pt idx="5">
                  <c:v>160610</c:v>
                </c:pt>
                <c:pt idx="6">
                  <c:v>43018</c:v>
                </c:pt>
                <c:pt idx="7">
                  <c:v>26428</c:v>
                </c:pt>
                <c:pt idx="8">
                  <c:v>0</c:v>
                </c:pt>
                <c:pt idx="9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11615248</c:v>
                </c:pt>
                <c:pt idx="1">
                  <c:v>8435751</c:v>
                </c:pt>
                <c:pt idx="2">
                  <c:v>5251657</c:v>
                </c:pt>
                <c:pt idx="3">
                  <c:v>2850758</c:v>
                </c:pt>
                <c:pt idx="4">
                  <c:v>1337734</c:v>
                </c:pt>
                <c:pt idx="5">
                  <c:v>680606</c:v>
                </c:pt>
                <c:pt idx="6">
                  <c:v>647222</c:v>
                </c:pt>
                <c:pt idx="7">
                  <c:v>574381</c:v>
                </c:pt>
                <c:pt idx="8">
                  <c:v>345194</c:v>
                </c:pt>
                <c:pt idx="9">
                  <c:v>323404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10446649</c:v>
                </c:pt>
                <c:pt idx="1">
                  <c:v>9408555</c:v>
                </c:pt>
                <c:pt idx="2">
                  <c:v>4393476</c:v>
                </c:pt>
                <c:pt idx="3">
                  <c:v>2740950</c:v>
                </c:pt>
                <c:pt idx="4">
                  <c:v>1234781</c:v>
                </c:pt>
                <c:pt idx="5">
                  <c:v>721428</c:v>
                </c:pt>
                <c:pt idx="6">
                  <c:v>769343</c:v>
                </c:pt>
                <c:pt idx="7">
                  <c:v>516476</c:v>
                </c:pt>
                <c:pt idx="8">
                  <c:v>235768</c:v>
                </c:pt>
                <c:pt idx="9">
                  <c:v>269418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1996678</c:v>
                </c:pt>
                <c:pt idx="1">
                  <c:v>1681898</c:v>
                </c:pt>
                <c:pt idx="2">
                  <c:v>1358993</c:v>
                </c:pt>
                <c:pt idx="3">
                  <c:v>1305585</c:v>
                </c:pt>
                <c:pt idx="4">
                  <c:v>786485</c:v>
                </c:pt>
                <c:pt idx="5">
                  <c:v>563194</c:v>
                </c:pt>
                <c:pt idx="6">
                  <c:v>324069</c:v>
                </c:pt>
                <c:pt idx="7">
                  <c:v>292295</c:v>
                </c:pt>
                <c:pt idx="8">
                  <c:v>267032</c:v>
                </c:pt>
                <c:pt idx="9">
                  <c:v>261240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2016669</c:v>
                </c:pt>
                <c:pt idx="1">
                  <c:v>1730631</c:v>
                </c:pt>
                <c:pt idx="2">
                  <c:v>1140609</c:v>
                </c:pt>
                <c:pt idx="3">
                  <c:v>1142549</c:v>
                </c:pt>
                <c:pt idx="4">
                  <c:v>835904</c:v>
                </c:pt>
                <c:pt idx="5">
                  <c:v>596997</c:v>
                </c:pt>
                <c:pt idx="6">
                  <c:v>221993</c:v>
                </c:pt>
                <c:pt idx="7">
                  <c:v>251155</c:v>
                </c:pt>
                <c:pt idx="8">
                  <c:v>271772</c:v>
                </c:pt>
                <c:pt idx="9">
                  <c:v>326465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1008345</c:v>
                </c:pt>
                <c:pt idx="1">
                  <c:v>671501</c:v>
                </c:pt>
                <c:pt idx="2">
                  <c:v>536091</c:v>
                </c:pt>
                <c:pt idx="3">
                  <c:v>269982</c:v>
                </c:pt>
                <c:pt idx="4">
                  <c:v>125867.25</c:v>
                </c:pt>
                <c:pt idx="5">
                  <c:v>88072</c:v>
                </c:pt>
                <c:pt idx="6">
                  <c:v>71494</c:v>
                </c:pt>
                <c:pt idx="7">
                  <c:v>55838</c:v>
                </c:pt>
                <c:pt idx="8">
                  <c:v>54479.5</c:v>
                </c:pt>
                <c:pt idx="9">
                  <c:v>41575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928489</c:v>
                </c:pt>
                <c:pt idx="1">
                  <c:v>739244</c:v>
                </c:pt>
                <c:pt idx="2">
                  <c:v>436048.5</c:v>
                </c:pt>
                <c:pt idx="3">
                  <c:v>257371</c:v>
                </c:pt>
                <c:pt idx="4">
                  <c:v>117989.5</c:v>
                </c:pt>
                <c:pt idx="5">
                  <c:v>88821</c:v>
                </c:pt>
                <c:pt idx="6">
                  <c:v>71517</c:v>
                </c:pt>
                <c:pt idx="7">
                  <c:v>66476</c:v>
                </c:pt>
                <c:pt idx="8">
                  <c:v>50915.5</c:v>
                </c:pt>
                <c:pt idx="9">
                  <c:v>35635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613769</c:v>
                </c:pt>
                <c:pt idx="1">
                  <c:v>465635</c:v>
                </c:pt>
                <c:pt idx="2">
                  <c:v>206835</c:v>
                </c:pt>
                <c:pt idx="3">
                  <c:v>162646</c:v>
                </c:pt>
                <c:pt idx="4">
                  <c:v>66490</c:v>
                </c:pt>
                <c:pt idx="5">
                  <c:v>36779</c:v>
                </c:pt>
                <c:pt idx="6">
                  <c:v>2067</c:v>
                </c:pt>
                <c:pt idx="7">
                  <c:v>1381</c:v>
                </c:pt>
                <c:pt idx="8">
                  <c:v>1261.75</c:v>
                </c:pt>
                <c:pt idx="9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698011</c:v>
                </c:pt>
                <c:pt idx="1">
                  <c:v>436519</c:v>
                </c:pt>
                <c:pt idx="2">
                  <c:v>143727</c:v>
                </c:pt>
                <c:pt idx="3">
                  <c:v>147771</c:v>
                </c:pt>
                <c:pt idx="4">
                  <c:v>67761</c:v>
                </c:pt>
                <c:pt idx="5">
                  <c:v>48363</c:v>
                </c:pt>
                <c:pt idx="6">
                  <c:v>2965</c:v>
                </c:pt>
                <c:pt idx="7">
                  <c:v>8</c:v>
                </c:pt>
                <c:pt idx="8">
                  <c:v>1484.5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88072</c:v>
                </c:pt>
                <c:pt idx="1">
                  <c:v>86620</c:v>
                </c:pt>
                <c:pt idx="2">
                  <c:v>44280.5</c:v>
                </c:pt>
                <c:pt idx="3">
                  <c:v>35893</c:v>
                </c:pt>
                <c:pt idx="4">
                  <c:v>35874</c:v>
                </c:pt>
                <c:pt idx="5">
                  <c:v>27837</c:v>
                </c:pt>
                <c:pt idx="6">
                  <c:v>15648</c:v>
                </c:pt>
                <c:pt idx="7">
                  <c:v>10690.75</c:v>
                </c:pt>
                <c:pt idx="8">
                  <c:v>9419.5</c:v>
                </c:pt>
                <c:pt idx="9">
                  <c:v>8516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74030</c:v>
                </c:pt>
                <c:pt idx="1">
                  <c:v>85178</c:v>
                </c:pt>
                <c:pt idx="2">
                  <c:v>46727</c:v>
                </c:pt>
                <c:pt idx="3">
                  <c:v>34299</c:v>
                </c:pt>
                <c:pt idx="4">
                  <c:v>30256</c:v>
                </c:pt>
                <c:pt idx="5">
                  <c:v>31130</c:v>
                </c:pt>
                <c:pt idx="6">
                  <c:v>19194</c:v>
                </c:pt>
                <c:pt idx="7">
                  <c:v>12910.5</c:v>
                </c:pt>
                <c:pt idx="8">
                  <c:v>18007</c:v>
                </c:pt>
                <c:pt idx="9">
                  <c:v>10207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506817</c:v>
                </c:pt>
                <c:pt idx="1">
                  <c:v>284975.5</c:v>
                </c:pt>
                <c:pt idx="2">
                  <c:v>113914.75</c:v>
                </c:pt>
                <c:pt idx="3">
                  <c:v>52879</c:v>
                </c:pt>
                <c:pt idx="4">
                  <c:v>43896.5</c:v>
                </c:pt>
                <c:pt idx="5">
                  <c:v>24534</c:v>
                </c:pt>
                <c:pt idx="6">
                  <c:v>20716</c:v>
                </c:pt>
                <c:pt idx="7">
                  <c:v>12656</c:v>
                </c:pt>
                <c:pt idx="8">
                  <c:v>9685</c:v>
                </c:pt>
                <c:pt idx="9">
                  <c:v>9474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457671</c:v>
                </c:pt>
                <c:pt idx="1">
                  <c:v>245594.5</c:v>
                </c:pt>
                <c:pt idx="2">
                  <c:v>103594.5</c:v>
                </c:pt>
                <c:pt idx="3">
                  <c:v>39228</c:v>
                </c:pt>
                <c:pt idx="4">
                  <c:v>37743.5</c:v>
                </c:pt>
                <c:pt idx="5">
                  <c:v>18115</c:v>
                </c:pt>
                <c:pt idx="6">
                  <c:v>24404</c:v>
                </c:pt>
                <c:pt idx="7">
                  <c:v>15651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542710</c:v>
                </c:pt>
                <c:pt idx="1">
                  <c:v>329256</c:v>
                </c:pt>
                <c:pt idx="2">
                  <c:v>124605.5</c:v>
                </c:pt>
                <c:pt idx="3">
                  <c:v>107336</c:v>
                </c:pt>
                <c:pt idx="4">
                  <c:v>88072</c:v>
                </c:pt>
                <c:pt idx="5">
                  <c:v>57732</c:v>
                </c:pt>
                <c:pt idx="6">
                  <c:v>52412.5</c:v>
                </c:pt>
                <c:pt idx="7">
                  <c:v>41575</c:v>
                </c:pt>
                <c:pt idx="8">
                  <c:v>37311</c:v>
                </c:pt>
                <c:pt idx="9">
                  <c:v>25463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491970</c:v>
                </c:pt>
                <c:pt idx="1">
                  <c:v>292321.5</c:v>
                </c:pt>
                <c:pt idx="2">
                  <c:v>116505</c:v>
                </c:pt>
                <c:pt idx="3">
                  <c:v>109600</c:v>
                </c:pt>
                <c:pt idx="4">
                  <c:v>84807</c:v>
                </c:pt>
                <c:pt idx="5">
                  <c:v>41233</c:v>
                </c:pt>
                <c:pt idx="6">
                  <c:v>47950.5</c:v>
                </c:pt>
                <c:pt idx="7">
                  <c:v>35635</c:v>
                </c:pt>
                <c:pt idx="8">
                  <c:v>35124</c:v>
                </c:pt>
                <c:pt idx="9">
                  <c:v>18478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1221598</c:v>
                </c:pt>
                <c:pt idx="1">
                  <c:v>782732</c:v>
                </c:pt>
                <c:pt idx="2">
                  <c:v>443392</c:v>
                </c:pt>
                <c:pt idx="3">
                  <c:v>379322</c:v>
                </c:pt>
                <c:pt idx="4">
                  <c:v>327412</c:v>
                </c:pt>
                <c:pt idx="5">
                  <c:v>299473</c:v>
                </c:pt>
                <c:pt idx="6">
                  <c:v>139405</c:v>
                </c:pt>
                <c:pt idx="7">
                  <c:v>108365</c:v>
                </c:pt>
                <c:pt idx="8">
                  <c:v>101370</c:v>
                </c:pt>
                <c:pt idx="9">
                  <c:v>51636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1093096</c:v>
                </c:pt>
                <c:pt idx="1">
                  <c:v>847199</c:v>
                </c:pt>
                <c:pt idx="2">
                  <c:v>363101</c:v>
                </c:pt>
                <c:pt idx="3">
                  <c:v>396517</c:v>
                </c:pt>
                <c:pt idx="4">
                  <c:v>294293</c:v>
                </c:pt>
                <c:pt idx="5">
                  <c:v>439218</c:v>
                </c:pt>
                <c:pt idx="6">
                  <c:v>135787</c:v>
                </c:pt>
                <c:pt idx="7">
                  <c:v>110742</c:v>
                </c:pt>
                <c:pt idx="8">
                  <c:v>114984</c:v>
                </c:pt>
                <c:pt idx="9">
                  <c:v>41089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VIGO</c:v>
                </c:pt>
                <c:pt idx="7">
                  <c:v>ALICANTE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289407</c:v>
                </c:pt>
                <c:pt idx="1">
                  <c:v>286831</c:v>
                </c:pt>
                <c:pt idx="2">
                  <c:v>192644</c:v>
                </c:pt>
                <c:pt idx="3">
                  <c:v>88505</c:v>
                </c:pt>
                <c:pt idx="4">
                  <c:v>65499</c:v>
                </c:pt>
                <c:pt idx="5">
                  <c:v>40716</c:v>
                </c:pt>
                <c:pt idx="6">
                  <c:v>17114</c:v>
                </c:pt>
                <c:pt idx="7">
                  <c:v>13925</c:v>
                </c:pt>
                <c:pt idx="8">
                  <c:v>9739</c:v>
                </c:pt>
                <c:pt idx="9">
                  <c:v>8236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VIGO</c:v>
                </c:pt>
                <c:pt idx="7">
                  <c:v>ALICANTE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228227</c:v>
                </c:pt>
                <c:pt idx="1">
                  <c:v>198465</c:v>
                </c:pt>
                <c:pt idx="2">
                  <c:v>162622</c:v>
                </c:pt>
                <c:pt idx="3">
                  <c:v>77904</c:v>
                </c:pt>
                <c:pt idx="4">
                  <c:v>58861</c:v>
                </c:pt>
                <c:pt idx="5">
                  <c:v>15880</c:v>
                </c:pt>
                <c:pt idx="6">
                  <c:v>5503</c:v>
                </c:pt>
                <c:pt idx="7">
                  <c:v>7667</c:v>
                </c:pt>
                <c:pt idx="8">
                  <c:v>4175</c:v>
                </c:pt>
                <c:pt idx="9">
                  <c:v>25461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SANTANDER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187888</c:v>
                </c:pt>
                <c:pt idx="1">
                  <c:v>159264</c:v>
                </c:pt>
                <c:pt idx="2">
                  <c:v>76222</c:v>
                </c:pt>
                <c:pt idx="3">
                  <c:v>46008</c:v>
                </c:pt>
                <c:pt idx="4">
                  <c:v>42784</c:v>
                </c:pt>
                <c:pt idx="5">
                  <c:v>31514</c:v>
                </c:pt>
                <c:pt idx="6">
                  <c:v>15887</c:v>
                </c:pt>
                <c:pt idx="7">
                  <c:v>14524</c:v>
                </c:pt>
                <c:pt idx="8">
                  <c:v>11647</c:v>
                </c:pt>
                <c:pt idx="9">
                  <c:v>10521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SANTANDER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213980</c:v>
                </c:pt>
                <c:pt idx="1">
                  <c:v>154460</c:v>
                </c:pt>
                <c:pt idx="2">
                  <c:v>84693</c:v>
                </c:pt>
                <c:pt idx="3">
                  <c:v>51065</c:v>
                </c:pt>
                <c:pt idx="4">
                  <c:v>40174</c:v>
                </c:pt>
                <c:pt idx="5">
                  <c:v>31554</c:v>
                </c:pt>
                <c:pt idx="6">
                  <c:v>17708</c:v>
                </c:pt>
                <c:pt idx="7">
                  <c:v>5725</c:v>
                </c:pt>
                <c:pt idx="8">
                  <c:v>12064</c:v>
                </c:pt>
                <c:pt idx="9">
                  <c:v>14004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6581</c:v>
                </c:pt>
                <c:pt idx="1">
                  <c:v>4031</c:v>
                </c:pt>
                <c:pt idx="2">
                  <c:v>3024</c:v>
                </c:pt>
                <c:pt idx="3">
                  <c:v>2684</c:v>
                </c:pt>
                <c:pt idx="4">
                  <c:v>1832</c:v>
                </c:pt>
                <c:pt idx="5">
                  <c:v>1765</c:v>
                </c:pt>
                <c:pt idx="6">
                  <c:v>1621</c:v>
                </c:pt>
                <c:pt idx="7">
                  <c:v>761</c:v>
                </c:pt>
                <c:pt idx="8">
                  <c:v>713</c:v>
                </c:pt>
                <c:pt idx="9">
                  <c:v>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6050</c:v>
                </c:pt>
                <c:pt idx="1">
                  <c:v>4216</c:v>
                </c:pt>
                <c:pt idx="2">
                  <c:v>2988</c:v>
                </c:pt>
                <c:pt idx="3">
                  <c:v>2691</c:v>
                </c:pt>
                <c:pt idx="4">
                  <c:v>1573</c:v>
                </c:pt>
                <c:pt idx="5">
                  <c:v>1739</c:v>
                </c:pt>
                <c:pt idx="6">
                  <c:v>1625</c:v>
                </c:pt>
                <c:pt idx="7">
                  <c:v>744</c:v>
                </c:pt>
                <c:pt idx="8">
                  <c:v>798</c:v>
                </c:pt>
                <c:pt idx="9">
                  <c:v>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73973553</c:v>
                </c:pt>
                <c:pt idx="1">
                  <c:v>55359392</c:v>
                </c:pt>
                <c:pt idx="2">
                  <c:v>53162688</c:v>
                </c:pt>
                <c:pt idx="3">
                  <c:v>51881748</c:v>
                </c:pt>
                <c:pt idx="4">
                  <c:v>46080760</c:v>
                </c:pt>
                <c:pt idx="5">
                  <c:v>28241686</c:v>
                </c:pt>
                <c:pt idx="6">
                  <c:v>15268703</c:v>
                </c:pt>
                <c:pt idx="7">
                  <c:v>9898337</c:v>
                </c:pt>
                <c:pt idx="8">
                  <c:v>9473322</c:v>
                </c:pt>
                <c:pt idx="9">
                  <c:v>8272763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64912854</c:v>
                </c:pt>
                <c:pt idx="1">
                  <c:v>51446599</c:v>
                </c:pt>
                <c:pt idx="2">
                  <c:v>48046919</c:v>
                </c:pt>
                <c:pt idx="3">
                  <c:v>46235683</c:v>
                </c:pt>
                <c:pt idx="4">
                  <c:v>44034326</c:v>
                </c:pt>
                <c:pt idx="5">
                  <c:v>23150002</c:v>
                </c:pt>
                <c:pt idx="6">
                  <c:v>16015823</c:v>
                </c:pt>
                <c:pt idx="7">
                  <c:v>11624202</c:v>
                </c:pt>
                <c:pt idx="8">
                  <c:v>9385836</c:v>
                </c:pt>
                <c:pt idx="9">
                  <c:v>7566224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#N/A</c:v>
                </c:pt>
                <c:pt idx="7">
                  <c:v>ALICANTE</c:v>
                </c:pt>
                <c:pt idx="8">
                  <c:v>CARTAGENA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145</c:v>
                </c:pt>
                <c:pt idx="1">
                  <c:v>133</c:v>
                </c:pt>
                <c:pt idx="2">
                  <c:v>70</c:v>
                </c:pt>
                <c:pt idx="3">
                  <c:v>40</c:v>
                </c:pt>
                <c:pt idx="4">
                  <c:v>27</c:v>
                </c:pt>
                <c:pt idx="5">
                  <c:v>26</c:v>
                </c:pt>
                <c:pt idx="6">
                  <c:v>#N/A</c:v>
                </c:pt>
                <c:pt idx="7">
                  <c:v>9</c:v>
                </c:pt>
                <c:pt idx="8">
                  <c:v>3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#N/A</c:v>
                </c:pt>
                <c:pt idx="7">
                  <c:v>ALICANTE</c:v>
                </c:pt>
                <c:pt idx="8">
                  <c:v>CARTAGENA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116</c:v>
                </c:pt>
                <c:pt idx="1">
                  <c:v>105</c:v>
                </c:pt>
                <c:pt idx="2">
                  <c:v>67</c:v>
                </c:pt>
                <c:pt idx="3">
                  <c:v>36</c:v>
                </c:pt>
                <c:pt idx="4">
                  <c:v>18</c:v>
                </c:pt>
                <c:pt idx="5">
                  <c:v>17</c:v>
                </c:pt>
                <c:pt idx="6">
                  <c:v>#N/A</c:v>
                </c:pt>
                <c:pt idx="7">
                  <c:v>4</c:v>
                </c:pt>
                <c:pt idx="8">
                  <c:v>8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7" sqref="D7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40680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10978538</v>
      </c>
      <c r="E8" s="65">
        <v>12252783</v>
      </c>
      <c r="F8" s="65">
        <v>33191693</v>
      </c>
      <c r="G8" s="65">
        <v>36704151</v>
      </c>
      <c r="H8" s="65">
        <v>3512458</v>
      </c>
      <c r="I8" s="66">
        <f>((G8*100/F8)-100)</f>
        <v>10.58234058744759</v>
      </c>
    </row>
    <row r="9" spans="1:9" x14ac:dyDescent="0.25">
      <c r="A9" s="67"/>
      <c r="B9" s="68"/>
      <c r="C9" s="64" t="s">
        <v>15</v>
      </c>
      <c r="D9" s="65">
        <v>6917189</v>
      </c>
      <c r="E9" s="65">
        <v>6205860</v>
      </c>
      <c r="F9" s="65">
        <v>19373523</v>
      </c>
      <c r="G9" s="65">
        <v>18781837</v>
      </c>
      <c r="H9" s="65">
        <v>-591686</v>
      </c>
      <c r="I9" s="66">
        <f t="shared" ref="I9:I19" si="0">((G9*100/F9)-100)</f>
        <v>-3.054096046444414</v>
      </c>
    </row>
    <row r="10" spans="1:9" x14ac:dyDescent="0.25">
      <c r="A10" s="67"/>
      <c r="B10" s="63" t="s">
        <v>16</v>
      </c>
      <c r="C10" s="64" t="s">
        <v>17</v>
      </c>
      <c r="D10" s="65">
        <v>4724981</v>
      </c>
      <c r="E10" s="65">
        <v>5197502</v>
      </c>
      <c r="F10" s="65">
        <v>12244753</v>
      </c>
      <c r="G10" s="65">
        <v>13410624</v>
      </c>
      <c r="H10" s="65">
        <v>1165871</v>
      </c>
      <c r="I10" s="66">
        <f t="shared" si="0"/>
        <v>9.5213925507521537</v>
      </c>
    </row>
    <row r="11" spans="1:9" x14ac:dyDescent="0.25">
      <c r="A11" s="67"/>
      <c r="B11" s="67"/>
      <c r="C11" s="64" t="s">
        <v>18</v>
      </c>
      <c r="D11" s="65">
        <v>11737845</v>
      </c>
      <c r="E11" s="65">
        <v>11388386</v>
      </c>
      <c r="F11" s="65">
        <v>32054592</v>
      </c>
      <c r="G11" s="65">
        <v>33375837</v>
      </c>
      <c r="H11" s="65">
        <v>1321245</v>
      </c>
      <c r="I11" s="66">
        <f t="shared" si="0"/>
        <v>4.121858733999801</v>
      </c>
    </row>
    <row r="12" spans="1:9" x14ac:dyDescent="0.25">
      <c r="A12" s="68"/>
      <c r="B12" s="68"/>
      <c r="C12" s="64" t="s">
        <v>2</v>
      </c>
      <c r="D12" s="65">
        <v>16462826</v>
      </c>
      <c r="E12" s="65">
        <v>16585888</v>
      </c>
      <c r="F12" s="65">
        <v>44299345</v>
      </c>
      <c r="G12" s="65">
        <v>46786461</v>
      </c>
      <c r="H12" s="65">
        <v>2487116</v>
      </c>
      <c r="I12" s="66">
        <f t="shared" si="0"/>
        <v>5.6143403474701472</v>
      </c>
    </row>
    <row r="13" spans="1:9" x14ac:dyDescent="0.25">
      <c r="A13" s="69"/>
      <c r="B13" s="69"/>
      <c r="C13" s="70" t="s">
        <v>2</v>
      </c>
      <c r="D13" s="71">
        <v>34358553</v>
      </c>
      <c r="E13" s="71">
        <v>35044531</v>
      </c>
      <c r="F13" s="71">
        <v>96864561</v>
      </c>
      <c r="G13" s="71">
        <v>102272449</v>
      </c>
      <c r="H13" s="71">
        <v>5407888</v>
      </c>
      <c r="I13" s="72">
        <f t="shared" si="0"/>
        <v>5.5829376029485189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23828</v>
      </c>
      <c r="E14" s="65">
        <v>20969</v>
      </c>
      <c r="F14" s="65">
        <v>55961</v>
      </c>
      <c r="G14" s="65">
        <v>53932</v>
      </c>
      <c r="H14" s="65">
        <v>-2029</v>
      </c>
      <c r="I14" s="66">
        <f t="shared" si="0"/>
        <v>-3.6257393541931009</v>
      </c>
    </row>
    <row r="15" spans="1:9" x14ac:dyDescent="0.25">
      <c r="A15" s="67"/>
      <c r="B15" s="63" t="s">
        <v>7</v>
      </c>
      <c r="C15" s="64" t="s">
        <v>8</v>
      </c>
      <c r="D15" s="65">
        <v>628761</v>
      </c>
      <c r="E15" s="65">
        <v>636692</v>
      </c>
      <c r="F15" s="65">
        <v>1742482</v>
      </c>
      <c r="G15" s="65">
        <v>1822719</v>
      </c>
      <c r="H15" s="65">
        <v>80237</v>
      </c>
      <c r="I15" s="66">
        <f t="shared" si="0"/>
        <v>4.6047534493900031</v>
      </c>
    </row>
    <row r="16" spans="1:9" x14ac:dyDescent="0.25">
      <c r="A16" s="67"/>
      <c r="B16" s="68"/>
      <c r="C16" s="64" t="s">
        <v>9</v>
      </c>
      <c r="D16" s="65">
        <v>216358</v>
      </c>
      <c r="E16" s="65">
        <v>169886</v>
      </c>
      <c r="F16" s="65">
        <v>578508</v>
      </c>
      <c r="G16" s="65">
        <v>543093</v>
      </c>
      <c r="H16" s="65">
        <v>-35415</v>
      </c>
      <c r="I16" s="66">
        <f t="shared" si="0"/>
        <v>-6.1217822398307362</v>
      </c>
    </row>
    <row r="17" spans="1:9" x14ac:dyDescent="0.25">
      <c r="A17" s="68"/>
      <c r="B17" s="73" t="s">
        <v>10</v>
      </c>
      <c r="C17" s="64" t="s">
        <v>11</v>
      </c>
      <c r="D17" s="65">
        <v>332962</v>
      </c>
      <c r="E17" s="65">
        <v>250327</v>
      </c>
      <c r="F17" s="65">
        <v>862844</v>
      </c>
      <c r="G17" s="65">
        <v>605471</v>
      </c>
      <c r="H17" s="65">
        <v>-257373</v>
      </c>
      <c r="I17" s="66">
        <f t="shared" si="0"/>
        <v>-29.828451029386542</v>
      </c>
    </row>
    <row r="18" spans="1:9" x14ac:dyDescent="0.25">
      <c r="A18" s="74"/>
      <c r="B18" s="74"/>
      <c r="C18" s="70" t="s">
        <v>2</v>
      </c>
      <c r="D18" s="71">
        <v>1201909</v>
      </c>
      <c r="E18" s="71">
        <v>1077874</v>
      </c>
      <c r="F18" s="71">
        <v>3239795</v>
      </c>
      <c r="G18" s="71">
        <v>3025215</v>
      </c>
      <c r="H18" s="71">
        <v>-214580</v>
      </c>
      <c r="I18" s="72">
        <f t="shared" si="0"/>
        <v>-6.6232585703725135</v>
      </c>
    </row>
    <row r="19" spans="1:9" x14ac:dyDescent="0.25">
      <c r="A19" s="75"/>
      <c r="B19" s="75"/>
      <c r="C19" s="76" t="s">
        <v>1</v>
      </c>
      <c r="D19" s="77">
        <f>+D13+D18</f>
        <v>35560462</v>
      </c>
      <c r="E19" s="77">
        <f t="shared" ref="E19:G19" si="1">+E13+E18</f>
        <v>36122405</v>
      </c>
      <c r="F19" s="77">
        <f t="shared" si="1"/>
        <v>100104356</v>
      </c>
      <c r="G19" s="77">
        <f t="shared" si="1"/>
        <v>105297664</v>
      </c>
      <c r="H19" s="77">
        <f t="shared" ref="H19" si="2">G19-F19</f>
        <v>5193308</v>
      </c>
      <c r="I19" s="78">
        <f t="shared" si="0"/>
        <v>5.1878941212108742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7974070</v>
      </c>
      <c r="E21" s="65">
        <v>7062584</v>
      </c>
      <c r="F21" s="65">
        <v>22002895</v>
      </c>
      <c r="G21" s="65">
        <v>21784923</v>
      </c>
      <c r="H21" s="65">
        <v>-217972</v>
      </c>
      <c r="I21" s="66">
        <f t="shared" ref="I21:I34" si="3">((G21*100/F21)-100)</f>
        <v>-0.99065145745593952</v>
      </c>
    </row>
    <row r="22" spans="1:9" x14ac:dyDescent="0.25">
      <c r="A22" s="67"/>
      <c r="B22" s="68"/>
      <c r="C22" s="64" t="s">
        <v>22</v>
      </c>
      <c r="D22" s="65">
        <v>7192680</v>
      </c>
      <c r="E22" s="65">
        <v>6474832</v>
      </c>
      <c r="F22" s="65">
        <v>19983866</v>
      </c>
      <c r="G22" s="65">
        <v>19970970</v>
      </c>
      <c r="H22" s="65">
        <v>-12896</v>
      </c>
      <c r="I22" s="66">
        <f t="shared" si="3"/>
        <v>-6.4532058011195659E-2</v>
      </c>
    </row>
    <row r="23" spans="1:9" x14ac:dyDescent="0.25">
      <c r="A23" s="67"/>
      <c r="B23" s="73" t="s">
        <v>23</v>
      </c>
      <c r="C23" s="64" t="s">
        <v>24</v>
      </c>
      <c r="D23" s="65">
        <v>3609997</v>
      </c>
      <c r="E23" s="65">
        <v>3682857</v>
      </c>
      <c r="F23" s="65">
        <v>9468145</v>
      </c>
      <c r="G23" s="65">
        <v>9863204</v>
      </c>
      <c r="H23" s="65">
        <v>395059</v>
      </c>
      <c r="I23" s="66">
        <f t="shared" si="3"/>
        <v>4.1725068638048981</v>
      </c>
    </row>
    <row r="24" spans="1:9" x14ac:dyDescent="0.25">
      <c r="A24" s="67"/>
      <c r="B24" s="63" t="s">
        <v>25</v>
      </c>
      <c r="C24" s="64" t="s">
        <v>26</v>
      </c>
      <c r="D24" s="65">
        <v>1078991</v>
      </c>
      <c r="E24" s="65">
        <v>1045592.5</v>
      </c>
      <c r="F24" s="65">
        <v>2941376.5</v>
      </c>
      <c r="G24" s="65">
        <v>3072383.25</v>
      </c>
      <c r="H24" s="65">
        <v>131006.75</v>
      </c>
      <c r="I24" s="66">
        <f t="shared" si="3"/>
        <v>4.4539265884527168</v>
      </c>
    </row>
    <row r="25" spans="1:9" x14ac:dyDescent="0.25">
      <c r="A25" s="67"/>
      <c r="B25" s="67"/>
      <c r="C25" s="64" t="s">
        <v>21</v>
      </c>
      <c r="D25" s="65">
        <v>562397.5</v>
      </c>
      <c r="E25" s="65">
        <v>478806.5</v>
      </c>
      <c r="F25" s="65">
        <v>1550687.5</v>
      </c>
      <c r="G25" s="65">
        <v>1558861.75</v>
      </c>
      <c r="H25" s="65">
        <v>8174.25</v>
      </c>
      <c r="I25" s="66">
        <f t="shared" si="3"/>
        <v>0.52713715690620688</v>
      </c>
    </row>
    <row r="26" spans="1:9" x14ac:dyDescent="0.25">
      <c r="A26" s="67"/>
      <c r="B26" s="67"/>
      <c r="C26" s="64" t="s">
        <v>27</v>
      </c>
      <c r="D26" s="65">
        <v>149389</v>
      </c>
      <c r="E26" s="65">
        <v>149130.5</v>
      </c>
      <c r="F26" s="65">
        <v>393476.5</v>
      </c>
      <c r="G26" s="65">
        <v>398851.75</v>
      </c>
      <c r="H26" s="65">
        <v>5375.25</v>
      </c>
      <c r="I26" s="66">
        <f t="shared" si="3"/>
        <v>1.3660917488083726</v>
      </c>
    </row>
    <row r="27" spans="1:9" x14ac:dyDescent="0.25">
      <c r="A27" s="67"/>
      <c r="B27" s="67"/>
      <c r="C27" s="64" t="s">
        <v>28</v>
      </c>
      <c r="D27" s="65">
        <v>367204.5</v>
      </c>
      <c r="E27" s="65">
        <v>417655.5</v>
      </c>
      <c r="F27" s="65">
        <v>997194.5</v>
      </c>
      <c r="G27" s="65">
        <v>1112800.75</v>
      </c>
      <c r="H27" s="65">
        <v>115606.25</v>
      </c>
      <c r="I27" s="66">
        <f t="shared" si="3"/>
        <v>11.593149581149916</v>
      </c>
    </row>
    <row r="28" spans="1:9" x14ac:dyDescent="0.25">
      <c r="A28" s="67"/>
      <c r="B28" s="68"/>
      <c r="C28" s="64" t="s">
        <v>29</v>
      </c>
      <c r="D28" s="65">
        <v>516593.5</v>
      </c>
      <c r="E28" s="65">
        <v>566786</v>
      </c>
      <c r="F28" s="65">
        <v>1390689</v>
      </c>
      <c r="G28" s="65">
        <v>1513521.5</v>
      </c>
      <c r="H28" s="65">
        <v>122832.5</v>
      </c>
      <c r="I28" s="66">
        <f t="shared" si="3"/>
        <v>8.8324923832718838</v>
      </c>
    </row>
    <row r="29" spans="1:9" x14ac:dyDescent="0.25">
      <c r="A29" s="67"/>
      <c r="B29" s="63" t="s">
        <v>30</v>
      </c>
      <c r="C29" s="64" t="s">
        <v>31</v>
      </c>
      <c r="D29" s="65">
        <v>1536024</v>
      </c>
      <c r="E29" s="65">
        <v>1545580</v>
      </c>
      <c r="F29" s="65">
        <v>3974276</v>
      </c>
      <c r="G29" s="65">
        <v>4021221</v>
      </c>
      <c r="H29" s="65">
        <v>46945</v>
      </c>
      <c r="I29" s="66">
        <f t="shared" si="3"/>
        <v>1.1812214350487977</v>
      </c>
    </row>
    <row r="30" spans="1:9" x14ac:dyDescent="0.25">
      <c r="A30" s="67"/>
      <c r="B30" s="68"/>
      <c r="C30" s="64" t="s">
        <v>32</v>
      </c>
      <c r="D30" s="65">
        <v>308340</v>
      </c>
      <c r="E30" s="65">
        <v>445924</v>
      </c>
      <c r="F30" s="65">
        <v>804344</v>
      </c>
      <c r="G30" s="65">
        <v>1024946</v>
      </c>
      <c r="H30" s="65">
        <v>220602</v>
      </c>
      <c r="I30" s="66">
        <f t="shared" si="3"/>
        <v>27.426325054951619</v>
      </c>
    </row>
    <row r="31" spans="1:9" x14ac:dyDescent="0.25">
      <c r="A31" s="67"/>
      <c r="B31" s="73" t="s">
        <v>33</v>
      </c>
      <c r="C31" s="64" t="s">
        <v>34</v>
      </c>
      <c r="D31" s="65">
        <v>238262</v>
      </c>
      <c r="E31" s="65">
        <v>211468</v>
      </c>
      <c r="F31" s="65">
        <v>645715</v>
      </c>
      <c r="G31" s="65">
        <v>613264</v>
      </c>
      <c r="H31" s="65">
        <v>-32451</v>
      </c>
      <c r="I31" s="66">
        <f t="shared" si="3"/>
        <v>-5.025591785849798</v>
      </c>
    </row>
    <row r="32" spans="1:9" x14ac:dyDescent="0.25">
      <c r="A32" s="67"/>
      <c r="B32" s="63" t="s">
        <v>35</v>
      </c>
      <c r="C32" s="64" t="s">
        <v>36</v>
      </c>
      <c r="D32" s="65">
        <v>9878</v>
      </c>
      <c r="E32" s="65">
        <v>9634</v>
      </c>
      <c r="F32" s="65">
        <v>27506</v>
      </c>
      <c r="G32" s="65">
        <v>28125</v>
      </c>
      <c r="H32" s="65">
        <v>619</v>
      </c>
      <c r="I32" s="66">
        <f t="shared" si="3"/>
        <v>2.2504180905984157</v>
      </c>
    </row>
    <row r="33" spans="1:9" x14ac:dyDescent="0.25">
      <c r="A33" s="67"/>
      <c r="B33" s="67"/>
      <c r="C33" s="64" t="s">
        <v>37</v>
      </c>
      <c r="D33" s="65">
        <v>132851209</v>
      </c>
      <c r="E33" s="65">
        <v>144791349</v>
      </c>
      <c r="F33" s="65">
        <v>375714323</v>
      </c>
      <c r="G33" s="65">
        <v>410486110</v>
      </c>
      <c r="H33" s="65">
        <v>34771787</v>
      </c>
      <c r="I33" s="66">
        <f t="shared" si="3"/>
        <v>9.2548473325037435</v>
      </c>
    </row>
    <row r="34" spans="1:9" x14ac:dyDescent="0.25">
      <c r="A34" s="80"/>
      <c r="B34" s="81"/>
      <c r="C34" s="64" t="s">
        <v>38</v>
      </c>
      <c r="D34" s="65">
        <v>165</v>
      </c>
      <c r="E34" s="65">
        <v>221</v>
      </c>
      <c r="F34" s="65">
        <v>402</v>
      </c>
      <c r="G34" s="65">
        <v>485</v>
      </c>
      <c r="H34" s="65">
        <v>83</v>
      </c>
      <c r="I34" s="66">
        <f t="shared" si="3"/>
        <v>20.646766169154233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990368</v>
      </c>
      <c r="C7" s="37">
        <v>854724</v>
      </c>
      <c r="D7" s="37">
        <v>2922889</v>
      </c>
      <c r="E7" s="37">
        <v>2958075</v>
      </c>
      <c r="F7" s="10">
        <f>((E7*100)/D7)-100</f>
        <v>1.2038089711925437</v>
      </c>
      <c r="G7" s="1"/>
      <c r="H7" s="1"/>
      <c r="I7" s="1"/>
    </row>
    <row r="8" spans="1:12" x14ac:dyDescent="0.25">
      <c r="A8" s="11" t="s">
        <v>45</v>
      </c>
      <c r="B8" s="38">
        <v>197912</v>
      </c>
      <c r="C8" s="38">
        <v>184546</v>
      </c>
      <c r="D8" s="38">
        <v>524260</v>
      </c>
      <c r="E8" s="38">
        <v>488449</v>
      </c>
      <c r="F8" s="13">
        <f t="shared" ref="F8:F35" si="0">((E8*100)/D8)-100</f>
        <v>-6.8307709914927699</v>
      </c>
      <c r="G8" s="1"/>
      <c r="H8" s="1"/>
      <c r="I8" s="1"/>
    </row>
    <row r="9" spans="1:12" x14ac:dyDescent="0.25">
      <c r="A9" s="8" t="s">
        <v>46</v>
      </c>
      <c r="B9" s="37">
        <v>211036</v>
      </c>
      <c r="C9" s="37">
        <v>306248</v>
      </c>
      <c r="D9" s="37">
        <v>1039443</v>
      </c>
      <c r="E9" s="37">
        <v>1223746</v>
      </c>
      <c r="F9" s="10">
        <f t="shared" si="0"/>
        <v>17.73093858922519</v>
      </c>
      <c r="G9" s="1"/>
      <c r="H9" s="1"/>
      <c r="I9" s="1"/>
    </row>
    <row r="10" spans="1:12" x14ac:dyDescent="0.25">
      <c r="A10" s="11" t="s">
        <v>47</v>
      </c>
      <c r="B10" s="38">
        <v>437152</v>
      </c>
      <c r="C10" s="38">
        <v>519235</v>
      </c>
      <c r="D10" s="38">
        <v>1246673</v>
      </c>
      <c r="E10" s="38">
        <v>1346519</v>
      </c>
      <c r="F10" s="13">
        <f t="shared" si="0"/>
        <v>8.0089967457384574</v>
      </c>
      <c r="G10" s="1"/>
      <c r="H10" s="1"/>
      <c r="I10" s="1"/>
    </row>
    <row r="11" spans="1:12" x14ac:dyDescent="0.25">
      <c r="A11" s="8" t="s">
        <v>48</v>
      </c>
      <c r="B11" s="37">
        <v>6033034</v>
      </c>
      <c r="C11" s="37">
        <v>5927022</v>
      </c>
      <c r="D11" s="37">
        <v>16977473</v>
      </c>
      <c r="E11" s="37">
        <v>17953162</v>
      </c>
      <c r="F11" s="10">
        <f t="shared" si="0"/>
        <v>5.7469624601965137</v>
      </c>
      <c r="G11" s="1"/>
      <c r="H11" s="1"/>
      <c r="I11" s="1"/>
    </row>
    <row r="12" spans="1:12" x14ac:dyDescent="0.25">
      <c r="A12" s="11" t="s">
        <v>49</v>
      </c>
      <c r="B12" s="38">
        <v>325946</v>
      </c>
      <c r="C12" s="38">
        <v>350279</v>
      </c>
      <c r="D12" s="38">
        <v>1204812</v>
      </c>
      <c r="E12" s="38">
        <v>1044795</v>
      </c>
      <c r="F12" s="13">
        <f t="shared" si="0"/>
        <v>-13.281491220206973</v>
      </c>
      <c r="G12" s="1"/>
      <c r="H12" s="1"/>
      <c r="I12" s="1"/>
    </row>
    <row r="13" spans="1:12" x14ac:dyDescent="0.25">
      <c r="A13" s="8" t="s">
        <v>50</v>
      </c>
      <c r="B13" s="37">
        <v>998823</v>
      </c>
      <c r="C13" s="37">
        <v>1071653</v>
      </c>
      <c r="D13" s="37">
        <v>2597608</v>
      </c>
      <c r="E13" s="37">
        <v>2570255</v>
      </c>
      <c r="F13" s="10">
        <f t="shared" si="0"/>
        <v>-1.0530072281883918</v>
      </c>
      <c r="G13" s="1"/>
      <c r="H13" s="1"/>
      <c r="I13" s="1"/>
    </row>
    <row r="14" spans="1:12" x14ac:dyDescent="0.25">
      <c r="A14" s="11" t="s">
        <v>51</v>
      </c>
      <c r="B14" s="38">
        <v>3552782</v>
      </c>
      <c r="C14" s="38">
        <v>3591223</v>
      </c>
      <c r="D14" s="38">
        <v>10153456</v>
      </c>
      <c r="E14" s="38">
        <v>11254538</v>
      </c>
      <c r="F14" s="13">
        <f t="shared" si="0"/>
        <v>10.844406082027632</v>
      </c>
      <c r="G14" s="1"/>
      <c r="H14" s="1"/>
      <c r="I14" s="1"/>
    </row>
    <row r="15" spans="1:12" x14ac:dyDescent="0.25">
      <c r="A15" s="8" t="s">
        <v>52</v>
      </c>
      <c r="B15" s="37">
        <v>2304658</v>
      </c>
      <c r="C15" s="37">
        <v>2952441</v>
      </c>
      <c r="D15" s="37">
        <v>7134587</v>
      </c>
      <c r="E15" s="37">
        <v>8318321</v>
      </c>
      <c r="F15" s="10">
        <f t="shared" si="0"/>
        <v>16.591485954267569</v>
      </c>
      <c r="G15" s="1"/>
      <c r="H15" s="1"/>
      <c r="I15" s="1"/>
    </row>
    <row r="16" spans="1:12" x14ac:dyDescent="0.25">
      <c r="A16" s="11" t="s">
        <v>53</v>
      </c>
      <c r="B16" s="38">
        <v>1635131</v>
      </c>
      <c r="C16" s="38">
        <v>1851120</v>
      </c>
      <c r="D16" s="38">
        <v>4616925</v>
      </c>
      <c r="E16" s="38">
        <v>5264451</v>
      </c>
      <c r="F16" s="13">
        <f t="shared" si="0"/>
        <v>14.025049139849571</v>
      </c>
      <c r="G16" s="1"/>
      <c r="H16" s="1"/>
      <c r="I16" s="1"/>
    </row>
    <row r="17" spans="1:9" x14ac:dyDescent="0.25">
      <c r="A17" s="8" t="s">
        <v>54</v>
      </c>
      <c r="B17" s="37">
        <v>997462</v>
      </c>
      <c r="C17" s="37">
        <v>975314</v>
      </c>
      <c r="D17" s="37">
        <v>2612113</v>
      </c>
      <c r="E17" s="37">
        <v>3169281</v>
      </c>
      <c r="F17" s="10">
        <f t="shared" si="0"/>
        <v>21.330164506665682</v>
      </c>
      <c r="G17" s="1"/>
      <c r="H17" s="1"/>
      <c r="I17" s="1"/>
    </row>
    <row r="18" spans="1:9" x14ac:dyDescent="0.25">
      <c r="A18" s="11" t="s">
        <v>55</v>
      </c>
      <c r="B18" s="38">
        <v>239367</v>
      </c>
      <c r="C18" s="38">
        <v>259463</v>
      </c>
      <c r="D18" s="38">
        <v>674842</v>
      </c>
      <c r="E18" s="38">
        <v>718594</v>
      </c>
      <c r="F18" s="13">
        <f t="shared" si="0"/>
        <v>6.4832953491335701</v>
      </c>
      <c r="G18" s="1"/>
      <c r="H18" s="1"/>
      <c r="I18" s="1"/>
    </row>
    <row r="19" spans="1:9" x14ac:dyDescent="0.25">
      <c r="A19" s="8" t="s">
        <v>56</v>
      </c>
      <c r="B19" s="37">
        <v>873880</v>
      </c>
      <c r="C19" s="37">
        <v>1127794</v>
      </c>
      <c r="D19" s="37">
        <v>2702451</v>
      </c>
      <c r="E19" s="37">
        <v>2796095</v>
      </c>
      <c r="F19" s="10">
        <f t="shared" si="0"/>
        <v>3.4651507094855702</v>
      </c>
      <c r="G19" s="1"/>
      <c r="H19" s="1"/>
      <c r="I19" s="1"/>
    </row>
    <row r="20" spans="1:9" x14ac:dyDescent="0.25">
      <c r="A20" s="11" t="s">
        <v>57</v>
      </c>
      <c r="B20" s="38">
        <v>1812592</v>
      </c>
      <c r="C20" s="38">
        <v>797929</v>
      </c>
      <c r="D20" s="38">
        <v>4346240</v>
      </c>
      <c r="E20" s="38">
        <v>3385609</v>
      </c>
      <c r="F20" s="13">
        <f t="shared" si="0"/>
        <v>-22.102576019731998</v>
      </c>
      <c r="G20" s="1"/>
      <c r="H20" s="1"/>
      <c r="I20" s="1"/>
    </row>
    <row r="21" spans="1:9" x14ac:dyDescent="0.25">
      <c r="A21" s="8" t="s">
        <v>58</v>
      </c>
      <c r="B21" s="37">
        <v>1500043</v>
      </c>
      <c r="C21" s="37">
        <v>2127617</v>
      </c>
      <c r="D21" s="37">
        <v>4129167</v>
      </c>
      <c r="E21" s="37">
        <v>4961335</v>
      </c>
      <c r="F21" s="10">
        <f t="shared" si="0"/>
        <v>20.153411087514741</v>
      </c>
      <c r="G21" s="1"/>
      <c r="H21" s="1"/>
      <c r="I21" s="1"/>
    </row>
    <row r="22" spans="1:9" x14ac:dyDescent="0.25">
      <c r="A22" s="11" t="s">
        <v>59</v>
      </c>
      <c r="B22" s="38">
        <v>1862980</v>
      </c>
      <c r="C22" s="38">
        <v>1949453</v>
      </c>
      <c r="D22" s="38">
        <v>5341479</v>
      </c>
      <c r="E22" s="38">
        <v>5738206</v>
      </c>
      <c r="F22" s="13">
        <f t="shared" si="0"/>
        <v>7.427287461019688</v>
      </c>
      <c r="G22" s="1"/>
      <c r="H22" s="1"/>
      <c r="I22" s="1"/>
    </row>
    <row r="23" spans="1:9" x14ac:dyDescent="0.25">
      <c r="A23" s="8" t="s">
        <v>60</v>
      </c>
      <c r="B23" s="37">
        <v>172186</v>
      </c>
      <c r="C23" s="37">
        <v>211196</v>
      </c>
      <c r="D23" s="37">
        <v>509373</v>
      </c>
      <c r="E23" s="37">
        <v>554020</v>
      </c>
      <c r="F23" s="10">
        <f t="shared" si="0"/>
        <v>8.7650896297997747</v>
      </c>
      <c r="G23" s="1"/>
      <c r="H23" s="1"/>
      <c r="I23" s="1"/>
    </row>
    <row r="24" spans="1:9" x14ac:dyDescent="0.25">
      <c r="A24" s="11" t="s">
        <v>61</v>
      </c>
      <c r="B24" s="38">
        <v>145307</v>
      </c>
      <c r="C24" s="38">
        <v>126069</v>
      </c>
      <c r="D24" s="38">
        <v>487402</v>
      </c>
      <c r="E24" s="38">
        <v>406329</v>
      </c>
      <c r="F24" s="13">
        <f t="shared" si="0"/>
        <v>-16.633702775121975</v>
      </c>
      <c r="G24" s="1"/>
      <c r="H24" s="1"/>
      <c r="I24" s="1"/>
    </row>
    <row r="25" spans="1:9" x14ac:dyDescent="0.25">
      <c r="A25" s="8" t="s">
        <v>62</v>
      </c>
      <c r="B25" s="37">
        <v>79230</v>
      </c>
      <c r="C25" s="37">
        <v>71333</v>
      </c>
      <c r="D25" s="37">
        <v>204071</v>
      </c>
      <c r="E25" s="37">
        <v>194923</v>
      </c>
      <c r="F25" s="10">
        <f t="shared" si="0"/>
        <v>-4.4827535514600356</v>
      </c>
      <c r="G25" s="1"/>
      <c r="H25" s="1"/>
      <c r="I25" s="1"/>
    </row>
    <row r="26" spans="1:9" x14ac:dyDescent="0.25">
      <c r="A26" s="11" t="s">
        <v>63</v>
      </c>
      <c r="B26" s="38">
        <v>131904</v>
      </c>
      <c r="C26" s="38">
        <v>184187</v>
      </c>
      <c r="D26" s="38">
        <v>465606</v>
      </c>
      <c r="E26" s="38">
        <v>550622</v>
      </c>
      <c r="F26" s="13">
        <f t="shared" si="0"/>
        <v>18.259214872660579</v>
      </c>
      <c r="G26" s="1"/>
      <c r="H26" s="1"/>
      <c r="I26" s="1"/>
    </row>
    <row r="27" spans="1:9" x14ac:dyDescent="0.25">
      <c r="A27" s="8" t="s">
        <v>64</v>
      </c>
      <c r="B27" s="37">
        <v>383257</v>
      </c>
      <c r="C27" s="37">
        <v>379535</v>
      </c>
      <c r="D27" s="37">
        <v>828743</v>
      </c>
      <c r="E27" s="37">
        <v>1028802</v>
      </c>
      <c r="F27" s="10">
        <f t="shared" si="0"/>
        <v>24.140053068321549</v>
      </c>
      <c r="G27" s="1"/>
      <c r="H27" s="1"/>
      <c r="I27" s="1"/>
    </row>
    <row r="28" spans="1:9" x14ac:dyDescent="0.25">
      <c r="A28" s="11" t="s">
        <v>65</v>
      </c>
      <c r="B28" s="38">
        <v>1589807</v>
      </c>
      <c r="C28" s="38">
        <v>1169088</v>
      </c>
      <c r="D28" s="38">
        <v>3999945</v>
      </c>
      <c r="E28" s="38">
        <v>3481383</v>
      </c>
      <c r="F28" s="13">
        <f t="shared" si="0"/>
        <v>-12.964228258138547</v>
      </c>
      <c r="G28" s="1"/>
      <c r="H28" s="1"/>
      <c r="I28" s="1"/>
    </row>
    <row r="29" spans="1:9" x14ac:dyDescent="0.25">
      <c r="A29" s="8" t="s">
        <v>66</v>
      </c>
      <c r="B29" s="37">
        <v>382693</v>
      </c>
      <c r="C29" s="37">
        <v>596675</v>
      </c>
      <c r="D29" s="37">
        <v>1071377</v>
      </c>
      <c r="E29" s="37">
        <v>1323332</v>
      </c>
      <c r="F29" s="10">
        <f t="shared" si="0"/>
        <v>23.516931948324441</v>
      </c>
      <c r="G29" s="1"/>
      <c r="H29" s="1"/>
      <c r="I29" s="1"/>
    </row>
    <row r="30" spans="1:9" x14ac:dyDescent="0.25">
      <c r="A30" s="11" t="s">
        <v>67</v>
      </c>
      <c r="B30" s="38">
        <v>384703</v>
      </c>
      <c r="C30" s="38">
        <v>522209</v>
      </c>
      <c r="D30" s="38">
        <v>1072241</v>
      </c>
      <c r="E30" s="38">
        <v>1249993</v>
      </c>
      <c r="F30" s="13">
        <f t="shared" si="0"/>
        <v>16.577616412728105</v>
      </c>
      <c r="G30" s="1"/>
      <c r="H30" s="1"/>
      <c r="I30" s="1"/>
    </row>
    <row r="31" spans="1:9" x14ac:dyDescent="0.25">
      <c r="A31" s="8" t="s">
        <v>68</v>
      </c>
      <c r="B31" s="37">
        <v>2664142</v>
      </c>
      <c r="C31" s="37">
        <v>2061612</v>
      </c>
      <c r="D31" s="37">
        <v>8185060</v>
      </c>
      <c r="E31" s="37">
        <v>6478682</v>
      </c>
      <c r="F31" s="10">
        <f t="shared" si="0"/>
        <v>-20.847470879871381</v>
      </c>
      <c r="G31" s="1"/>
      <c r="H31" s="1"/>
      <c r="I31" s="1"/>
    </row>
    <row r="32" spans="1:9" x14ac:dyDescent="0.25">
      <c r="A32" s="11" t="s">
        <v>69</v>
      </c>
      <c r="B32" s="38">
        <v>5209059</v>
      </c>
      <c r="C32" s="38">
        <v>5490066</v>
      </c>
      <c r="D32" s="38">
        <v>13876368</v>
      </c>
      <c r="E32" s="38">
        <v>15625561</v>
      </c>
      <c r="F32" s="13">
        <f t="shared" si="0"/>
        <v>12.605553556953808</v>
      </c>
      <c r="G32" s="1"/>
      <c r="H32" s="1"/>
      <c r="I32" s="1"/>
    </row>
    <row r="33" spans="1:9" x14ac:dyDescent="0.25">
      <c r="A33" s="8" t="s">
        <v>70</v>
      </c>
      <c r="B33" s="37">
        <v>381837</v>
      </c>
      <c r="C33" s="37">
        <v>392900</v>
      </c>
      <c r="D33" s="37">
        <v>998967</v>
      </c>
      <c r="E33" s="37">
        <v>1028844</v>
      </c>
      <c r="F33" s="10">
        <f t="shared" si="0"/>
        <v>2.9907894855385564</v>
      </c>
      <c r="G33" s="1"/>
      <c r="H33" s="1"/>
      <c r="I33" s="1"/>
    </row>
    <row r="34" spans="1:9" x14ac:dyDescent="0.25">
      <c r="A34" s="11" t="s">
        <v>71</v>
      </c>
      <c r="B34" s="38">
        <v>63171</v>
      </c>
      <c r="C34" s="38">
        <v>71474</v>
      </c>
      <c r="D34" s="38">
        <v>180785</v>
      </c>
      <c r="E34" s="38">
        <v>183742</v>
      </c>
      <c r="F34" s="13">
        <f t="shared" si="0"/>
        <v>1.6356445501562575</v>
      </c>
      <c r="G34" s="1"/>
      <c r="H34" s="1"/>
      <c r="I34" s="1"/>
    </row>
    <row r="35" spans="1:9" x14ac:dyDescent="0.25">
      <c r="A35" s="14" t="s">
        <v>72</v>
      </c>
      <c r="B35" s="15">
        <f>SUM(B7:B34)</f>
        <v>35560462</v>
      </c>
      <c r="C35" s="15">
        <f t="shared" ref="C35:E35" si="1">SUM(C7:C34)</f>
        <v>36122405</v>
      </c>
      <c r="D35" s="15">
        <f t="shared" si="1"/>
        <v>100104356</v>
      </c>
      <c r="E35" s="15">
        <f t="shared" si="1"/>
        <v>105297664</v>
      </c>
      <c r="F35" s="16">
        <f t="shared" si="0"/>
        <v>5.1878941212108742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2958075</v>
      </c>
      <c r="C38" s="41">
        <f>D7</f>
        <v>2922889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17953162</v>
      </c>
      <c r="G38" s="42">
        <f>LOOKUP(E38,$A$38:$A$65,$C$38:$C$65)</f>
        <v>16977473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488449</v>
      </c>
      <c r="C39" s="41">
        <f t="shared" ref="C39:C65" si="5">D8</f>
        <v>524260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65" si="7">LOOKUP(E39,$A$38:$A$65,$B$38:$B$65)</f>
        <v>15625561</v>
      </c>
      <c r="G39" s="42">
        <f t="shared" ref="G39:G65" si="8">LOOKUP(E39,$A$38:$A$65,$C$38:$C$65)</f>
        <v>13876368</v>
      </c>
    </row>
    <row r="40" spans="1:9" x14ac:dyDescent="0.25">
      <c r="A40" s="42" t="str">
        <f t="shared" si="3"/>
        <v>ALMERIA</v>
      </c>
      <c r="B40" s="41">
        <f t="shared" si="4"/>
        <v>1223746</v>
      </c>
      <c r="C40" s="41">
        <f t="shared" si="5"/>
        <v>1039443</v>
      </c>
      <c r="D40" s="41">
        <f t="shared" si="6"/>
        <v>18</v>
      </c>
      <c r="E40" s="42" t="str">
        <f t="shared" si="2"/>
        <v>BARCELONA</v>
      </c>
      <c r="F40" s="42">
        <f t="shared" si="7"/>
        <v>11254538</v>
      </c>
      <c r="G40" s="42">
        <f t="shared" si="8"/>
        <v>10153456</v>
      </c>
    </row>
    <row r="41" spans="1:9" x14ac:dyDescent="0.25">
      <c r="A41" s="42" t="str">
        <f t="shared" si="3"/>
        <v>AVILES</v>
      </c>
      <c r="B41" s="41">
        <f t="shared" si="4"/>
        <v>1346519</v>
      </c>
      <c r="C41" s="41">
        <f t="shared" si="5"/>
        <v>1246673</v>
      </c>
      <c r="D41" s="41">
        <f t="shared" si="6"/>
        <v>15</v>
      </c>
      <c r="E41" s="42" t="str">
        <f t="shared" si="2"/>
        <v>BILBAO</v>
      </c>
      <c r="F41" s="42">
        <f t="shared" si="7"/>
        <v>8318321</v>
      </c>
      <c r="G41" s="42">
        <f t="shared" si="8"/>
        <v>7134587</v>
      </c>
    </row>
    <row r="42" spans="1:9" x14ac:dyDescent="0.25">
      <c r="A42" s="42" t="str">
        <f t="shared" si="3"/>
        <v>BAHIA DE ALGECIRAS</v>
      </c>
      <c r="B42" s="41">
        <f t="shared" si="4"/>
        <v>17953162</v>
      </c>
      <c r="C42" s="41">
        <f t="shared" si="5"/>
        <v>16977473</v>
      </c>
      <c r="D42" s="41">
        <f t="shared" si="6"/>
        <v>1</v>
      </c>
      <c r="E42" s="42" t="str">
        <f t="shared" si="2"/>
        <v>TARRAGONA</v>
      </c>
      <c r="F42" s="42">
        <f t="shared" si="7"/>
        <v>6478682</v>
      </c>
      <c r="G42" s="42">
        <f t="shared" si="8"/>
        <v>8185060</v>
      </c>
    </row>
    <row r="43" spans="1:9" x14ac:dyDescent="0.25">
      <c r="A43" s="42" t="str">
        <f t="shared" si="3"/>
        <v>BAHIA DE CADIZ</v>
      </c>
      <c r="B43" s="41">
        <f t="shared" si="4"/>
        <v>1044795</v>
      </c>
      <c r="C43" s="41">
        <f t="shared" si="5"/>
        <v>1204812</v>
      </c>
      <c r="D43" s="41">
        <f t="shared" si="6"/>
        <v>19</v>
      </c>
      <c r="E43" s="42" t="str">
        <f t="shared" si="2"/>
        <v>LAS PALMAS</v>
      </c>
      <c r="F43" s="42">
        <f t="shared" si="7"/>
        <v>5738206</v>
      </c>
      <c r="G43" s="42">
        <f t="shared" si="8"/>
        <v>5341479</v>
      </c>
    </row>
    <row r="44" spans="1:9" x14ac:dyDescent="0.25">
      <c r="A44" s="42" t="str">
        <f t="shared" si="3"/>
        <v>BALEARES</v>
      </c>
      <c r="B44" s="41">
        <f t="shared" si="4"/>
        <v>2570255</v>
      </c>
      <c r="C44" s="41">
        <f t="shared" si="5"/>
        <v>2597608</v>
      </c>
      <c r="D44" s="41">
        <f t="shared" si="6"/>
        <v>14</v>
      </c>
      <c r="E44" s="42" t="str">
        <f t="shared" si="2"/>
        <v>CARTAGENA</v>
      </c>
      <c r="F44" s="42">
        <f t="shared" si="7"/>
        <v>5264451</v>
      </c>
      <c r="G44" s="42">
        <f t="shared" si="8"/>
        <v>4616925</v>
      </c>
    </row>
    <row r="45" spans="1:9" x14ac:dyDescent="0.25">
      <c r="A45" s="42" t="str">
        <f t="shared" si="3"/>
        <v>BARCELONA</v>
      </c>
      <c r="B45" s="41">
        <f t="shared" si="4"/>
        <v>11254538</v>
      </c>
      <c r="C45" s="41">
        <f t="shared" si="5"/>
        <v>10153456</v>
      </c>
      <c r="D45" s="41">
        <f t="shared" si="6"/>
        <v>3</v>
      </c>
      <c r="E45" s="42" t="str">
        <f t="shared" si="2"/>
        <v>HUELVA</v>
      </c>
      <c r="F45" s="42">
        <f t="shared" si="7"/>
        <v>4961335</v>
      </c>
      <c r="G45" s="42">
        <f t="shared" si="8"/>
        <v>4129167</v>
      </c>
    </row>
    <row r="46" spans="1:9" x14ac:dyDescent="0.25">
      <c r="A46" s="42" t="str">
        <f t="shared" si="3"/>
        <v>BILBAO</v>
      </c>
      <c r="B46" s="41">
        <f t="shared" si="4"/>
        <v>8318321</v>
      </c>
      <c r="C46" s="41">
        <f t="shared" si="5"/>
        <v>7134587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3481383</v>
      </c>
      <c r="G46" s="42">
        <f t="shared" si="8"/>
        <v>3999945</v>
      </c>
    </row>
    <row r="47" spans="1:9" x14ac:dyDescent="0.25">
      <c r="A47" s="42" t="str">
        <f t="shared" si="3"/>
        <v>CARTAGENA</v>
      </c>
      <c r="B47" s="41">
        <f t="shared" si="4"/>
        <v>5264451</v>
      </c>
      <c r="C47" s="41">
        <f t="shared" si="5"/>
        <v>4616925</v>
      </c>
      <c r="D47" s="41">
        <f t="shared" si="6"/>
        <v>7</v>
      </c>
      <c r="E47" s="42" t="str">
        <f t="shared" si="2"/>
        <v>GIJON</v>
      </c>
      <c r="F47" s="42">
        <f t="shared" si="7"/>
        <v>3385609</v>
      </c>
      <c r="G47" s="42">
        <f t="shared" si="8"/>
        <v>4346240</v>
      </c>
    </row>
    <row r="48" spans="1:9" x14ac:dyDescent="0.25">
      <c r="A48" s="42" t="str">
        <f t="shared" si="3"/>
        <v>CASTELLON</v>
      </c>
      <c r="B48" s="41">
        <f t="shared" si="4"/>
        <v>3169281</v>
      </c>
      <c r="C48" s="41">
        <f t="shared" si="5"/>
        <v>2612113</v>
      </c>
      <c r="D48" s="41">
        <f t="shared" si="6"/>
        <v>11</v>
      </c>
      <c r="E48" s="42" t="str">
        <f t="shared" si="2"/>
        <v>CASTELLON</v>
      </c>
      <c r="F48" s="42">
        <f t="shared" si="7"/>
        <v>3169281</v>
      </c>
      <c r="G48" s="42">
        <f t="shared" si="8"/>
        <v>2612113</v>
      </c>
    </row>
    <row r="49" spans="1:7" x14ac:dyDescent="0.25">
      <c r="A49" s="42" t="str">
        <f t="shared" si="3"/>
        <v>CEUTA</v>
      </c>
      <c r="B49" s="41">
        <f t="shared" si="4"/>
        <v>718594</v>
      </c>
      <c r="C49" s="41">
        <f t="shared" si="5"/>
        <v>674842</v>
      </c>
      <c r="D49" s="41">
        <f t="shared" si="6"/>
        <v>22</v>
      </c>
      <c r="E49" s="42" t="str">
        <f t="shared" si="2"/>
        <v>A CORUÑA</v>
      </c>
      <c r="F49" s="42">
        <f t="shared" si="7"/>
        <v>2958075</v>
      </c>
      <c r="G49" s="42">
        <f t="shared" si="8"/>
        <v>2922889</v>
      </c>
    </row>
    <row r="50" spans="1:7" x14ac:dyDescent="0.25">
      <c r="A50" s="42" t="str">
        <f t="shared" si="3"/>
        <v>FERROL-SAN CIBRAO</v>
      </c>
      <c r="B50" s="41">
        <f t="shared" si="4"/>
        <v>2796095</v>
      </c>
      <c r="C50" s="41">
        <f t="shared" si="5"/>
        <v>2702451</v>
      </c>
      <c r="D50" s="41">
        <f t="shared" si="6"/>
        <v>13</v>
      </c>
      <c r="E50" s="42" t="str">
        <f t="shared" si="2"/>
        <v>FERROL-SAN CIBRAO</v>
      </c>
      <c r="F50" s="42">
        <f t="shared" si="7"/>
        <v>2796095</v>
      </c>
      <c r="G50" s="42">
        <f t="shared" si="8"/>
        <v>2702451</v>
      </c>
    </row>
    <row r="51" spans="1:7" x14ac:dyDescent="0.25">
      <c r="A51" s="42" t="str">
        <f t="shared" si="3"/>
        <v>GIJON</v>
      </c>
      <c r="B51" s="41">
        <f t="shared" si="4"/>
        <v>3385609</v>
      </c>
      <c r="C51" s="41">
        <f t="shared" si="5"/>
        <v>4346240</v>
      </c>
      <c r="D51" s="41">
        <f t="shared" si="6"/>
        <v>10</v>
      </c>
      <c r="E51" s="42" t="str">
        <f t="shared" si="2"/>
        <v>BALEARES</v>
      </c>
      <c r="F51" s="42">
        <f t="shared" si="7"/>
        <v>2570255</v>
      </c>
      <c r="G51" s="42">
        <f t="shared" si="8"/>
        <v>2597608</v>
      </c>
    </row>
    <row r="52" spans="1:7" x14ac:dyDescent="0.25">
      <c r="A52" s="42" t="str">
        <f t="shared" si="3"/>
        <v>HUELVA</v>
      </c>
      <c r="B52" s="41">
        <f t="shared" si="4"/>
        <v>4961335</v>
      </c>
      <c r="C52" s="41">
        <f t="shared" si="5"/>
        <v>4129167</v>
      </c>
      <c r="D52" s="41">
        <f t="shared" si="6"/>
        <v>8</v>
      </c>
      <c r="E52" s="42" t="str">
        <f t="shared" si="2"/>
        <v>AVILES</v>
      </c>
      <c r="F52" s="42">
        <f t="shared" si="7"/>
        <v>1346519</v>
      </c>
      <c r="G52" s="42">
        <f t="shared" si="8"/>
        <v>1246673</v>
      </c>
    </row>
    <row r="53" spans="1:7" x14ac:dyDescent="0.25">
      <c r="A53" s="42" t="str">
        <f t="shared" si="3"/>
        <v>LAS PALMAS</v>
      </c>
      <c r="B53" s="41">
        <f t="shared" si="4"/>
        <v>5738206</v>
      </c>
      <c r="C53" s="41">
        <f t="shared" si="5"/>
        <v>5341479</v>
      </c>
      <c r="D53" s="41">
        <f t="shared" si="6"/>
        <v>6</v>
      </c>
      <c r="E53" s="42" t="str">
        <f t="shared" si="2"/>
        <v>SANTANDER</v>
      </c>
      <c r="F53" s="42">
        <f t="shared" si="7"/>
        <v>1323332</v>
      </c>
      <c r="G53" s="42">
        <f t="shared" si="8"/>
        <v>1071377</v>
      </c>
    </row>
    <row r="54" spans="1:7" x14ac:dyDescent="0.25">
      <c r="A54" s="42" t="str">
        <f t="shared" si="3"/>
        <v>MALAGA</v>
      </c>
      <c r="B54" s="41">
        <f t="shared" si="4"/>
        <v>554020</v>
      </c>
      <c r="C54" s="41">
        <f t="shared" si="5"/>
        <v>509373</v>
      </c>
      <c r="D54" s="41">
        <f t="shared" si="6"/>
        <v>23</v>
      </c>
      <c r="E54" s="42" t="str">
        <f t="shared" si="2"/>
        <v>SEVILLA</v>
      </c>
      <c r="F54" s="42">
        <f t="shared" si="7"/>
        <v>1249993</v>
      </c>
      <c r="G54" s="42">
        <f t="shared" si="8"/>
        <v>1072241</v>
      </c>
    </row>
    <row r="55" spans="1:7" x14ac:dyDescent="0.25">
      <c r="A55" s="42" t="str">
        <f t="shared" si="3"/>
        <v>MARIN Y RIA DE PONTEVEDRA</v>
      </c>
      <c r="B55" s="41">
        <f t="shared" si="4"/>
        <v>406329</v>
      </c>
      <c r="C55" s="41">
        <f t="shared" si="5"/>
        <v>487402</v>
      </c>
      <c r="D55" s="41">
        <f t="shared" si="6"/>
        <v>26</v>
      </c>
      <c r="E55" s="42" t="str">
        <f t="shared" si="2"/>
        <v>ALMERIA</v>
      </c>
      <c r="F55" s="42">
        <f t="shared" si="7"/>
        <v>1223746</v>
      </c>
      <c r="G55" s="42">
        <f t="shared" si="8"/>
        <v>1039443</v>
      </c>
    </row>
    <row r="56" spans="1:7" x14ac:dyDescent="0.25">
      <c r="A56" s="42" t="str">
        <f t="shared" si="3"/>
        <v>MELILLA</v>
      </c>
      <c r="B56" s="41">
        <f t="shared" si="4"/>
        <v>194923</v>
      </c>
      <c r="C56" s="41">
        <f t="shared" si="5"/>
        <v>204071</v>
      </c>
      <c r="D56" s="41">
        <f t="shared" si="6"/>
        <v>27</v>
      </c>
      <c r="E56" s="42" t="str">
        <f t="shared" si="2"/>
        <v>BAHIA DE CADIZ</v>
      </c>
      <c r="F56" s="42">
        <f t="shared" si="7"/>
        <v>1044795</v>
      </c>
      <c r="G56" s="42">
        <f t="shared" si="8"/>
        <v>1204812</v>
      </c>
    </row>
    <row r="57" spans="1:7" x14ac:dyDescent="0.25">
      <c r="A57" s="42" t="str">
        <f t="shared" si="3"/>
        <v>MOTRIL</v>
      </c>
      <c r="B57" s="41">
        <f t="shared" si="4"/>
        <v>550622</v>
      </c>
      <c r="C57" s="41">
        <f t="shared" si="5"/>
        <v>465606</v>
      </c>
      <c r="D57" s="41">
        <f t="shared" si="6"/>
        <v>24</v>
      </c>
      <c r="E57" s="42" t="str">
        <f t="shared" si="2"/>
        <v>VIGO</v>
      </c>
      <c r="F57" s="42">
        <f t="shared" si="7"/>
        <v>1028844</v>
      </c>
      <c r="G57" s="42">
        <f t="shared" si="8"/>
        <v>998967</v>
      </c>
    </row>
    <row r="58" spans="1:7" x14ac:dyDescent="0.25">
      <c r="A58" s="42" t="str">
        <f t="shared" si="3"/>
        <v>PASAIA</v>
      </c>
      <c r="B58" s="41">
        <f t="shared" si="4"/>
        <v>1028802</v>
      </c>
      <c r="C58" s="41">
        <f t="shared" si="5"/>
        <v>828743</v>
      </c>
      <c r="D58" s="41">
        <f t="shared" si="6"/>
        <v>21</v>
      </c>
      <c r="E58" s="42" t="str">
        <f t="shared" si="2"/>
        <v>PASAIA</v>
      </c>
      <c r="F58" s="42">
        <f t="shared" si="7"/>
        <v>1028802</v>
      </c>
      <c r="G58" s="42">
        <f t="shared" si="8"/>
        <v>828743</v>
      </c>
    </row>
    <row r="59" spans="1:7" x14ac:dyDescent="0.25">
      <c r="A59" s="42" t="str">
        <f t="shared" si="3"/>
        <v>SANTA CRUZ DE TENERIFE</v>
      </c>
      <c r="B59" s="41">
        <f t="shared" si="4"/>
        <v>3481383</v>
      </c>
      <c r="C59" s="41">
        <f t="shared" si="5"/>
        <v>3999945</v>
      </c>
      <c r="D59" s="41">
        <f t="shared" si="6"/>
        <v>9</v>
      </c>
      <c r="E59" s="42" t="str">
        <f t="shared" si="2"/>
        <v>CEUTA</v>
      </c>
      <c r="F59" s="42">
        <f t="shared" si="7"/>
        <v>718594</v>
      </c>
      <c r="G59" s="42">
        <f t="shared" si="8"/>
        <v>674842</v>
      </c>
    </row>
    <row r="60" spans="1:7" x14ac:dyDescent="0.25">
      <c r="A60" s="42" t="str">
        <f t="shared" si="3"/>
        <v>SANTANDER</v>
      </c>
      <c r="B60" s="41">
        <f t="shared" si="4"/>
        <v>1323332</v>
      </c>
      <c r="C60" s="41">
        <f t="shared" si="5"/>
        <v>1071377</v>
      </c>
      <c r="D60" s="41">
        <f t="shared" si="6"/>
        <v>16</v>
      </c>
      <c r="E60" s="42" t="str">
        <f t="shared" si="2"/>
        <v>MALAGA</v>
      </c>
      <c r="F60" s="42">
        <f t="shared" si="7"/>
        <v>554020</v>
      </c>
      <c r="G60" s="42">
        <f t="shared" si="8"/>
        <v>509373</v>
      </c>
    </row>
    <row r="61" spans="1:7" x14ac:dyDescent="0.25">
      <c r="A61" s="42" t="str">
        <f t="shared" si="3"/>
        <v>SEVILLA</v>
      </c>
      <c r="B61" s="41">
        <f t="shared" si="4"/>
        <v>1249993</v>
      </c>
      <c r="C61" s="41">
        <f t="shared" si="5"/>
        <v>1072241</v>
      </c>
      <c r="D61" s="41">
        <f t="shared" si="6"/>
        <v>17</v>
      </c>
      <c r="E61" s="42" t="str">
        <f t="shared" si="2"/>
        <v>MOTRIL</v>
      </c>
      <c r="F61" s="42">
        <f t="shared" si="7"/>
        <v>550622</v>
      </c>
      <c r="G61" s="42">
        <f t="shared" si="8"/>
        <v>465606</v>
      </c>
    </row>
    <row r="62" spans="1:7" x14ac:dyDescent="0.25">
      <c r="A62" s="42" t="str">
        <f t="shared" si="3"/>
        <v>TARRAGONA</v>
      </c>
      <c r="B62" s="41">
        <f t="shared" si="4"/>
        <v>6478682</v>
      </c>
      <c r="C62" s="41">
        <f t="shared" si="5"/>
        <v>8185060</v>
      </c>
      <c r="D62" s="41">
        <f t="shared" si="6"/>
        <v>5</v>
      </c>
      <c r="E62" s="42" t="str">
        <f t="shared" si="2"/>
        <v>ALICANTE</v>
      </c>
      <c r="F62" s="42">
        <f t="shared" si="7"/>
        <v>488449</v>
      </c>
      <c r="G62" s="42">
        <f t="shared" si="8"/>
        <v>524260</v>
      </c>
    </row>
    <row r="63" spans="1:7" x14ac:dyDescent="0.25">
      <c r="A63" s="42" t="str">
        <f t="shared" si="3"/>
        <v>VALENCIA</v>
      </c>
      <c r="B63" s="41">
        <f t="shared" si="4"/>
        <v>15625561</v>
      </c>
      <c r="C63" s="41">
        <f t="shared" si="5"/>
        <v>13876368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406329</v>
      </c>
      <c r="G63" s="42">
        <f t="shared" si="8"/>
        <v>487402</v>
      </c>
    </row>
    <row r="64" spans="1:7" x14ac:dyDescent="0.25">
      <c r="A64" s="42" t="str">
        <f t="shared" si="3"/>
        <v>VIGO</v>
      </c>
      <c r="B64" s="41">
        <f t="shared" si="4"/>
        <v>1028844</v>
      </c>
      <c r="C64" s="41">
        <f t="shared" si="5"/>
        <v>998967</v>
      </c>
      <c r="D64" s="41">
        <f t="shared" si="6"/>
        <v>20</v>
      </c>
      <c r="E64" s="42" t="str">
        <f t="shared" si="2"/>
        <v>MELILLA</v>
      </c>
      <c r="F64" s="42">
        <f t="shared" si="7"/>
        <v>194923</v>
      </c>
      <c r="G64" s="42">
        <f t="shared" si="8"/>
        <v>204071</v>
      </c>
    </row>
    <row r="65" spans="1:7" x14ac:dyDescent="0.25">
      <c r="A65" s="42" t="str">
        <f t="shared" si="3"/>
        <v>VILAGARCIA</v>
      </c>
      <c r="B65" s="41">
        <f t="shared" si="4"/>
        <v>183742</v>
      </c>
      <c r="C65" s="41">
        <f t="shared" si="5"/>
        <v>180785</v>
      </c>
      <c r="D65" s="41">
        <f t="shared" si="6"/>
        <v>28</v>
      </c>
      <c r="E65" s="42" t="str">
        <f t="shared" si="2"/>
        <v>VILAGARCIA</v>
      </c>
      <c r="F65" s="42">
        <f t="shared" si="7"/>
        <v>183742</v>
      </c>
      <c r="G65" s="42">
        <f t="shared" si="8"/>
        <v>180785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956339</v>
      </c>
      <c r="C7" s="37">
        <v>821620</v>
      </c>
      <c r="D7" s="37">
        <v>2835216</v>
      </c>
      <c r="E7" s="37">
        <v>2873940</v>
      </c>
      <c r="F7" s="10">
        <f>((E7*100)/D7)-100</f>
        <v>1.3658218633077723</v>
      </c>
      <c r="G7" s="1"/>
      <c r="H7" s="1"/>
      <c r="I7" s="1"/>
    </row>
    <row r="8" spans="1:12" x14ac:dyDescent="0.25">
      <c r="A8" s="11" t="s">
        <v>45</v>
      </c>
      <c r="B8" s="38">
        <v>197019</v>
      </c>
      <c r="C8" s="38">
        <v>183941</v>
      </c>
      <c r="D8" s="38">
        <v>521749</v>
      </c>
      <c r="E8" s="38">
        <v>486254</v>
      </c>
      <c r="F8" s="13">
        <f t="shared" ref="F8:F35" si="0">((E8*100)/D8)-100</f>
        <v>-6.8030796417434374</v>
      </c>
      <c r="G8" s="1"/>
      <c r="H8" s="1"/>
      <c r="I8" s="1"/>
    </row>
    <row r="9" spans="1:12" x14ac:dyDescent="0.25">
      <c r="A9" s="8" t="s">
        <v>46</v>
      </c>
      <c r="B9" s="37">
        <v>204626</v>
      </c>
      <c r="C9" s="37">
        <v>300914</v>
      </c>
      <c r="D9" s="37">
        <v>1022283</v>
      </c>
      <c r="E9" s="37">
        <v>1209538</v>
      </c>
      <c r="F9" s="10">
        <f t="shared" si="0"/>
        <v>18.317334828027072</v>
      </c>
      <c r="G9" s="1"/>
      <c r="H9" s="1"/>
      <c r="I9" s="1"/>
    </row>
    <row r="10" spans="1:12" x14ac:dyDescent="0.25">
      <c r="A10" s="11" t="s">
        <v>47</v>
      </c>
      <c r="B10" s="38">
        <v>431894</v>
      </c>
      <c r="C10" s="38">
        <v>513213</v>
      </c>
      <c r="D10" s="38">
        <v>1232471</v>
      </c>
      <c r="E10" s="38">
        <v>1331740</v>
      </c>
      <c r="F10" s="13">
        <f t="shared" si="0"/>
        <v>8.0544694357920008</v>
      </c>
      <c r="G10" s="1"/>
      <c r="H10" s="1"/>
      <c r="I10" s="1"/>
    </row>
    <row r="11" spans="1:12" x14ac:dyDescent="0.25">
      <c r="A11" s="8" t="s">
        <v>48</v>
      </c>
      <c r="B11" s="37">
        <v>5604546</v>
      </c>
      <c r="C11" s="37">
        <v>5506381</v>
      </c>
      <c r="D11" s="37">
        <v>15786638</v>
      </c>
      <c r="E11" s="37">
        <v>16800563</v>
      </c>
      <c r="F11" s="10">
        <f t="shared" si="0"/>
        <v>6.4226784702353967</v>
      </c>
      <c r="G11" s="1"/>
      <c r="H11" s="1"/>
      <c r="I11" s="1"/>
    </row>
    <row r="12" spans="1:12" x14ac:dyDescent="0.25">
      <c r="A12" s="11" t="s">
        <v>49</v>
      </c>
      <c r="B12" s="38">
        <v>312879</v>
      </c>
      <c r="C12" s="38">
        <v>339462</v>
      </c>
      <c r="D12" s="38">
        <v>1183729</v>
      </c>
      <c r="E12" s="38">
        <v>1021153</v>
      </c>
      <c r="F12" s="13">
        <f t="shared" si="0"/>
        <v>-13.734224640944007</v>
      </c>
      <c r="G12" s="1"/>
      <c r="H12" s="1"/>
      <c r="I12" s="1"/>
    </row>
    <row r="13" spans="1:12" x14ac:dyDescent="0.25">
      <c r="A13" s="8" t="s">
        <v>50</v>
      </c>
      <c r="B13" s="37">
        <v>995745</v>
      </c>
      <c r="C13" s="37">
        <v>1065143</v>
      </c>
      <c r="D13" s="37">
        <v>2590861</v>
      </c>
      <c r="E13" s="37">
        <v>2551807</v>
      </c>
      <c r="F13" s="10">
        <f t="shared" si="0"/>
        <v>-1.5073753474231211</v>
      </c>
      <c r="G13" s="1"/>
      <c r="H13" s="1"/>
      <c r="I13" s="1"/>
    </row>
    <row r="14" spans="1:12" x14ac:dyDescent="0.25">
      <c r="A14" s="11" t="s">
        <v>51</v>
      </c>
      <c r="B14" s="38">
        <v>3489567</v>
      </c>
      <c r="C14" s="38">
        <v>3521230</v>
      </c>
      <c r="D14" s="38">
        <v>9978995</v>
      </c>
      <c r="E14" s="38">
        <v>11032802</v>
      </c>
      <c r="F14" s="13">
        <f t="shared" si="0"/>
        <v>10.560251808924647</v>
      </c>
      <c r="G14" s="1"/>
      <c r="H14" s="1"/>
      <c r="I14" s="1"/>
    </row>
    <row r="15" spans="1:12" x14ac:dyDescent="0.25">
      <c r="A15" s="8" t="s">
        <v>52</v>
      </c>
      <c r="B15" s="37">
        <v>2181048</v>
      </c>
      <c r="C15" s="37">
        <v>2918225</v>
      </c>
      <c r="D15" s="37">
        <v>6870917</v>
      </c>
      <c r="E15" s="37">
        <v>8243195</v>
      </c>
      <c r="F15" s="10">
        <f t="shared" si="0"/>
        <v>19.972268621495502</v>
      </c>
      <c r="G15" s="1"/>
      <c r="H15" s="1"/>
      <c r="I15" s="1"/>
    </row>
    <row r="16" spans="1:12" x14ac:dyDescent="0.25">
      <c r="A16" s="11" t="s">
        <v>53</v>
      </c>
      <c r="B16" s="38">
        <v>1631060</v>
      </c>
      <c r="C16" s="38">
        <v>1849574</v>
      </c>
      <c r="D16" s="38">
        <v>4602977</v>
      </c>
      <c r="E16" s="38">
        <v>5247964</v>
      </c>
      <c r="F16" s="13">
        <f t="shared" si="0"/>
        <v>14.01238806972097</v>
      </c>
      <c r="G16" s="1"/>
      <c r="H16" s="1"/>
      <c r="I16" s="1"/>
    </row>
    <row r="17" spans="1:9" x14ac:dyDescent="0.25">
      <c r="A17" s="8" t="s">
        <v>54</v>
      </c>
      <c r="B17" s="37">
        <v>994327</v>
      </c>
      <c r="C17" s="37">
        <v>971927</v>
      </c>
      <c r="D17" s="37">
        <v>2604228</v>
      </c>
      <c r="E17" s="37">
        <v>3160308</v>
      </c>
      <c r="F17" s="10">
        <f t="shared" si="0"/>
        <v>21.352969094871881</v>
      </c>
      <c r="G17" s="1"/>
      <c r="H17" s="1"/>
      <c r="I17" s="1"/>
    </row>
    <row r="18" spans="1:9" x14ac:dyDescent="0.25">
      <c r="A18" s="11" t="s">
        <v>55</v>
      </c>
      <c r="B18" s="38">
        <v>182302</v>
      </c>
      <c r="C18" s="38">
        <v>188555</v>
      </c>
      <c r="D18" s="38">
        <v>509074</v>
      </c>
      <c r="E18" s="38">
        <v>534711</v>
      </c>
      <c r="F18" s="13">
        <f t="shared" si="0"/>
        <v>5.0360065530747988</v>
      </c>
      <c r="G18" s="1"/>
      <c r="H18" s="1"/>
      <c r="I18" s="1"/>
    </row>
    <row r="19" spans="1:9" x14ac:dyDescent="0.25">
      <c r="A19" s="8" t="s">
        <v>56</v>
      </c>
      <c r="B19" s="37">
        <v>871558</v>
      </c>
      <c r="C19" s="37">
        <v>1125950</v>
      </c>
      <c r="D19" s="37">
        <v>2697676</v>
      </c>
      <c r="E19" s="37">
        <v>2790485</v>
      </c>
      <c r="F19" s="10">
        <f t="shared" si="0"/>
        <v>3.4403316039435481</v>
      </c>
      <c r="G19" s="1"/>
      <c r="H19" s="1"/>
      <c r="I19" s="1"/>
    </row>
    <row r="20" spans="1:9" x14ac:dyDescent="0.25">
      <c r="A20" s="11" t="s">
        <v>57</v>
      </c>
      <c r="B20" s="38">
        <v>1791794</v>
      </c>
      <c r="C20" s="38">
        <v>796586</v>
      </c>
      <c r="D20" s="38">
        <v>4301286</v>
      </c>
      <c r="E20" s="38">
        <v>3359539</v>
      </c>
      <c r="F20" s="13">
        <f t="shared" si="0"/>
        <v>-21.894545026766409</v>
      </c>
      <c r="G20" s="1"/>
      <c r="H20" s="1"/>
      <c r="I20" s="1"/>
    </row>
    <row r="21" spans="1:9" x14ac:dyDescent="0.25">
      <c r="A21" s="8" t="s">
        <v>58</v>
      </c>
      <c r="B21" s="37">
        <v>1464831</v>
      </c>
      <c r="C21" s="37">
        <v>2105823</v>
      </c>
      <c r="D21" s="37">
        <v>3993370</v>
      </c>
      <c r="E21" s="37">
        <v>4922629</v>
      </c>
      <c r="F21" s="10">
        <f t="shared" si="0"/>
        <v>23.270045099752835</v>
      </c>
      <c r="G21" s="1"/>
      <c r="H21" s="1"/>
      <c r="I21" s="1"/>
    </row>
    <row r="22" spans="1:9" x14ac:dyDescent="0.25">
      <c r="A22" s="11" t="s">
        <v>59</v>
      </c>
      <c r="B22" s="38">
        <v>1664481</v>
      </c>
      <c r="C22" s="38">
        <v>1733996</v>
      </c>
      <c r="D22" s="38">
        <v>4818793</v>
      </c>
      <c r="E22" s="38">
        <v>5108317</v>
      </c>
      <c r="F22" s="13">
        <f t="shared" si="0"/>
        <v>6.0082265413766436</v>
      </c>
      <c r="G22" s="1"/>
      <c r="H22" s="1"/>
      <c r="I22" s="1"/>
    </row>
    <row r="23" spans="1:9" x14ac:dyDescent="0.25">
      <c r="A23" s="8" t="s">
        <v>60</v>
      </c>
      <c r="B23" s="37">
        <v>167428</v>
      </c>
      <c r="C23" s="37">
        <v>207082</v>
      </c>
      <c r="D23" s="37">
        <v>497923</v>
      </c>
      <c r="E23" s="37">
        <v>541991</v>
      </c>
      <c r="F23" s="10">
        <f t="shared" si="0"/>
        <v>8.8503644137748267</v>
      </c>
      <c r="G23" s="1"/>
      <c r="H23" s="1"/>
      <c r="I23" s="1"/>
    </row>
    <row r="24" spans="1:9" x14ac:dyDescent="0.25">
      <c r="A24" s="11" t="s">
        <v>61</v>
      </c>
      <c r="B24" s="38">
        <v>141321</v>
      </c>
      <c r="C24" s="38">
        <v>124573</v>
      </c>
      <c r="D24" s="38">
        <v>476540</v>
      </c>
      <c r="E24" s="38">
        <v>399849</v>
      </c>
      <c r="F24" s="13">
        <f t="shared" si="0"/>
        <v>-16.093297519620592</v>
      </c>
      <c r="G24" s="1"/>
      <c r="H24" s="1"/>
      <c r="I24" s="1"/>
    </row>
    <row r="25" spans="1:9" x14ac:dyDescent="0.25">
      <c r="A25" s="8" t="s">
        <v>62</v>
      </c>
      <c r="B25" s="37">
        <v>76779</v>
      </c>
      <c r="C25" s="37">
        <v>71333</v>
      </c>
      <c r="D25" s="37">
        <v>200805</v>
      </c>
      <c r="E25" s="37">
        <v>194773</v>
      </c>
      <c r="F25" s="10">
        <f t="shared" si="0"/>
        <v>-3.0039092652075396</v>
      </c>
      <c r="G25" s="1"/>
      <c r="H25" s="1"/>
      <c r="I25" s="1"/>
    </row>
    <row r="26" spans="1:9" x14ac:dyDescent="0.25">
      <c r="A26" s="11" t="s">
        <v>63</v>
      </c>
      <c r="B26" s="38">
        <v>130800</v>
      </c>
      <c r="C26" s="38">
        <v>182001</v>
      </c>
      <c r="D26" s="38">
        <v>462901</v>
      </c>
      <c r="E26" s="38">
        <v>543644</v>
      </c>
      <c r="F26" s="13">
        <f t="shared" si="0"/>
        <v>17.442822547369744</v>
      </c>
      <c r="G26" s="1"/>
      <c r="H26" s="1"/>
      <c r="I26" s="1"/>
    </row>
    <row r="27" spans="1:9" x14ac:dyDescent="0.25">
      <c r="A27" s="8" t="s">
        <v>64</v>
      </c>
      <c r="B27" s="37">
        <v>377754</v>
      </c>
      <c r="C27" s="37">
        <v>372999</v>
      </c>
      <c r="D27" s="37">
        <v>815245</v>
      </c>
      <c r="E27" s="37">
        <v>1012371</v>
      </c>
      <c r="F27" s="10">
        <f t="shared" si="0"/>
        <v>24.179970438334493</v>
      </c>
      <c r="G27" s="1"/>
      <c r="H27" s="1"/>
      <c r="I27" s="1"/>
    </row>
    <row r="28" spans="1:9" x14ac:dyDescent="0.25">
      <c r="A28" s="11" t="s">
        <v>65</v>
      </c>
      <c r="B28" s="38">
        <v>1484865</v>
      </c>
      <c r="C28" s="38">
        <v>1077483</v>
      </c>
      <c r="D28" s="38">
        <v>3687939</v>
      </c>
      <c r="E28" s="38">
        <v>3217015</v>
      </c>
      <c r="F28" s="13">
        <f t="shared" si="0"/>
        <v>-12.769300142979588</v>
      </c>
      <c r="G28" s="1"/>
      <c r="H28" s="1"/>
      <c r="I28" s="1"/>
    </row>
    <row r="29" spans="1:9" x14ac:dyDescent="0.25">
      <c r="A29" s="8" t="s">
        <v>66</v>
      </c>
      <c r="B29" s="37">
        <v>375817</v>
      </c>
      <c r="C29" s="37">
        <v>590985</v>
      </c>
      <c r="D29" s="37">
        <v>1053361</v>
      </c>
      <c r="E29" s="37">
        <v>1307587</v>
      </c>
      <c r="F29" s="10">
        <f t="shared" si="0"/>
        <v>24.134745827878575</v>
      </c>
      <c r="G29" s="1"/>
      <c r="H29" s="1"/>
      <c r="I29" s="1"/>
    </row>
    <row r="30" spans="1:9" x14ac:dyDescent="0.25">
      <c r="A30" s="11" t="s">
        <v>67</v>
      </c>
      <c r="B30" s="38">
        <v>384703</v>
      </c>
      <c r="C30" s="38">
        <v>519343</v>
      </c>
      <c r="D30" s="38">
        <v>1072241</v>
      </c>
      <c r="E30" s="38">
        <v>1247094</v>
      </c>
      <c r="F30" s="13">
        <f t="shared" si="0"/>
        <v>16.307248090681099</v>
      </c>
      <c r="G30" s="1"/>
      <c r="H30" s="1"/>
      <c r="I30" s="1"/>
    </row>
    <row r="31" spans="1:9" x14ac:dyDescent="0.25">
      <c r="A31" s="8" t="s">
        <v>68</v>
      </c>
      <c r="B31" s="37">
        <v>2648559</v>
      </c>
      <c r="C31" s="37">
        <v>2051004</v>
      </c>
      <c r="D31" s="37">
        <v>8144004</v>
      </c>
      <c r="E31" s="37">
        <v>6444254</v>
      </c>
      <c r="F31" s="10">
        <f t="shared" si="0"/>
        <v>-20.871183265627081</v>
      </c>
      <c r="G31" s="1"/>
      <c r="H31" s="1"/>
      <c r="I31" s="1"/>
    </row>
    <row r="32" spans="1:9" x14ac:dyDescent="0.25">
      <c r="A32" s="11" t="s">
        <v>69</v>
      </c>
      <c r="B32" s="38">
        <v>5181797</v>
      </c>
      <c r="C32" s="38">
        <v>5467842</v>
      </c>
      <c r="D32" s="38">
        <v>13816263</v>
      </c>
      <c r="E32" s="38">
        <v>15558651</v>
      </c>
      <c r="F32" s="13">
        <f t="shared" si="0"/>
        <v>12.611138047965653</v>
      </c>
      <c r="G32" s="1"/>
      <c r="H32" s="1"/>
      <c r="I32" s="1"/>
    </row>
    <row r="33" spans="1:9" x14ac:dyDescent="0.25">
      <c r="A33" s="8" t="s">
        <v>70</v>
      </c>
      <c r="B33" s="37">
        <v>351988</v>
      </c>
      <c r="C33" s="37">
        <v>366646</v>
      </c>
      <c r="D33" s="37">
        <v>907618</v>
      </c>
      <c r="E33" s="37">
        <v>949164</v>
      </c>
      <c r="F33" s="10">
        <f t="shared" si="0"/>
        <v>4.5774764273075306</v>
      </c>
      <c r="G33" s="1"/>
      <c r="H33" s="1"/>
      <c r="I33" s="1"/>
    </row>
    <row r="34" spans="1:9" x14ac:dyDescent="0.25">
      <c r="A34" s="11" t="s">
        <v>71</v>
      </c>
      <c r="B34" s="38">
        <v>62726</v>
      </c>
      <c r="C34" s="38">
        <v>70700</v>
      </c>
      <c r="D34" s="38">
        <v>179458</v>
      </c>
      <c r="E34" s="38">
        <v>181111</v>
      </c>
      <c r="F34" s="13">
        <f t="shared" si="0"/>
        <v>0.92110688851987277</v>
      </c>
      <c r="G34" s="1"/>
      <c r="H34" s="1"/>
      <c r="I34" s="1"/>
    </row>
    <row r="35" spans="1:9" x14ac:dyDescent="0.25">
      <c r="A35" s="14" t="s">
        <v>72</v>
      </c>
      <c r="B35" s="15">
        <f>SUM(B7:B34)</f>
        <v>34358553</v>
      </c>
      <c r="C35" s="15">
        <f t="shared" ref="C35:E35" si="1">SUM(C7:C34)</f>
        <v>35044531</v>
      </c>
      <c r="D35" s="15">
        <f t="shared" si="1"/>
        <v>96864561</v>
      </c>
      <c r="E35" s="15">
        <f t="shared" si="1"/>
        <v>102272449</v>
      </c>
      <c r="F35" s="16">
        <f t="shared" si="0"/>
        <v>5.5829376029485189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2873940</v>
      </c>
      <c r="C38" s="41">
        <f>D7</f>
        <v>2835216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16800563</v>
      </c>
      <c r="G38" s="42">
        <f>LOOKUP(E38,$A$38:$A$65,$C$38:$C$65)</f>
        <v>15786638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486254</v>
      </c>
      <c r="C39" s="41">
        <f t="shared" ref="C39:C65" si="5">D8</f>
        <v>521749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54" si="7">LOOKUP(E39,$A$38:$A$65,$B$38:$B$65)</f>
        <v>15558651</v>
      </c>
      <c r="G39" s="42">
        <f t="shared" ref="G39:G65" si="8">LOOKUP(E39,$A$38:$A$65,$C$38:$C$65)</f>
        <v>13816263</v>
      </c>
    </row>
    <row r="40" spans="1:9" x14ac:dyDescent="0.25">
      <c r="A40" s="42" t="str">
        <f t="shared" si="3"/>
        <v>ALMERIA</v>
      </c>
      <c r="B40" s="41">
        <f t="shared" si="4"/>
        <v>1209538</v>
      </c>
      <c r="C40" s="41">
        <f t="shared" si="5"/>
        <v>1022283</v>
      </c>
      <c r="D40" s="41">
        <f t="shared" si="6"/>
        <v>18</v>
      </c>
      <c r="E40" s="42" t="str">
        <f t="shared" si="2"/>
        <v>BARCELONA</v>
      </c>
      <c r="F40" s="42">
        <f t="shared" si="7"/>
        <v>11032802</v>
      </c>
      <c r="G40" s="42">
        <f t="shared" si="8"/>
        <v>9978995</v>
      </c>
    </row>
    <row r="41" spans="1:9" x14ac:dyDescent="0.25">
      <c r="A41" s="42" t="str">
        <f t="shared" si="3"/>
        <v>AVILES</v>
      </c>
      <c r="B41" s="41">
        <f t="shared" si="4"/>
        <v>1331740</v>
      </c>
      <c r="C41" s="41">
        <f t="shared" si="5"/>
        <v>1232471</v>
      </c>
      <c r="D41" s="41">
        <f t="shared" si="6"/>
        <v>15</v>
      </c>
      <c r="E41" s="42" t="str">
        <f t="shared" si="2"/>
        <v>BILBAO</v>
      </c>
      <c r="F41" s="42">
        <f t="shared" si="7"/>
        <v>8243195</v>
      </c>
      <c r="G41" s="42">
        <f t="shared" si="8"/>
        <v>6870917</v>
      </c>
    </row>
    <row r="42" spans="1:9" x14ac:dyDescent="0.25">
      <c r="A42" s="42" t="str">
        <f t="shared" si="3"/>
        <v>BAHIA DE ALGECIRAS</v>
      </c>
      <c r="B42" s="41">
        <f t="shared" si="4"/>
        <v>16800563</v>
      </c>
      <c r="C42" s="41">
        <f t="shared" si="5"/>
        <v>15786638</v>
      </c>
      <c r="D42" s="41">
        <f t="shared" si="6"/>
        <v>1</v>
      </c>
      <c r="E42" s="42" t="str">
        <f t="shared" si="2"/>
        <v>TARRAGONA</v>
      </c>
      <c r="F42" s="42">
        <f t="shared" si="7"/>
        <v>6444254</v>
      </c>
      <c r="G42" s="42">
        <f t="shared" si="8"/>
        <v>8144004</v>
      </c>
    </row>
    <row r="43" spans="1:9" x14ac:dyDescent="0.25">
      <c r="A43" s="42" t="str">
        <f t="shared" si="3"/>
        <v>BAHIA DE CADIZ</v>
      </c>
      <c r="B43" s="41">
        <f t="shared" si="4"/>
        <v>1021153</v>
      </c>
      <c r="C43" s="41">
        <f t="shared" si="5"/>
        <v>1183729</v>
      </c>
      <c r="D43" s="41">
        <f t="shared" si="6"/>
        <v>19</v>
      </c>
      <c r="E43" s="42" t="str">
        <f t="shared" si="2"/>
        <v>CARTAGENA</v>
      </c>
      <c r="F43" s="42">
        <f t="shared" si="7"/>
        <v>5247964</v>
      </c>
      <c r="G43" s="42">
        <f t="shared" si="8"/>
        <v>4602977</v>
      </c>
    </row>
    <row r="44" spans="1:9" x14ac:dyDescent="0.25">
      <c r="A44" s="42" t="str">
        <f t="shared" si="3"/>
        <v>BALEARES</v>
      </c>
      <c r="B44" s="41">
        <f t="shared" si="4"/>
        <v>2551807</v>
      </c>
      <c r="C44" s="41">
        <f t="shared" si="5"/>
        <v>2590861</v>
      </c>
      <c r="D44" s="41">
        <f t="shared" si="6"/>
        <v>14</v>
      </c>
      <c r="E44" s="42" t="str">
        <f t="shared" si="2"/>
        <v>LAS PALMAS</v>
      </c>
      <c r="F44" s="42">
        <f t="shared" si="7"/>
        <v>5108317</v>
      </c>
      <c r="G44" s="42">
        <f t="shared" si="8"/>
        <v>4818793</v>
      </c>
    </row>
    <row r="45" spans="1:9" x14ac:dyDescent="0.25">
      <c r="A45" s="42" t="str">
        <f t="shared" si="3"/>
        <v>BARCELONA</v>
      </c>
      <c r="B45" s="41">
        <f t="shared" si="4"/>
        <v>11032802</v>
      </c>
      <c r="C45" s="41">
        <f t="shared" si="5"/>
        <v>9978995</v>
      </c>
      <c r="D45" s="41">
        <f t="shared" si="6"/>
        <v>3</v>
      </c>
      <c r="E45" s="42" t="str">
        <f t="shared" si="2"/>
        <v>HUELVA</v>
      </c>
      <c r="F45" s="42">
        <f t="shared" si="7"/>
        <v>4922629</v>
      </c>
      <c r="G45" s="42">
        <f t="shared" si="8"/>
        <v>3993370</v>
      </c>
    </row>
    <row r="46" spans="1:9" x14ac:dyDescent="0.25">
      <c r="A46" s="42" t="str">
        <f t="shared" si="3"/>
        <v>BILBAO</v>
      </c>
      <c r="B46" s="41">
        <f t="shared" si="4"/>
        <v>8243195</v>
      </c>
      <c r="C46" s="41">
        <f t="shared" si="5"/>
        <v>6870917</v>
      </c>
      <c r="D46" s="41">
        <f t="shared" si="6"/>
        <v>4</v>
      </c>
      <c r="E46" s="42" t="str">
        <f t="shared" si="2"/>
        <v>GIJON</v>
      </c>
      <c r="F46" s="42">
        <f t="shared" si="7"/>
        <v>3359539</v>
      </c>
      <c r="G46" s="42">
        <f t="shared" si="8"/>
        <v>4301286</v>
      </c>
    </row>
    <row r="47" spans="1:9" x14ac:dyDescent="0.25">
      <c r="A47" s="42" t="str">
        <f t="shared" si="3"/>
        <v>CARTAGENA</v>
      </c>
      <c r="B47" s="41">
        <f t="shared" si="4"/>
        <v>5247964</v>
      </c>
      <c r="C47" s="41">
        <f t="shared" si="5"/>
        <v>4602977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3217015</v>
      </c>
      <c r="G47" s="42">
        <f t="shared" si="8"/>
        <v>3687939</v>
      </c>
    </row>
    <row r="48" spans="1:9" x14ac:dyDescent="0.25">
      <c r="A48" s="42" t="str">
        <f t="shared" si="3"/>
        <v>CASTELLON</v>
      </c>
      <c r="B48" s="41">
        <f t="shared" si="4"/>
        <v>3160308</v>
      </c>
      <c r="C48" s="41">
        <f t="shared" si="5"/>
        <v>2604228</v>
      </c>
      <c r="D48" s="41">
        <f t="shared" si="6"/>
        <v>11</v>
      </c>
      <c r="E48" s="42" t="str">
        <f t="shared" si="2"/>
        <v>CASTELLON</v>
      </c>
      <c r="F48" s="42">
        <f t="shared" si="7"/>
        <v>3160308</v>
      </c>
      <c r="G48" s="42">
        <f t="shared" si="8"/>
        <v>2604228</v>
      </c>
    </row>
    <row r="49" spans="1:7" x14ac:dyDescent="0.25">
      <c r="A49" s="42" t="str">
        <f t="shared" si="3"/>
        <v>CEUTA</v>
      </c>
      <c r="B49" s="41">
        <f t="shared" si="4"/>
        <v>534711</v>
      </c>
      <c r="C49" s="41">
        <f t="shared" si="5"/>
        <v>509074</v>
      </c>
      <c r="D49" s="41">
        <f t="shared" si="6"/>
        <v>24</v>
      </c>
      <c r="E49" s="42" t="str">
        <f t="shared" si="2"/>
        <v>A CORUÑA</v>
      </c>
      <c r="F49" s="42">
        <f t="shared" si="7"/>
        <v>2873940</v>
      </c>
      <c r="G49" s="42">
        <f t="shared" si="8"/>
        <v>2835216</v>
      </c>
    </row>
    <row r="50" spans="1:7" x14ac:dyDescent="0.25">
      <c r="A50" s="42" t="str">
        <f t="shared" si="3"/>
        <v>FERROL-SAN CIBRAO</v>
      </c>
      <c r="B50" s="41">
        <f t="shared" si="4"/>
        <v>2790485</v>
      </c>
      <c r="C50" s="41">
        <f t="shared" si="5"/>
        <v>2697676</v>
      </c>
      <c r="D50" s="41">
        <f t="shared" si="6"/>
        <v>13</v>
      </c>
      <c r="E50" s="42" t="str">
        <f t="shared" si="2"/>
        <v>FERROL-SAN CIBRAO</v>
      </c>
      <c r="F50" s="42">
        <f t="shared" si="7"/>
        <v>2790485</v>
      </c>
      <c r="G50" s="42">
        <f t="shared" si="8"/>
        <v>2697676</v>
      </c>
    </row>
    <row r="51" spans="1:7" x14ac:dyDescent="0.25">
      <c r="A51" s="42" t="str">
        <f t="shared" si="3"/>
        <v>GIJON</v>
      </c>
      <c r="B51" s="41">
        <f t="shared" si="4"/>
        <v>3359539</v>
      </c>
      <c r="C51" s="41">
        <f t="shared" si="5"/>
        <v>4301286</v>
      </c>
      <c r="D51" s="41">
        <f t="shared" si="6"/>
        <v>9</v>
      </c>
      <c r="E51" s="42" t="str">
        <f t="shared" si="2"/>
        <v>BALEARES</v>
      </c>
      <c r="F51" s="42">
        <f t="shared" si="7"/>
        <v>2551807</v>
      </c>
      <c r="G51" s="42">
        <f t="shared" si="8"/>
        <v>2590861</v>
      </c>
    </row>
    <row r="52" spans="1:7" x14ac:dyDescent="0.25">
      <c r="A52" s="42" t="str">
        <f t="shared" si="3"/>
        <v>HUELVA</v>
      </c>
      <c r="B52" s="41">
        <f t="shared" si="4"/>
        <v>4922629</v>
      </c>
      <c r="C52" s="41">
        <f t="shared" si="5"/>
        <v>3993370</v>
      </c>
      <c r="D52" s="41">
        <f t="shared" si="6"/>
        <v>8</v>
      </c>
      <c r="E52" s="42" t="str">
        <f t="shared" si="2"/>
        <v>AVILES</v>
      </c>
      <c r="F52" s="42">
        <f t="shared" si="7"/>
        <v>1331740</v>
      </c>
      <c r="G52" s="42">
        <f t="shared" si="8"/>
        <v>1232471</v>
      </c>
    </row>
    <row r="53" spans="1:7" x14ac:dyDescent="0.25">
      <c r="A53" s="42" t="str">
        <f t="shared" si="3"/>
        <v>LAS PALMAS</v>
      </c>
      <c r="B53" s="41">
        <f t="shared" si="4"/>
        <v>5108317</v>
      </c>
      <c r="C53" s="41">
        <f t="shared" si="5"/>
        <v>4818793</v>
      </c>
      <c r="D53" s="41">
        <f t="shared" si="6"/>
        <v>7</v>
      </c>
      <c r="E53" s="42" t="str">
        <f t="shared" si="2"/>
        <v>SANTANDER</v>
      </c>
      <c r="F53" s="42">
        <f t="shared" si="7"/>
        <v>1307587</v>
      </c>
      <c r="G53" s="42">
        <f t="shared" si="8"/>
        <v>1053361</v>
      </c>
    </row>
    <row r="54" spans="1:7" x14ac:dyDescent="0.25">
      <c r="A54" s="42" t="str">
        <f t="shared" si="3"/>
        <v>MALAGA</v>
      </c>
      <c r="B54" s="41">
        <f t="shared" si="4"/>
        <v>541991</v>
      </c>
      <c r="C54" s="41">
        <f t="shared" si="5"/>
        <v>497923</v>
      </c>
      <c r="D54" s="41">
        <f t="shared" si="6"/>
        <v>23</v>
      </c>
      <c r="E54" s="42" t="str">
        <f t="shared" si="2"/>
        <v>SEVILLA</v>
      </c>
      <c r="F54" s="42">
        <f t="shared" si="7"/>
        <v>1247094</v>
      </c>
      <c r="G54" s="42">
        <f t="shared" si="8"/>
        <v>1072241</v>
      </c>
    </row>
    <row r="55" spans="1:7" x14ac:dyDescent="0.25">
      <c r="A55" s="42" t="str">
        <f t="shared" si="3"/>
        <v>MARIN Y RIA DE PONTEVEDRA</v>
      </c>
      <c r="B55" s="41">
        <f t="shared" si="4"/>
        <v>399849</v>
      </c>
      <c r="C55" s="41">
        <f t="shared" si="5"/>
        <v>476540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1209538</v>
      </c>
      <c r="G55" s="42">
        <f t="shared" si="8"/>
        <v>1022283</v>
      </c>
    </row>
    <row r="56" spans="1:7" x14ac:dyDescent="0.25">
      <c r="A56" s="42" t="str">
        <f t="shared" si="3"/>
        <v>MELILLA</v>
      </c>
      <c r="B56" s="41">
        <f t="shared" si="4"/>
        <v>194773</v>
      </c>
      <c r="C56" s="41">
        <f t="shared" si="5"/>
        <v>200805</v>
      </c>
      <c r="D56" s="41">
        <f t="shared" si="6"/>
        <v>27</v>
      </c>
      <c r="E56" s="42" t="str">
        <f t="shared" si="2"/>
        <v>BAHIA DE CADIZ</v>
      </c>
      <c r="F56" s="42">
        <f t="shared" si="9"/>
        <v>1021153</v>
      </c>
      <c r="G56" s="42">
        <f t="shared" si="8"/>
        <v>1183729</v>
      </c>
    </row>
    <row r="57" spans="1:7" x14ac:dyDescent="0.25">
      <c r="A57" s="42" t="str">
        <f t="shared" si="3"/>
        <v>MOTRIL</v>
      </c>
      <c r="B57" s="41">
        <f t="shared" si="4"/>
        <v>543644</v>
      </c>
      <c r="C57" s="41">
        <f t="shared" si="5"/>
        <v>462901</v>
      </c>
      <c r="D57" s="41">
        <f t="shared" si="6"/>
        <v>22</v>
      </c>
      <c r="E57" s="42" t="str">
        <f t="shared" si="2"/>
        <v>PASAIA</v>
      </c>
      <c r="F57" s="42">
        <f t="shared" si="9"/>
        <v>1012371</v>
      </c>
      <c r="G57" s="42">
        <f t="shared" si="8"/>
        <v>815245</v>
      </c>
    </row>
    <row r="58" spans="1:7" x14ac:dyDescent="0.25">
      <c r="A58" s="42" t="str">
        <f t="shared" si="3"/>
        <v>PASAIA</v>
      </c>
      <c r="B58" s="41">
        <f t="shared" si="4"/>
        <v>1012371</v>
      </c>
      <c r="C58" s="41">
        <f t="shared" si="5"/>
        <v>815245</v>
      </c>
      <c r="D58" s="41">
        <f t="shared" si="6"/>
        <v>20</v>
      </c>
      <c r="E58" s="42" t="str">
        <f t="shared" si="2"/>
        <v>VIGO</v>
      </c>
      <c r="F58" s="42">
        <f t="shared" si="9"/>
        <v>949164</v>
      </c>
      <c r="G58" s="42">
        <f t="shared" si="8"/>
        <v>907618</v>
      </c>
    </row>
    <row r="59" spans="1:7" x14ac:dyDescent="0.25">
      <c r="A59" s="42" t="str">
        <f t="shared" si="3"/>
        <v>SANTA CRUZ DE TENERIFE</v>
      </c>
      <c r="B59" s="41">
        <f t="shared" si="4"/>
        <v>3217015</v>
      </c>
      <c r="C59" s="41">
        <f t="shared" si="5"/>
        <v>3687939</v>
      </c>
      <c r="D59" s="41">
        <f t="shared" si="6"/>
        <v>10</v>
      </c>
      <c r="E59" s="42" t="str">
        <f t="shared" si="2"/>
        <v>MOTRIL</v>
      </c>
      <c r="F59" s="42">
        <f t="shared" si="9"/>
        <v>543644</v>
      </c>
      <c r="G59" s="42">
        <f t="shared" si="8"/>
        <v>462901</v>
      </c>
    </row>
    <row r="60" spans="1:7" x14ac:dyDescent="0.25">
      <c r="A60" s="42" t="str">
        <f t="shared" si="3"/>
        <v>SANTANDER</v>
      </c>
      <c r="B60" s="41">
        <f t="shared" si="4"/>
        <v>1307587</v>
      </c>
      <c r="C60" s="41">
        <f t="shared" si="5"/>
        <v>1053361</v>
      </c>
      <c r="D60" s="41">
        <f t="shared" si="6"/>
        <v>16</v>
      </c>
      <c r="E60" s="42" t="str">
        <f t="shared" si="2"/>
        <v>MALAGA</v>
      </c>
      <c r="F60" s="42">
        <f t="shared" si="9"/>
        <v>541991</v>
      </c>
      <c r="G60" s="42">
        <f t="shared" si="8"/>
        <v>497923</v>
      </c>
    </row>
    <row r="61" spans="1:7" x14ac:dyDescent="0.25">
      <c r="A61" s="42" t="str">
        <f t="shared" si="3"/>
        <v>SEVILLA</v>
      </c>
      <c r="B61" s="41">
        <f t="shared" si="4"/>
        <v>1247094</v>
      </c>
      <c r="C61" s="41">
        <f t="shared" si="5"/>
        <v>1072241</v>
      </c>
      <c r="D61" s="41">
        <f t="shared" si="6"/>
        <v>17</v>
      </c>
      <c r="E61" s="42" t="str">
        <f t="shared" si="2"/>
        <v>CEUTA</v>
      </c>
      <c r="F61" s="42">
        <f t="shared" si="9"/>
        <v>534711</v>
      </c>
      <c r="G61" s="42">
        <f t="shared" si="8"/>
        <v>509074</v>
      </c>
    </row>
    <row r="62" spans="1:7" x14ac:dyDescent="0.25">
      <c r="A62" s="42" t="str">
        <f t="shared" si="3"/>
        <v>TARRAGONA</v>
      </c>
      <c r="B62" s="41">
        <f t="shared" si="4"/>
        <v>6444254</v>
      </c>
      <c r="C62" s="41">
        <f t="shared" si="5"/>
        <v>8144004</v>
      </c>
      <c r="D62" s="41">
        <f t="shared" si="6"/>
        <v>5</v>
      </c>
      <c r="E62" s="42" t="str">
        <f t="shared" si="2"/>
        <v>ALICANTE</v>
      </c>
      <c r="F62" s="42">
        <f t="shared" si="9"/>
        <v>486254</v>
      </c>
      <c r="G62" s="42">
        <f t="shared" si="8"/>
        <v>521749</v>
      </c>
    </row>
    <row r="63" spans="1:7" x14ac:dyDescent="0.25">
      <c r="A63" s="42" t="str">
        <f t="shared" si="3"/>
        <v>VALENCIA</v>
      </c>
      <c r="B63" s="41">
        <f t="shared" si="4"/>
        <v>15558651</v>
      </c>
      <c r="C63" s="41">
        <f t="shared" si="5"/>
        <v>13816263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399849</v>
      </c>
      <c r="G63" s="42">
        <f t="shared" si="8"/>
        <v>476540</v>
      </c>
    </row>
    <row r="64" spans="1:7" x14ac:dyDescent="0.25">
      <c r="A64" s="42" t="str">
        <f t="shared" si="3"/>
        <v>VIGO</v>
      </c>
      <c r="B64" s="41">
        <f t="shared" si="4"/>
        <v>949164</v>
      </c>
      <c r="C64" s="41">
        <f t="shared" si="5"/>
        <v>907618</v>
      </c>
      <c r="D64" s="41">
        <f t="shared" si="6"/>
        <v>21</v>
      </c>
      <c r="E64" s="42" t="str">
        <f t="shared" si="2"/>
        <v>MELILLA</v>
      </c>
      <c r="F64" s="42">
        <f t="shared" si="9"/>
        <v>194773</v>
      </c>
      <c r="G64" s="42">
        <f t="shared" si="8"/>
        <v>200805</v>
      </c>
    </row>
    <row r="65" spans="1:7" x14ac:dyDescent="0.25">
      <c r="A65" s="42" t="str">
        <f t="shared" si="3"/>
        <v>VILAGARCIA</v>
      </c>
      <c r="B65" s="41">
        <f t="shared" si="4"/>
        <v>181111</v>
      </c>
      <c r="C65" s="41">
        <f t="shared" si="5"/>
        <v>179458</v>
      </c>
      <c r="D65" s="41">
        <f t="shared" si="6"/>
        <v>28</v>
      </c>
      <c r="E65" s="42" t="str">
        <f t="shared" si="2"/>
        <v>VILAGARCIA</v>
      </c>
      <c r="F65" s="42">
        <f t="shared" si="9"/>
        <v>181111</v>
      </c>
      <c r="G65" s="42">
        <f t="shared" si="8"/>
        <v>179458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628470</v>
      </c>
      <c r="C7" s="37">
        <v>539388</v>
      </c>
      <c r="D7" s="37">
        <v>1810139</v>
      </c>
      <c r="E7" s="37">
        <v>1909910</v>
      </c>
      <c r="F7" s="10">
        <f>((E7*100)/D7)-100</f>
        <v>5.5117866638970838</v>
      </c>
      <c r="G7" s="1"/>
      <c r="H7" s="1"/>
      <c r="I7" s="1"/>
    </row>
    <row r="8" spans="1:12" x14ac:dyDescent="0.25">
      <c r="A8" s="11" t="s">
        <v>45</v>
      </c>
      <c r="B8" s="38">
        <v>10271</v>
      </c>
      <c r="C8" s="38">
        <v>1456</v>
      </c>
      <c r="D8" s="38">
        <v>27844</v>
      </c>
      <c r="E8" s="38">
        <v>23735</v>
      </c>
      <c r="F8" s="13">
        <f t="shared" ref="F8:F35" si="0">((E8*100)/D8)-100</f>
        <v>-14.757218790403684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906</v>
      </c>
      <c r="E9" s="37">
        <v>1981</v>
      </c>
      <c r="F9" s="10">
        <f t="shared" si="0"/>
        <v>118.65342163355407</v>
      </c>
      <c r="G9" s="1"/>
      <c r="H9" s="1"/>
      <c r="I9" s="1"/>
    </row>
    <row r="10" spans="1:12" x14ac:dyDescent="0.25">
      <c r="A10" s="11" t="s">
        <v>47</v>
      </c>
      <c r="B10" s="38">
        <v>48980</v>
      </c>
      <c r="C10" s="38">
        <v>44900</v>
      </c>
      <c r="D10" s="38">
        <v>171400</v>
      </c>
      <c r="E10" s="38">
        <v>120851</v>
      </c>
      <c r="F10" s="13">
        <f t="shared" si="0"/>
        <v>-29.491831971995339</v>
      </c>
      <c r="G10" s="1"/>
      <c r="H10" s="1"/>
      <c r="I10" s="1"/>
    </row>
    <row r="11" spans="1:12" x14ac:dyDescent="0.25">
      <c r="A11" s="8" t="s">
        <v>48</v>
      </c>
      <c r="B11" s="37">
        <v>1679980</v>
      </c>
      <c r="C11" s="37">
        <v>2085144</v>
      </c>
      <c r="D11" s="37">
        <v>4757324</v>
      </c>
      <c r="E11" s="37">
        <v>6521246</v>
      </c>
      <c r="F11" s="10">
        <f t="shared" si="0"/>
        <v>37.078029581336068</v>
      </c>
      <c r="G11" s="1"/>
      <c r="H11" s="1"/>
      <c r="I11" s="1"/>
    </row>
    <row r="12" spans="1:12" x14ac:dyDescent="0.25">
      <c r="A12" s="11" t="s">
        <v>49</v>
      </c>
      <c r="B12" s="38">
        <v>5163</v>
      </c>
      <c r="C12" s="38">
        <v>14741</v>
      </c>
      <c r="D12" s="38">
        <v>16287</v>
      </c>
      <c r="E12" s="38">
        <v>29272</v>
      </c>
      <c r="F12" s="13">
        <f t="shared" si="0"/>
        <v>79.72616196966905</v>
      </c>
      <c r="G12" s="1"/>
      <c r="H12" s="1"/>
      <c r="I12" s="1"/>
    </row>
    <row r="13" spans="1:12" x14ac:dyDescent="0.25">
      <c r="A13" s="8" t="s">
        <v>50</v>
      </c>
      <c r="B13" s="37">
        <v>126587</v>
      </c>
      <c r="C13" s="37">
        <v>196391</v>
      </c>
      <c r="D13" s="37">
        <v>323904</v>
      </c>
      <c r="E13" s="37">
        <v>351138</v>
      </c>
      <c r="F13" s="10">
        <f t="shared" si="0"/>
        <v>8.4080468286899759</v>
      </c>
      <c r="G13" s="1"/>
      <c r="H13" s="1"/>
      <c r="I13" s="1"/>
    </row>
    <row r="14" spans="1:12" x14ac:dyDescent="0.25">
      <c r="A14" s="11" t="s">
        <v>51</v>
      </c>
      <c r="B14" s="38">
        <v>854708</v>
      </c>
      <c r="C14" s="38">
        <v>895446</v>
      </c>
      <c r="D14" s="38">
        <v>2762918</v>
      </c>
      <c r="E14" s="38">
        <v>2986364</v>
      </c>
      <c r="F14" s="13">
        <f t="shared" si="0"/>
        <v>8.087319276214501</v>
      </c>
      <c r="G14" s="1"/>
      <c r="H14" s="1"/>
      <c r="I14" s="1"/>
    </row>
    <row r="15" spans="1:12" x14ac:dyDescent="0.25">
      <c r="A15" s="8" t="s">
        <v>52</v>
      </c>
      <c r="B15" s="37">
        <v>1052576</v>
      </c>
      <c r="C15" s="37">
        <v>1702455</v>
      </c>
      <c r="D15" s="37">
        <v>3957796</v>
      </c>
      <c r="E15" s="37">
        <v>4937741</v>
      </c>
      <c r="F15" s="10">
        <f t="shared" si="0"/>
        <v>24.759866349857347</v>
      </c>
      <c r="G15" s="1"/>
      <c r="H15" s="1"/>
      <c r="I15" s="1"/>
    </row>
    <row r="16" spans="1:12" x14ac:dyDescent="0.25">
      <c r="A16" s="11" t="s">
        <v>53</v>
      </c>
      <c r="B16" s="38">
        <v>1332745</v>
      </c>
      <c r="C16" s="38">
        <v>1546702</v>
      </c>
      <c r="D16" s="38">
        <v>3660604</v>
      </c>
      <c r="E16" s="38">
        <v>4309387</v>
      </c>
      <c r="F16" s="13">
        <f t="shared" si="0"/>
        <v>17.723386632369952</v>
      </c>
      <c r="G16" s="1"/>
      <c r="H16" s="1"/>
      <c r="I16" s="1"/>
    </row>
    <row r="17" spans="1:9" x14ac:dyDescent="0.25">
      <c r="A17" s="8" t="s">
        <v>54</v>
      </c>
      <c r="B17" s="37">
        <v>589634</v>
      </c>
      <c r="C17" s="37">
        <v>508087</v>
      </c>
      <c r="D17" s="37">
        <v>1696714</v>
      </c>
      <c r="E17" s="37">
        <v>1965938</v>
      </c>
      <c r="F17" s="10">
        <f t="shared" si="0"/>
        <v>15.867376587922308</v>
      </c>
      <c r="G17" s="1"/>
      <c r="H17" s="1"/>
      <c r="I17" s="1"/>
    </row>
    <row r="18" spans="1:9" x14ac:dyDescent="0.25">
      <c r="A18" s="11" t="s">
        <v>55</v>
      </c>
      <c r="B18" s="38">
        <v>91329</v>
      </c>
      <c r="C18" s="38">
        <v>97781</v>
      </c>
      <c r="D18" s="38">
        <v>276150</v>
      </c>
      <c r="E18" s="38">
        <v>285133</v>
      </c>
      <c r="F18" s="13">
        <f t="shared" si="0"/>
        <v>3.2529422415353935</v>
      </c>
      <c r="G18" s="1"/>
      <c r="H18" s="1"/>
      <c r="I18" s="1"/>
    </row>
    <row r="19" spans="1:9" x14ac:dyDescent="0.25">
      <c r="A19" s="8" t="s">
        <v>56</v>
      </c>
      <c r="B19" s="37">
        <v>228397</v>
      </c>
      <c r="C19" s="37">
        <v>210137</v>
      </c>
      <c r="D19" s="37">
        <v>621807</v>
      </c>
      <c r="E19" s="37">
        <v>645160</v>
      </c>
      <c r="F19" s="10">
        <f t="shared" si="0"/>
        <v>3.7556669513209044</v>
      </c>
      <c r="G19" s="1"/>
      <c r="H19" s="1"/>
      <c r="I19" s="1"/>
    </row>
    <row r="20" spans="1:9" x14ac:dyDescent="0.25">
      <c r="A20" s="11" t="s">
        <v>57</v>
      </c>
      <c r="B20" s="38">
        <v>80064</v>
      </c>
      <c r="C20" s="38">
        <v>85404</v>
      </c>
      <c r="D20" s="38">
        <v>363652</v>
      </c>
      <c r="E20" s="38">
        <v>285283</v>
      </c>
      <c r="F20" s="13">
        <f t="shared" si="0"/>
        <v>-21.550548326421961</v>
      </c>
      <c r="G20" s="1"/>
      <c r="H20" s="1"/>
      <c r="I20" s="1"/>
    </row>
    <row r="21" spans="1:9" x14ac:dyDescent="0.25">
      <c r="A21" s="8" t="s">
        <v>58</v>
      </c>
      <c r="B21" s="37">
        <v>1091693</v>
      </c>
      <c r="C21" s="37">
        <v>1768412</v>
      </c>
      <c r="D21" s="37">
        <v>2973861</v>
      </c>
      <c r="E21" s="37">
        <v>4182966</v>
      </c>
      <c r="F21" s="10">
        <f t="shared" si="0"/>
        <v>40.657750984326441</v>
      </c>
      <c r="G21" s="1"/>
      <c r="H21" s="1"/>
      <c r="I21" s="1"/>
    </row>
    <row r="22" spans="1:9" x14ac:dyDescent="0.25">
      <c r="A22" s="11" t="s">
        <v>59</v>
      </c>
      <c r="B22" s="38">
        <v>309339</v>
      </c>
      <c r="C22" s="38">
        <v>295522</v>
      </c>
      <c r="D22" s="38">
        <v>1120252</v>
      </c>
      <c r="E22" s="38">
        <v>1141039</v>
      </c>
      <c r="F22" s="13">
        <f t="shared" si="0"/>
        <v>1.8555646408129576</v>
      </c>
      <c r="G22" s="1"/>
      <c r="H22" s="1"/>
      <c r="I22" s="1"/>
    </row>
    <row r="23" spans="1:9" x14ac:dyDescent="0.25">
      <c r="A23" s="8" t="s">
        <v>60</v>
      </c>
      <c r="B23" s="37">
        <v>6078</v>
      </c>
      <c r="C23" s="37">
        <v>2114</v>
      </c>
      <c r="D23" s="37">
        <v>10569</v>
      </c>
      <c r="E23" s="37">
        <v>8550</v>
      </c>
      <c r="F23" s="10">
        <f t="shared" si="0"/>
        <v>-19.103037184217996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7325</v>
      </c>
      <c r="C25" s="37">
        <v>4912</v>
      </c>
      <c r="D25" s="37">
        <v>17784</v>
      </c>
      <c r="E25" s="37">
        <v>16727</v>
      </c>
      <c r="F25" s="10">
        <f t="shared" si="0"/>
        <v>-5.9435447593342303</v>
      </c>
      <c r="G25" s="1"/>
      <c r="H25" s="1"/>
      <c r="I25" s="1"/>
    </row>
    <row r="26" spans="1:9" x14ac:dyDescent="0.25">
      <c r="A26" s="11" t="s">
        <v>63</v>
      </c>
      <c r="B26" s="38">
        <v>66221</v>
      </c>
      <c r="C26" s="38">
        <v>78938</v>
      </c>
      <c r="D26" s="38">
        <v>309518</v>
      </c>
      <c r="E26" s="38">
        <v>310329</v>
      </c>
      <c r="F26" s="13">
        <f t="shared" si="0"/>
        <v>0.26202030253490705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864031</v>
      </c>
      <c r="C28" s="38">
        <v>503498</v>
      </c>
      <c r="D28" s="38">
        <v>2005292</v>
      </c>
      <c r="E28" s="38">
        <v>1673067</v>
      </c>
      <c r="F28" s="13">
        <f t="shared" si="0"/>
        <v>-16.5674126261911</v>
      </c>
      <c r="G28" s="1"/>
      <c r="H28" s="1"/>
      <c r="I28" s="1"/>
    </row>
    <row r="29" spans="1:9" x14ac:dyDescent="0.25">
      <c r="A29" s="8" t="s">
        <v>66</v>
      </c>
      <c r="B29" s="37">
        <v>24684</v>
      </c>
      <c r="C29" s="37">
        <v>17501</v>
      </c>
      <c r="D29" s="37">
        <v>75508</v>
      </c>
      <c r="E29" s="37">
        <v>74198</v>
      </c>
      <c r="F29" s="10">
        <f t="shared" si="0"/>
        <v>-1.73491550564178</v>
      </c>
      <c r="G29" s="1"/>
      <c r="H29" s="1"/>
      <c r="I29" s="1"/>
    </row>
    <row r="30" spans="1:9" x14ac:dyDescent="0.25">
      <c r="A30" s="11" t="s">
        <v>67</v>
      </c>
      <c r="B30" s="38">
        <v>26802</v>
      </c>
      <c r="C30" s="38">
        <v>30921</v>
      </c>
      <c r="D30" s="38">
        <v>57010</v>
      </c>
      <c r="E30" s="38">
        <v>93340</v>
      </c>
      <c r="F30" s="13">
        <f t="shared" si="0"/>
        <v>63.725662164532537</v>
      </c>
      <c r="G30" s="1"/>
      <c r="H30" s="1"/>
      <c r="I30" s="1"/>
    </row>
    <row r="31" spans="1:9" x14ac:dyDescent="0.25">
      <c r="A31" s="8" t="s">
        <v>68</v>
      </c>
      <c r="B31" s="37">
        <v>1388480</v>
      </c>
      <c r="C31" s="37">
        <v>1050953</v>
      </c>
      <c r="D31" s="37">
        <v>4776518</v>
      </c>
      <c r="E31" s="37">
        <v>3473847</v>
      </c>
      <c r="F31" s="10">
        <f t="shared" si="0"/>
        <v>-27.272398010433548</v>
      </c>
      <c r="G31" s="1"/>
      <c r="H31" s="1"/>
      <c r="I31" s="1"/>
    </row>
    <row r="32" spans="1:9" x14ac:dyDescent="0.25">
      <c r="A32" s="11" t="s">
        <v>69</v>
      </c>
      <c r="B32" s="38">
        <v>445363</v>
      </c>
      <c r="C32" s="38">
        <v>549038</v>
      </c>
      <c r="D32" s="38">
        <v>1325527</v>
      </c>
      <c r="E32" s="38">
        <v>1281535</v>
      </c>
      <c r="F32" s="13">
        <f t="shared" si="0"/>
        <v>-3.3188309253602597</v>
      </c>
      <c r="G32" s="1"/>
      <c r="H32" s="1"/>
      <c r="I32" s="1"/>
    </row>
    <row r="33" spans="1:9" x14ac:dyDescent="0.25">
      <c r="A33" s="8" t="s">
        <v>70</v>
      </c>
      <c r="B33" s="37">
        <v>13554</v>
      </c>
      <c r="C33" s="37">
        <v>10077</v>
      </c>
      <c r="D33" s="37">
        <v>31241</v>
      </c>
      <c r="E33" s="37">
        <v>11564</v>
      </c>
      <c r="F33" s="10">
        <f t="shared" si="0"/>
        <v>-62.984539547389652</v>
      </c>
      <c r="G33" s="1"/>
      <c r="H33" s="1"/>
      <c r="I33" s="1"/>
    </row>
    <row r="34" spans="1:9" x14ac:dyDescent="0.25">
      <c r="A34" s="11" t="s">
        <v>71</v>
      </c>
      <c r="B34" s="38">
        <v>6064</v>
      </c>
      <c r="C34" s="38">
        <v>12865</v>
      </c>
      <c r="D34" s="38">
        <v>41168</v>
      </c>
      <c r="E34" s="38">
        <v>63850</v>
      </c>
      <c r="F34" s="13">
        <f t="shared" si="0"/>
        <v>55.096191216478815</v>
      </c>
      <c r="G34" s="1"/>
      <c r="H34" s="1"/>
      <c r="I34" s="1"/>
    </row>
    <row r="35" spans="1:9" x14ac:dyDescent="0.25">
      <c r="A35" s="14" t="s">
        <v>72</v>
      </c>
      <c r="B35" s="15">
        <f>SUM(B7:B34)</f>
        <v>10978538</v>
      </c>
      <c r="C35" s="15">
        <f t="shared" ref="C35:E35" si="1">SUM(C7:C34)</f>
        <v>12252783</v>
      </c>
      <c r="D35" s="15">
        <f t="shared" si="1"/>
        <v>33191693</v>
      </c>
      <c r="E35" s="15">
        <f t="shared" si="1"/>
        <v>36704151</v>
      </c>
      <c r="F35" s="16">
        <f t="shared" si="0"/>
        <v>10.58234058744759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1909910</v>
      </c>
      <c r="C38" s="41">
        <f>D7</f>
        <v>1810139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6521246</v>
      </c>
      <c r="G38" s="42">
        <f>LOOKUP(E38,$A$38:$A$65,$C$38:$C$65)</f>
        <v>4757324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23735</v>
      </c>
      <c r="C39" s="41">
        <f t="shared" ref="C39:C65" si="5">D8</f>
        <v>27844</v>
      </c>
      <c r="D39" s="41">
        <f t="shared" ref="D39:D65" si="6">_xlfn.RANK.EQ(B39,$B$38:$B$65)+COUNTIF($B$38:$B$65,B39)-1</f>
        <v>22</v>
      </c>
      <c r="E39" s="42" t="str">
        <f t="shared" si="2"/>
        <v>BILBAO</v>
      </c>
      <c r="F39" s="42">
        <f t="shared" ref="F39:F54" si="7">LOOKUP(E39,$A$38:$A$65,$B$38:$B$65)</f>
        <v>4937741</v>
      </c>
      <c r="G39" s="42">
        <f t="shared" ref="G39:G65" si="8">LOOKUP(E39,$A$38:$A$65,$C$38:$C$65)</f>
        <v>3957796</v>
      </c>
    </row>
    <row r="40" spans="1:9" x14ac:dyDescent="0.25">
      <c r="A40" s="42" t="str">
        <f t="shared" si="3"/>
        <v>ALMERIA</v>
      </c>
      <c r="B40" s="41">
        <f t="shared" si="4"/>
        <v>1981</v>
      </c>
      <c r="C40" s="41">
        <f t="shared" si="5"/>
        <v>906</v>
      </c>
      <c r="D40" s="41">
        <f t="shared" si="6"/>
        <v>26</v>
      </c>
      <c r="E40" s="42" t="str">
        <f t="shared" si="2"/>
        <v>CARTAGENA</v>
      </c>
      <c r="F40" s="42">
        <f t="shared" si="7"/>
        <v>4309387</v>
      </c>
      <c r="G40" s="42">
        <f t="shared" si="8"/>
        <v>3660604</v>
      </c>
    </row>
    <row r="41" spans="1:9" x14ac:dyDescent="0.25">
      <c r="A41" s="42" t="str">
        <f t="shared" si="3"/>
        <v>AVILES</v>
      </c>
      <c r="B41" s="41">
        <f t="shared" si="4"/>
        <v>120851</v>
      </c>
      <c r="C41" s="41">
        <f t="shared" si="5"/>
        <v>171400</v>
      </c>
      <c r="D41" s="41">
        <f t="shared" si="6"/>
        <v>17</v>
      </c>
      <c r="E41" s="42" t="str">
        <f t="shared" si="2"/>
        <v>HUELVA</v>
      </c>
      <c r="F41" s="42">
        <f t="shared" si="7"/>
        <v>4182966</v>
      </c>
      <c r="G41" s="42">
        <f t="shared" si="8"/>
        <v>2973861</v>
      </c>
    </row>
    <row r="42" spans="1:9" x14ac:dyDescent="0.25">
      <c r="A42" s="42" t="str">
        <f t="shared" si="3"/>
        <v>BAHIA DE ALGECIRAS</v>
      </c>
      <c r="B42" s="41">
        <f t="shared" si="4"/>
        <v>6521246</v>
      </c>
      <c r="C42" s="41">
        <f t="shared" si="5"/>
        <v>4757324</v>
      </c>
      <c r="D42" s="41">
        <f t="shared" si="6"/>
        <v>1</v>
      </c>
      <c r="E42" s="42" t="str">
        <f t="shared" si="2"/>
        <v>TARRAGONA</v>
      </c>
      <c r="F42" s="42">
        <f t="shared" si="7"/>
        <v>3473847</v>
      </c>
      <c r="G42" s="42">
        <f t="shared" si="8"/>
        <v>4776518</v>
      </c>
    </row>
    <row r="43" spans="1:9" x14ac:dyDescent="0.25">
      <c r="A43" s="42" t="str">
        <f t="shared" si="3"/>
        <v>BAHIA DE CADIZ</v>
      </c>
      <c r="B43" s="41">
        <f t="shared" si="4"/>
        <v>29272</v>
      </c>
      <c r="C43" s="41">
        <f t="shared" si="5"/>
        <v>16287</v>
      </c>
      <c r="D43" s="41">
        <f t="shared" si="6"/>
        <v>21</v>
      </c>
      <c r="E43" s="42" t="str">
        <f t="shared" si="2"/>
        <v>BARCELONA</v>
      </c>
      <c r="F43" s="42">
        <f t="shared" si="7"/>
        <v>2986364</v>
      </c>
      <c r="G43" s="42">
        <f t="shared" si="8"/>
        <v>2762918</v>
      </c>
    </row>
    <row r="44" spans="1:9" x14ac:dyDescent="0.25">
      <c r="A44" s="42" t="str">
        <f t="shared" si="3"/>
        <v>BALEARES</v>
      </c>
      <c r="B44" s="41">
        <f t="shared" si="4"/>
        <v>351138</v>
      </c>
      <c r="C44" s="41">
        <f t="shared" si="5"/>
        <v>323904</v>
      </c>
      <c r="D44" s="41">
        <f t="shared" si="6"/>
        <v>13</v>
      </c>
      <c r="E44" s="42" t="str">
        <f t="shared" si="2"/>
        <v>CASTELLON</v>
      </c>
      <c r="F44" s="42">
        <f t="shared" si="7"/>
        <v>1965938</v>
      </c>
      <c r="G44" s="42">
        <f t="shared" si="8"/>
        <v>1696714</v>
      </c>
    </row>
    <row r="45" spans="1:9" x14ac:dyDescent="0.25">
      <c r="A45" s="42" t="str">
        <f t="shared" si="3"/>
        <v>BARCELONA</v>
      </c>
      <c r="B45" s="41">
        <f t="shared" si="4"/>
        <v>2986364</v>
      </c>
      <c r="C45" s="41">
        <f t="shared" si="5"/>
        <v>2762918</v>
      </c>
      <c r="D45" s="41">
        <f t="shared" si="6"/>
        <v>6</v>
      </c>
      <c r="E45" s="42" t="str">
        <f t="shared" si="2"/>
        <v>A CORUÑA</v>
      </c>
      <c r="F45" s="42">
        <f t="shared" si="7"/>
        <v>1909910</v>
      </c>
      <c r="G45" s="42">
        <f t="shared" si="8"/>
        <v>1810139</v>
      </c>
    </row>
    <row r="46" spans="1:9" x14ac:dyDescent="0.25">
      <c r="A46" s="42" t="str">
        <f t="shared" si="3"/>
        <v>BILBAO</v>
      </c>
      <c r="B46" s="41">
        <f t="shared" si="4"/>
        <v>4937741</v>
      </c>
      <c r="C46" s="41">
        <f t="shared" si="5"/>
        <v>3957796</v>
      </c>
      <c r="D46" s="41">
        <f t="shared" si="6"/>
        <v>2</v>
      </c>
      <c r="E46" s="42" t="str">
        <f t="shared" si="2"/>
        <v>SANTA CRUZ DE TENERIFE</v>
      </c>
      <c r="F46" s="42">
        <f t="shared" si="7"/>
        <v>1673067</v>
      </c>
      <c r="G46" s="42">
        <f t="shared" si="8"/>
        <v>2005292</v>
      </c>
    </row>
    <row r="47" spans="1:9" x14ac:dyDescent="0.25">
      <c r="A47" s="42" t="str">
        <f t="shared" si="3"/>
        <v>CARTAGENA</v>
      </c>
      <c r="B47" s="41">
        <f t="shared" si="4"/>
        <v>4309387</v>
      </c>
      <c r="C47" s="41">
        <f t="shared" si="5"/>
        <v>3660604</v>
      </c>
      <c r="D47" s="41">
        <f t="shared" si="6"/>
        <v>3</v>
      </c>
      <c r="E47" s="42" t="str">
        <f t="shared" si="2"/>
        <v>VALENCIA</v>
      </c>
      <c r="F47" s="42">
        <f t="shared" si="7"/>
        <v>1281535</v>
      </c>
      <c r="G47" s="42">
        <f t="shared" si="8"/>
        <v>1325527</v>
      </c>
    </row>
    <row r="48" spans="1:9" x14ac:dyDescent="0.25">
      <c r="A48" s="42" t="str">
        <f t="shared" si="3"/>
        <v>CASTELLON</v>
      </c>
      <c r="B48" s="41">
        <f t="shared" si="4"/>
        <v>1965938</v>
      </c>
      <c r="C48" s="41">
        <f t="shared" si="5"/>
        <v>1696714</v>
      </c>
      <c r="D48" s="41">
        <f t="shared" si="6"/>
        <v>7</v>
      </c>
      <c r="E48" s="42" t="str">
        <f t="shared" si="2"/>
        <v>LAS PALMAS</v>
      </c>
      <c r="F48" s="42">
        <f t="shared" si="7"/>
        <v>1141039</v>
      </c>
      <c r="G48" s="42">
        <f t="shared" si="8"/>
        <v>1120252</v>
      </c>
    </row>
    <row r="49" spans="1:7" x14ac:dyDescent="0.25">
      <c r="A49" s="42" t="str">
        <f t="shared" si="3"/>
        <v>CEUTA</v>
      </c>
      <c r="B49" s="41">
        <f t="shared" si="4"/>
        <v>285133</v>
      </c>
      <c r="C49" s="41">
        <f t="shared" si="5"/>
        <v>276150</v>
      </c>
      <c r="D49" s="41">
        <f t="shared" si="6"/>
        <v>16</v>
      </c>
      <c r="E49" s="42" t="str">
        <f t="shared" si="2"/>
        <v>FERROL-SAN CIBRAO</v>
      </c>
      <c r="F49" s="42">
        <f t="shared" si="7"/>
        <v>645160</v>
      </c>
      <c r="G49" s="42">
        <f t="shared" si="8"/>
        <v>621807</v>
      </c>
    </row>
    <row r="50" spans="1:7" x14ac:dyDescent="0.25">
      <c r="A50" s="42" t="str">
        <f t="shared" si="3"/>
        <v>FERROL-SAN CIBRAO</v>
      </c>
      <c r="B50" s="41">
        <f t="shared" si="4"/>
        <v>645160</v>
      </c>
      <c r="C50" s="41">
        <f t="shared" si="5"/>
        <v>621807</v>
      </c>
      <c r="D50" s="41">
        <f t="shared" si="6"/>
        <v>12</v>
      </c>
      <c r="E50" s="42" t="str">
        <f t="shared" si="2"/>
        <v>BALEARES</v>
      </c>
      <c r="F50" s="42">
        <f t="shared" si="7"/>
        <v>351138</v>
      </c>
      <c r="G50" s="42">
        <f t="shared" si="8"/>
        <v>323904</v>
      </c>
    </row>
    <row r="51" spans="1:7" x14ac:dyDescent="0.25">
      <c r="A51" s="42" t="str">
        <f t="shared" si="3"/>
        <v>GIJON</v>
      </c>
      <c r="B51" s="41">
        <f t="shared" si="4"/>
        <v>285283</v>
      </c>
      <c r="C51" s="41">
        <f t="shared" si="5"/>
        <v>363652</v>
      </c>
      <c r="D51" s="41">
        <f t="shared" si="6"/>
        <v>15</v>
      </c>
      <c r="E51" s="42" t="str">
        <f t="shared" si="2"/>
        <v>MOTRIL</v>
      </c>
      <c r="F51" s="42">
        <f t="shared" si="7"/>
        <v>310329</v>
      </c>
      <c r="G51" s="42">
        <f t="shared" si="8"/>
        <v>309518</v>
      </c>
    </row>
    <row r="52" spans="1:7" x14ac:dyDescent="0.25">
      <c r="A52" s="42" t="str">
        <f t="shared" si="3"/>
        <v>HUELVA</v>
      </c>
      <c r="B52" s="41">
        <f t="shared" si="4"/>
        <v>4182966</v>
      </c>
      <c r="C52" s="41">
        <f t="shared" si="5"/>
        <v>2973861</v>
      </c>
      <c r="D52" s="41">
        <f t="shared" si="6"/>
        <v>4</v>
      </c>
      <c r="E52" s="42" t="str">
        <f t="shared" si="2"/>
        <v>GIJON</v>
      </c>
      <c r="F52" s="42">
        <f t="shared" si="7"/>
        <v>285283</v>
      </c>
      <c r="G52" s="42">
        <f t="shared" si="8"/>
        <v>363652</v>
      </c>
    </row>
    <row r="53" spans="1:7" x14ac:dyDescent="0.25">
      <c r="A53" s="42" t="str">
        <f t="shared" si="3"/>
        <v>LAS PALMAS</v>
      </c>
      <c r="B53" s="41">
        <f t="shared" si="4"/>
        <v>1141039</v>
      </c>
      <c r="C53" s="41">
        <f t="shared" si="5"/>
        <v>1120252</v>
      </c>
      <c r="D53" s="41">
        <f t="shared" si="6"/>
        <v>11</v>
      </c>
      <c r="E53" s="42" t="str">
        <f t="shared" si="2"/>
        <v>CEUTA</v>
      </c>
      <c r="F53" s="42">
        <f t="shared" si="7"/>
        <v>285133</v>
      </c>
      <c r="G53" s="42">
        <f t="shared" si="8"/>
        <v>276150</v>
      </c>
    </row>
    <row r="54" spans="1:7" x14ac:dyDescent="0.25">
      <c r="A54" s="42" t="str">
        <f t="shared" si="3"/>
        <v>MALAGA</v>
      </c>
      <c r="B54" s="41">
        <f t="shared" si="4"/>
        <v>8550</v>
      </c>
      <c r="C54" s="41">
        <f t="shared" si="5"/>
        <v>10569</v>
      </c>
      <c r="D54" s="41">
        <f t="shared" si="6"/>
        <v>25</v>
      </c>
      <c r="E54" s="42" t="str">
        <f t="shared" si="2"/>
        <v>AVILES</v>
      </c>
      <c r="F54" s="42">
        <f t="shared" si="7"/>
        <v>120851</v>
      </c>
      <c r="G54" s="42">
        <f t="shared" si="8"/>
        <v>171400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93340</v>
      </c>
      <c r="G55" s="42">
        <f t="shared" si="8"/>
        <v>57010</v>
      </c>
    </row>
    <row r="56" spans="1:7" x14ac:dyDescent="0.25">
      <c r="A56" s="42" t="str">
        <f t="shared" si="3"/>
        <v>MELILLA</v>
      </c>
      <c r="B56" s="41">
        <f t="shared" si="4"/>
        <v>16727</v>
      </c>
      <c r="C56" s="41">
        <f t="shared" si="5"/>
        <v>17784</v>
      </c>
      <c r="D56" s="41">
        <f t="shared" si="6"/>
        <v>23</v>
      </c>
      <c r="E56" s="42" t="str">
        <f t="shared" si="2"/>
        <v>SANTANDER</v>
      </c>
      <c r="F56" s="42">
        <f t="shared" si="9"/>
        <v>74198</v>
      </c>
      <c r="G56" s="42">
        <f t="shared" si="8"/>
        <v>75508</v>
      </c>
    </row>
    <row r="57" spans="1:7" x14ac:dyDescent="0.25">
      <c r="A57" s="42" t="str">
        <f t="shared" si="3"/>
        <v>MOTRIL</v>
      </c>
      <c r="B57" s="41">
        <f t="shared" si="4"/>
        <v>310329</v>
      </c>
      <c r="C57" s="41">
        <f t="shared" si="5"/>
        <v>309518</v>
      </c>
      <c r="D57" s="41">
        <f t="shared" si="6"/>
        <v>14</v>
      </c>
      <c r="E57" s="42" t="str">
        <f t="shared" si="2"/>
        <v>VILAGARCIA</v>
      </c>
      <c r="F57" s="42">
        <f t="shared" si="9"/>
        <v>63850</v>
      </c>
      <c r="G57" s="42">
        <f t="shared" si="8"/>
        <v>41168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29272</v>
      </c>
      <c r="G58" s="42">
        <f t="shared" si="8"/>
        <v>16287</v>
      </c>
    </row>
    <row r="59" spans="1:7" x14ac:dyDescent="0.25">
      <c r="A59" s="42" t="str">
        <f t="shared" si="3"/>
        <v>SANTA CRUZ DE TENERIFE</v>
      </c>
      <c r="B59" s="41">
        <f t="shared" si="4"/>
        <v>1673067</v>
      </c>
      <c r="C59" s="41">
        <f t="shared" si="5"/>
        <v>2005292</v>
      </c>
      <c r="D59" s="41">
        <f t="shared" si="6"/>
        <v>9</v>
      </c>
      <c r="E59" s="42" t="str">
        <f t="shared" si="2"/>
        <v>ALICANTE</v>
      </c>
      <c r="F59" s="42">
        <f t="shared" si="9"/>
        <v>23735</v>
      </c>
      <c r="G59" s="42">
        <f t="shared" si="8"/>
        <v>27844</v>
      </c>
    </row>
    <row r="60" spans="1:7" x14ac:dyDescent="0.25">
      <c r="A60" s="42" t="str">
        <f t="shared" si="3"/>
        <v>SANTANDER</v>
      </c>
      <c r="B60" s="41">
        <f t="shared" si="4"/>
        <v>74198</v>
      </c>
      <c r="C60" s="41">
        <f t="shared" si="5"/>
        <v>75508</v>
      </c>
      <c r="D60" s="41">
        <f t="shared" si="6"/>
        <v>19</v>
      </c>
      <c r="E60" s="42" t="str">
        <f t="shared" si="2"/>
        <v>MELILLA</v>
      </c>
      <c r="F60" s="42">
        <f t="shared" si="9"/>
        <v>16727</v>
      </c>
      <c r="G60" s="42">
        <f t="shared" si="8"/>
        <v>17784</v>
      </c>
    </row>
    <row r="61" spans="1:7" x14ac:dyDescent="0.25">
      <c r="A61" s="42" t="str">
        <f t="shared" si="3"/>
        <v>SEVILLA</v>
      </c>
      <c r="B61" s="41">
        <f t="shared" si="4"/>
        <v>93340</v>
      </c>
      <c r="C61" s="41">
        <f t="shared" si="5"/>
        <v>57010</v>
      </c>
      <c r="D61" s="41">
        <f t="shared" si="6"/>
        <v>18</v>
      </c>
      <c r="E61" s="42" t="str">
        <f t="shared" si="2"/>
        <v>VIGO</v>
      </c>
      <c r="F61" s="42">
        <f t="shared" si="9"/>
        <v>11564</v>
      </c>
      <c r="G61" s="42">
        <f t="shared" si="8"/>
        <v>31241</v>
      </c>
    </row>
    <row r="62" spans="1:7" x14ac:dyDescent="0.25">
      <c r="A62" s="42" t="str">
        <f t="shared" si="3"/>
        <v>TARRAGONA</v>
      </c>
      <c r="B62" s="41">
        <f t="shared" si="4"/>
        <v>3473847</v>
      </c>
      <c r="C62" s="41">
        <f t="shared" si="5"/>
        <v>4776518</v>
      </c>
      <c r="D62" s="41">
        <f t="shared" si="6"/>
        <v>5</v>
      </c>
      <c r="E62" s="42" t="str">
        <f t="shared" si="2"/>
        <v>MALAGA</v>
      </c>
      <c r="F62" s="42">
        <f t="shared" si="9"/>
        <v>8550</v>
      </c>
      <c r="G62" s="42">
        <f t="shared" si="8"/>
        <v>10569</v>
      </c>
    </row>
    <row r="63" spans="1:7" x14ac:dyDescent="0.25">
      <c r="A63" s="42" t="str">
        <f t="shared" si="3"/>
        <v>VALENCIA</v>
      </c>
      <c r="B63" s="41">
        <f t="shared" si="4"/>
        <v>1281535</v>
      </c>
      <c r="C63" s="41">
        <f t="shared" si="5"/>
        <v>1325527</v>
      </c>
      <c r="D63" s="41">
        <f t="shared" si="6"/>
        <v>10</v>
      </c>
      <c r="E63" s="42" t="str">
        <f t="shared" si="2"/>
        <v>ALMERIA</v>
      </c>
      <c r="F63" s="42">
        <f t="shared" si="9"/>
        <v>1981</v>
      </c>
      <c r="G63" s="42">
        <f t="shared" si="8"/>
        <v>906</v>
      </c>
    </row>
    <row r="64" spans="1:7" x14ac:dyDescent="0.25">
      <c r="A64" s="42" t="str">
        <f t="shared" si="3"/>
        <v>VIGO</v>
      </c>
      <c r="B64" s="41">
        <f t="shared" si="4"/>
        <v>11564</v>
      </c>
      <c r="C64" s="41">
        <f t="shared" si="5"/>
        <v>31241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63850</v>
      </c>
      <c r="C65" s="41">
        <f t="shared" si="5"/>
        <v>41168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263349</v>
      </c>
      <c r="C7" s="19">
        <v>197415</v>
      </c>
      <c r="D7" s="19">
        <v>813071</v>
      </c>
      <c r="E7" s="19">
        <v>753434</v>
      </c>
      <c r="F7" s="10">
        <f>((E7*100)/D7)-100</f>
        <v>-7.3347838011686548</v>
      </c>
      <c r="G7" s="1"/>
      <c r="H7" s="1"/>
      <c r="I7" s="1"/>
    </row>
    <row r="8" spans="1:12" x14ac:dyDescent="0.25">
      <c r="A8" s="11" t="s">
        <v>45</v>
      </c>
      <c r="B8" s="20">
        <v>65601</v>
      </c>
      <c r="C8" s="20">
        <v>61309</v>
      </c>
      <c r="D8" s="20">
        <v>171427</v>
      </c>
      <c r="E8" s="20">
        <v>113755</v>
      </c>
      <c r="F8" s="13">
        <f t="shared" ref="F8:F35" si="0">((E8*100)/D8)-100</f>
        <v>-33.642308387826887</v>
      </c>
      <c r="G8" s="1"/>
      <c r="H8" s="1"/>
      <c r="I8" s="1"/>
    </row>
    <row r="9" spans="1:12" x14ac:dyDescent="0.25">
      <c r="A9" s="8" t="s">
        <v>46</v>
      </c>
      <c r="B9" s="19">
        <v>152535</v>
      </c>
      <c r="C9" s="19">
        <v>237724</v>
      </c>
      <c r="D9" s="19">
        <v>879133</v>
      </c>
      <c r="E9" s="19">
        <v>1060952</v>
      </c>
      <c r="F9" s="10">
        <f t="shared" si="0"/>
        <v>20.681626102080116</v>
      </c>
      <c r="G9" s="1"/>
      <c r="H9" s="1"/>
      <c r="I9" s="1"/>
    </row>
    <row r="10" spans="1:12" x14ac:dyDescent="0.25">
      <c r="A10" s="11" t="s">
        <v>47</v>
      </c>
      <c r="B10" s="20">
        <v>240937</v>
      </c>
      <c r="C10" s="20">
        <v>341040</v>
      </c>
      <c r="D10" s="20">
        <v>705062</v>
      </c>
      <c r="E10" s="20">
        <v>834443</v>
      </c>
      <c r="F10" s="13">
        <f t="shared" si="0"/>
        <v>18.350301108271324</v>
      </c>
      <c r="G10" s="1"/>
      <c r="H10" s="1"/>
      <c r="I10" s="1"/>
    </row>
    <row r="11" spans="1:12" x14ac:dyDescent="0.25">
      <c r="A11" s="8" t="s">
        <v>48</v>
      </c>
      <c r="B11" s="19">
        <v>199723</v>
      </c>
      <c r="C11" s="19">
        <v>56550</v>
      </c>
      <c r="D11" s="19">
        <v>366724</v>
      </c>
      <c r="E11" s="19">
        <v>490097</v>
      </c>
      <c r="F11" s="10">
        <f t="shared" si="0"/>
        <v>33.641921445010411</v>
      </c>
      <c r="G11" s="1"/>
      <c r="H11" s="1"/>
      <c r="I11" s="1"/>
    </row>
    <row r="12" spans="1:12" x14ac:dyDescent="0.25">
      <c r="A12" s="11" t="s">
        <v>49</v>
      </c>
      <c r="B12" s="20">
        <v>97427</v>
      </c>
      <c r="C12" s="20">
        <v>133646</v>
      </c>
      <c r="D12" s="20">
        <v>634765</v>
      </c>
      <c r="E12" s="20">
        <v>504687</v>
      </c>
      <c r="F12" s="13">
        <f t="shared" si="0"/>
        <v>-20.492308177041892</v>
      </c>
      <c r="G12" s="1"/>
      <c r="H12" s="1"/>
      <c r="I12" s="1"/>
    </row>
    <row r="13" spans="1:12" x14ac:dyDescent="0.25">
      <c r="A13" s="8" t="s">
        <v>50</v>
      </c>
      <c r="B13" s="19">
        <v>190488</v>
      </c>
      <c r="C13" s="19">
        <v>156124</v>
      </c>
      <c r="D13" s="19">
        <v>509139</v>
      </c>
      <c r="E13" s="19">
        <v>446996</v>
      </c>
      <c r="F13" s="10">
        <f t="shared" si="0"/>
        <v>-12.205507729716246</v>
      </c>
      <c r="G13" s="1"/>
      <c r="H13" s="1"/>
      <c r="I13" s="1"/>
    </row>
    <row r="14" spans="1:12" x14ac:dyDescent="0.25">
      <c r="A14" s="11" t="s">
        <v>51</v>
      </c>
      <c r="B14" s="20">
        <v>238059</v>
      </c>
      <c r="C14" s="20">
        <v>192358</v>
      </c>
      <c r="D14" s="20">
        <v>783745</v>
      </c>
      <c r="E14" s="20">
        <v>792384</v>
      </c>
      <c r="F14" s="13">
        <f t="shared" si="0"/>
        <v>1.1022717848279768</v>
      </c>
      <c r="G14" s="1"/>
      <c r="H14" s="1"/>
      <c r="I14" s="1"/>
    </row>
    <row r="15" spans="1:12" x14ac:dyDescent="0.25">
      <c r="A15" s="8" t="s">
        <v>52</v>
      </c>
      <c r="B15" s="19">
        <v>337897</v>
      </c>
      <c r="C15" s="19">
        <v>389465</v>
      </c>
      <c r="D15" s="19">
        <v>915967</v>
      </c>
      <c r="E15" s="19">
        <v>1130693</v>
      </c>
      <c r="F15" s="10">
        <f t="shared" si="0"/>
        <v>23.442547602697474</v>
      </c>
      <c r="G15" s="1"/>
      <c r="H15" s="1"/>
      <c r="I15" s="1"/>
    </row>
    <row r="16" spans="1:12" x14ac:dyDescent="0.25">
      <c r="A16" s="11" t="s">
        <v>53</v>
      </c>
      <c r="B16" s="20">
        <v>229612</v>
      </c>
      <c r="C16" s="20">
        <v>202441</v>
      </c>
      <c r="D16" s="20">
        <v>744450</v>
      </c>
      <c r="E16" s="20">
        <v>677366</v>
      </c>
      <c r="F16" s="13">
        <f t="shared" si="0"/>
        <v>-9.0112163342064662</v>
      </c>
      <c r="G16" s="1"/>
      <c r="H16" s="1"/>
      <c r="I16" s="1"/>
    </row>
    <row r="17" spans="1:9" x14ac:dyDescent="0.25">
      <c r="A17" s="8" t="s">
        <v>54</v>
      </c>
      <c r="B17" s="19">
        <v>261688</v>
      </c>
      <c r="C17" s="19">
        <v>292080</v>
      </c>
      <c r="D17" s="19">
        <v>570567</v>
      </c>
      <c r="E17" s="19">
        <v>750486</v>
      </c>
      <c r="F17" s="10">
        <f t="shared" si="0"/>
        <v>31.533369437769807</v>
      </c>
      <c r="G17" s="1"/>
      <c r="H17" s="1"/>
      <c r="I17" s="1"/>
    </row>
    <row r="18" spans="1:9" x14ac:dyDescent="0.25">
      <c r="A18" s="11" t="s">
        <v>55</v>
      </c>
      <c r="B18" s="20">
        <v>6527</v>
      </c>
      <c r="C18" s="20">
        <v>16185</v>
      </c>
      <c r="D18" s="20">
        <v>14463</v>
      </c>
      <c r="E18" s="20">
        <v>49117</v>
      </c>
      <c r="F18" s="13">
        <f t="shared" si="0"/>
        <v>239.604508055037</v>
      </c>
      <c r="G18" s="1"/>
      <c r="H18" s="1"/>
      <c r="I18" s="1"/>
    </row>
    <row r="19" spans="1:9" x14ac:dyDescent="0.25">
      <c r="A19" s="8" t="s">
        <v>56</v>
      </c>
      <c r="B19" s="19">
        <v>606287</v>
      </c>
      <c r="C19" s="19">
        <v>875162</v>
      </c>
      <c r="D19" s="19">
        <v>1967845</v>
      </c>
      <c r="E19" s="19">
        <v>2057930</v>
      </c>
      <c r="F19" s="10">
        <f t="shared" si="0"/>
        <v>4.5778503896394227</v>
      </c>
      <c r="G19" s="1"/>
      <c r="H19" s="1"/>
      <c r="I19" s="1"/>
    </row>
    <row r="20" spans="1:9" x14ac:dyDescent="0.25">
      <c r="A20" s="11" t="s">
        <v>57</v>
      </c>
      <c r="B20" s="20">
        <v>1635362</v>
      </c>
      <c r="C20" s="20">
        <v>577026</v>
      </c>
      <c r="D20" s="20">
        <v>3715131</v>
      </c>
      <c r="E20" s="20">
        <v>2748187</v>
      </c>
      <c r="F20" s="13">
        <f t="shared" si="0"/>
        <v>-26.027184505741516</v>
      </c>
      <c r="G20" s="1"/>
      <c r="H20" s="1"/>
      <c r="I20" s="1"/>
    </row>
    <row r="21" spans="1:9" x14ac:dyDescent="0.25">
      <c r="A21" s="8" t="s">
        <v>58</v>
      </c>
      <c r="B21" s="19">
        <v>354220</v>
      </c>
      <c r="C21" s="19">
        <v>317265</v>
      </c>
      <c r="D21" s="19">
        <v>968353</v>
      </c>
      <c r="E21" s="19">
        <v>674033</v>
      </c>
      <c r="F21" s="10">
        <f t="shared" si="0"/>
        <v>-30.393874960887203</v>
      </c>
      <c r="G21" s="1"/>
      <c r="H21" s="1"/>
      <c r="I21" s="1"/>
    </row>
    <row r="22" spans="1:9" x14ac:dyDescent="0.25">
      <c r="A22" s="11" t="s">
        <v>59</v>
      </c>
      <c r="B22" s="20">
        <v>77284</v>
      </c>
      <c r="C22" s="20">
        <v>56726</v>
      </c>
      <c r="D22" s="20">
        <v>199950</v>
      </c>
      <c r="E22" s="20">
        <v>154361</v>
      </c>
      <c r="F22" s="13">
        <f t="shared" si="0"/>
        <v>-22.800200050012506</v>
      </c>
      <c r="G22" s="1"/>
      <c r="H22" s="1"/>
      <c r="I22" s="1"/>
    </row>
    <row r="23" spans="1:9" x14ac:dyDescent="0.25">
      <c r="A23" s="8" t="s">
        <v>60</v>
      </c>
      <c r="B23" s="19">
        <v>65129</v>
      </c>
      <c r="C23" s="19">
        <v>75478</v>
      </c>
      <c r="D23" s="19">
        <v>183583</v>
      </c>
      <c r="E23" s="19">
        <v>204876</v>
      </c>
      <c r="F23" s="10">
        <f t="shared" si="0"/>
        <v>11.598568494904214</v>
      </c>
      <c r="G23" s="1"/>
      <c r="H23" s="1"/>
      <c r="I23" s="1"/>
    </row>
    <row r="24" spans="1:9" x14ac:dyDescent="0.25">
      <c r="A24" s="11" t="s">
        <v>61</v>
      </c>
      <c r="B24" s="20">
        <v>57637</v>
      </c>
      <c r="C24" s="20">
        <v>60902</v>
      </c>
      <c r="D24" s="20">
        <v>272249</v>
      </c>
      <c r="E24" s="20">
        <v>177419</v>
      </c>
      <c r="F24" s="13">
        <f t="shared" si="0"/>
        <v>-34.832083864403543</v>
      </c>
      <c r="G24" s="1"/>
      <c r="H24" s="1"/>
      <c r="I24" s="1"/>
    </row>
    <row r="25" spans="1:9" x14ac:dyDescent="0.25">
      <c r="A25" s="8" t="s">
        <v>62</v>
      </c>
      <c r="B25" s="19">
        <v>3340</v>
      </c>
      <c r="C25" s="19">
        <v>4800</v>
      </c>
      <c r="D25" s="19">
        <v>8757</v>
      </c>
      <c r="E25" s="19">
        <v>10194</v>
      </c>
      <c r="F25" s="10">
        <f t="shared" si="0"/>
        <v>16.409729359369649</v>
      </c>
      <c r="G25" s="1"/>
      <c r="H25" s="1"/>
      <c r="I25" s="1"/>
    </row>
    <row r="26" spans="1:9" x14ac:dyDescent="0.25">
      <c r="A26" s="11" t="s">
        <v>63</v>
      </c>
      <c r="B26" s="20">
        <v>46589</v>
      </c>
      <c r="C26" s="20">
        <v>89522</v>
      </c>
      <c r="D26" s="20">
        <v>111218</v>
      </c>
      <c r="E26" s="20">
        <v>186342</v>
      </c>
      <c r="F26" s="13">
        <f t="shared" si="0"/>
        <v>67.546620151414345</v>
      </c>
      <c r="G26" s="1"/>
      <c r="H26" s="1"/>
      <c r="I26" s="1"/>
    </row>
    <row r="27" spans="1:9" x14ac:dyDescent="0.25">
      <c r="A27" s="8" t="s">
        <v>64</v>
      </c>
      <c r="B27" s="19">
        <v>142093</v>
      </c>
      <c r="C27" s="19">
        <v>124644</v>
      </c>
      <c r="D27" s="19">
        <v>343834</v>
      </c>
      <c r="E27" s="19">
        <v>409541</v>
      </c>
      <c r="F27" s="10">
        <f t="shared" si="0"/>
        <v>19.110093824345469</v>
      </c>
      <c r="G27" s="1"/>
      <c r="H27" s="1"/>
      <c r="I27" s="1"/>
    </row>
    <row r="28" spans="1:9" x14ac:dyDescent="0.25">
      <c r="A28" s="11" t="s">
        <v>65</v>
      </c>
      <c r="B28" s="20">
        <v>54343</v>
      </c>
      <c r="C28" s="20">
        <v>68908</v>
      </c>
      <c r="D28" s="20">
        <v>223459</v>
      </c>
      <c r="E28" s="20">
        <v>164151</v>
      </c>
      <c r="F28" s="13">
        <f t="shared" si="0"/>
        <v>-26.540886695098436</v>
      </c>
      <c r="G28" s="1"/>
      <c r="H28" s="1"/>
      <c r="I28" s="1"/>
    </row>
    <row r="29" spans="1:9" x14ac:dyDescent="0.25">
      <c r="A29" s="8" t="s">
        <v>66</v>
      </c>
      <c r="B29" s="19">
        <v>236692</v>
      </c>
      <c r="C29" s="19">
        <v>406234</v>
      </c>
      <c r="D29" s="19">
        <v>673352</v>
      </c>
      <c r="E29" s="19">
        <v>817882</v>
      </c>
      <c r="F29" s="10">
        <f t="shared" si="0"/>
        <v>21.46425643645523</v>
      </c>
      <c r="G29" s="1"/>
      <c r="H29" s="1"/>
      <c r="I29" s="1"/>
    </row>
    <row r="30" spans="1:9" x14ac:dyDescent="0.25">
      <c r="A30" s="11" t="s">
        <v>67</v>
      </c>
      <c r="B30" s="20">
        <v>185971</v>
      </c>
      <c r="C30" s="20">
        <v>242084</v>
      </c>
      <c r="D30" s="20">
        <v>536407</v>
      </c>
      <c r="E30" s="20">
        <v>564764</v>
      </c>
      <c r="F30" s="13">
        <f t="shared" si="0"/>
        <v>5.2864709073520686</v>
      </c>
      <c r="G30" s="1"/>
      <c r="H30" s="1"/>
      <c r="I30" s="1"/>
    </row>
    <row r="31" spans="1:9" x14ac:dyDescent="0.25">
      <c r="A31" s="8" t="s">
        <v>68</v>
      </c>
      <c r="B31" s="19">
        <v>903493</v>
      </c>
      <c r="C31" s="19">
        <v>665510</v>
      </c>
      <c r="D31" s="19">
        <v>2402778</v>
      </c>
      <c r="E31" s="19">
        <v>2071356</v>
      </c>
      <c r="F31" s="10">
        <f t="shared" si="0"/>
        <v>-13.79328427345348</v>
      </c>
      <c r="G31" s="1"/>
      <c r="H31" s="1"/>
      <c r="I31" s="1"/>
    </row>
    <row r="32" spans="1:9" x14ac:dyDescent="0.25">
      <c r="A32" s="11" t="s">
        <v>69</v>
      </c>
      <c r="B32" s="20">
        <v>193397</v>
      </c>
      <c r="C32" s="20">
        <v>285908</v>
      </c>
      <c r="D32" s="20">
        <v>475325</v>
      </c>
      <c r="E32" s="20">
        <v>755771</v>
      </c>
      <c r="F32" s="13">
        <f t="shared" si="0"/>
        <v>59.000894125072307</v>
      </c>
      <c r="G32" s="1"/>
      <c r="H32" s="1"/>
      <c r="I32" s="1"/>
    </row>
    <row r="33" spans="1:9" x14ac:dyDescent="0.25">
      <c r="A33" s="8" t="s">
        <v>70</v>
      </c>
      <c r="B33" s="19">
        <v>33471</v>
      </c>
      <c r="C33" s="19">
        <v>39133</v>
      </c>
      <c r="D33" s="19">
        <v>84724</v>
      </c>
      <c r="E33" s="19">
        <v>106627</v>
      </c>
      <c r="F33" s="10">
        <f t="shared" si="0"/>
        <v>25.85217883952599</v>
      </c>
      <c r="G33" s="1"/>
      <c r="H33" s="1"/>
      <c r="I33" s="1"/>
    </row>
    <row r="34" spans="1:9" x14ac:dyDescent="0.25">
      <c r="A34" s="11" t="s">
        <v>71</v>
      </c>
      <c r="B34" s="20">
        <v>38038</v>
      </c>
      <c r="C34" s="20">
        <v>40221</v>
      </c>
      <c r="D34" s="20">
        <v>98045</v>
      </c>
      <c r="E34" s="20">
        <v>73993</v>
      </c>
      <c r="F34" s="13">
        <f t="shared" si="0"/>
        <v>-24.531592636034475</v>
      </c>
      <c r="G34" s="1"/>
      <c r="H34" s="1"/>
      <c r="I34" s="1"/>
    </row>
    <row r="35" spans="1:9" x14ac:dyDescent="0.25">
      <c r="A35" s="14" t="s">
        <v>72</v>
      </c>
      <c r="B35" s="15">
        <f>SUM(B7:B34)</f>
        <v>6917189</v>
      </c>
      <c r="C35" s="15">
        <f t="shared" ref="C35:E35" si="1">SUM(C7:C34)</f>
        <v>6205860</v>
      </c>
      <c r="D35" s="15">
        <f t="shared" si="1"/>
        <v>19373523</v>
      </c>
      <c r="E35" s="15">
        <f t="shared" si="1"/>
        <v>18781837</v>
      </c>
      <c r="F35" s="16">
        <f t="shared" si="0"/>
        <v>-3.054096046444414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753434</v>
      </c>
      <c r="C38" s="41">
        <f>D7</f>
        <v>813071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2748187</v>
      </c>
      <c r="G38" s="42">
        <f>LOOKUP(E38,$A$38:$A$65,$C$38:$C$65)</f>
        <v>3715131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113755</v>
      </c>
      <c r="C39" s="41">
        <f t="shared" ref="C39:C65" si="5">D8</f>
        <v>171427</v>
      </c>
      <c r="D39" s="41">
        <f t="shared" ref="D39:D65" si="6">_xlfn.RANK.EQ(B39,$B$38:$B$65)+COUNTIF($B$38:$B$65,B39)-1</f>
        <v>24</v>
      </c>
      <c r="E39" s="42" t="str">
        <f t="shared" si="2"/>
        <v>TARRAGONA</v>
      </c>
      <c r="F39" s="42">
        <f t="shared" ref="F39:F54" si="7">LOOKUP(E39,$A$38:$A$65,$B$38:$B$65)</f>
        <v>2071356</v>
      </c>
      <c r="G39" s="42">
        <f t="shared" ref="G39:G65" si="8">LOOKUP(E39,$A$38:$A$65,$C$38:$C$65)</f>
        <v>2402778</v>
      </c>
    </row>
    <row r="40" spans="1:9" x14ac:dyDescent="0.25">
      <c r="A40" s="42" t="str">
        <f t="shared" si="3"/>
        <v>ALMERIA</v>
      </c>
      <c r="B40" s="41">
        <f t="shared" si="4"/>
        <v>1060952</v>
      </c>
      <c r="C40" s="41">
        <f t="shared" si="5"/>
        <v>879133</v>
      </c>
      <c r="D40" s="41">
        <f t="shared" si="6"/>
        <v>5</v>
      </c>
      <c r="E40" s="42" t="str">
        <f t="shared" si="2"/>
        <v>FERROL-SAN CIBRAO</v>
      </c>
      <c r="F40" s="42">
        <f t="shared" si="7"/>
        <v>2057930</v>
      </c>
      <c r="G40" s="42">
        <f t="shared" si="8"/>
        <v>1967845</v>
      </c>
    </row>
    <row r="41" spans="1:9" x14ac:dyDescent="0.25">
      <c r="A41" s="42" t="str">
        <f t="shared" si="3"/>
        <v>AVILES</v>
      </c>
      <c r="B41" s="41">
        <f t="shared" si="4"/>
        <v>834443</v>
      </c>
      <c r="C41" s="41">
        <f t="shared" si="5"/>
        <v>705062</v>
      </c>
      <c r="D41" s="41">
        <f t="shared" si="6"/>
        <v>6</v>
      </c>
      <c r="E41" s="42" t="str">
        <f t="shared" si="2"/>
        <v>BILBAO</v>
      </c>
      <c r="F41" s="42">
        <f t="shared" si="7"/>
        <v>1130693</v>
      </c>
      <c r="G41" s="42">
        <f t="shared" si="8"/>
        <v>915967</v>
      </c>
    </row>
    <row r="42" spans="1:9" x14ac:dyDescent="0.25">
      <c r="A42" s="42" t="str">
        <f t="shared" si="3"/>
        <v>BAHIA DE ALGECIRAS</v>
      </c>
      <c r="B42" s="41">
        <f t="shared" si="4"/>
        <v>490097</v>
      </c>
      <c r="C42" s="41">
        <f t="shared" si="5"/>
        <v>366724</v>
      </c>
      <c r="D42" s="41">
        <f t="shared" si="6"/>
        <v>16</v>
      </c>
      <c r="E42" s="42" t="str">
        <f t="shared" si="2"/>
        <v>ALMERIA</v>
      </c>
      <c r="F42" s="42">
        <f t="shared" si="7"/>
        <v>1060952</v>
      </c>
      <c r="G42" s="42">
        <f t="shared" si="8"/>
        <v>879133</v>
      </c>
    </row>
    <row r="43" spans="1:9" x14ac:dyDescent="0.25">
      <c r="A43" s="42" t="str">
        <f t="shared" si="3"/>
        <v>BAHIA DE CADIZ</v>
      </c>
      <c r="B43" s="41">
        <f t="shared" si="4"/>
        <v>504687</v>
      </c>
      <c r="C43" s="41">
        <f t="shared" si="5"/>
        <v>634765</v>
      </c>
      <c r="D43" s="41">
        <f t="shared" si="6"/>
        <v>15</v>
      </c>
      <c r="E43" s="42" t="str">
        <f t="shared" si="2"/>
        <v>AVILES</v>
      </c>
      <c r="F43" s="42">
        <f t="shared" si="7"/>
        <v>834443</v>
      </c>
      <c r="G43" s="42">
        <f t="shared" si="8"/>
        <v>705062</v>
      </c>
    </row>
    <row r="44" spans="1:9" x14ac:dyDescent="0.25">
      <c r="A44" s="42" t="str">
        <f t="shared" si="3"/>
        <v>BALEARES</v>
      </c>
      <c r="B44" s="41">
        <f t="shared" si="4"/>
        <v>446996</v>
      </c>
      <c r="C44" s="41">
        <f t="shared" si="5"/>
        <v>509139</v>
      </c>
      <c r="D44" s="41">
        <f t="shared" si="6"/>
        <v>17</v>
      </c>
      <c r="E44" s="42" t="str">
        <f t="shared" si="2"/>
        <v>SANTANDER</v>
      </c>
      <c r="F44" s="42">
        <f t="shared" si="7"/>
        <v>817882</v>
      </c>
      <c r="G44" s="42">
        <f t="shared" si="8"/>
        <v>673352</v>
      </c>
    </row>
    <row r="45" spans="1:9" x14ac:dyDescent="0.25">
      <c r="A45" s="42" t="str">
        <f t="shared" si="3"/>
        <v>BARCELONA</v>
      </c>
      <c r="B45" s="41">
        <f t="shared" si="4"/>
        <v>792384</v>
      </c>
      <c r="C45" s="41">
        <f t="shared" si="5"/>
        <v>783745</v>
      </c>
      <c r="D45" s="41">
        <f t="shared" si="6"/>
        <v>8</v>
      </c>
      <c r="E45" s="42" t="str">
        <f t="shared" si="2"/>
        <v>BARCELONA</v>
      </c>
      <c r="F45" s="42">
        <f t="shared" si="7"/>
        <v>792384</v>
      </c>
      <c r="G45" s="42">
        <f t="shared" si="8"/>
        <v>783745</v>
      </c>
    </row>
    <row r="46" spans="1:9" x14ac:dyDescent="0.25">
      <c r="A46" s="42" t="str">
        <f t="shared" si="3"/>
        <v>BILBAO</v>
      </c>
      <c r="B46" s="41">
        <f t="shared" si="4"/>
        <v>1130693</v>
      </c>
      <c r="C46" s="41">
        <f t="shared" si="5"/>
        <v>915967</v>
      </c>
      <c r="D46" s="41">
        <f t="shared" si="6"/>
        <v>4</v>
      </c>
      <c r="E46" s="42" t="str">
        <f t="shared" si="2"/>
        <v>VALENCIA</v>
      </c>
      <c r="F46" s="42">
        <f t="shared" si="7"/>
        <v>755771</v>
      </c>
      <c r="G46" s="42">
        <f t="shared" si="8"/>
        <v>475325</v>
      </c>
    </row>
    <row r="47" spans="1:9" x14ac:dyDescent="0.25">
      <c r="A47" s="42" t="str">
        <f t="shared" si="3"/>
        <v>CARTAGENA</v>
      </c>
      <c r="B47" s="41">
        <f t="shared" si="4"/>
        <v>677366</v>
      </c>
      <c r="C47" s="41">
        <f t="shared" si="5"/>
        <v>744450</v>
      </c>
      <c r="D47" s="41">
        <f t="shared" si="6"/>
        <v>12</v>
      </c>
      <c r="E47" s="42" t="str">
        <f t="shared" si="2"/>
        <v>A CORUÑA</v>
      </c>
      <c r="F47" s="42">
        <f t="shared" si="7"/>
        <v>753434</v>
      </c>
      <c r="G47" s="42">
        <f t="shared" si="8"/>
        <v>813071</v>
      </c>
    </row>
    <row r="48" spans="1:9" x14ac:dyDescent="0.25">
      <c r="A48" s="42" t="str">
        <f t="shared" si="3"/>
        <v>CASTELLON</v>
      </c>
      <c r="B48" s="41">
        <f t="shared" si="4"/>
        <v>750486</v>
      </c>
      <c r="C48" s="41">
        <f t="shared" si="5"/>
        <v>570567</v>
      </c>
      <c r="D48" s="41">
        <f t="shared" si="6"/>
        <v>11</v>
      </c>
      <c r="E48" s="42" t="str">
        <f t="shared" si="2"/>
        <v>CASTELLON</v>
      </c>
      <c r="F48" s="42">
        <f t="shared" si="7"/>
        <v>750486</v>
      </c>
      <c r="G48" s="42">
        <f t="shared" si="8"/>
        <v>570567</v>
      </c>
    </row>
    <row r="49" spans="1:7" x14ac:dyDescent="0.25">
      <c r="A49" s="42" t="str">
        <f t="shared" si="3"/>
        <v>CEUTA</v>
      </c>
      <c r="B49" s="41">
        <f t="shared" si="4"/>
        <v>49117</v>
      </c>
      <c r="C49" s="41">
        <f t="shared" si="5"/>
        <v>14463</v>
      </c>
      <c r="D49" s="41">
        <f t="shared" si="6"/>
        <v>27</v>
      </c>
      <c r="E49" s="42" t="str">
        <f t="shared" si="2"/>
        <v>CARTAGENA</v>
      </c>
      <c r="F49" s="42">
        <f t="shared" si="7"/>
        <v>677366</v>
      </c>
      <c r="G49" s="42">
        <f t="shared" si="8"/>
        <v>744450</v>
      </c>
    </row>
    <row r="50" spans="1:7" x14ac:dyDescent="0.25">
      <c r="A50" s="42" t="str">
        <f t="shared" si="3"/>
        <v>FERROL-SAN CIBRAO</v>
      </c>
      <c r="B50" s="41">
        <f t="shared" si="4"/>
        <v>2057930</v>
      </c>
      <c r="C50" s="41">
        <f t="shared" si="5"/>
        <v>1967845</v>
      </c>
      <c r="D50" s="41">
        <f t="shared" si="6"/>
        <v>3</v>
      </c>
      <c r="E50" s="42" t="str">
        <f t="shared" si="2"/>
        <v>HUELVA</v>
      </c>
      <c r="F50" s="42">
        <f t="shared" si="7"/>
        <v>674033</v>
      </c>
      <c r="G50" s="42">
        <f t="shared" si="8"/>
        <v>968353</v>
      </c>
    </row>
    <row r="51" spans="1:7" x14ac:dyDescent="0.25">
      <c r="A51" s="42" t="str">
        <f t="shared" si="3"/>
        <v>GIJON</v>
      </c>
      <c r="B51" s="41">
        <f t="shared" si="4"/>
        <v>2748187</v>
      </c>
      <c r="C51" s="41">
        <f t="shared" si="5"/>
        <v>3715131</v>
      </c>
      <c r="D51" s="41">
        <f t="shared" si="6"/>
        <v>1</v>
      </c>
      <c r="E51" s="42" t="str">
        <f t="shared" si="2"/>
        <v>SEVILLA</v>
      </c>
      <c r="F51" s="42">
        <f t="shared" si="7"/>
        <v>564764</v>
      </c>
      <c r="G51" s="42">
        <f t="shared" si="8"/>
        <v>536407</v>
      </c>
    </row>
    <row r="52" spans="1:7" x14ac:dyDescent="0.25">
      <c r="A52" s="42" t="str">
        <f t="shared" si="3"/>
        <v>HUELVA</v>
      </c>
      <c r="B52" s="41">
        <f t="shared" si="4"/>
        <v>674033</v>
      </c>
      <c r="C52" s="41">
        <f t="shared" si="5"/>
        <v>968353</v>
      </c>
      <c r="D52" s="41">
        <f t="shared" si="6"/>
        <v>13</v>
      </c>
      <c r="E52" s="42" t="str">
        <f t="shared" si="2"/>
        <v>BAHIA DE CADIZ</v>
      </c>
      <c r="F52" s="42">
        <f t="shared" si="7"/>
        <v>504687</v>
      </c>
      <c r="G52" s="42">
        <f t="shared" si="8"/>
        <v>634765</v>
      </c>
    </row>
    <row r="53" spans="1:7" x14ac:dyDescent="0.25">
      <c r="A53" s="42" t="str">
        <f t="shared" si="3"/>
        <v>LAS PALMAS</v>
      </c>
      <c r="B53" s="41">
        <f t="shared" si="4"/>
        <v>154361</v>
      </c>
      <c r="C53" s="41">
        <f t="shared" si="5"/>
        <v>199950</v>
      </c>
      <c r="D53" s="41">
        <f t="shared" si="6"/>
        <v>23</v>
      </c>
      <c r="E53" s="42" t="str">
        <f t="shared" si="2"/>
        <v>BAHIA DE ALGECIRAS</v>
      </c>
      <c r="F53" s="42">
        <f t="shared" si="7"/>
        <v>490097</v>
      </c>
      <c r="G53" s="42">
        <f t="shared" si="8"/>
        <v>366724</v>
      </c>
    </row>
    <row r="54" spans="1:7" x14ac:dyDescent="0.25">
      <c r="A54" s="42" t="str">
        <f t="shared" si="3"/>
        <v>MALAGA</v>
      </c>
      <c r="B54" s="41">
        <f t="shared" si="4"/>
        <v>204876</v>
      </c>
      <c r="C54" s="41">
        <f t="shared" si="5"/>
        <v>183583</v>
      </c>
      <c r="D54" s="41">
        <f t="shared" si="6"/>
        <v>19</v>
      </c>
      <c r="E54" s="42" t="str">
        <f t="shared" si="2"/>
        <v>BALEARES</v>
      </c>
      <c r="F54" s="42">
        <f t="shared" si="7"/>
        <v>446996</v>
      </c>
      <c r="G54" s="42">
        <f t="shared" si="8"/>
        <v>509139</v>
      </c>
    </row>
    <row r="55" spans="1:7" x14ac:dyDescent="0.25">
      <c r="A55" s="42" t="str">
        <f t="shared" si="3"/>
        <v>MARIN Y RIA DE PONTEVEDRA</v>
      </c>
      <c r="B55" s="41">
        <f t="shared" si="4"/>
        <v>177419</v>
      </c>
      <c r="C55" s="41">
        <f t="shared" si="5"/>
        <v>272249</v>
      </c>
      <c r="D55" s="41">
        <f t="shared" si="6"/>
        <v>21</v>
      </c>
      <c r="E55" s="42" t="str">
        <f t="shared" si="2"/>
        <v>PASAIA</v>
      </c>
      <c r="F55" s="42">
        <f t="shared" ref="F55:F65" si="9">LOOKUP(E55,$A$38:$A$65,$B$38:$B$65)</f>
        <v>409541</v>
      </c>
      <c r="G55" s="42">
        <f t="shared" si="8"/>
        <v>343834</v>
      </c>
    </row>
    <row r="56" spans="1:7" x14ac:dyDescent="0.25">
      <c r="A56" s="42" t="str">
        <f t="shared" si="3"/>
        <v>MELILLA</v>
      </c>
      <c r="B56" s="41">
        <f t="shared" si="4"/>
        <v>10194</v>
      </c>
      <c r="C56" s="41">
        <f t="shared" si="5"/>
        <v>8757</v>
      </c>
      <c r="D56" s="41">
        <f t="shared" si="6"/>
        <v>28</v>
      </c>
      <c r="E56" s="42" t="str">
        <f t="shared" si="2"/>
        <v>MALAGA</v>
      </c>
      <c r="F56" s="42">
        <f t="shared" si="9"/>
        <v>204876</v>
      </c>
      <c r="G56" s="42">
        <f t="shared" si="8"/>
        <v>183583</v>
      </c>
    </row>
    <row r="57" spans="1:7" x14ac:dyDescent="0.25">
      <c r="A57" s="42" t="str">
        <f t="shared" si="3"/>
        <v>MOTRIL</v>
      </c>
      <c r="B57" s="41">
        <f t="shared" si="4"/>
        <v>186342</v>
      </c>
      <c r="C57" s="41">
        <f t="shared" si="5"/>
        <v>111218</v>
      </c>
      <c r="D57" s="41">
        <f t="shared" si="6"/>
        <v>20</v>
      </c>
      <c r="E57" s="42" t="str">
        <f t="shared" si="2"/>
        <v>MOTRIL</v>
      </c>
      <c r="F57" s="42">
        <f t="shared" si="9"/>
        <v>186342</v>
      </c>
      <c r="G57" s="42">
        <f t="shared" si="8"/>
        <v>111218</v>
      </c>
    </row>
    <row r="58" spans="1:7" x14ac:dyDescent="0.25">
      <c r="A58" s="42" t="str">
        <f t="shared" si="3"/>
        <v>PASAIA</v>
      </c>
      <c r="B58" s="41">
        <f t="shared" si="4"/>
        <v>409541</v>
      </c>
      <c r="C58" s="41">
        <f t="shared" si="5"/>
        <v>343834</v>
      </c>
      <c r="D58" s="41">
        <f t="shared" si="6"/>
        <v>18</v>
      </c>
      <c r="E58" s="42" t="str">
        <f t="shared" si="2"/>
        <v>MARIN Y RIA DE PONTEVEDRA</v>
      </c>
      <c r="F58" s="42">
        <f t="shared" si="9"/>
        <v>177419</v>
      </c>
      <c r="G58" s="42">
        <f t="shared" si="8"/>
        <v>272249</v>
      </c>
    </row>
    <row r="59" spans="1:7" x14ac:dyDescent="0.25">
      <c r="A59" s="42" t="str">
        <f t="shared" si="3"/>
        <v>SANTA CRUZ DE TENERIFE</v>
      </c>
      <c r="B59" s="41">
        <f t="shared" si="4"/>
        <v>164151</v>
      </c>
      <c r="C59" s="41">
        <f t="shared" si="5"/>
        <v>223459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164151</v>
      </c>
      <c r="G59" s="42">
        <f t="shared" si="8"/>
        <v>223459</v>
      </c>
    </row>
    <row r="60" spans="1:7" x14ac:dyDescent="0.25">
      <c r="A60" s="42" t="str">
        <f t="shared" si="3"/>
        <v>SANTANDER</v>
      </c>
      <c r="B60" s="41">
        <f t="shared" si="4"/>
        <v>817882</v>
      </c>
      <c r="C60" s="41">
        <f t="shared" si="5"/>
        <v>673352</v>
      </c>
      <c r="D60" s="41">
        <f t="shared" si="6"/>
        <v>7</v>
      </c>
      <c r="E60" s="42" t="str">
        <f t="shared" si="2"/>
        <v>LAS PALMAS</v>
      </c>
      <c r="F60" s="42">
        <f t="shared" si="9"/>
        <v>154361</v>
      </c>
      <c r="G60" s="42">
        <f t="shared" si="8"/>
        <v>199950</v>
      </c>
    </row>
    <row r="61" spans="1:7" x14ac:dyDescent="0.25">
      <c r="A61" s="42" t="str">
        <f t="shared" si="3"/>
        <v>SEVILLA</v>
      </c>
      <c r="B61" s="41">
        <f t="shared" si="4"/>
        <v>564764</v>
      </c>
      <c r="C61" s="41">
        <f t="shared" si="5"/>
        <v>536407</v>
      </c>
      <c r="D61" s="41">
        <f t="shared" si="6"/>
        <v>14</v>
      </c>
      <c r="E61" s="42" t="str">
        <f t="shared" si="2"/>
        <v>ALICANTE</v>
      </c>
      <c r="F61" s="42">
        <f t="shared" si="9"/>
        <v>113755</v>
      </c>
      <c r="G61" s="42">
        <f t="shared" si="8"/>
        <v>171427</v>
      </c>
    </row>
    <row r="62" spans="1:7" x14ac:dyDescent="0.25">
      <c r="A62" s="42" t="str">
        <f t="shared" si="3"/>
        <v>TARRAGONA</v>
      </c>
      <c r="B62" s="41">
        <f t="shared" si="4"/>
        <v>2071356</v>
      </c>
      <c r="C62" s="41">
        <f t="shared" si="5"/>
        <v>2402778</v>
      </c>
      <c r="D62" s="41">
        <f t="shared" si="6"/>
        <v>2</v>
      </c>
      <c r="E62" s="42" t="str">
        <f t="shared" si="2"/>
        <v>VIGO</v>
      </c>
      <c r="F62" s="42">
        <f t="shared" si="9"/>
        <v>106627</v>
      </c>
      <c r="G62" s="42">
        <f t="shared" si="8"/>
        <v>84724</v>
      </c>
    </row>
    <row r="63" spans="1:7" x14ac:dyDescent="0.25">
      <c r="A63" s="42" t="str">
        <f t="shared" si="3"/>
        <v>VALENCIA</v>
      </c>
      <c r="B63" s="41">
        <f t="shared" si="4"/>
        <v>755771</v>
      </c>
      <c r="C63" s="41">
        <f t="shared" si="5"/>
        <v>475325</v>
      </c>
      <c r="D63" s="41">
        <f t="shared" si="6"/>
        <v>9</v>
      </c>
      <c r="E63" s="42" t="str">
        <f t="shared" si="2"/>
        <v>VILAGARCIA</v>
      </c>
      <c r="F63" s="42">
        <f t="shared" si="9"/>
        <v>73993</v>
      </c>
      <c r="G63" s="42">
        <f t="shared" si="8"/>
        <v>98045</v>
      </c>
    </row>
    <row r="64" spans="1:7" x14ac:dyDescent="0.25">
      <c r="A64" s="42" t="str">
        <f t="shared" si="3"/>
        <v>VIGO</v>
      </c>
      <c r="B64" s="41">
        <f t="shared" si="4"/>
        <v>106627</v>
      </c>
      <c r="C64" s="41">
        <f t="shared" si="5"/>
        <v>84724</v>
      </c>
      <c r="D64" s="41">
        <f t="shared" si="6"/>
        <v>25</v>
      </c>
      <c r="E64" s="42" t="str">
        <f t="shared" si="2"/>
        <v>CEUTA</v>
      </c>
      <c r="F64" s="42">
        <f t="shared" si="9"/>
        <v>49117</v>
      </c>
      <c r="G64" s="42">
        <f t="shared" si="8"/>
        <v>14463</v>
      </c>
    </row>
    <row r="65" spans="1:7" x14ac:dyDescent="0.25">
      <c r="A65" s="42" t="str">
        <f t="shared" si="3"/>
        <v>VILAGARCIA</v>
      </c>
      <c r="B65" s="41">
        <f t="shared" si="4"/>
        <v>73993</v>
      </c>
      <c r="C65" s="41">
        <f t="shared" si="5"/>
        <v>98045</v>
      </c>
      <c r="D65" s="41">
        <f t="shared" si="6"/>
        <v>26</v>
      </c>
      <c r="E65" s="42" t="str">
        <f t="shared" si="2"/>
        <v>MELILLA</v>
      </c>
      <c r="F65" s="42">
        <f t="shared" si="9"/>
        <v>10194</v>
      </c>
      <c r="G65" s="42">
        <f t="shared" si="8"/>
        <v>8757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64520</v>
      </c>
      <c r="C7" s="21">
        <v>84817</v>
      </c>
      <c r="D7" s="21">
        <v>212006</v>
      </c>
      <c r="E7" s="21">
        <v>210596</v>
      </c>
      <c r="F7" s="10">
        <f>((E7*100)/D7)-100</f>
        <v>-0.66507551673065279</v>
      </c>
      <c r="G7" s="1"/>
      <c r="H7" s="1"/>
      <c r="I7" s="1"/>
    </row>
    <row r="8" spans="1:12" x14ac:dyDescent="0.25">
      <c r="A8" s="11" t="s">
        <v>45</v>
      </c>
      <c r="B8" s="22">
        <v>121147</v>
      </c>
      <c r="C8" s="22">
        <v>121176</v>
      </c>
      <c r="D8" s="22">
        <v>322478</v>
      </c>
      <c r="E8" s="22">
        <v>348764</v>
      </c>
      <c r="F8" s="13">
        <f t="shared" ref="F8:F35" si="0">((E8*100)/D8)-100</f>
        <v>8.1512537289365525</v>
      </c>
      <c r="G8" s="1"/>
      <c r="H8" s="1"/>
      <c r="I8" s="1"/>
    </row>
    <row r="9" spans="1:12" x14ac:dyDescent="0.25">
      <c r="A9" s="8" t="s">
        <v>46</v>
      </c>
      <c r="B9" s="21">
        <v>52091</v>
      </c>
      <c r="C9" s="21">
        <v>63190</v>
      </c>
      <c r="D9" s="21">
        <v>142244</v>
      </c>
      <c r="E9" s="21">
        <v>146605</v>
      </c>
      <c r="F9" s="10">
        <f t="shared" si="0"/>
        <v>3.0658586653918576</v>
      </c>
      <c r="G9" s="1"/>
      <c r="H9" s="1"/>
      <c r="I9" s="1"/>
    </row>
    <row r="10" spans="1:12" x14ac:dyDescent="0.25">
      <c r="A10" s="11" t="s">
        <v>47</v>
      </c>
      <c r="B10" s="22">
        <v>141977</v>
      </c>
      <c r="C10" s="22">
        <v>127273</v>
      </c>
      <c r="D10" s="22">
        <v>356009</v>
      </c>
      <c r="E10" s="22">
        <v>376446</v>
      </c>
      <c r="F10" s="13">
        <f t="shared" si="0"/>
        <v>5.7405852099244612</v>
      </c>
      <c r="G10" s="1"/>
      <c r="H10" s="1"/>
      <c r="I10" s="1"/>
    </row>
    <row r="11" spans="1:12" x14ac:dyDescent="0.25">
      <c r="A11" s="8" t="s">
        <v>48</v>
      </c>
      <c r="B11" s="21">
        <v>3724843</v>
      </c>
      <c r="C11" s="21">
        <v>3364687</v>
      </c>
      <c r="D11" s="21">
        <v>10662590</v>
      </c>
      <c r="E11" s="21">
        <v>9789220</v>
      </c>
      <c r="F11" s="10">
        <f t="shared" si="0"/>
        <v>-8.1909742379665715</v>
      </c>
      <c r="G11" s="1"/>
      <c r="H11" s="1"/>
      <c r="I11" s="1"/>
    </row>
    <row r="12" spans="1:12" x14ac:dyDescent="0.25">
      <c r="A12" s="11" t="s">
        <v>49</v>
      </c>
      <c r="B12" s="22">
        <v>210289</v>
      </c>
      <c r="C12" s="22">
        <v>191075</v>
      </c>
      <c r="D12" s="22">
        <v>532677</v>
      </c>
      <c r="E12" s="22">
        <v>487194</v>
      </c>
      <c r="F12" s="13">
        <f t="shared" si="0"/>
        <v>-8.5385702780484252</v>
      </c>
      <c r="G12" s="1"/>
      <c r="H12" s="1"/>
      <c r="I12" s="1"/>
    </row>
    <row r="13" spans="1:12" x14ac:dyDescent="0.25">
      <c r="A13" s="8" t="s">
        <v>50</v>
      </c>
      <c r="B13" s="21">
        <v>678670</v>
      </c>
      <c r="C13" s="21">
        <v>712628</v>
      </c>
      <c r="D13" s="21">
        <v>1757818</v>
      </c>
      <c r="E13" s="21">
        <v>1753673</v>
      </c>
      <c r="F13" s="10">
        <f t="shared" si="0"/>
        <v>-0.23580370664085137</v>
      </c>
      <c r="G13" s="1"/>
      <c r="H13" s="1"/>
      <c r="I13" s="1"/>
    </row>
    <row r="14" spans="1:12" x14ac:dyDescent="0.25">
      <c r="A14" s="11" t="s">
        <v>51</v>
      </c>
      <c r="B14" s="22">
        <v>2396800</v>
      </c>
      <c r="C14" s="22">
        <v>2433426</v>
      </c>
      <c r="D14" s="22">
        <v>6432332</v>
      </c>
      <c r="E14" s="22">
        <v>7254054</v>
      </c>
      <c r="F14" s="13">
        <f t="shared" si="0"/>
        <v>12.774869207621748</v>
      </c>
      <c r="G14" s="1"/>
      <c r="H14" s="1"/>
      <c r="I14" s="1"/>
    </row>
    <row r="15" spans="1:12" x14ac:dyDescent="0.25">
      <c r="A15" s="8" t="s">
        <v>52</v>
      </c>
      <c r="B15" s="21">
        <v>790575</v>
      </c>
      <c r="C15" s="21">
        <v>826305</v>
      </c>
      <c r="D15" s="21">
        <v>1997154</v>
      </c>
      <c r="E15" s="21">
        <v>2174761</v>
      </c>
      <c r="F15" s="10">
        <f t="shared" si="0"/>
        <v>8.8930047457532027</v>
      </c>
      <c r="G15" s="1"/>
      <c r="H15" s="1"/>
      <c r="I15" s="1"/>
    </row>
    <row r="16" spans="1:12" x14ac:dyDescent="0.25">
      <c r="A16" s="11" t="s">
        <v>53</v>
      </c>
      <c r="B16" s="22">
        <v>68703</v>
      </c>
      <c r="C16" s="22">
        <v>100431</v>
      </c>
      <c r="D16" s="22">
        <v>197923</v>
      </c>
      <c r="E16" s="22">
        <v>261211</v>
      </c>
      <c r="F16" s="13">
        <f t="shared" si="0"/>
        <v>31.976071502554021</v>
      </c>
      <c r="G16" s="1"/>
      <c r="H16" s="1"/>
      <c r="I16" s="1"/>
    </row>
    <row r="17" spans="1:9" x14ac:dyDescent="0.25">
      <c r="A17" s="8" t="s">
        <v>54</v>
      </c>
      <c r="B17" s="21">
        <v>143005</v>
      </c>
      <c r="C17" s="21">
        <v>171760</v>
      </c>
      <c r="D17" s="21">
        <v>336947</v>
      </c>
      <c r="E17" s="21">
        <v>443884</v>
      </c>
      <c r="F17" s="10">
        <f t="shared" si="0"/>
        <v>31.737038762772784</v>
      </c>
      <c r="G17" s="1"/>
      <c r="H17" s="1"/>
      <c r="I17" s="1"/>
    </row>
    <row r="18" spans="1:9" x14ac:dyDescent="0.25">
      <c r="A18" s="11" t="s">
        <v>55</v>
      </c>
      <c r="B18" s="22">
        <v>84446</v>
      </c>
      <c r="C18" s="22">
        <v>74589</v>
      </c>
      <c r="D18" s="22">
        <v>218461</v>
      </c>
      <c r="E18" s="22">
        <v>200461</v>
      </c>
      <c r="F18" s="13">
        <f t="shared" si="0"/>
        <v>-8.2394569282389085</v>
      </c>
      <c r="G18" s="1"/>
      <c r="H18" s="1"/>
      <c r="I18" s="1"/>
    </row>
    <row r="19" spans="1:9" x14ac:dyDescent="0.25">
      <c r="A19" s="8" t="s">
        <v>56</v>
      </c>
      <c r="B19" s="21">
        <v>36874</v>
      </c>
      <c r="C19" s="21">
        <v>40651</v>
      </c>
      <c r="D19" s="21">
        <v>108024</v>
      </c>
      <c r="E19" s="21">
        <v>87395</v>
      </c>
      <c r="F19" s="10">
        <f t="shared" si="0"/>
        <v>-19.096682218766205</v>
      </c>
      <c r="G19" s="1"/>
      <c r="H19" s="1"/>
      <c r="I19" s="1"/>
    </row>
    <row r="20" spans="1:9" x14ac:dyDescent="0.25">
      <c r="A20" s="11" t="s">
        <v>57</v>
      </c>
      <c r="B20" s="22">
        <v>76368</v>
      </c>
      <c r="C20" s="22">
        <v>134156</v>
      </c>
      <c r="D20" s="22">
        <v>222503</v>
      </c>
      <c r="E20" s="22">
        <v>326069</v>
      </c>
      <c r="F20" s="13">
        <f t="shared" si="0"/>
        <v>46.545889268908724</v>
      </c>
      <c r="G20" s="1"/>
      <c r="H20" s="1"/>
      <c r="I20" s="1"/>
    </row>
    <row r="21" spans="1:9" x14ac:dyDescent="0.25">
      <c r="A21" s="8" t="s">
        <v>58</v>
      </c>
      <c r="B21" s="21">
        <v>18918</v>
      </c>
      <c r="C21" s="21">
        <v>20146</v>
      </c>
      <c r="D21" s="21">
        <v>51156</v>
      </c>
      <c r="E21" s="21">
        <v>65630</v>
      </c>
      <c r="F21" s="10">
        <f t="shared" si="0"/>
        <v>28.293846274141828</v>
      </c>
      <c r="G21" s="1"/>
      <c r="H21" s="1"/>
      <c r="I21" s="1"/>
    </row>
    <row r="22" spans="1:9" x14ac:dyDescent="0.25">
      <c r="A22" s="11" t="s">
        <v>59</v>
      </c>
      <c r="B22" s="22">
        <v>1277858</v>
      </c>
      <c r="C22" s="22">
        <v>1381748</v>
      </c>
      <c r="D22" s="22">
        <v>3498591</v>
      </c>
      <c r="E22" s="22">
        <v>3812917</v>
      </c>
      <c r="F22" s="13">
        <f t="shared" si="0"/>
        <v>8.9843597036635572</v>
      </c>
      <c r="G22" s="1"/>
      <c r="H22" s="1"/>
      <c r="I22" s="1"/>
    </row>
    <row r="23" spans="1:9" x14ac:dyDescent="0.25">
      <c r="A23" s="8" t="s">
        <v>60</v>
      </c>
      <c r="B23" s="21">
        <v>96221</v>
      </c>
      <c r="C23" s="21">
        <v>129490</v>
      </c>
      <c r="D23" s="21">
        <v>303771</v>
      </c>
      <c r="E23" s="21">
        <v>328565</v>
      </c>
      <c r="F23" s="10">
        <f t="shared" si="0"/>
        <v>8.1620694536344871</v>
      </c>
      <c r="G23" s="1"/>
      <c r="H23" s="1"/>
      <c r="I23" s="1"/>
    </row>
    <row r="24" spans="1:9" x14ac:dyDescent="0.25">
      <c r="A24" s="11" t="s">
        <v>61</v>
      </c>
      <c r="B24" s="22">
        <v>83684</v>
      </c>
      <c r="C24" s="22">
        <v>63671</v>
      </c>
      <c r="D24" s="22">
        <v>204291</v>
      </c>
      <c r="E24" s="22">
        <v>222430</v>
      </c>
      <c r="F24" s="13">
        <f t="shared" si="0"/>
        <v>8.8790010328404065</v>
      </c>
      <c r="G24" s="1"/>
      <c r="H24" s="1"/>
      <c r="I24" s="1"/>
    </row>
    <row r="25" spans="1:9" x14ac:dyDescent="0.25">
      <c r="A25" s="8" t="s">
        <v>62</v>
      </c>
      <c r="B25" s="21">
        <v>66114</v>
      </c>
      <c r="C25" s="21">
        <v>61621</v>
      </c>
      <c r="D25" s="21">
        <v>174264</v>
      </c>
      <c r="E25" s="21">
        <v>167852</v>
      </c>
      <c r="F25" s="10">
        <f t="shared" si="0"/>
        <v>-3.6794748198136205</v>
      </c>
      <c r="G25" s="1"/>
      <c r="H25" s="1"/>
      <c r="I25" s="1"/>
    </row>
    <row r="26" spans="1:9" x14ac:dyDescent="0.25">
      <c r="A26" s="11" t="s">
        <v>63</v>
      </c>
      <c r="B26" s="22">
        <v>17990</v>
      </c>
      <c r="C26" s="22">
        <v>13541</v>
      </c>
      <c r="D26" s="22">
        <v>42165</v>
      </c>
      <c r="E26" s="22">
        <v>46973</v>
      </c>
      <c r="F26" s="13">
        <f t="shared" si="0"/>
        <v>11.40282224593858</v>
      </c>
      <c r="G26" s="1"/>
      <c r="H26" s="1"/>
      <c r="I26" s="1"/>
    </row>
    <row r="27" spans="1:9" x14ac:dyDescent="0.25">
      <c r="A27" s="8" t="s">
        <v>64</v>
      </c>
      <c r="B27" s="21">
        <v>235661</v>
      </c>
      <c r="C27" s="21">
        <v>248355</v>
      </c>
      <c r="D27" s="21">
        <v>471411</v>
      </c>
      <c r="E27" s="21">
        <v>602830</v>
      </c>
      <c r="F27" s="10">
        <f t="shared" si="0"/>
        <v>27.877796657269343</v>
      </c>
      <c r="G27" s="1"/>
      <c r="H27" s="1"/>
      <c r="I27" s="1"/>
    </row>
    <row r="28" spans="1:9" x14ac:dyDescent="0.25">
      <c r="A28" s="11" t="s">
        <v>65</v>
      </c>
      <c r="B28" s="22">
        <v>566491</v>
      </c>
      <c r="C28" s="22">
        <v>505077</v>
      </c>
      <c r="D28" s="22">
        <v>1459188</v>
      </c>
      <c r="E28" s="22">
        <v>1379797</v>
      </c>
      <c r="F28" s="13">
        <f t="shared" si="0"/>
        <v>-5.4407656861213241</v>
      </c>
      <c r="G28" s="1"/>
      <c r="H28" s="1"/>
      <c r="I28" s="1"/>
    </row>
    <row r="29" spans="1:9" x14ac:dyDescent="0.25">
      <c r="A29" s="8" t="s">
        <v>66</v>
      </c>
      <c r="B29" s="21">
        <v>114441</v>
      </c>
      <c r="C29" s="21">
        <v>167250</v>
      </c>
      <c r="D29" s="21">
        <v>304501</v>
      </c>
      <c r="E29" s="21">
        <v>415507</v>
      </c>
      <c r="F29" s="10">
        <f t="shared" si="0"/>
        <v>36.455052692766202</v>
      </c>
      <c r="G29" s="1"/>
      <c r="H29" s="1"/>
      <c r="I29" s="1"/>
    </row>
    <row r="30" spans="1:9" x14ac:dyDescent="0.25">
      <c r="A30" s="11" t="s">
        <v>67</v>
      </c>
      <c r="B30" s="22">
        <v>171930</v>
      </c>
      <c r="C30" s="22">
        <v>246338</v>
      </c>
      <c r="D30" s="22">
        <v>478824</v>
      </c>
      <c r="E30" s="22">
        <v>588990</v>
      </c>
      <c r="F30" s="13">
        <f t="shared" si="0"/>
        <v>23.007618665731044</v>
      </c>
      <c r="G30" s="1"/>
      <c r="H30" s="1"/>
      <c r="I30" s="1"/>
    </row>
    <row r="31" spans="1:9" x14ac:dyDescent="0.25">
      <c r="A31" s="8" t="s">
        <v>68</v>
      </c>
      <c r="B31" s="21">
        <v>356586</v>
      </c>
      <c r="C31" s="21">
        <v>334541</v>
      </c>
      <c r="D31" s="21">
        <v>964708</v>
      </c>
      <c r="E31" s="21">
        <v>899051</v>
      </c>
      <c r="F31" s="10">
        <f t="shared" si="0"/>
        <v>-6.8058935968189331</v>
      </c>
      <c r="G31" s="1"/>
      <c r="H31" s="1"/>
      <c r="I31" s="1"/>
    </row>
    <row r="32" spans="1:9" x14ac:dyDescent="0.25">
      <c r="A32" s="11" t="s">
        <v>69</v>
      </c>
      <c r="B32" s="22">
        <v>4543037</v>
      </c>
      <c r="C32" s="22">
        <v>4632896</v>
      </c>
      <c r="D32" s="22">
        <v>12015411</v>
      </c>
      <c r="E32" s="22">
        <v>13521345</v>
      </c>
      <c r="F32" s="13">
        <f t="shared" si="0"/>
        <v>12.53335404007403</v>
      </c>
      <c r="G32" s="1"/>
      <c r="H32" s="1"/>
      <c r="I32" s="1"/>
    </row>
    <row r="33" spans="1:9" x14ac:dyDescent="0.25">
      <c r="A33" s="8" t="s">
        <v>70</v>
      </c>
      <c r="B33" s="21">
        <v>304963</v>
      </c>
      <c r="C33" s="21">
        <v>317436</v>
      </c>
      <c r="D33" s="21">
        <v>791653</v>
      </c>
      <c r="E33" s="21">
        <v>830973</v>
      </c>
      <c r="F33" s="10">
        <f t="shared" si="0"/>
        <v>4.9668225851477814</v>
      </c>
      <c r="G33" s="1"/>
      <c r="H33" s="1"/>
      <c r="I33" s="1"/>
    </row>
    <row r="34" spans="1:9" x14ac:dyDescent="0.25">
      <c r="A34" s="11" t="s">
        <v>71</v>
      </c>
      <c r="B34" s="22">
        <v>18624</v>
      </c>
      <c r="C34" s="22">
        <v>17614</v>
      </c>
      <c r="D34" s="22">
        <v>40245</v>
      </c>
      <c r="E34" s="22">
        <v>43268</v>
      </c>
      <c r="F34" s="13">
        <f t="shared" si="0"/>
        <v>7.5114921108212229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16462826</v>
      </c>
      <c r="C35" s="15">
        <f t="shared" ref="C35:E35" si="1">SUM(C7:C34)</f>
        <v>16585888</v>
      </c>
      <c r="D35" s="15">
        <f t="shared" si="1"/>
        <v>44299345</v>
      </c>
      <c r="E35" s="15">
        <f t="shared" si="1"/>
        <v>46786461</v>
      </c>
      <c r="F35" s="16">
        <f t="shared" si="0"/>
        <v>5.6143403474701472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210596</v>
      </c>
      <c r="C38" s="41">
        <f>D7</f>
        <v>212006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13521345</v>
      </c>
      <c r="G38" s="42">
        <f>LOOKUP(E38,$A$38:$A$65,$C$38:$C$65)</f>
        <v>12015411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348764</v>
      </c>
      <c r="C39" s="41">
        <f t="shared" ref="C39:C65" si="5">D8</f>
        <v>322478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9789220</v>
      </c>
      <c r="G39" s="42">
        <f t="shared" ref="G39:G65" si="8">LOOKUP(E39,$A$38:$A$65,$C$38:$C$65)</f>
        <v>10662590</v>
      </c>
    </row>
    <row r="40" spans="1:9" x14ac:dyDescent="0.25">
      <c r="A40" s="42" t="str">
        <f t="shared" si="3"/>
        <v>ALMERIA</v>
      </c>
      <c r="B40" s="41">
        <f t="shared" si="4"/>
        <v>146605</v>
      </c>
      <c r="C40" s="41">
        <f t="shared" si="5"/>
        <v>142244</v>
      </c>
      <c r="D40" s="41">
        <f t="shared" si="6"/>
        <v>24</v>
      </c>
      <c r="E40" s="42" t="str">
        <f t="shared" si="2"/>
        <v>BARCELONA</v>
      </c>
      <c r="F40" s="42">
        <f t="shared" si="7"/>
        <v>7254054</v>
      </c>
      <c r="G40" s="42">
        <f t="shared" si="8"/>
        <v>6432332</v>
      </c>
    </row>
    <row r="41" spans="1:9" x14ac:dyDescent="0.25">
      <c r="A41" s="42" t="str">
        <f t="shared" si="3"/>
        <v>AVILES</v>
      </c>
      <c r="B41" s="41">
        <f t="shared" si="4"/>
        <v>376446</v>
      </c>
      <c r="C41" s="41">
        <f t="shared" si="5"/>
        <v>356009</v>
      </c>
      <c r="D41" s="41">
        <f t="shared" si="6"/>
        <v>15</v>
      </c>
      <c r="E41" s="42" t="str">
        <f t="shared" si="2"/>
        <v>LAS PALMAS</v>
      </c>
      <c r="F41" s="42">
        <f t="shared" si="7"/>
        <v>3812917</v>
      </c>
      <c r="G41" s="42">
        <f t="shared" si="8"/>
        <v>3498591</v>
      </c>
    </row>
    <row r="42" spans="1:9" x14ac:dyDescent="0.25">
      <c r="A42" s="42" t="str">
        <f t="shared" si="3"/>
        <v>BAHIA DE ALGECIRAS</v>
      </c>
      <c r="B42" s="41">
        <f t="shared" si="4"/>
        <v>9789220</v>
      </c>
      <c r="C42" s="41">
        <f t="shared" si="5"/>
        <v>10662590</v>
      </c>
      <c r="D42" s="41">
        <f t="shared" si="6"/>
        <v>2</v>
      </c>
      <c r="E42" s="42" t="str">
        <f t="shared" si="2"/>
        <v>BILBAO</v>
      </c>
      <c r="F42" s="42">
        <f t="shared" si="7"/>
        <v>2174761</v>
      </c>
      <c r="G42" s="42">
        <f t="shared" si="8"/>
        <v>1997154</v>
      </c>
    </row>
    <row r="43" spans="1:9" x14ac:dyDescent="0.25">
      <c r="A43" s="42" t="str">
        <f t="shared" si="3"/>
        <v>BAHIA DE CADIZ</v>
      </c>
      <c r="B43" s="41">
        <f t="shared" si="4"/>
        <v>487194</v>
      </c>
      <c r="C43" s="41">
        <f t="shared" si="5"/>
        <v>532677</v>
      </c>
      <c r="D43" s="41">
        <f t="shared" si="6"/>
        <v>12</v>
      </c>
      <c r="E43" s="42" t="str">
        <f t="shared" si="2"/>
        <v>BALEARES</v>
      </c>
      <c r="F43" s="42">
        <f t="shared" si="7"/>
        <v>1753673</v>
      </c>
      <c r="G43" s="42">
        <f t="shared" si="8"/>
        <v>1757818</v>
      </c>
    </row>
    <row r="44" spans="1:9" x14ac:dyDescent="0.25">
      <c r="A44" s="42" t="str">
        <f t="shared" si="3"/>
        <v>BALEARES</v>
      </c>
      <c r="B44" s="41">
        <f t="shared" si="4"/>
        <v>1753673</v>
      </c>
      <c r="C44" s="41">
        <f t="shared" si="5"/>
        <v>1757818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1379797</v>
      </c>
      <c r="G44" s="42">
        <f t="shared" si="8"/>
        <v>1459188</v>
      </c>
    </row>
    <row r="45" spans="1:9" x14ac:dyDescent="0.25">
      <c r="A45" s="42" t="str">
        <f t="shared" si="3"/>
        <v>BARCELONA</v>
      </c>
      <c r="B45" s="41">
        <f t="shared" si="4"/>
        <v>7254054</v>
      </c>
      <c r="C45" s="41">
        <f t="shared" si="5"/>
        <v>6432332</v>
      </c>
      <c r="D45" s="41">
        <f t="shared" si="6"/>
        <v>3</v>
      </c>
      <c r="E45" s="42" t="str">
        <f t="shared" si="2"/>
        <v>TARRAGONA</v>
      </c>
      <c r="F45" s="42">
        <f t="shared" si="7"/>
        <v>899051</v>
      </c>
      <c r="G45" s="42">
        <f t="shared" si="8"/>
        <v>964708</v>
      </c>
    </row>
    <row r="46" spans="1:9" x14ac:dyDescent="0.25">
      <c r="A46" s="42" t="str">
        <f t="shared" si="3"/>
        <v>BILBAO</v>
      </c>
      <c r="B46" s="41">
        <f t="shared" si="4"/>
        <v>2174761</v>
      </c>
      <c r="C46" s="41">
        <f t="shared" si="5"/>
        <v>1997154</v>
      </c>
      <c r="D46" s="41">
        <f t="shared" si="6"/>
        <v>5</v>
      </c>
      <c r="E46" s="42" t="str">
        <f t="shared" si="2"/>
        <v>VIGO</v>
      </c>
      <c r="F46" s="42">
        <f t="shared" si="7"/>
        <v>830973</v>
      </c>
      <c r="G46" s="42">
        <f t="shared" si="8"/>
        <v>791653</v>
      </c>
    </row>
    <row r="47" spans="1:9" x14ac:dyDescent="0.25">
      <c r="A47" s="42" t="str">
        <f t="shared" si="3"/>
        <v>CARTAGENA</v>
      </c>
      <c r="B47" s="41">
        <f t="shared" si="4"/>
        <v>261211</v>
      </c>
      <c r="C47" s="41">
        <f t="shared" si="5"/>
        <v>197923</v>
      </c>
      <c r="D47" s="41">
        <f t="shared" si="6"/>
        <v>19</v>
      </c>
      <c r="E47" s="42" t="str">
        <f t="shared" si="2"/>
        <v>PASAIA</v>
      </c>
      <c r="F47" s="42">
        <f t="shared" si="7"/>
        <v>602830</v>
      </c>
      <c r="G47" s="42">
        <f t="shared" si="8"/>
        <v>471411</v>
      </c>
    </row>
    <row r="48" spans="1:9" x14ac:dyDescent="0.25">
      <c r="A48" s="42" t="str">
        <f t="shared" si="3"/>
        <v>CASTELLON</v>
      </c>
      <c r="B48" s="41">
        <f t="shared" si="4"/>
        <v>443884</v>
      </c>
      <c r="C48" s="41">
        <f t="shared" si="5"/>
        <v>336947</v>
      </c>
      <c r="D48" s="41">
        <f t="shared" si="6"/>
        <v>13</v>
      </c>
      <c r="E48" s="42" t="str">
        <f t="shared" si="2"/>
        <v>SEVILLA</v>
      </c>
      <c r="F48" s="42">
        <f t="shared" si="7"/>
        <v>588990</v>
      </c>
      <c r="G48" s="42">
        <f t="shared" si="8"/>
        <v>478824</v>
      </c>
    </row>
    <row r="49" spans="1:7" x14ac:dyDescent="0.25">
      <c r="A49" s="42" t="str">
        <f t="shared" si="3"/>
        <v>CEUTA</v>
      </c>
      <c r="B49" s="41">
        <f t="shared" si="4"/>
        <v>200461</v>
      </c>
      <c r="C49" s="41">
        <f t="shared" si="5"/>
        <v>218461</v>
      </c>
      <c r="D49" s="41">
        <f t="shared" si="6"/>
        <v>22</v>
      </c>
      <c r="E49" s="42" t="str">
        <f t="shared" si="2"/>
        <v>BAHIA DE CADIZ</v>
      </c>
      <c r="F49" s="42">
        <f t="shared" si="7"/>
        <v>487194</v>
      </c>
      <c r="G49" s="42">
        <f t="shared" si="8"/>
        <v>532677</v>
      </c>
    </row>
    <row r="50" spans="1:7" x14ac:dyDescent="0.25">
      <c r="A50" s="42" t="str">
        <f t="shared" si="3"/>
        <v>FERROL-SAN CIBRAO</v>
      </c>
      <c r="B50" s="41">
        <f t="shared" si="4"/>
        <v>87395</v>
      </c>
      <c r="C50" s="41">
        <f t="shared" si="5"/>
        <v>108024</v>
      </c>
      <c r="D50" s="41">
        <f t="shared" si="6"/>
        <v>25</v>
      </c>
      <c r="E50" s="42" t="str">
        <f t="shared" si="2"/>
        <v>CASTELLON</v>
      </c>
      <c r="F50" s="42">
        <f t="shared" si="7"/>
        <v>443884</v>
      </c>
      <c r="G50" s="42">
        <f t="shared" si="8"/>
        <v>336947</v>
      </c>
    </row>
    <row r="51" spans="1:7" x14ac:dyDescent="0.25">
      <c r="A51" s="42" t="str">
        <f t="shared" si="3"/>
        <v>GIJON</v>
      </c>
      <c r="B51" s="41">
        <f t="shared" si="4"/>
        <v>326069</v>
      </c>
      <c r="C51" s="41">
        <f t="shared" si="5"/>
        <v>222503</v>
      </c>
      <c r="D51" s="41">
        <f t="shared" si="6"/>
        <v>18</v>
      </c>
      <c r="E51" s="42" t="str">
        <f t="shared" si="2"/>
        <v>SANTANDER</v>
      </c>
      <c r="F51" s="42">
        <f t="shared" si="7"/>
        <v>415507</v>
      </c>
      <c r="G51" s="42">
        <f t="shared" si="8"/>
        <v>304501</v>
      </c>
    </row>
    <row r="52" spans="1:7" x14ac:dyDescent="0.25">
      <c r="A52" s="42" t="str">
        <f t="shared" si="3"/>
        <v>HUELVA</v>
      </c>
      <c r="B52" s="41">
        <f t="shared" si="4"/>
        <v>65630</v>
      </c>
      <c r="C52" s="41">
        <f t="shared" si="5"/>
        <v>51156</v>
      </c>
      <c r="D52" s="41">
        <f t="shared" si="6"/>
        <v>26</v>
      </c>
      <c r="E52" s="42" t="str">
        <f t="shared" si="2"/>
        <v>AVILES</v>
      </c>
      <c r="F52" s="42">
        <f t="shared" si="7"/>
        <v>376446</v>
      </c>
      <c r="G52" s="42">
        <f t="shared" si="8"/>
        <v>356009</v>
      </c>
    </row>
    <row r="53" spans="1:7" x14ac:dyDescent="0.25">
      <c r="A53" s="42" t="str">
        <f t="shared" si="3"/>
        <v>LAS PALMAS</v>
      </c>
      <c r="B53" s="41">
        <f t="shared" si="4"/>
        <v>3812917</v>
      </c>
      <c r="C53" s="41">
        <f t="shared" si="5"/>
        <v>3498591</v>
      </c>
      <c r="D53" s="41">
        <f t="shared" si="6"/>
        <v>4</v>
      </c>
      <c r="E53" s="42" t="str">
        <f t="shared" si="2"/>
        <v>ALICANTE</v>
      </c>
      <c r="F53" s="42">
        <f t="shared" si="7"/>
        <v>348764</v>
      </c>
      <c r="G53" s="42">
        <f t="shared" si="8"/>
        <v>322478</v>
      </c>
    </row>
    <row r="54" spans="1:7" x14ac:dyDescent="0.25">
      <c r="A54" s="42" t="str">
        <f t="shared" si="3"/>
        <v>MALAGA</v>
      </c>
      <c r="B54" s="41">
        <f t="shared" si="4"/>
        <v>328565</v>
      </c>
      <c r="C54" s="41">
        <f t="shared" si="5"/>
        <v>303771</v>
      </c>
      <c r="D54" s="41">
        <f t="shared" si="6"/>
        <v>17</v>
      </c>
      <c r="E54" s="42" t="str">
        <f t="shared" si="2"/>
        <v>MALAGA</v>
      </c>
      <c r="F54" s="42">
        <f t="shared" si="7"/>
        <v>328565</v>
      </c>
      <c r="G54" s="42">
        <f t="shared" si="8"/>
        <v>303771</v>
      </c>
    </row>
    <row r="55" spans="1:7" x14ac:dyDescent="0.25">
      <c r="A55" s="42" t="str">
        <f t="shared" si="3"/>
        <v>MARIN Y RIA DE PONTEVEDRA</v>
      </c>
      <c r="B55" s="41">
        <f t="shared" si="4"/>
        <v>222430</v>
      </c>
      <c r="C55" s="41">
        <f t="shared" si="5"/>
        <v>204291</v>
      </c>
      <c r="D55" s="41">
        <f t="shared" si="6"/>
        <v>20</v>
      </c>
      <c r="E55" s="42" t="str">
        <f t="shared" si="2"/>
        <v>GIJON</v>
      </c>
      <c r="F55" s="42">
        <f t="shared" ref="F55:F65" si="9">LOOKUP(E55,$A$38:$A$65,$B$38:$B$65)</f>
        <v>326069</v>
      </c>
      <c r="G55" s="42">
        <f t="shared" si="8"/>
        <v>222503</v>
      </c>
    </row>
    <row r="56" spans="1:7" x14ac:dyDescent="0.25">
      <c r="A56" s="42" t="str">
        <f t="shared" si="3"/>
        <v>MELILLA</v>
      </c>
      <c r="B56" s="41">
        <f t="shared" si="4"/>
        <v>167852</v>
      </c>
      <c r="C56" s="41">
        <f t="shared" si="5"/>
        <v>174264</v>
      </c>
      <c r="D56" s="41">
        <f t="shared" si="6"/>
        <v>23</v>
      </c>
      <c r="E56" s="42" t="str">
        <f t="shared" si="2"/>
        <v>CARTAGENA</v>
      </c>
      <c r="F56" s="42">
        <f t="shared" si="9"/>
        <v>261211</v>
      </c>
      <c r="G56" s="42">
        <f t="shared" si="8"/>
        <v>197923</v>
      </c>
    </row>
    <row r="57" spans="1:7" x14ac:dyDescent="0.25">
      <c r="A57" s="42" t="str">
        <f t="shared" si="3"/>
        <v>MOTRIL</v>
      </c>
      <c r="B57" s="41">
        <f t="shared" si="4"/>
        <v>46973</v>
      </c>
      <c r="C57" s="41">
        <f t="shared" si="5"/>
        <v>42165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222430</v>
      </c>
      <c r="G57" s="42">
        <f t="shared" si="8"/>
        <v>204291</v>
      </c>
    </row>
    <row r="58" spans="1:7" x14ac:dyDescent="0.25">
      <c r="A58" s="42" t="str">
        <f t="shared" si="3"/>
        <v>PASAIA</v>
      </c>
      <c r="B58" s="41">
        <f t="shared" si="4"/>
        <v>602830</v>
      </c>
      <c r="C58" s="41">
        <f t="shared" si="5"/>
        <v>471411</v>
      </c>
      <c r="D58" s="41">
        <f t="shared" si="6"/>
        <v>10</v>
      </c>
      <c r="E58" s="42" t="str">
        <f t="shared" si="2"/>
        <v>A CORUÑA</v>
      </c>
      <c r="F58" s="42">
        <f t="shared" si="9"/>
        <v>210596</v>
      </c>
      <c r="G58" s="42">
        <f t="shared" si="8"/>
        <v>212006</v>
      </c>
    </row>
    <row r="59" spans="1:7" x14ac:dyDescent="0.25">
      <c r="A59" s="42" t="str">
        <f t="shared" si="3"/>
        <v>SANTA CRUZ DE TENERIFE</v>
      </c>
      <c r="B59" s="41">
        <f t="shared" si="4"/>
        <v>1379797</v>
      </c>
      <c r="C59" s="41">
        <f t="shared" si="5"/>
        <v>1459188</v>
      </c>
      <c r="D59" s="41">
        <f t="shared" si="6"/>
        <v>7</v>
      </c>
      <c r="E59" s="42" t="str">
        <f t="shared" si="2"/>
        <v>CEUTA</v>
      </c>
      <c r="F59" s="42">
        <f t="shared" si="9"/>
        <v>200461</v>
      </c>
      <c r="G59" s="42">
        <f t="shared" si="8"/>
        <v>218461</v>
      </c>
    </row>
    <row r="60" spans="1:7" x14ac:dyDescent="0.25">
      <c r="A60" s="42" t="str">
        <f t="shared" si="3"/>
        <v>SANTANDER</v>
      </c>
      <c r="B60" s="41">
        <f t="shared" si="4"/>
        <v>415507</v>
      </c>
      <c r="C60" s="41">
        <f t="shared" si="5"/>
        <v>304501</v>
      </c>
      <c r="D60" s="41">
        <f t="shared" si="6"/>
        <v>14</v>
      </c>
      <c r="E60" s="42" t="str">
        <f t="shared" si="2"/>
        <v>MELILLA</v>
      </c>
      <c r="F60" s="42">
        <f t="shared" si="9"/>
        <v>167852</v>
      </c>
      <c r="G60" s="42">
        <f t="shared" si="8"/>
        <v>174264</v>
      </c>
    </row>
    <row r="61" spans="1:7" x14ac:dyDescent="0.25">
      <c r="A61" s="42" t="str">
        <f t="shared" si="3"/>
        <v>SEVILLA</v>
      </c>
      <c r="B61" s="41">
        <f t="shared" si="4"/>
        <v>588990</v>
      </c>
      <c r="C61" s="41">
        <f t="shared" si="5"/>
        <v>478824</v>
      </c>
      <c r="D61" s="41">
        <f t="shared" si="6"/>
        <v>11</v>
      </c>
      <c r="E61" s="42" t="str">
        <f t="shared" si="2"/>
        <v>ALMERIA</v>
      </c>
      <c r="F61" s="42">
        <f t="shared" si="9"/>
        <v>146605</v>
      </c>
      <c r="G61" s="42">
        <f t="shared" si="8"/>
        <v>142244</v>
      </c>
    </row>
    <row r="62" spans="1:7" x14ac:dyDescent="0.25">
      <c r="A62" s="42" t="str">
        <f t="shared" si="3"/>
        <v>TARRAGONA</v>
      </c>
      <c r="B62" s="41">
        <f t="shared" si="4"/>
        <v>899051</v>
      </c>
      <c r="C62" s="41">
        <f t="shared" si="5"/>
        <v>964708</v>
      </c>
      <c r="D62" s="41">
        <f t="shared" si="6"/>
        <v>8</v>
      </c>
      <c r="E62" s="42" t="str">
        <f t="shared" si="2"/>
        <v>FERROL-SAN CIBRAO</v>
      </c>
      <c r="F62" s="42">
        <f t="shared" si="9"/>
        <v>87395</v>
      </c>
      <c r="G62" s="42">
        <f t="shared" si="8"/>
        <v>108024</v>
      </c>
    </row>
    <row r="63" spans="1:7" x14ac:dyDescent="0.25">
      <c r="A63" s="42" t="str">
        <f t="shared" si="3"/>
        <v>VALENCIA</v>
      </c>
      <c r="B63" s="41">
        <f t="shared" si="4"/>
        <v>13521345</v>
      </c>
      <c r="C63" s="41">
        <f t="shared" si="5"/>
        <v>12015411</v>
      </c>
      <c r="D63" s="41">
        <f t="shared" si="6"/>
        <v>1</v>
      </c>
      <c r="E63" s="42" t="str">
        <f t="shared" si="2"/>
        <v>HUELVA</v>
      </c>
      <c r="F63" s="42">
        <f t="shared" si="9"/>
        <v>65630</v>
      </c>
      <c r="G63" s="42">
        <f t="shared" si="8"/>
        <v>51156</v>
      </c>
    </row>
    <row r="64" spans="1:7" x14ac:dyDescent="0.25">
      <c r="A64" s="42" t="str">
        <f t="shared" si="3"/>
        <v>VIGO</v>
      </c>
      <c r="B64" s="41">
        <f t="shared" si="4"/>
        <v>830973</v>
      </c>
      <c r="C64" s="41">
        <f t="shared" si="5"/>
        <v>791653</v>
      </c>
      <c r="D64" s="41">
        <f t="shared" si="6"/>
        <v>9</v>
      </c>
      <c r="E64" s="42" t="str">
        <f t="shared" si="2"/>
        <v>MOTRIL</v>
      </c>
      <c r="F64" s="42">
        <f t="shared" si="9"/>
        <v>46973</v>
      </c>
      <c r="G64" s="42">
        <f t="shared" si="8"/>
        <v>42165</v>
      </c>
    </row>
    <row r="65" spans="1:7" x14ac:dyDescent="0.25">
      <c r="A65" s="42" t="str">
        <f t="shared" si="3"/>
        <v>VILAGARCIA</v>
      </c>
      <c r="B65" s="41">
        <f t="shared" si="4"/>
        <v>43268</v>
      </c>
      <c r="C65" s="41">
        <f t="shared" si="5"/>
        <v>40245</v>
      </c>
      <c r="D65" s="41">
        <f t="shared" si="6"/>
        <v>28</v>
      </c>
      <c r="E65" s="42" t="str">
        <f t="shared" si="2"/>
        <v>VILAGARCIA</v>
      </c>
      <c r="F65" s="42">
        <f t="shared" si="9"/>
        <v>43268</v>
      </c>
      <c r="G65" s="42">
        <f t="shared" si="8"/>
        <v>40245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4590</v>
      </c>
      <c r="C7" s="23">
        <v>3754</v>
      </c>
      <c r="D7" s="23">
        <v>10170</v>
      </c>
      <c r="E7" s="23">
        <v>9659</v>
      </c>
      <c r="F7" s="10">
        <f>((E7*100)/D7)-100</f>
        <v>-5.0245821042281165</v>
      </c>
      <c r="G7" s="1"/>
      <c r="H7" s="1"/>
      <c r="I7" s="1"/>
    </row>
    <row r="8" spans="1:12" x14ac:dyDescent="0.25">
      <c r="A8" s="11" t="s">
        <v>45</v>
      </c>
      <c r="B8" s="24">
        <v>32</v>
      </c>
      <c r="C8" s="24">
        <v>29</v>
      </c>
      <c r="D8" s="24">
        <v>96</v>
      </c>
      <c r="E8" s="24">
        <v>88</v>
      </c>
      <c r="F8" s="13">
        <f t="shared" ref="F8:F35" si="0">((E8*100)/D8)-100</f>
        <v>-8.3333333333333286</v>
      </c>
      <c r="G8" s="1"/>
      <c r="H8" s="1"/>
      <c r="I8" s="1"/>
    </row>
    <row r="9" spans="1:12" x14ac:dyDescent="0.25">
      <c r="A9" s="8" t="s">
        <v>46</v>
      </c>
      <c r="B9" s="23">
        <v>273</v>
      </c>
      <c r="C9" s="23">
        <v>129</v>
      </c>
      <c r="D9" s="23">
        <v>738</v>
      </c>
      <c r="E9" s="23">
        <v>529</v>
      </c>
      <c r="F9" s="10">
        <f t="shared" si="0"/>
        <v>-28.319783197831981</v>
      </c>
      <c r="G9" s="1"/>
      <c r="H9" s="1"/>
      <c r="I9" s="1"/>
    </row>
    <row r="10" spans="1:12" x14ac:dyDescent="0.25">
      <c r="A10" s="11" t="s">
        <v>47</v>
      </c>
      <c r="B10" s="24">
        <v>2145</v>
      </c>
      <c r="C10" s="24">
        <v>2352</v>
      </c>
      <c r="D10" s="24">
        <v>4742</v>
      </c>
      <c r="E10" s="24">
        <v>5287</v>
      </c>
      <c r="F10" s="13">
        <f t="shared" si="0"/>
        <v>11.493040911008009</v>
      </c>
      <c r="G10" s="1"/>
      <c r="H10" s="1"/>
      <c r="I10" s="1"/>
    </row>
    <row r="11" spans="1:12" x14ac:dyDescent="0.25">
      <c r="A11" s="8" t="s">
        <v>48</v>
      </c>
      <c r="B11" s="23">
        <v>70</v>
      </c>
      <c r="C11" s="23">
        <v>64</v>
      </c>
      <c r="D11" s="23">
        <v>247</v>
      </c>
      <c r="E11" s="23">
        <v>243</v>
      </c>
      <c r="F11" s="10">
        <f t="shared" si="0"/>
        <v>-1.6194331983805625</v>
      </c>
      <c r="G11" s="1"/>
      <c r="H11" s="1"/>
      <c r="I11" s="1"/>
    </row>
    <row r="12" spans="1:12" x14ac:dyDescent="0.25">
      <c r="A12" s="11" t="s">
        <v>49</v>
      </c>
      <c r="B12" s="24">
        <v>1595</v>
      </c>
      <c r="C12" s="24">
        <v>1497</v>
      </c>
      <c r="D12" s="24">
        <v>3566</v>
      </c>
      <c r="E12" s="24">
        <v>3591</v>
      </c>
      <c r="F12" s="13">
        <f t="shared" si="0"/>
        <v>0.70106561974201043</v>
      </c>
      <c r="G12" s="1"/>
      <c r="H12" s="1"/>
      <c r="I12" s="1"/>
    </row>
    <row r="13" spans="1:12" x14ac:dyDescent="0.25">
      <c r="A13" s="8" t="s">
        <v>50</v>
      </c>
      <c r="B13" s="23">
        <v>11</v>
      </c>
      <c r="C13" s="23">
        <v>1</v>
      </c>
      <c r="D13" s="23">
        <v>400</v>
      </c>
      <c r="E13" s="23">
        <v>477</v>
      </c>
      <c r="F13" s="10">
        <f t="shared" si="0"/>
        <v>19.25</v>
      </c>
      <c r="G13" s="1"/>
      <c r="H13" s="1"/>
      <c r="I13" s="1"/>
    </row>
    <row r="14" spans="1:12" x14ac:dyDescent="0.25">
      <c r="A14" s="11" t="s">
        <v>51</v>
      </c>
      <c r="B14" s="24">
        <v>192</v>
      </c>
      <c r="C14" s="24">
        <v>169</v>
      </c>
      <c r="D14" s="24">
        <v>570</v>
      </c>
      <c r="E14" s="24">
        <v>618</v>
      </c>
      <c r="F14" s="13">
        <f t="shared" si="0"/>
        <v>8.4210526315789451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116</v>
      </c>
      <c r="C16" s="24">
        <v>62</v>
      </c>
      <c r="D16" s="24">
        <v>266</v>
      </c>
      <c r="E16" s="24">
        <v>209</v>
      </c>
      <c r="F16" s="13">
        <f t="shared" si="0"/>
        <v>-21.428571428571431</v>
      </c>
      <c r="G16" s="1"/>
      <c r="H16" s="1"/>
      <c r="I16" s="1"/>
    </row>
    <row r="17" spans="1:9" x14ac:dyDescent="0.25">
      <c r="A17" s="8" t="s">
        <v>54</v>
      </c>
      <c r="B17" s="23">
        <v>462</v>
      </c>
      <c r="C17" s="23">
        <v>341</v>
      </c>
      <c r="D17" s="23">
        <v>838</v>
      </c>
      <c r="E17" s="23">
        <v>1029</v>
      </c>
      <c r="F17" s="10">
        <f t="shared" si="0"/>
        <v>22.792362768496417</v>
      </c>
      <c r="G17" s="1"/>
      <c r="H17" s="1"/>
      <c r="I17" s="1"/>
    </row>
    <row r="18" spans="1:9" x14ac:dyDescent="0.25">
      <c r="A18" s="11" t="s">
        <v>55</v>
      </c>
      <c r="B18" s="24">
        <v>5</v>
      </c>
      <c r="C18" s="24">
        <v>0</v>
      </c>
      <c r="D18" s="24">
        <v>5</v>
      </c>
      <c r="E18" s="24">
        <v>19</v>
      </c>
      <c r="F18" s="13">
        <f t="shared" si="0"/>
        <v>280</v>
      </c>
      <c r="G18" s="1"/>
      <c r="H18" s="1"/>
      <c r="I18" s="1"/>
    </row>
    <row r="19" spans="1:9" x14ac:dyDescent="0.25">
      <c r="A19" s="8" t="s">
        <v>56</v>
      </c>
      <c r="B19" s="23">
        <v>85</v>
      </c>
      <c r="C19" s="23">
        <v>96</v>
      </c>
      <c r="D19" s="23">
        <v>121</v>
      </c>
      <c r="E19" s="23">
        <v>136</v>
      </c>
      <c r="F19" s="10">
        <f t="shared" si="0"/>
        <v>12.396694214876035</v>
      </c>
      <c r="G19" s="1"/>
      <c r="H19" s="1"/>
      <c r="I19" s="1"/>
    </row>
    <row r="20" spans="1:9" x14ac:dyDescent="0.25">
      <c r="A20" s="11" t="s">
        <v>57</v>
      </c>
      <c r="B20" s="24">
        <v>2054</v>
      </c>
      <c r="C20" s="24">
        <v>1343</v>
      </c>
      <c r="D20" s="24">
        <v>5562</v>
      </c>
      <c r="E20" s="24">
        <v>4913</v>
      </c>
      <c r="F20" s="13">
        <f t="shared" si="0"/>
        <v>-11.668464581085942</v>
      </c>
      <c r="G20" s="1"/>
      <c r="H20" s="1"/>
      <c r="I20" s="1"/>
    </row>
    <row r="21" spans="1:9" x14ac:dyDescent="0.25">
      <c r="A21" s="8" t="s">
        <v>58</v>
      </c>
      <c r="B21" s="23">
        <v>229</v>
      </c>
      <c r="C21" s="23">
        <v>197</v>
      </c>
      <c r="D21" s="23">
        <v>611</v>
      </c>
      <c r="E21" s="23">
        <v>545</v>
      </c>
      <c r="F21" s="10">
        <f t="shared" si="0"/>
        <v>-10.801963993453356</v>
      </c>
      <c r="G21" s="1"/>
      <c r="H21" s="1"/>
      <c r="I21" s="1"/>
    </row>
    <row r="22" spans="1:9" x14ac:dyDescent="0.25">
      <c r="A22" s="11" t="s">
        <v>59</v>
      </c>
      <c r="B22" s="24">
        <v>158</v>
      </c>
      <c r="C22" s="24">
        <v>0</v>
      </c>
      <c r="D22" s="24">
        <v>545</v>
      </c>
      <c r="E22" s="24">
        <v>86</v>
      </c>
      <c r="F22" s="13">
        <f t="shared" si="0"/>
        <v>-84.22018348623854</v>
      </c>
      <c r="G22" s="1"/>
      <c r="H22" s="1"/>
      <c r="I22" s="1"/>
    </row>
    <row r="23" spans="1:9" x14ac:dyDescent="0.25">
      <c r="A23" s="8" t="s">
        <v>60</v>
      </c>
      <c r="B23" s="23">
        <v>36</v>
      </c>
      <c r="C23" s="23">
        <v>16</v>
      </c>
      <c r="D23" s="23">
        <v>133</v>
      </c>
      <c r="E23" s="23">
        <v>71</v>
      </c>
      <c r="F23" s="10">
        <f t="shared" si="0"/>
        <v>-46.616541353383461</v>
      </c>
      <c r="G23" s="1"/>
      <c r="H23" s="1"/>
      <c r="I23" s="1"/>
    </row>
    <row r="24" spans="1:9" x14ac:dyDescent="0.25">
      <c r="A24" s="11" t="s">
        <v>61</v>
      </c>
      <c r="B24" s="24">
        <v>249</v>
      </c>
      <c r="C24" s="24">
        <v>231</v>
      </c>
      <c r="D24" s="24">
        <v>668</v>
      </c>
      <c r="E24" s="24">
        <v>529</v>
      </c>
      <c r="F24" s="13">
        <f t="shared" si="0"/>
        <v>-20.808383233532936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113</v>
      </c>
      <c r="C26" s="24">
        <v>0</v>
      </c>
      <c r="D26" s="24">
        <v>376</v>
      </c>
      <c r="E26" s="24">
        <v>267</v>
      </c>
      <c r="F26" s="13">
        <f t="shared" si="0"/>
        <v>-28.989361702127653</v>
      </c>
      <c r="G26" s="1"/>
      <c r="H26" s="1"/>
      <c r="I26" s="1"/>
    </row>
    <row r="27" spans="1:9" x14ac:dyDescent="0.25">
      <c r="A27" s="8" t="s">
        <v>64</v>
      </c>
      <c r="B27" s="23">
        <v>2297</v>
      </c>
      <c r="C27" s="23">
        <v>2317</v>
      </c>
      <c r="D27" s="23">
        <v>5234</v>
      </c>
      <c r="E27" s="23">
        <v>7100</v>
      </c>
      <c r="F27" s="10">
        <f t="shared" si="0"/>
        <v>35.651509361864726</v>
      </c>
      <c r="G27" s="1"/>
      <c r="H27" s="1"/>
      <c r="I27" s="1"/>
    </row>
    <row r="28" spans="1:9" x14ac:dyDescent="0.25">
      <c r="A28" s="11" t="s">
        <v>65</v>
      </c>
      <c r="B28" s="24">
        <v>429</v>
      </c>
      <c r="C28" s="24">
        <v>265</v>
      </c>
      <c r="D28" s="24">
        <v>906</v>
      </c>
      <c r="E28" s="24">
        <v>627</v>
      </c>
      <c r="F28" s="13">
        <f t="shared" si="0"/>
        <v>-30.794701986754973</v>
      </c>
      <c r="G28" s="1"/>
      <c r="H28" s="1"/>
      <c r="I28" s="1"/>
    </row>
    <row r="29" spans="1:9" x14ac:dyDescent="0.25">
      <c r="A29" s="8" t="s">
        <v>66</v>
      </c>
      <c r="B29" s="23">
        <v>2172</v>
      </c>
      <c r="C29" s="23">
        <v>1771</v>
      </c>
      <c r="D29" s="23">
        <v>4423</v>
      </c>
      <c r="E29" s="23">
        <v>2951</v>
      </c>
      <c r="F29" s="10">
        <f t="shared" si="0"/>
        <v>-33.28057879267466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323</v>
      </c>
      <c r="C31" s="23">
        <v>279</v>
      </c>
      <c r="D31" s="23">
        <v>665</v>
      </c>
      <c r="E31" s="23">
        <v>572</v>
      </c>
      <c r="F31" s="10">
        <f t="shared" si="0"/>
        <v>-13.984962406015043</v>
      </c>
      <c r="G31" s="1"/>
      <c r="H31" s="1"/>
      <c r="I31" s="1"/>
    </row>
    <row r="32" spans="1:9" x14ac:dyDescent="0.25">
      <c r="A32" s="11" t="s">
        <v>69</v>
      </c>
      <c r="B32" s="24">
        <v>122</v>
      </c>
      <c r="C32" s="24">
        <v>175</v>
      </c>
      <c r="D32" s="24">
        <v>388</v>
      </c>
      <c r="E32" s="24">
        <v>321</v>
      </c>
      <c r="F32" s="13">
        <f t="shared" si="0"/>
        <v>-17.268041237113408</v>
      </c>
      <c r="G32" s="1"/>
      <c r="H32" s="1"/>
      <c r="I32" s="1"/>
    </row>
    <row r="33" spans="1:9" x14ac:dyDescent="0.25">
      <c r="A33" s="8" t="s">
        <v>70</v>
      </c>
      <c r="B33" s="23">
        <v>6070</v>
      </c>
      <c r="C33" s="23">
        <v>5881</v>
      </c>
      <c r="D33" s="23">
        <v>14691</v>
      </c>
      <c r="E33" s="23">
        <v>14065</v>
      </c>
      <c r="F33" s="10">
        <f t="shared" si="0"/>
        <v>-4.2611122455925425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23828</v>
      </c>
      <c r="C35" s="15">
        <f t="shared" ref="C35:E35" si="1">SUM(C7:C34)</f>
        <v>20969</v>
      </c>
      <c r="D35" s="15">
        <f t="shared" si="1"/>
        <v>55961</v>
      </c>
      <c r="E35" s="15">
        <f t="shared" si="1"/>
        <v>53932</v>
      </c>
      <c r="F35" s="16">
        <f t="shared" si="0"/>
        <v>-3.6257393541931009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9659</v>
      </c>
      <c r="C38" s="41">
        <f>D7</f>
        <v>10170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14065</v>
      </c>
      <c r="G38" s="42">
        <f>LOOKUP(E38,$A$38:$A$65,$C$38:$C$65)</f>
        <v>14691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88</v>
      </c>
      <c r="C39" s="41">
        <f t="shared" ref="C39:C65" si="5">D8</f>
        <v>96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9659</v>
      </c>
      <c r="G39" s="42">
        <f t="shared" ref="G39:G65" si="8">LOOKUP(E39,$A$38:$A$65,$C$38:$C$65)</f>
        <v>10170</v>
      </c>
    </row>
    <row r="40" spans="1:9" x14ac:dyDescent="0.25">
      <c r="A40" s="42" t="str">
        <f t="shared" si="3"/>
        <v>ALMERIA</v>
      </c>
      <c r="B40" s="41">
        <f t="shared" si="4"/>
        <v>529</v>
      </c>
      <c r="C40" s="41">
        <f t="shared" si="5"/>
        <v>738</v>
      </c>
      <c r="D40" s="41">
        <f t="shared" si="6"/>
        <v>14</v>
      </c>
      <c r="E40" s="42" t="str">
        <f t="shared" si="2"/>
        <v>PASAIA</v>
      </c>
      <c r="F40" s="42">
        <f t="shared" si="7"/>
        <v>7100</v>
      </c>
      <c r="G40" s="42">
        <f t="shared" si="8"/>
        <v>5234</v>
      </c>
    </row>
    <row r="41" spans="1:9" x14ac:dyDescent="0.25">
      <c r="A41" s="42" t="str">
        <f t="shared" si="3"/>
        <v>AVILES</v>
      </c>
      <c r="B41" s="41">
        <f t="shared" si="4"/>
        <v>5287</v>
      </c>
      <c r="C41" s="41">
        <f t="shared" si="5"/>
        <v>4742</v>
      </c>
      <c r="D41" s="41">
        <f t="shared" si="6"/>
        <v>4</v>
      </c>
      <c r="E41" s="42" t="str">
        <f t="shared" si="2"/>
        <v>AVILES</v>
      </c>
      <c r="F41" s="42">
        <f t="shared" si="7"/>
        <v>5287</v>
      </c>
      <c r="G41" s="42">
        <f t="shared" si="8"/>
        <v>4742</v>
      </c>
    </row>
    <row r="42" spans="1:9" x14ac:dyDescent="0.25">
      <c r="A42" s="42" t="str">
        <f t="shared" si="3"/>
        <v>BAHIA DE ALGECIRAS</v>
      </c>
      <c r="B42" s="41">
        <f t="shared" si="4"/>
        <v>243</v>
      </c>
      <c r="C42" s="41">
        <f t="shared" si="5"/>
        <v>247</v>
      </c>
      <c r="D42" s="41">
        <f t="shared" si="6"/>
        <v>18</v>
      </c>
      <c r="E42" s="42" t="str">
        <f t="shared" si="2"/>
        <v>GIJON</v>
      </c>
      <c r="F42" s="42">
        <f t="shared" si="7"/>
        <v>4913</v>
      </c>
      <c r="G42" s="42">
        <f t="shared" si="8"/>
        <v>5562</v>
      </c>
    </row>
    <row r="43" spans="1:9" x14ac:dyDescent="0.25">
      <c r="A43" s="42" t="str">
        <f t="shared" si="3"/>
        <v>BAHIA DE CADIZ</v>
      </c>
      <c r="B43" s="41">
        <f t="shared" si="4"/>
        <v>3591</v>
      </c>
      <c r="C43" s="41">
        <f t="shared" si="5"/>
        <v>3566</v>
      </c>
      <c r="D43" s="41">
        <f t="shared" si="6"/>
        <v>6</v>
      </c>
      <c r="E43" s="42" t="str">
        <f t="shared" si="2"/>
        <v>BAHIA DE CADIZ</v>
      </c>
      <c r="F43" s="42">
        <f t="shared" si="7"/>
        <v>3591</v>
      </c>
      <c r="G43" s="42">
        <f t="shared" si="8"/>
        <v>3566</v>
      </c>
    </row>
    <row r="44" spans="1:9" x14ac:dyDescent="0.25">
      <c r="A44" s="42" t="str">
        <f t="shared" si="3"/>
        <v>BALEARES</v>
      </c>
      <c r="B44" s="41">
        <f t="shared" si="4"/>
        <v>477</v>
      </c>
      <c r="C44" s="41">
        <f t="shared" si="5"/>
        <v>400</v>
      </c>
      <c r="D44" s="41">
        <f t="shared" si="6"/>
        <v>15</v>
      </c>
      <c r="E44" s="42" t="str">
        <f t="shared" si="2"/>
        <v>SANTANDER</v>
      </c>
      <c r="F44" s="42">
        <f t="shared" si="7"/>
        <v>2951</v>
      </c>
      <c r="G44" s="42">
        <f t="shared" si="8"/>
        <v>4423</v>
      </c>
    </row>
    <row r="45" spans="1:9" x14ac:dyDescent="0.25">
      <c r="A45" s="42" t="str">
        <f t="shared" si="3"/>
        <v>BARCELONA</v>
      </c>
      <c r="B45" s="41">
        <f t="shared" si="4"/>
        <v>618</v>
      </c>
      <c r="C45" s="41">
        <f t="shared" si="5"/>
        <v>570</v>
      </c>
      <c r="D45" s="41">
        <f t="shared" si="6"/>
        <v>10</v>
      </c>
      <c r="E45" s="42" t="str">
        <f t="shared" si="2"/>
        <v>CASTELLON</v>
      </c>
      <c r="F45" s="42">
        <f t="shared" si="7"/>
        <v>1029</v>
      </c>
      <c r="G45" s="42">
        <f t="shared" si="8"/>
        <v>838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627</v>
      </c>
      <c r="G46" s="42">
        <f t="shared" si="8"/>
        <v>906</v>
      </c>
    </row>
    <row r="47" spans="1:9" x14ac:dyDescent="0.25">
      <c r="A47" s="42" t="str">
        <f t="shared" si="3"/>
        <v>CARTAGENA</v>
      </c>
      <c r="B47" s="41">
        <f t="shared" si="4"/>
        <v>209</v>
      </c>
      <c r="C47" s="41">
        <f t="shared" si="5"/>
        <v>266</v>
      </c>
      <c r="D47" s="41">
        <f t="shared" si="6"/>
        <v>19</v>
      </c>
      <c r="E47" s="42" t="str">
        <f t="shared" si="2"/>
        <v>BARCELONA</v>
      </c>
      <c r="F47" s="42">
        <f t="shared" si="7"/>
        <v>618</v>
      </c>
      <c r="G47" s="42">
        <f t="shared" si="8"/>
        <v>570</v>
      </c>
    </row>
    <row r="48" spans="1:9" x14ac:dyDescent="0.25">
      <c r="A48" s="42" t="str">
        <f t="shared" si="3"/>
        <v>CASTELLON</v>
      </c>
      <c r="B48" s="41">
        <f t="shared" si="4"/>
        <v>1029</v>
      </c>
      <c r="C48" s="41">
        <f t="shared" si="5"/>
        <v>838</v>
      </c>
      <c r="D48" s="41">
        <f t="shared" si="6"/>
        <v>8</v>
      </c>
      <c r="E48" s="42" t="str">
        <f t="shared" si="2"/>
        <v>TARRAGONA</v>
      </c>
      <c r="F48" s="42">
        <f t="shared" si="7"/>
        <v>572</v>
      </c>
      <c r="G48" s="42">
        <f t="shared" si="8"/>
        <v>665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5</v>
      </c>
      <c r="D49" s="41">
        <f t="shared" si="6"/>
        <v>24</v>
      </c>
      <c r="E49" s="42" t="str">
        <f t="shared" si="2"/>
        <v>HUELVA</v>
      </c>
      <c r="F49" s="42">
        <f t="shared" si="7"/>
        <v>545</v>
      </c>
      <c r="G49" s="42">
        <f t="shared" si="8"/>
        <v>611</v>
      </c>
    </row>
    <row r="50" spans="1:7" x14ac:dyDescent="0.25">
      <c r="A50" s="42" t="str">
        <f t="shared" si="3"/>
        <v>FERROL-SAN CIBRAO</v>
      </c>
      <c r="B50" s="41">
        <f t="shared" si="4"/>
        <v>136</v>
      </c>
      <c r="C50" s="41">
        <f t="shared" si="5"/>
        <v>121</v>
      </c>
      <c r="D50" s="41">
        <f t="shared" si="6"/>
        <v>20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4913</v>
      </c>
      <c r="C51" s="41">
        <f t="shared" si="5"/>
        <v>5562</v>
      </c>
      <c r="D51" s="41">
        <f t="shared" si="6"/>
        <v>5</v>
      </c>
      <c r="E51" s="42" t="str">
        <f t="shared" si="2"/>
        <v>ALMERIA</v>
      </c>
      <c r="F51" s="42">
        <f t="shared" si="7"/>
        <v>529</v>
      </c>
      <c r="G51" s="42">
        <f t="shared" si="8"/>
        <v>738</v>
      </c>
    </row>
    <row r="52" spans="1:7" x14ac:dyDescent="0.25">
      <c r="A52" s="42" t="str">
        <f t="shared" si="3"/>
        <v>HUELVA</v>
      </c>
      <c r="B52" s="41">
        <f t="shared" si="4"/>
        <v>545</v>
      </c>
      <c r="C52" s="41">
        <f t="shared" si="5"/>
        <v>611</v>
      </c>
      <c r="D52" s="41">
        <f t="shared" si="6"/>
        <v>12</v>
      </c>
      <c r="E52" s="42" t="str">
        <f t="shared" si="2"/>
        <v>BALEARES</v>
      </c>
      <c r="F52" s="42">
        <f t="shared" si="7"/>
        <v>477</v>
      </c>
      <c r="G52" s="42">
        <f t="shared" si="8"/>
        <v>400</v>
      </c>
    </row>
    <row r="53" spans="1:7" x14ac:dyDescent="0.25">
      <c r="A53" s="42" t="str">
        <f t="shared" si="3"/>
        <v>LAS PALMAS</v>
      </c>
      <c r="B53" s="41">
        <f t="shared" si="4"/>
        <v>86</v>
      </c>
      <c r="C53" s="41">
        <f t="shared" si="5"/>
        <v>545</v>
      </c>
      <c r="D53" s="41">
        <f t="shared" si="6"/>
        <v>22</v>
      </c>
      <c r="E53" s="42" t="str">
        <f t="shared" si="2"/>
        <v>VALENCIA</v>
      </c>
      <c r="F53" s="42">
        <f t="shared" si="7"/>
        <v>321</v>
      </c>
      <c r="G53" s="42">
        <f t="shared" si="8"/>
        <v>388</v>
      </c>
    </row>
    <row r="54" spans="1:7" x14ac:dyDescent="0.25">
      <c r="A54" s="42" t="str">
        <f t="shared" si="3"/>
        <v>MALAGA</v>
      </c>
      <c r="B54" s="41">
        <f t="shared" si="4"/>
        <v>71</v>
      </c>
      <c r="C54" s="41">
        <f t="shared" si="5"/>
        <v>133</v>
      </c>
      <c r="D54" s="41">
        <f t="shared" si="6"/>
        <v>23</v>
      </c>
      <c r="E54" s="42" t="str">
        <f t="shared" si="2"/>
        <v>MOTRIL</v>
      </c>
      <c r="F54" s="42">
        <f t="shared" si="7"/>
        <v>267</v>
      </c>
      <c r="G54" s="42">
        <f t="shared" si="8"/>
        <v>376</v>
      </c>
    </row>
    <row r="55" spans="1:7" x14ac:dyDescent="0.25">
      <c r="A55" s="42" t="str">
        <f t="shared" si="3"/>
        <v>MARIN Y RIA DE PONTEVEDRA</v>
      </c>
      <c r="B55" s="41">
        <f t="shared" si="4"/>
        <v>529</v>
      </c>
      <c r="C55" s="41">
        <f t="shared" si="5"/>
        <v>668</v>
      </c>
      <c r="D55" s="41">
        <f t="shared" si="6"/>
        <v>14</v>
      </c>
      <c r="E55" s="42" t="str">
        <f t="shared" si="2"/>
        <v>BAHIA DE ALGECIRAS</v>
      </c>
      <c r="F55" s="42">
        <f t="shared" ref="F55:F65" si="9">LOOKUP(E55,$A$38:$A$65,$B$38:$B$65)</f>
        <v>243</v>
      </c>
      <c r="G55" s="42">
        <f t="shared" si="8"/>
        <v>247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209</v>
      </c>
      <c r="G56" s="42">
        <f t="shared" si="8"/>
        <v>266</v>
      </c>
    </row>
    <row r="57" spans="1:7" x14ac:dyDescent="0.25">
      <c r="A57" s="42" t="str">
        <f t="shared" si="3"/>
        <v>MOTRIL</v>
      </c>
      <c r="B57" s="41">
        <f t="shared" si="4"/>
        <v>267</v>
      </c>
      <c r="C57" s="41">
        <f t="shared" si="5"/>
        <v>376</v>
      </c>
      <c r="D57" s="41">
        <f t="shared" si="6"/>
        <v>17</v>
      </c>
      <c r="E57" s="42" t="str">
        <f t="shared" si="2"/>
        <v>FERROL-SAN CIBRAO</v>
      </c>
      <c r="F57" s="42">
        <f t="shared" si="9"/>
        <v>136</v>
      </c>
      <c r="G57" s="42">
        <f t="shared" si="8"/>
        <v>121</v>
      </c>
    </row>
    <row r="58" spans="1:7" x14ac:dyDescent="0.25">
      <c r="A58" s="42" t="str">
        <f t="shared" si="3"/>
        <v>PASAIA</v>
      </c>
      <c r="B58" s="41">
        <f t="shared" si="4"/>
        <v>7100</v>
      </c>
      <c r="C58" s="41">
        <f t="shared" si="5"/>
        <v>5234</v>
      </c>
      <c r="D58" s="41">
        <f t="shared" si="6"/>
        <v>3</v>
      </c>
      <c r="E58" s="42" t="str">
        <f t="shared" si="2"/>
        <v>ALICANTE</v>
      </c>
      <c r="F58" s="42">
        <f t="shared" si="9"/>
        <v>88</v>
      </c>
      <c r="G58" s="42">
        <f t="shared" si="8"/>
        <v>96</v>
      </c>
    </row>
    <row r="59" spans="1:7" x14ac:dyDescent="0.25">
      <c r="A59" s="42" t="str">
        <f t="shared" si="3"/>
        <v>SANTA CRUZ DE TENERIFE</v>
      </c>
      <c r="B59" s="41">
        <f t="shared" si="4"/>
        <v>627</v>
      </c>
      <c r="C59" s="41">
        <f t="shared" si="5"/>
        <v>906</v>
      </c>
      <c r="D59" s="41">
        <f t="shared" si="6"/>
        <v>9</v>
      </c>
      <c r="E59" s="42" t="str">
        <f t="shared" si="2"/>
        <v>LAS PALMAS</v>
      </c>
      <c r="F59" s="42">
        <f t="shared" si="9"/>
        <v>86</v>
      </c>
      <c r="G59" s="42">
        <f t="shared" si="8"/>
        <v>545</v>
      </c>
    </row>
    <row r="60" spans="1:7" x14ac:dyDescent="0.25">
      <c r="A60" s="42" t="str">
        <f t="shared" si="3"/>
        <v>SANTANDER</v>
      </c>
      <c r="B60" s="41">
        <f t="shared" si="4"/>
        <v>2951</v>
      </c>
      <c r="C60" s="41">
        <f t="shared" si="5"/>
        <v>4423</v>
      </c>
      <c r="D60" s="41">
        <f t="shared" si="6"/>
        <v>7</v>
      </c>
      <c r="E60" s="42" t="str">
        <f t="shared" si="2"/>
        <v>MALAGA</v>
      </c>
      <c r="F60" s="42">
        <f t="shared" si="9"/>
        <v>71</v>
      </c>
      <c r="G60" s="42">
        <f t="shared" si="8"/>
        <v>133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19</v>
      </c>
      <c r="G61" s="42">
        <f t="shared" si="8"/>
        <v>5</v>
      </c>
    </row>
    <row r="62" spans="1:7" x14ac:dyDescent="0.25">
      <c r="A62" s="42" t="str">
        <f t="shared" si="3"/>
        <v>TARRAGONA</v>
      </c>
      <c r="B62" s="41">
        <f t="shared" si="4"/>
        <v>572</v>
      </c>
      <c r="C62" s="41">
        <f t="shared" si="5"/>
        <v>665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321</v>
      </c>
      <c r="C63" s="41">
        <f t="shared" si="5"/>
        <v>388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14065</v>
      </c>
      <c r="C64" s="41">
        <f t="shared" si="5"/>
        <v>14691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6767</v>
      </c>
      <c r="C7" s="25">
        <v>5971</v>
      </c>
      <c r="D7" s="25">
        <v>15093</v>
      </c>
      <c r="E7" s="25">
        <v>13351</v>
      </c>
      <c r="F7" s="10">
        <f>((E7*100)/D7)-100</f>
        <v>-11.541774332472002</v>
      </c>
      <c r="G7" s="1"/>
      <c r="H7" s="1"/>
      <c r="I7" s="1"/>
    </row>
    <row r="8" spans="1:12" x14ac:dyDescent="0.25">
      <c r="A8" s="11" t="s">
        <v>45</v>
      </c>
      <c r="B8" s="26">
        <v>861</v>
      </c>
      <c r="C8" s="26">
        <v>576</v>
      </c>
      <c r="D8" s="26">
        <v>2415</v>
      </c>
      <c r="E8" s="26">
        <v>2107</v>
      </c>
      <c r="F8" s="13">
        <f t="shared" ref="F8:F35" si="0">((E8*100)/D8)-100</f>
        <v>-12.753623188405797</v>
      </c>
      <c r="G8" s="1"/>
      <c r="H8" s="1"/>
      <c r="I8" s="1"/>
    </row>
    <row r="9" spans="1:12" x14ac:dyDescent="0.25">
      <c r="A9" s="8" t="s">
        <v>46</v>
      </c>
      <c r="B9" s="25">
        <v>6137</v>
      </c>
      <c r="C9" s="25">
        <v>5205</v>
      </c>
      <c r="D9" s="25">
        <v>16422</v>
      </c>
      <c r="E9" s="25">
        <v>13679</v>
      </c>
      <c r="F9" s="10">
        <f t="shared" si="0"/>
        <v>-16.703203020338577</v>
      </c>
      <c r="G9" s="1"/>
      <c r="H9" s="1"/>
      <c r="I9" s="1"/>
    </row>
    <row r="10" spans="1:12" x14ac:dyDescent="0.25">
      <c r="A10" s="11" t="s">
        <v>47</v>
      </c>
      <c r="B10" s="26">
        <v>3113</v>
      </c>
      <c r="C10" s="26">
        <v>3670</v>
      </c>
      <c r="D10" s="26">
        <v>9460</v>
      </c>
      <c r="E10" s="26">
        <v>9492</v>
      </c>
      <c r="F10" s="13">
        <f t="shared" si="0"/>
        <v>0.33826638477800941</v>
      </c>
      <c r="G10" s="1"/>
      <c r="H10" s="1"/>
      <c r="I10" s="1"/>
    </row>
    <row r="11" spans="1:12" x14ac:dyDescent="0.25">
      <c r="A11" s="8" t="s">
        <v>48</v>
      </c>
      <c r="B11" s="25">
        <v>249468</v>
      </c>
      <c r="C11" s="25">
        <v>216150</v>
      </c>
      <c r="D11" s="25">
        <v>733704</v>
      </c>
      <c r="E11" s="25">
        <v>653736</v>
      </c>
      <c r="F11" s="10">
        <f t="shared" si="0"/>
        <v>-10.899218213339438</v>
      </c>
      <c r="G11" s="1"/>
      <c r="H11" s="1"/>
      <c r="I11" s="1"/>
    </row>
    <row r="12" spans="1:12" x14ac:dyDescent="0.25">
      <c r="A12" s="11" t="s">
        <v>49</v>
      </c>
      <c r="B12" s="26">
        <v>11472</v>
      </c>
      <c r="C12" s="26">
        <v>9320</v>
      </c>
      <c r="D12" s="26">
        <v>17517</v>
      </c>
      <c r="E12" s="26">
        <v>20026</v>
      </c>
      <c r="F12" s="13">
        <f t="shared" si="0"/>
        <v>14.323228863389843</v>
      </c>
      <c r="G12" s="1"/>
      <c r="H12" s="1"/>
      <c r="I12" s="1"/>
    </row>
    <row r="13" spans="1:12" x14ac:dyDescent="0.25">
      <c r="A13" s="8" t="s">
        <v>50</v>
      </c>
      <c r="B13" s="25">
        <v>3040</v>
      </c>
      <c r="C13" s="25">
        <v>6509</v>
      </c>
      <c r="D13" s="25">
        <v>6320</v>
      </c>
      <c r="E13" s="25">
        <v>17971</v>
      </c>
      <c r="F13" s="10">
        <f t="shared" si="0"/>
        <v>184.3512658227848</v>
      </c>
      <c r="G13" s="1"/>
      <c r="H13" s="1"/>
      <c r="I13" s="1"/>
    </row>
    <row r="14" spans="1:12" x14ac:dyDescent="0.25">
      <c r="A14" s="11" t="s">
        <v>51</v>
      </c>
      <c r="B14" s="26">
        <v>63023</v>
      </c>
      <c r="C14" s="26">
        <v>69824</v>
      </c>
      <c r="D14" s="26">
        <v>173891</v>
      </c>
      <c r="E14" s="26">
        <v>221118</v>
      </c>
      <c r="F14" s="13">
        <f t="shared" si="0"/>
        <v>27.158967399117842</v>
      </c>
      <c r="G14" s="1"/>
      <c r="H14" s="1"/>
      <c r="I14" s="1"/>
    </row>
    <row r="15" spans="1:12" x14ac:dyDescent="0.25">
      <c r="A15" s="8" t="s">
        <v>52</v>
      </c>
      <c r="B15" s="25">
        <v>10395</v>
      </c>
      <c r="C15" s="25">
        <v>11775</v>
      </c>
      <c r="D15" s="25">
        <v>31690</v>
      </c>
      <c r="E15" s="25">
        <v>32685</v>
      </c>
      <c r="F15" s="10">
        <f t="shared" si="0"/>
        <v>3.1397917324077014</v>
      </c>
      <c r="G15" s="1"/>
      <c r="H15" s="1"/>
      <c r="I15" s="1"/>
    </row>
    <row r="16" spans="1:12" x14ac:dyDescent="0.25">
      <c r="A16" s="11" t="s">
        <v>53</v>
      </c>
      <c r="B16" s="26">
        <v>3955</v>
      </c>
      <c r="C16" s="26">
        <v>1484</v>
      </c>
      <c r="D16" s="26">
        <v>13682</v>
      </c>
      <c r="E16" s="26">
        <v>16211</v>
      </c>
      <c r="F16" s="13">
        <f t="shared" si="0"/>
        <v>18.48413974565122</v>
      </c>
      <c r="G16" s="1"/>
      <c r="H16" s="1"/>
      <c r="I16" s="1"/>
    </row>
    <row r="17" spans="1:9" x14ac:dyDescent="0.25">
      <c r="A17" s="8" t="s">
        <v>54</v>
      </c>
      <c r="B17" s="25">
        <v>2673</v>
      </c>
      <c r="C17" s="25">
        <v>3046</v>
      </c>
      <c r="D17" s="25">
        <v>7047</v>
      </c>
      <c r="E17" s="25">
        <v>7944</v>
      </c>
      <c r="F17" s="10">
        <f t="shared" si="0"/>
        <v>12.728820774797782</v>
      </c>
      <c r="G17" s="1"/>
      <c r="H17" s="1"/>
      <c r="I17" s="1"/>
    </row>
    <row r="18" spans="1:9" x14ac:dyDescent="0.25">
      <c r="A18" s="11" t="s">
        <v>55</v>
      </c>
      <c r="B18" s="26">
        <v>57034</v>
      </c>
      <c r="C18" s="26">
        <v>70908</v>
      </c>
      <c r="D18" s="26">
        <v>165717</v>
      </c>
      <c r="E18" s="26">
        <v>183864</v>
      </c>
      <c r="F18" s="13">
        <f t="shared" si="0"/>
        <v>10.950596498850445</v>
      </c>
      <c r="G18" s="1"/>
      <c r="H18" s="1"/>
      <c r="I18" s="1"/>
    </row>
    <row r="19" spans="1:9" x14ac:dyDescent="0.25">
      <c r="A19" s="8" t="s">
        <v>56</v>
      </c>
      <c r="B19" s="25">
        <v>2237</v>
      </c>
      <c r="C19" s="25">
        <v>1748</v>
      </c>
      <c r="D19" s="25">
        <v>4654</v>
      </c>
      <c r="E19" s="25">
        <v>5474</v>
      </c>
      <c r="F19" s="10">
        <f t="shared" si="0"/>
        <v>17.619252256123758</v>
      </c>
      <c r="G19" s="1"/>
      <c r="H19" s="1"/>
      <c r="I19" s="1"/>
    </row>
    <row r="20" spans="1:9" x14ac:dyDescent="0.25">
      <c r="A20" s="11" t="s">
        <v>57</v>
      </c>
      <c r="B20" s="26">
        <v>18744</v>
      </c>
      <c r="C20" s="26">
        <v>0</v>
      </c>
      <c r="D20" s="26">
        <v>39392</v>
      </c>
      <c r="E20" s="26">
        <v>21157</v>
      </c>
      <c r="F20" s="13">
        <f t="shared" si="0"/>
        <v>-46.291125101543457</v>
      </c>
      <c r="G20" s="1"/>
      <c r="H20" s="1"/>
      <c r="I20" s="1"/>
    </row>
    <row r="21" spans="1:9" x14ac:dyDescent="0.25">
      <c r="A21" s="8" t="s">
        <v>58</v>
      </c>
      <c r="B21" s="25">
        <v>17085</v>
      </c>
      <c r="C21" s="25">
        <v>21597</v>
      </c>
      <c r="D21" s="25">
        <v>24124</v>
      </c>
      <c r="E21" s="25">
        <v>35127</v>
      </c>
      <c r="F21" s="10">
        <f t="shared" si="0"/>
        <v>45.61018073288011</v>
      </c>
      <c r="G21" s="1"/>
      <c r="H21" s="1"/>
      <c r="I21" s="1"/>
    </row>
    <row r="22" spans="1:9" x14ac:dyDescent="0.25">
      <c r="A22" s="11" t="s">
        <v>59</v>
      </c>
      <c r="B22" s="26">
        <v>198341</v>
      </c>
      <c r="C22" s="26">
        <v>215457</v>
      </c>
      <c r="D22" s="26">
        <v>522141</v>
      </c>
      <c r="E22" s="26">
        <v>629803</v>
      </c>
      <c r="F22" s="13">
        <f t="shared" si="0"/>
        <v>20.619334624172396</v>
      </c>
      <c r="G22" s="1"/>
      <c r="H22" s="1"/>
      <c r="I22" s="1"/>
    </row>
    <row r="23" spans="1:9" x14ac:dyDescent="0.25">
      <c r="A23" s="8" t="s">
        <v>60</v>
      </c>
      <c r="B23" s="25">
        <v>4722</v>
      </c>
      <c r="C23" s="25">
        <v>4098</v>
      </c>
      <c r="D23" s="25">
        <v>11317</v>
      </c>
      <c r="E23" s="25">
        <v>11958</v>
      </c>
      <c r="F23" s="10">
        <f t="shared" si="0"/>
        <v>5.6640452416718148</v>
      </c>
      <c r="G23" s="1"/>
      <c r="H23" s="1"/>
      <c r="I23" s="1"/>
    </row>
    <row r="24" spans="1:9" x14ac:dyDescent="0.25">
      <c r="A24" s="11" t="s">
        <v>61</v>
      </c>
      <c r="B24" s="26">
        <v>3737</v>
      </c>
      <c r="C24" s="26">
        <v>1265</v>
      </c>
      <c r="D24" s="26">
        <v>10194</v>
      </c>
      <c r="E24" s="26">
        <v>5943</v>
      </c>
      <c r="F24" s="13">
        <f t="shared" si="0"/>
        <v>-41.701000588581522</v>
      </c>
      <c r="G24" s="1"/>
      <c r="H24" s="1"/>
      <c r="I24" s="1"/>
    </row>
    <row r="25" spans="1:9" x14ac:dyDescent="0.25">
      <c r="A25" s="8" t="s">
        <v>62</v>
      </c>
      <c r="B25" s="25">
        <v>2451</v>
      </c>
      <c r="C25" s="25">
        <v>0</v>
      </c>
      <c r="D25" s="25">
        <v>3266</v>
      </c>
      <c r="E25" s="25">
        <v>150</v>
      </c>
      <c r="F25" s="10">
        <f t="shared" si="0"/>
        <v>-95.407225964482549</v>
      </c>
      <c r="G25" s="1"/>
      <c r="H25" s="1"/>
      <c r="I25" s="1"/>
    </row>
    <row r="26" spans="1:9" x14ac:dyDescent="0.25">
      <c r="A26" s="11" t="s">
        <v>63</v>
      </c>
      <c r="B26" s="26">
        <v>991</v>
      </c>
      <c r="C26" s="26">
        <v>2186</v>
      </c>
      <c r="D26" s="26">
        <v>2329</v>
      </c>
      <c r="E26" s="26">
        <v>6711</v>
      </c>
      <c r="F26" s="13">
        <f t="shared" si="0"/>
        <v>188.14942035208242</v>
      </c>
      <c r="G26" s="1"/>
      <c r="H26" s="1"/>
      <c r="I26" s="1"/>
    </row>
    <row r="27" spans="1:9" x14ac:dyDescent="0.25">
      <c r="A27" s="8" t="s">
        <v>64</v>
      </c>
      <c r="B27" s="25">
        <v>3206</v>
      </c>
      <c r="C27" s="25">
        <v>4219</v>
      </c>
      <c r="D27" s="25">
        <v>8264</v>
      </c>
      <c r="E27" s="25">
        <v>9331</v>
      </c>
      <c r="F27" s="10">
        <f t="shared" si="0"/>
        <v>12.91142303969022</v>
      </c>
      <c r="G27" s="1"/>
      <c r="H27" s="1"/>
      <c r="I27" s="1"/>
    </row>
    <row r="28" spans="1:9" x14ac:dyDescent="0.25">
      <c r="A28" s="11" t="s">
        <v>65</v>
      </c>
      <c r="B28" s="26">
        <v>104423</v>
      </c>
      <c r="C28" s="26">
        <v>91260</v>
      </c>
      <c r="D28" s="26">
        <v>310822</v>
      </c>
      <c r="E28" s="26">
        <v>263590</v>
      </c>
      <c r="F28" s="13">
        <f t="shared" si="0"/>
        <v>-15.195835558615542</v>
      </c>
      <c r="G28" s="1"/>
      <c r="H28" s="1"/>
      <c r="I28" s="1"/>
    </row>
    <row r="29" spans="1:9" x14ac:dyDescent="0.25">
      <c r="A29" s="8" t="s">
        <v>66</v>
      </c>
      <c r="B29" s="25">
        <v>4704</v>
      </c>
      <c r="C29" s="25">
        <v>3919</v>
      </c>
      <c r="D29" s="25">
        <v>13593</v>
      </c>
      <c r="E29" s="25">
        <v>12794</v>
      </c>
      <c r="F29" s="10">
        <f t="shared" si="0"/>
        <v>-5.8780254542779318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2866</v>
      </c>
      <c r="D30" s="26">
        <v>0</v>
      </c>
      <c r="E30" s="26">
        <v>2899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15260</v>
      </c>
      <c r="C31" s="25">
        <v>10329</v>
      </c>
      <c r="D31" s="25">
        <v>40391</v>
      </c>
      <c r="E31" s="25">
        <v>33856</v>
      </c>
      <c r="F31" s="10">
        <f t="shared" si="0"/>
        <v>-16.179346884206879</v>
      </c>
      <c r="G31" s="1"/>
      <c r="H31" s="1"/>
      <c r="I31" s="1"/>
    </row>
    <row r="32" spans="1:9" x14ac:dyDescent="0.25">
      <c r="A32" s="11" t="s">
        <v>69</v>
      </c>
      <c r="B32" s="26">
        <v>27140</v>
      </c>
      <c r="C32" s="26">
        <v>22049</v>
      </c>
      <c r="D32" s="26">
        <v>59717</v>
      </c>
      <c r="E32" s="26">
        <v>66589</v>
      </c>
      <c r="F32" s="13">
        <f t="shared" si="0"/>
        <v>11.507610898069231</v>
      </c>
      <c r="G32" s="1"/>
      <c r="H32" s="1"/>
      <c r="I32" s="1"/>
    </row>
    <row r="33" spans="1:9" x14ac:dyDescent="0.25">
      <c r="A33" s="8" t="s">
        <v>70</v>
      </c>
      <c r="B33" s="25">
        <v>23695</v>
      </c>
      <c r="C33" s="25">
        <v>20373</v>
      </c>
      <c r="D33" s="25">
        <v>76501</v>
      </c>
      <c r="E33" s="25">
        <v>65615</v>
      </c>
      <c r="F33" s="10">
        <f t="shared" si="0"/>
        <v>-14.229879347982376</v>
      </c>
      <c r="G33" s="1"/>
      <c r="H33" s="1"/>
      <c r="I33" s="1"/>
    </row>
    <row r="34" spans="1:9" x14ac:dyDescent="0.25">
      <c r="A34" s="11" t="s">
        <v>71</v>
      </c>
      <c r="B34" s="26">
        <v>445</v>
      </c>
      <c r="C34" s="26">
        <v>774</v>
      </c>
      <c r="D34" s="26">
        <v>1327</v>
      </c>
      <c r="E34" s="26">
        <v>2631</v>
      </c>
      <c r="F34" s="13">
        <f t="shared" si="0"/>
        <v>98.266767143933691</v>
      </c>
      <c r="G34" s="1"/>
      <c r="H34" s="1"/>
      <c r="I34" s="1"/>
    </row>
    <row r="35" spans="1:9" x14ac:dyDescent="0.25">
      <c r="A35" s="14" t="s">
        <v>72</v>
      </c>
      <c r="B35" s="15">
        <f>SUM(B7:B34)</f>
        <v>845119</v>
      </c>
      <c r="C35" s="15">
        <f t="shared" ref="C35:E35" si="1">SUM(C7:C34)</f>
        <v>806578</v>
      </c>
      <c r="D35" s="15">
        <f t="shared" si="1"/>
        <v>2320990</v>
      </c>
      <c r="E35" s="15">
        <f t="shared" si="1"/>
        <v>2365812</v>
      </c>
      <c r="F35" s="16">
        <f t="shared" si="0"/>
        <v>1.9311586865949408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13351</v>
      </c>
      <c r="C38" s="41">
        <f>D7</f>
        <v>15093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653736</v>
      </c>
      <c r="G38" s="42">
        <f>LOOKUP(E38,$A$38:$A$65,$C$38:$C$65)</f>
        <v>733704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2107</v>
      </c>
      <c r="C39" s="41">
        <f t="shared" ref="C39:C65" si="5">D8</f>
        <v>2415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629803</v>
      </c>
      <c r="G39" s="42">
        <f t="shared" ref="G39:G65" si="8">LOOKUP(E39,$A$38:$A$65,$C$38:$C$65)</f>
        <v>522141</v>
      </c>
    </row>
    <row r="40" spans="1:9" x14ac:dyDescent="0.25">
      <c r="A40" s="42" t="str">
        <f t="shared" si="3"/>
        <v>ALMERIA</v>
      </c>
      <c r="B40" s="41">
        <f t="shared" si="4"/>
        <v>13679</v>
      </c>
      <c r="C40" s="41">
        <f t="shared" si="5"/>
        <v>16422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263590</v>
      </c>
      <c r="G40" s="42">
        <f t="shared" si="8"/>
        <v>310822</v>
      </c>
    </row>
    <row r="41" spans="1:9" x14ac:dyDescent="0.25">
      <c r="A41" s="42" t="str">
        <f t="shared" si="3"/>
        <v>AVILES</v>
      </c>
      <c r="B41" s="41">
        <f t="shared" si="4"/>
        <v>9492</v>
      </c>
      <c r="C41" s="41">
        <f t="shared" si="5"/>
        <v>9460</v>
      </c>
      <c r="D41" s="41">
        <f t="shared" si="6"/>
        <v>19</v>
      </c>
      <c r="E41" s="42" t="str">
        <f t="shared" si="2"/>
        <v>BARCELONA</v>
      </c>
      <c r="F41" s="42">
        <f t="shared" si="7"/>
        <v>221118</v>
      </c>
      <c r="G41" s="42">
        <f t="shared" si="8"/>
        <v>173891</v>
      </c>
    </row>
    <row r="42" spans="1:9" x14ac:dyDescent="0.25">
      <c r="A42" s="42" t="str">
        <f t="shared" si="3"/>
        <v>BAHIA DE ALGECIRAS</v>
      </c>
      <c r="B42" s="41">
        <f t="shared" si="4"/>
        <v>653736</v>
      </c>
      <c r="C42" s="41">
        <f t="shared" si="5"/>
        <v>733704</v>
      </c>
      <c r="D42" s="41">
        <f t="shared" si="6"/>
        <v>1</v>
      </c>
      <c r="E42" s="42" t="str">
        <f t="shared" si="2"/>
        <v>CEUTA</v>
      </c>
      <c r="F42" s="42">
        <f t="shared" si="7"/>
        <v>183864</v>
      </c>
      <c r="G42" s="42">
        <f t="shared" si="8"/>
        <v>165717</v>
      </c>
    </row>
    <row r="43" spans="1:9" x14ac:dyDescent="0.25">
      <c r="A43" s="42" t="str">
        <f t="shared" si="3"/>
        <v>BAHIA DE CADIZ</v>
      </c>
      <c r="B43" s="41">
        <f t="shared" si="4"/>
        <v>20026</v>
      </c>
      <c r="C43" s="41">
        <f t="shared" si="5"/>
        <v>17517</v>
      </c>
      <c r="D43" s="41">
        <f t="shared" si="6"/>
        <v>12</v>
      </c>
      <c r="E43" s="42" t="str">
        <f t="shared" si="2"/>
        <v>VALENCIA</v>
      </c>
      <c r="F43" s="42">
        <f t="shared" si="7"/>
        <v>66589</v>
      </c>
      <c r="G43" s="42">
        <f t="shared" si="8"/>
        <v>59717</v>
      </c>
    </row>
    <row r="44" spans="1:9" x14ac:dyDescent="0.25">
      <c r="A44" s="42" t="str">
        <f t="shared" si="3"/>
        <v>BALEARES</v>
      </c>
      <c r="B44" s="41">
        <f t="shared" si="4"/>
        <v>17971</v>
      </c>
      <c r="C44" s="41">
        <f t="shared" si="5"/>
        <v>6320</v>
      </c>
      <c r="D44" s="41">
        <f t="shared" si="6"/>
        <v>13</v>
      </c>
      <c r="E44" s="42" t="str">
        <f t="shared" si="2"/>
        <v>VIGO</v>
      </c>
      <c r="F44" s="42">
        <f t="shared" si="7"/>
        <v>65615</v>
      </c>
      <c r="G44" s="42">
        <f t="shared" si="8"/>
        <v>76501</v>
      </c>
    </row>
    <row r="45" spans="1:9" x14ac:dyDescent="0.25">
      <c r="A45" s="42" t="str">
        <f t="shared" si="3"/>
        <v>BARCELONA</v>
      </c>
      <c r="B45" s="41">
        <f t="shared" si="4"/>
        <v>221118</v>
      </c>
      <c r="C45" s="41">
        <f t="shared" si="5"/>
        <v>173891</v>
      </c>
      <c r="D45" s="41">
        <f t="shared" si="6"/>
        <v>4</v>
      </c>
      <c r="E45" s="42" t="str">
        <f t="shared" si="2"/>
        <v>HUELVA</v>
      </c>
      <c r="F45" s="42">
        <f t="shared" si="7"/>
        <v>35127</v>
      </c>
      <c r="G45" s="42">
        <f t="shared" si="8"/>
        <v>24124</v>
      </c>
    </row>
    <row r="46" spans="1:9" x14ac:dyDescent="0.25">
      <c r="A46" s="42" t="str">
        <f t="shared" si="3"/>
        <v>BILBAO</v>
      </c>
      <c r="B46" s="41">
        <f t="shared" si="4"/>
        <v>32685</v>
      </c>
      <c r="C46" s="41">
        <f t="shared" si="5"/>
        <v>31690</v>
      </c>
      <c r="D46" s="41">
        <f t="shared" si="6"/>
        <v>10</v>
      </c>
      <c r="E46" s="42" t="str">
        <f t="shared" si="2"/>
        <v>TARRAGONA</v>
      </c>
      <c r="F46" s="42">
        <f t="shared" si="7"/>
        <v>33856</v>
      </c>
      <c r="G46" s="42">
        <f t="shared" si="8"/>
        <v>40391</v>
      </c>
    </row>
    <row r="47" spans="1:9" x14ac:dyDescent="0.25">
      <c r="A47" s="42" t="str">
        <f t="shared" si="3"/>
        <v>CARTAGENA</v>
      </c>
      <c r="B47" s="41">
        <f t="shared" si="4"/>
        <v>16211</v>
      </c>
      <c r="C47" s="41">
        <f t="shared" si="5"/>
        <v>13682</v>
      </c>
      <c r="D47" s="41">
        <f t="shared" si="6"/>
        <v>14</v>
      </c>
      <c r="E47" s="42" t="str">
        <f t="shared" si="2"/>
        <v>BILBAO</v>
      </c>
      <c r="F47" s="42">
        <f t="shared" si="7"/>
        <v>32685</v>
      </c>
      <c r="G47" s="42">
        <f t="shared" si="8"/>
        <v>31690</v>
      </c>
    </row>
    <row r="48" spans="1:9" x14ac:dyDescent="0.25">
      <c r="A48" s="42" t="str">
        <f t="shared" si="3"/>
        <v>CASTELLON</v>
      </c>
      <c r="B48" s="41">
        <f t="shared" si="4"/>
        <v>7944</v>
      </c>
      <c r="C48" s="41">
        <f t="shared" si="5"/>
        <v>7047</v>
      </c>
      <c r="D48" s="41">
        <f t="shared" si="6"/>
        <v>21</v>
      </c>
      <c r="E48" s="42" t="str">
        <f t="shared" si="2"/>
        <v>GIJON</v>
      </c>
      <c r="F48" s="42">
        <f t="shared" si="7"/>
        <v>21157</v>
      </c>
      <c r="G48" s="42">
        <f t="shared" si="8"/>
        <v>39392</v>
      </c>
    </row>
    <row r="49" spans="1:7" x14ac:dyDescent="0.25">
      <c r="A49" s="42" t="str">
        <f t="shared" si="3"/>
        <v>CEUTA</v>
      </c>
      <c r="B49" s="41">
        <f t="shared" si="4"/>
        <v>183864</v>
      </c>
      <c r="C49" s="41">
        <f t="shared" si="5"/>
        <v>165717</v>
      </c>
      <c r="D49" s="41">
        <f t="shared" si="6"/>
        <v>5</v>
      </c>
      <c r="E49" s="42" t="str">
        <f t="shared" si="2"/>
        <v>BAHIA DE CADIZ</v>
      </c>
      <c r="F49" s="42">
        <f t="shared" si="7"/>
        <v>20026</v>
      </c>
      <c r="G49" s="42">
        <f t="shared" si="8"/>
        <v>17517</v>
      </c>
    </row>
    <row r="50" spans="1:7" x14ac:dyDescent="0.25">
      <c r="A50" s="42" t="str">
        <f t="shared" si="3"/>
        <v>FERROL-SAN CIBRAO</v>
      </c>
      <c r="B50" s="41">
        <f t="shared" si="4"/>
        <v>5474</v>
      </c>
      <c r="C50" s="41">
        <f t="shared" si="5"/>
        <v>4654</v>
      </c>
      <c r="D50" s="41">
        <f t="shared" si="6"/>
        <v>24</v>
      </c>
      <c r="E50" s="42" t="str">
        <f t="shared" si="2"/>
        <v>BALEARES</v>
      </c>
      <c r="F50" s="42">
        <f t="shared" si="7"/>
        <v>17971</v>
      </c>
      <c r="G50" s="42">
        <f t="shared" si="8"/>
        <v>6320</v>
      </c>
    </row>
    <row r="51" spans="1:7" x14ac:dyDescent="0.25">
      <c r="A51" s="42" t="str">
        <f t="shared" si="3"/>
        <v>GIJON</v>
      </c>
      <c r="B51" s="41">
        <f t="shared" si="4"/>
        <v>21157</v>
      </c>
      <c r="C51" s="41">
        <f t="shared" si="5"/>
        <v>39392</v>
      </c>
      <c r="D51" s="41">
        <f t="shared" si="6"/>
        <v>11</v>
      </c>
      <c r="E51" s="42" t="str">
        <f t="shared" si="2"/>
        <v>CARTAGENA</v>
      </c>
      <c r="F51" s="42">
        <f t="shared" si="7"/>
        <v>16211</v>
      </c>
      <c r="G51" s="42">
        <f t="shared" si="8"/>
        <v>13682</v>
      </c>
    </row>
    <row r="52" spans="1:7" x14ac:dyDescent="0.25">
      <c r="A52" s="42" t="str">
        <f t="shared" si="3"/>
        <v>HUELVA</v>
      </c>
      <c r="B52" s="41">
        <f t="shared" si="4"/>
        <v>35127</v>
      </c>
      <c r="C52" s="41">
        <f t="shared" si="5"/>
        <v>24124</v>
      </c>
      <c r="D52" s="41">
        <f t="shared" si="6"/>
        <v>8</v>
      </c>
      <c r="E52" s="42" t="str">
        <f t="shared" si="2"/>
        <v>ALMERIA</v>
      </c>
      <c r="F52" s="42">
        <f t="shared" si="7"/>
        <v>13679</v>
      </c>
      <c r="G52" s="42">
        <f t="shared" si="8"/>
        <v>16422</v>
      </c>
    </row>
    <row r="53" spans="1:7" x14ac:dyDescent="0.25">
      <c r="A53" s="42" t="str">
        <f t="shared" si="3"/>
        <v>LAS PALMAS</v>
      </c>
      <c r="B53" s="41">
        <f t="shared" si="4"/>
        <v>629803</v>
      </c>
      <c r="C53" s="41">
        <f t="shared" si="5"/>
        <v>522141</v>
      </c>
      <c r="D53" s="41">
        <f t="shared" si="6"/>
        <v>2</v>
      </c>
      <c r="E53" s="42" t="str">
        <f t="shared" si="2"/>
        <v>A CORUÑA</v>
      </c>
      <c r="F53" s="42">
        <f t="shared" si="7"/>
        <v>13351</v>
      </c>
      <c r="G53" s="42">
        <f t="shared" si="8"/>
        <v>15093</v>
      </c>
    </row>
    <row r="54" spans="1:7" x14ac:dyDescent="0.25">
      <c r="A54" s="42" t="str">
        <f t="shared" si="3"/>
        <v>MALAGA</v>
      </c>
      <c r="B54" s="41">
        <f t="shared" si="4"/>
        <v>11958</v>
      </c>
      <c r="C54" s="41">
        <f t="shared" si="5"/>
        <v>11317</v>
      </c>
      <c r="D54" s="41">
        <f t="shared" si="6"/>
        <v>18</v>
      </c>
      <c r="E54" s="42" t="str">
        <f t="shared" si="2"/>
        <v>SANTANDER</v>
      </c>
      <c r="F54" s="42">
        <f t="shared" si="7"/>
        <v>12794</v>
      </c>
      <c r="G54" s="42">
        <f t="shared" si="8"/>
        <v>13593</v>
      </c>
    </row>
    <row r="55" spans="1:7" x14ac:dyDescent="0.25">
      <c r="A55" s="42" t="str">
        <f t="shared" si="3"/>
        <v>MARIN Y RIA DE PONTEVEDRA</v>
      </c>
      <c r="B55" s="41">
        <f t="shared" si="4"/>
        <v>5943</v>
      </c>
      <c r="C55" s="41">
        <f t="shared" si="5"/>
        <v>10194</v>
      </c>
      <c r="D55" s="41">
        <f t="shared" si="6"/>
        <v>23</v>
      </c>
      <c r="E55" s="42" t="str">
        <f t="shared" si="2"/>
        <v>MALAGA</v>
      </c>
      <c r="F55" s="42">
        <f t="shared" ref="F55:F65" si="9">LOOKUP(E55,$A$38:$A$65,$B$38:$B$65)</f>
        <v>11958</v>
      </c>
      <c r="G55" s="42">
        <f t="shared" si="8"/>
        <v>11317</v>
      </c>
    </row>
    <row r="56" spans="1:7" x14ac:dyDescent="0.25">
      <c r="A56" s="42" t="str">
        <f t="shared" si="3"/>
        <v>MELILLA</v>
      </c>
      <c r="B56" s="41">
        <f t="shared" si="4"/>
        <v>150</v>
      </c>
      <c r="C56" s="41">
        <f t="shared" si="5"/>
        <v>3266</v>
      </c>
      <c r="D56" s="41">
        <f t="shared" si="6"/>
        <v>28</v>
      </c>
      <c r="E56" s="42" t="str">
        <f t="shared" si="2"/>
        <v>AVILES</v>
      </c>
      <c r="F56" s="42">
        <f t="shared" si="9"/>
        <v>9492</v>
      </c>
      <c r="G56" s="42">
        <f t="shared" si="8"/>
        <v>9460</v>
      </c>
    </row>
    <row r="57" spans="1:7" x14ac:dyDescent="0.25">
      <c r="A57" s="42" t="str">
        <f t="shared" si="3"/>
        <v>MOTRIL</v>
      </c>
      <c r="B57" s="41">
        <f t="shared" si="4"/>
        <v>6711</v>
      </c>
      <c r="C57" s="41">
        <f t="shared" si="5"/>
        <v>2329</v>
      </c>
      <c r="D57" s="41">
        <f t="shared" si="6"/>
        <v>22</v>
      </c>
      <c r="E57" s="42" t="str">
        <f t="shared" si="2"/>
        <v>PASAIA</v>
      </c>
      <c r="F57" s="42">
        <f t="shared" si="9"/>
        <v>9331</v>
      </c>
      <c r="G57" s="42">
        <f t="shared" si="8"/>
        <v>8264</v>
      </c>
    </row>
    <row r="58" spans="1:7" x14ac:dyDescent="0.25">
      <c r="A58" s="42" t="str">
        <f t="shared" si="3"/>
        <v>PASAIA</v>
      </c>
      <c r="B58" s="41">
        <f t="shared" si="4"/>
        <v>9331</v>
      </c>
      <c r="C58" s="41">
        <f t="shared" si="5"/>
        <v>8264</v>
      </c>
      <c r="D58" s="41">
        <f t="shared" si="6"/>
        <v>20</v>
      </c>
      <c r="E58" s="42" t="str">
        <f t="shared" si="2"/>
        <v>CASTELLON</v>
      </c>
      <c r="F58" s="42">
        <f t="shared" si="9"/>
        <v>7944</v>
      </c>
      <c r="G58" s="42">
        <f t="shared" si="8"/>
        <v>7047</v>
      </c>
    </row>
    <row r="59" spans="1:7" x14ac:dyDescent="0.25">
      <c r="A59" s="42" t="str">
        <f t="shared" si="3"/>
        <v>SANTA CRUZ DE TENERIFE</v>
      </c>
      <c r="B59" s="41">
        <f t="shared" si="4"/>
        <v>263590</v>
      </c>
      <c r="C59" s="41">
        <f t="shared" si="5"/>
        <v>310822</v>
      </c>
      <c r="D59" s="41">
        <f t="shared" si="6"/>
        <v>3</v>
      </c>
      <c r="E59" s="42" t="str">
        <f t="shared" si="2"/>
        <v>MOTRIL</v>
      </c>
      <c r="F59" s="42">
        <f t="shared" si="9"/>
        <v>6711</v>
      </c>
      <c r="G59" s="42">
        <f t="shared" si="8"/>
        <v>2329</v>
      </c>
    </row>
    <row r="60" spans="1:7" x14ac:dyDescent="0.25">
      <c r="A60" s="42" t="str">
        <f t="shared" si="3"/>
        <v>SANTANDER</v>
      </c>
      <c r="B60" s="41">
        <f t="shared" si="4"/>
        <v>12794</v>
      </c>
      <c r="C60" s="41">
        <f t="shared" si="5"/>
        <v>13593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5943</v>
      </c>
      <c r="G60" s="42">
        <f t="shared" si="8"/>
        <v>10194</v>
      </c>
    </row>
    <row r="61" spans="1:7" x14ac:dyDescent="0.25">
      <c r="A61" s="42" t="str">
        <f t="shared" si="3"/>
        <v>SEVILLA</v>
      </c>
      <c r="B61" s="41">
        <f t="shared" si="4"/>
        <v>2899</v>
      </c>
      <c r="C61" s="41">
        <f t="shared" si="5"/>
        <v>0</v>
      </c>
      <c r="D61" s="41">
        <f t="shared" si="6"/>
        <v>25</v>
      </c>
      <c r="E61" s="42" t="str">
        <f t="shared" si="2"/>
        <v>FERROL-SAN CIBRAO</v>
      </c>
      <c r="F61" s="42">
        <f t="shared" si="9"/>
        <v>5474</v>
      </c>
      <c r="G61" s="42">
        <f t="shared" si="8"/>
        <v>4654</v>
      </c>
    </row>
    <row r="62" spans="1:7" x14ac:dyDescent="0.25">
      <c r="A62" s="42" t="str">
        <f t="shared" si="3"/>
        <v>TARRAGONA</v>
      </c>
      <c r="B62" s="41">
        <f t="shared" si="4"/>
        <v>33856</v>
      </c>
      <c r="C62" s="41">
        <f t="shared" si="5"/>
        <v>40391</v>
      </c>
      <c r="D62" s="41">
        <f t="shared" si="6"/>
        <v>9</v>
      </c>
      <c r="E62" s="42" t="str">
        <f t="shared" si="2"/>
        <v>SEVILLA</v>
      </c>
      <c r="F62" s="42">
        <f t="shared" si="9"/>
        <v>2899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66589</v>
      </c>
      <c r="C63" s="41">
        <f t="shared" si="5"/>
        <v>59717</v>
      </c>
      <c r="D63" s="41">
        <f t="shared" si="6"/>
        <v>6</v>
      </c>
      <c r="E63" s="42" t="str">
        <f t="shared" si="2"/>
        <v>VILAGARCIA</v>
      </c>
      <c r="F63" s="42">
        <f t="shared" si="9"/>
        <v>2631</v>
      </c>
      <c r="G63" s="42">
        <f t="shared" si="8"/>
        <v>1327</v>
      </c>
    </row>
    <row r="64" spans="1:7" x14ac:dyDescent="0.25">
      <c r="A64" s="42" t="str">
        <f t="shared" si="3"/>
        <v>VIGO</v>
      </c>
      <c r="B64" s="41">
        <f t="shared" si="4"/>
        <v>65615</v>
      </c>
      <c r="C64" s="41">
        <f t="shared" si="5"/>
        <v>76501</v>
      </c>
      <c r="D64" s="41">
        <f t="shared" si="6"/>
        <v>7</v>
      </c>
      <c r="E64" s="42" t="str">
        <f t="shared" si="2"/>
        <v>ALICANTE</v>
      </c>
      <c r="F64" s="42">
        <f t="shared" si="9"/>
        <v>2107</v>
      </c>
      <c r="G64" s="42">
        <f t="shared" si="8"/>
        <v>2415</v>
      </c>
    </row>
    <row r="65" spans="1:7" x14ac:dyDescent="0.25">
      <c r="A65" s="42" t="str">
        <f t="shared" si="3"/>
        <v>VILAGARCIA</v>
      </c>
      <c r="B65" s="41">
        <f t="shared" si="4"/>
        <v>2631</v>
      </c>
      <c r="C65" s="41">
        <f t="shared" si="5"/>
        <v>1327</v>
      </c>
      <c r="D65" s="41">
        <f t="shared" si="6"/>
        <v>26</v>
      </c>
      <c r="E65" s="42" t="str">
        <f t="shared" si="2"/>
        <v>MELILLA</v>
      </c>
      <c r="F65" s="42">
        <f t="shared" si="9"/>
        <v>150</v>
      </c>
      <c r="G65" s="42">
        <f t="shared" si="8"/>
        <v>3266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4528</v>
      </c>
      <c r="D8" s="28">
        <v>0</v>
      </c>
      <c r="E8" s="28">
        <v>16200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3131278</v>
      </c>
      <c r="C11" s="27">
        <v>2643165</v>
      </c>
      <c r="D11" s="27">
        <v>9001602</v>
      </c>
      <c r="E11" s="27">
        <v>7847740</v>
      </c>
      <c r="F11" s="10">
        <f t="shared" si="0"/>
        <v>-12.818407212405077</v>
      </c>
      <c r="G11" s="1"/>
      <c r="H11" s="1"/>
      <c r="I11" s="1"/>
    </row>
    <row r="12" spans="1:12" x14ac:dyDescent="0.25">
      <c r="A12" s="11" t="s">
        <v>49</v>
      </c>
      <c r="B12" s="28">
        <v>5163</v>
      </c>
      <c r="C12" s="28">
        <v>47769</v>
      </c>
      <c r="D12" s="28">
        <v>128933</v>
      </c>
      <c r="E12" s="28">
        <v>56141</v>
      </c>
      <c r="F12" s="13">
        <f t="shared" si="0"/>
        <v>-56.457229723965163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10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602634</v>
      </c>
      <c r="C14" s="28">
        <v>592999</v>
      </c>
      <c r="D14" s="28">
        <v>1720337</v>
      </c>
      <c r="E14" s="28">
        <v>2228963</v>
      </c>
      <c r="F14" s="13">
        <f t="shared" si="0"/>
        <v>29.565486297161556</v>
      </c>
      <c r="G14" s="1"/>
      <c r="H14" s="1"/>
      <c r="I14" s="1"/>
    </row>
    <row r="15" spans="1:12" x14ac:dyDescent="0.25">
      <c r="A15" s="8" t="s">
        <v>52</v>
      </c>
      <c r="B15" s="27">
        <v>31665</v>
      </c>
      <c r="C15" s="27">
        <v>22264</v>
      </c>
      <c r="D15" s="27">
        <v>47052</v>
      </c>
      <c r="E15" s="27">
        <v>172911</v>
      </c>
      <c r="F15" s="10">
        <f t="shared" si="0"/>
        <v>267.48916092833463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331</v>
      </c>
      <c r="D16" s="28">
        <v>0</v>
      </c>
      <c r="E16" s="28">
        <v>556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396</v>
      </c>
      <c r="C17" s="27">
        <v>9415</v>
      </c>
      <c r="D17" s="27">
        <v>792</v>
      </c>
      <c r="E17" s="27">
        <v>23754</v>
      </c>
      <c r="F17" s="10">
        <f t="shared" si="0"/>
        <v>2899.242424242424</v>
      </c>
      <c r="G17" s="1"/>
      <c r="H17" s="1"/>
      <c r="I17" s="1"/>
    </row>
    <row r="18" spans="1:9" x14ac:dyDescent="0.25">
      <c r="A18" s="11" t="s">
        <v>55</v>
      </c>
      <c r="B18" s="28">
        <v>79682</v>
      </c>
      <c r="C18" s="28">
        <v>0</v>
      </c>
      <c r="D18" s="28">
        <v>251592</v>
      </c>
      <c r="E18" s="28">
        <v>124</v>
      </c>
      <c r="F18" s="13">
        <f t="shared" si="0"/>
        <v>-99.950713854176598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40282</v>
      </c>
      <c r="C20" s="28">
        <v>52068</v>
      </c>
      <c r="D20" s="28">
        <v>112262</v>
      </c>
      <c r="E20" s="28">
        <v>107154</v>
      </c>
      <c r="F20" s="13">
        <f t="shared" si="0"/>
        <v>-4.550070371096183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2000</v>
      </c>
      <c r="D21" s="27">
        <v>0</v>
      </c>
      <c r="E21" s="27">
        <v>2000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734237</v>
      </c>
      <c r="C22" s="28">
        <v>721230</v>
      </c>
      <c r="D22" s="28">
        <v>2060036</v>
      </c>
      <c r="E22" s="28">
        <v>2181805</v>
      </c>
      <c r="F22" s="13">
        <f t="shared" si="0"/>
        <v>5.9110132055944717</v>
      </c>
      <c r="G22" s="1"/>
      <c r="H22" s="1"/>
      <c r="I22" s="1"/>
    </row>
    <row r="23" spans="1:9" x14ac:dyDescent="0.25">
      <c r="A23" s="8" t="s">
        <v>60</v>
      </c>
      <c r="B23" s="27">
        <v>43259</v>
      </c>
      <c r="C23" s="27">
        <v>74417</v>
      </c>
      <c r="D23" s="27">
        <v>160610</v>
      </c>
      <c r="E23" s="27">
        <v>180270</v>
      </c>
      <c r="F23" s="10">
        <f t="shared" si="0"/>
        <v>12.240831828653256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3794</v>
      </c>
      <c r="D24" s="28">
        <v>116</v>
      </c>
      <c r="E24" s="28">
        <v>11819</v>
      </c>
      <c r="F24" s="13">
        <f t="shared" si="0"/>
        <v>10088.793103448275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25223</v>
      </c>
      <c r="C28" s="28">
        <v>25934</v>
      </c>
      <c r="D28" s="28">
        <v>65105</v>
      </c>
      <c r="E28" s="28">
        <v>52977</v>
      </c>
      <c r="F28" s="13">
        <f t="shared" si="0"/>
        <v>-18.628369556869671</v>
      </c>
      <c r="G28" s="1"/>
      <c r="H28" s="1"/>
      <c r="I28" s="1"/>
    </row>
    <row r="29" spans="1:9" x14ac:dyDescent="0.25">
      <c r="A29" s="8" t="s">
        <v>66</v>
      </c>
      <c r="B29" s="27">
        <v>3</v>
      </c>
      <c r="C29" s="27">
        <v>174</v>
      </c>
      <c r="D29" s="27">
        <v>34</v>
      </c>
      <c r="E29" s="27">
        <v>290</v>
      </c>
      <c r="F29" s="10">
        <f t="shared" si="0"/>
        <v>752.94117647058829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757835</v>
      </c>
      <c r="C31" s="27">
        <v>445502</v>
      </c>
      <c r="D31" s="27">
        <v>1786019</v>
      </c>
      <c r="E31" s="27">
        <v>1273119</v>
      </c>
      <c r="F31" s="10">
        <f t="shared" si="0"/>
        <v>-28.717499645860428</v>
      </c>
      <c r="G31" s="1"/>
      <c r="H31" s="1"/>
      <c r="I31" s="1"/>
    </row>
    <row r="32" spans="1:9" x14ac:dyDescent="0.25">
      <c r="A32" s="11" t="s">
        <v>69</v>
      </c>
      <c r="B32" s="28">
        <v>2496588</v>
      </c>
      <c r="C32" s="28">
        <v>2389356</v>
      </c>
      <c r="D32" s="28">
        <v>6599850</v>
      </c>
      <c r="E32" s="28">
        <v>7547269</v>
      </c>
      <c r="F32" s="13">
        <f t="shared" si="0"/>
        <v>14.355159586960312</v>
      </c>
      <c r="G32" s="1"/>
      <c r="H32" s="1"/>
      <c r="I32" s="1"/>
    </row>
    <row r="33" spans="1:9" x14ac:dyDescent="0.25">
      <c r="A33" s="8" t="s">
        <v>70</v>
      </c>
      <c r="B33" s="27">
        <v>25825</v>
      </c>
      <c r="C33" s="27">
        <v>27638</v>
      </c>
      <c r="D33" s="27">
        <v>66687</v>
      </c>
      <c r="E33" s="27">
        <v>69286</v>
      </c>
      <c r="F33" s="10">
        <f t="shared" si="0"/>
        <v>3.897311320047379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12545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7974070</v>
      </c>
      <c r="C35" s="15">
        <f t="shared" ref="C35:E35" si="1">SUM(C7:C34)</f>
        <v>7062584</v>
      </c>
      <c r="D35" s="15">
        <f t="shared" si="1"/>
        <v>22002895</v>
      </c>
      <c r="E35" s="15">
        <f t="shared" si="1"/>
        <v>21784923</v>
      </c>
      <c r="F35" s="16">
        <f t="shared" si="0"/>
        <v>-0.99065145745593952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7847740</v>
      </c>
      <c r="G38" s="42">
        <f>LOOKUP(E38,$A$38:$A$65,$C$38:$C$65)</f>
        <v>9001602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16200</v>
      </c>
      <c r="C39" s="41">
        <f t="shared" ref="C39:C65" si="5">D8</f>
        <v>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7547269</v>
      </c>
      <c r="G39" s="42">
        <f t="shared" ref="G39:G65" si="8">LOOKUP(E39,$A$38:$A$65,$C$38:$C$65)</f>
        <v>6599850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BARCELONA</v>
      </c>
      <c r="F40" s="42">
        <f t="shared" si="7"/>
        <v>2228963</v>
      </c>
      <c r="G40" s="42">
        <f t="shared" si="8"/>
        <v>1720337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2181805</v>
      </c>
      <c r="G41" s="42">
        <f t="shared" si="8"/>
        <v>2060036</v>
      </c>
    </row>
    <row r="42" spans="1:9" x14ac:dyDescent="0.25">
      <c r="A42" s="42" t="str">
        <f t="shared" si="3"/>
        <v>BAHIA DE ALGECIRAS</v>
      </c>
      <c r="B42" s="41">
        <f t="shared" si="4"/>
        <v>7847740</v>
      </c>
      <c r="C42" s="41">
        <f t="shared" si="5"/>
        <v>9001602</v>
      </c>
      <c r="D42" s="41">
        <f t="shared" si="6"/>
        <v>1</v>
      </c>
      <c r="E42" s="42" t="str">
        <f t="shared" si="2"/>
        <v>TARRAGONA</v>
      </c>
      <c r="F42" s="42">
        <f t="shared" si="7"/>
        <v>1273119</v>
      </c>
      <c r="G42" s="42">
        <f t="shared" si="8"/>
        <v>1786019</v>
      </c>
    </row>
    <row r="43" spans="1:9" x14ac:dyDescent="0.25">
      <c r="A43" s="42" t="str">
        <f t="shared" si="3"/>
        <v>BAHIA DE CADIZ</v>
      </c>
      <c r="B43" s="41">
        <f t="shared" si="4"/>
        <v>56141</v>
      </c>
      <c r="C43" s="41">
        <f t="shared" si="5"/>
        <v>128933</v>
      </c>
      <c r="D43" s="41">
        <f t="shared" si="6"/>
        <v>10</v>
      </c>
      <c r="E43" s="42" t="str">
        <f t="shared" si="2"/>
        <v>MALAGA</v>
      </c>
      <c r="F43" s="42">
        <f t="shared" si="7"/>
        <v>180270</v>
      </c>
      <c r="G43" s="42">
        <f t="shared" si="8"/>
        <v>160610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10</v>
      </c>
      <c r="D44" s="41">
        <f t="shared" si="6"/>
        <v>28</v>
      </c>
      <c r="E44" s="42" t="str">
        <f t="shared" si="2"/>
        <v>BILBAO</v>
      </c>
      <c r="F44" s="42">
        <f t="shared" si="7"/>
        <v>172911</v>
      </c>
      <c r="G44" s="42">
        <f t="shared" si="8"/>
        <v>47052</v>
      </c>
    </row>
    <row r="45" spans="1:9" x14ac:dyDescent="0.25">
      <c r="A45" s="42" t="str">
        <f t="shared" si="3"/>
        <v>BARCELONA</v>
      </c>
      <c r="B45" s="41">
        <f t="shared" si="4"/>
        <v>2228963</v>
      </c>
      <c r="C45" s="41">
        <f t="shared" si="5"/>
        <v>1720337</v>
      </c>
      <c r="D45" s="41">
        <f t="shared" si="6"/>
        <v>3</v>
      </c>
      <c r="E45" s="42" t="str">
        <f t="shared" si="2"/>
        <v>GIJON</v>
      </c>
      <c r="F45" s="42">
        <f t="shared" si="7"/>
        <v>107154</v>
      </c>
      <c r="G45" s="42">
        <f t="shared" si="8"/>
        <v>112262</v>
      </c>
    </row>
    <row r="46" spans="1:9" x14ac:dyDescent="0.25">
      <c r="A46" s="42" t="str">
        <f t="shared" si="3"/>
        <v>BILBAO</v>
      </c>
      <c r="B46" s="41">
        <f t="shared" si="4"/>
        <v>172911</v>
      </c>
      <c r="C46" s="41">
        <f t="shared" si="5"/>
        <v>47052</v>
      </c>
      <c r="D46" s="41">
        <f t="shared" si="6"/>
        <v>7</v>
      </c>
      <c r="E46" s="42" t="str">
        <f t="shared" si="2"/>
        <v>VIGO</v>
      </c>
      <c r="F46" s="42">
        <f t="shared" si="7"/>
        <v>69286</v>
      </c>
      <c r="G46" s="42">
        <f t="shared" si="8"/>
        <v>66687</v>
      </c>
    </row>
    <row r="47" spans="1:9" x14ac:dyDescent="0.25">
      <c r="A47" s="42" t="str">
        <f t="shared" si="3"/>
        <v>CARTAGENA</v>
      </c>
      <c r="B47" s="41">
        <f t="shared" si="4"/>
        <v>556</v>
      </c>
      <c r="C47" s="41">
        <f t="shared" si="5"/>
        <v>0</v>
      </c>
      <c r="D47" s="41">
        <f t="shared" si="6"/>
        <v>17</v>
      </c>
      <c r="E47" s="42" t="str">
        <f t="shared" si="2"/>
        <v>BAHIA DE CADIZ</v>
      </c>
      <c r="F47" s="42">
        <f t="shared" si="7"/>
        <v>56141</v>
      </c>
      <c r="G47" s="42">
        <f t="shared" si="8"/>
        <v>128933</v>
      </c>
    </row>
    <row r="48" spans="1:9" x14ac:dyDescent="0.25">
      <c r="A48" s="42" t="str">
        <f t="shared" si="3"/>
        <v>CASTELLON</v>
      </c>
      <c r="B48" s="41">
        <f t="shared" si="4"/>
        <v>23754</v>
      </c>
      <c r="C48" s="41">
        <f t="shared" si="5"/>
        <v>792</v>
      </c>
      <c r="D48" s="41">
        <f t="shared" si="6"/>
        <v>12</v>
      </c>
      <c r="E48" s="42" t="str">
        <f t="shared" si="2"/>
        <v>SANTA CRUZ DE TENERIFE</v>
      </c>
      <c r="F48" s="42">
        <f t="shared" si="7"/>
        <v>52977</v>
      </c>
      <c r="G48" s="42">
        <f t="shared" si="8"/>
        <v>65105</v>
      </c>
    </row>
    <row r="49" spans="1:7" x14ac:dyDescent="0.25">
      <c r="A49" s="42" t="str">
        <f t="shared" si="3"/>
        <v>CEUTA</v>
      </c>
      <c r="B49" s="41">
        <f t="shared" si="4"/>
        <v>124</v>
      </c>
      <c r="C49" s="41">
        <f t="shared" si="5"/>
        <v>251592</v>
      </c>
      <c r="D49" s="41">
        <f t="shared" si="6"/>
        <v>19</v>
      </c>
      <c r="E49" s="42" t="str">
        <f t="shared" si="2"/>
        <v>CASTELLON</v>
      </c>
      <c r="F49" s="42">
        <f t="shared" si="7"/>
        <v>23754</v>
      </c>
      <c r="G49" s="42">
        <f t="shared" si="8"/>
        <v>792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16200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107154</v>
      </c>
      <c r="C51" s="41">
        <f t="shared" si="5"/>
        <v>112262</v>
      </c>
      <c r="D51" s="41">
        <f t="shared" si="6"/>
        <v>8</v>
      </c>
      <c r="E51" s="42" t="str">
        <f t="shared" si="2"/>
        <v>VILAGARCIA</v>
      </c>
      <c r="F51" s="42">
        <f t="shared" si="7"/>
        <v>12545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2000</v>
      </c>
      <c r="C52" s="41">
        <f t="shared" si="5"/>
        <v>0</v>
      </c>
      <c r="D52" s="41">
        <f t="shared" si="6"/>
        <v>16</v>
      </c>
      <c r="E52" s="42" t="str">
        <f t="shared" si="2"/>
        <v>MARIN Y RIA DE PONTEVEDRA</v>
      </c>
      <c r="F52" s="42">
        <f t="shared" si="7"/>
        <v>11819</v>
      </c>
      <c r="G52" s="42">
        <f t="shared" si="8"/>
        <v>116</v>
      </c>
    </row>
    <row r="53" spans="1:7" x14ac:dyDescent="0.25">
      <c r="A53" s="42" t="str">
        <f t="shared" si="3"/>
        <v>LAS PALMAS</v>
      </c>
      <c r="B53" s="41">
        <f t="shared" si="4"/>
        <v>2181805</v>
      </c>
      <c r="C53" s="41">
        <f t="shared" si="5"/>
        <v>2060036</v>
      </c>
      <c r="D53" s="41">
        <f t="shared" si="6"/>
        <v>4</v>
      </c>
      <c r="E53" s="42" t="str">
        <f t="shared" si="2"/>
        <v>HUELVA</v>
      </c>
      <c r="F53" s="42">
        <f t="shared" si="7"/>
        <v>2000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180270</v>
      </c>
      <c r="C54" s="41">
        <f t="shared" si="5"/>
        <v>160610</v>
      </c>
      <c r="D54" s="41">
        <f t="shared" si="6"/>
        <v>6</v>
      </c>
      <c r="E54" s="42" t="str">
        <f t="shared" si="2"/>
        <v>CARTAGENA</v>
      </c>
      <c r="F54" s="42">
        <f t="shared" si="7"/>
        <v>556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11819</v>
      </c>
      <c r="C55" s="41">
        <f t="shared" si="5"/>
        <v>116</v>
      </c>
      <c r="D55" s="41">
        <f t="shared" si="6"/>
        <v>15</v>
      </c>
      <c r="E55" s="42" t="str">
        <f t="shared" si="2"/>
        <v>SANTANDER</v>
      </c>
      <c r="F55" s="42">
        <f t="shared" ref="F55:F65" si="9">LOOKUP(E55,$A$38:$A$65,$B$38:$B$65)</f>
        <v>290</v>
      </c>
      <c r="G55" s="42">
        <f t="shared" si="8"/>
        <v>34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124</v>
      </c>
      <c r="G56" s="42">
        <f t="shared" si="8"/>
        <v>251592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52977</v>
      </c>
      <c r="C59" s="41">
        <f t="shared" si="5"/>
        <v>65105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290</v>
      </c>
      <c r="C60" s="41">
        <f t="shared" si="5"/>
        <v>34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1273119</v>
      </c>
      <c r="C62" s="41">
        <f t="shared" si="5"/>
        <v>1786019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7547269</v>
      </c>
      <c r="C63" s="41">
        <f t="shared" si="5"/>
        <v>6599850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69286</v>
      </c>
      <c r="C64" s="41">
        <f t="shared" si="5"/>
        <v>66687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12545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4528</v>
      </c>
      <c r="D8" s="30">
        <v>0</v>
      </c>
      <c r="E8" s="30">
        <v>16200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3130410</v>
      </c>
      <c r="C11" s="29">
        <v>2567514</v>
      </c>
      <c r="D11" s="29">
        <v>8944301</v>
      </c>
      <c r="E11" s="29">
        <v>7731434</v>
      </c>
      <c r="F11" s="10">
        <f t="shared" si="0"/>
        <v>-13.560221195597066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226</v>
      </c>
      <c r="D12" s="30">
        <v>32</v>
      </c>
      <c r="E12" s="30">
        <v>2697</v>
      </c>
      <c r="F12" s="13">
        <f t="shared" si="0"/>
        <v>8328.125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569025</v>
      </c>
      <c r="C14" s="30">
        <v>577961</v>
      </c>
      <c r="D14" s="30">
        <v>1635979</v>
      </c>
      <c r="E14" s="30">
        <v>2173420</v>
      </c>
      <c r="F14" s="13">
        <f t="shared" si="0"/>
        <v>32.851338556301755</v>
      </c>
      <c r="G14" s="1"/>
      <c r="H14" s="1"/>
      <c r="I14" s="1"/>
    </row>
    <row r="15" spans="1:12" x14ac:dyDescent="0.25">
      <c r="A15" s="8" t="s">
        <v>52</v>
      </c>
      <c r="B15" s="29">
        <v>12852</v>
      </c>
      <c r="C15" s="29">
        <v>7934</v>
      </c>
      <c r="D15" s="29">
        <v>26428</v>
      </c>
      <c r="E15" s="29">
        <v>21416</v>
      </c>
      <c r="F15" s="10">
        <f t="shared" si="0"/>
        <v>-18.964734372635078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326</v>
      </c>
      <c r="D16" s="30">
        <v>0</v>
      </c>
      <c r="E16" s="30">
        <v>334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396</v>
      </c>
      <c r="C17" s="29">
        <v>1931</v>
      </c>
      <c r="D17" s="29">
        <v>785</v>
      </c>
      <c r="E17" s="29">
        <v>10368</v>
      </c>
      <c r="F17" s="10">
        <f t="shared" si="0"/>
        <v>1220.7643312101911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60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687046</v>
      </c>
      <c r="C22" s="30">
        <v>668396</v>
      </c>
      <c r="D22" s="30">
        <v>1949294</v>
      </c>
      <c r="E22" s="30">
        <v>2048014</v>
      </c>
      <c r="F22" s="13">
        <f t="shared" si="0"/>
        <v>5.0643976742348826</v>
      </c>
      <c r="G22" s="1"/>
      <c r="H22" s="1"/>
      <c r="I22" s="1"/>
    </row>
    <row r="23" spans="1:9" x14ac:dyDescent="0.25">
      <c r="A23" s="8" t="s">
        <v>60</v>
      </c>
      <c r="B23" s="29">
        <v>43259</v>
      </c>
      <c r="C23" s="29">
        <v>74417</v>
      </c>
      <c r="D23" s="29">
        <v>160610</v>
      </c>
      <c r="E23" s="29">
        <v>180270</v>
      </c>
      <c r="F23" s="10">
        <f t="shared" si="0"/>
        <v>12.240831828653256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3794</v>
      </c>
      <c r="D24" s="30">
        <v>116</v>
      </c>
      <c r="E24" s="30">
        <v>11819</v>
      </c>
      <c r="F24" s="13">
        <f t="shared" si="0"/>
        <v>10088.793103448275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21326</v>
      </c>
      <c r="C28" s="30">
        <v>0</v>
      </c>
      <c r="D28" s="30">
        <v>54571</v>
      </c>
      <c r="E28" s="30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216938</v>
      </c>
      <c r="C31" s="29">
        <v>166087</v>
      </c>
      <c r="D31" s="29">
        <v>573722</v>
      </c>
      <c r="E31" s="29">
        <v>431097</v>
      </c>
      <c r="F31" s="10">
        <f t="shared" si="0"/>
        <v>-24.859600991420933</v>
      </c>
      <c r="G31" s="1"/>
      <c r="H31" s="1"/>
      <c r="I31" s="1"/>
    </row>
    <row r="32" spans="1:9" x14ac:dyDescent="0.25">
      <c r="A32" s="11" t="s">
        <v>69</v>
      </c>
      <c r="B32" s="30">
        <v>2492681</v>
      </c>
      <c r="C32" s="30">
        <v>2386888</v>
      </c>
      <c r="D32" s="30">
        <v>6594964</v>
      </c>
      <c r="E32" s="30">
        <v>7310233</v>
      </c>
      <c r="F32" s="13">
        <f t="shared" si="0"/>
        <v>10.845684676974727</v>
      </c>
      <c r="G32" s="1"/>
      <c r="H32" s="1"/>
      <c r="I32" s="1"/>
    </row>
    <row r="33" spans="1:9" x14ac:dyDescent="0.25">
      <c r="A33" s="8" t="s">
        <v>70</v>
      </c>
      <c r="B33" s="29">
        <v>18747</v>
      </c>
      <c r="C33" s="29">
        <v>14830</v>
      </c>
      <c r="D33" s="29">
        <v>43018</v>
      </c>
      <c r="E33" s="29">
        <v>33492</v>
      </c>
      <c r="F33" s="10">
        <f t="shared" si="0"/>
        <v>-22.144218699149192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7192680</v>
      </c>
      <c r="C35" s="15">
        <f t="shared" ref="C35:E35" si="1">SUM(C7:C34)</f>
        <v>6474832</v>
      </c>
      <c r="D35" s="15">
        <f t="shared" si="1"/>
        <v>19983866</v>
      </c>
      <c r="E35" s="15">
        <f t="shared" si="1"/>
        <v>19970970</v>
      </c>
      <c r="F35" s="16">
        <f t="shared" si="0"/>
        <v>-6.4532058011195659E-2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7731434</v>
      </c>
      <c r="G38" s="42">
        <f>LOOKUP(E38,$A$38:$A$65,$C$38:$C$65)</f>
        <v>8944301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16200</v>
      </c>
      <c r="C39" s="41">
        <f t="shared" ref="C39:C65" si="5">D8</f>
        <v>0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7310233</v>
      </c>
      <c r="G39" s="42">
        <f t="shared" ref="G39:G65" si="8">LOOKUP(E39,$A$38:$A$65,$C$38:$C$65)</f>
        <v>6594964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2173420</v>
      </c>
      <c r="G40" s="42">
        <f t="shared" si="8"/>
        <v>1635979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2048014</v>
      </c>
      <c r="G41" s="42">
        <f t="shared" si="8"/>
        <v>1949294</v>
      </c>
    </row>
    <row r="42" spans="1:9" x14ac:dyDescent="0.25">
      <c r="A42" s="42" t="str">
        <f t="shared" si="3"/>
        <v>BAHIA DE ALGECIRAS</v>
      </c>
      <c r="B42" s="41">
        <f t="shared" si="4"/>
        <v>7731434</v>
      </c>
      <c r="C42" s="41">
        <f t="shared" si="5"/>
        <v>8944301</v>
      </c>
      <c r="D42" s="41">
        <f t="shared" si="6"/>
        <v>1</v>
      </c>
      <c r="E42" s="42" t="str">
        <f t="shared" si="2"/>
        <v>TARRAGONA</v>
      </c>
      <c r="F42" s="42">
        <f t="shared" si="7"/>
        <v>431097</v>
      </c>
      <c r="G42" s="42">
        <f t="shared" si="8"/>
        <v>573722</v>
      </c>
    </row>
    <row r="43" spans="1:9" x14ac:dyDescent="0.25">
      <c r="A43" s="42" t="str">
        <f t="shared" si="3"/>
        <v>BAHIA DE CADIZ</v>
      </c>
      <c r="B43" s="41">
        <f t="shared" si="4"/>
        <v>2697</v>
      </c>
      <c r="C43" s="41">
        <f t="shared" si="5"/>
        <v>32</v>
      </c>
      <c r="D43" s="41">
        <f t="shared" si="6"/>
        <v>12</v>
      </c>
      <c r="E43" s="42" t="str">
        <f t="shared" si="2"/>
        <v>MALAGA</v>
      </c>
      <c r="F43" s="42">
        <f t="shared" si="7"/>
        <v>180270</v>
      </c>
      <c r="G43" s="42">
        <f t="shared" si="8"/>
        <v>160610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33492</v>
      </c>
      <c r="G44" s="42">
        <f t="shared" si="8"/>
        <v>43018</v>
      </c>
    </row>
    <row r="45" spans="1:9" x14ac:dyDescent="0.25">
      <c r="A45" s="42" t="str">
        <f t="shared" si="3"/>
        <v>BARCELONA</v>
      </c>
      <c r="B45" s="41">
        <f t="shared" si="4"/>
        <v>2173420</v>
      </c>
      <c r="C45" s="41">
        <f t="shared" si="5"/>
        <v>1635979</v>
      </c>
      <c r="D45" s="41">
        <f t="shared" si="6"/>
        <v>3</v>
      </c>
      <c r="E45" s="42" t="str">
        <f t="shared" si="2"/>
        <v>BILBAO</v>
      </c>
      <c r="F45" s="42">
        <f t="shared" si="7"/>
        <v>21416</v>
      </c>
      <c r="G45" s="42">
        <f t="shared" si="8"/>
        <v>26428</v>
      </c>
    </row>
    <row r="46" spans="1:9" x14ac:dyDescent="0.25">
      <c r="A46" s="42" t="str">
        <f t="shared" si="3"/>
        <v>BILBAO</v>
      </c>
      <c r="B46" s="41">
        <f t="shared" si="4"/>
        <v>21416</v>
      </c>
      <c r="C46" s="41">
        <f t="shared" si="5"/>
        <v>26428</v>
      </c>
      <c r="D46" s="41">
        <f t="shared" si="6"/>
        <v>8</v>
      </c>
      <c r="E46" s="42" t="str">
        <f t="shared" si="2"/>
        <v>ALICANTE</v>
      </c>
      <c r="F46" s="42">
        <f t="shared" si="7"/>
        <v>16200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334</v>
      </c>
      <c r="C47" s="41">
        <f t="shared" si="5"/>
        <v>0</v>
      </c>
      <c r="D47" s="41">
        <f t="shared" si="6"/>
        <v>13</v>
      </c>
      <c r="E47" s="42" t="str">
        <f t="shared" si="2"/>
        <v>MARIN Y RIA DE PONTEVEDRA</v>
      </c>
      <c r="F47" s="42">
        <f t="shared" si="7"/>
        <v>11819</v>
      </c>
      <c r="G47" s="42">
        <f t="shared" si="8"/>
        <v>116</v>
      </c>
    </row>
    <row r="48" spans="1:9" x14ac:dyDescent="0.25">
      <c r="A48" s="42" t="str">
        <f t="shared" si="3"/>
        <v>CASTELLON</v>
      </c>
      <c r="B48" s="41">
        <f t="shared" si="4"/>
        <v>10368</v>
      </c>
      <c r="C48" s="41">
        <f t="shared" si="5"/>
        <v>785</v>
      </c>
      <c r="D48" s="41">
        <f t="shared" si="6"/>
        <v>11</v>
      </c>
      <c r="E48" s="42" t="str">
        <f t="shared" si="2"/>
        <v>CASTELLON</v>
      </c>
      <c r="F48" s="42">
        <f t="shared" si="7"/>
        <v>10368</v>
      </c>
      <c r="G48" s="42">
        <f t="shared" si="8"/>
        <v>785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0</v>
      </c>
      <c r="D49" s="41">
        <f t="shared" si="6"/>
        <v>15</v>
      </c>
      <c r="E49" s="42" t="str">
        <f t="shared" si="2"/>
        <v>BAHIA DE CADIZ</v>
      </c>
      <c r="F49" s="42">
        <f t="shared" si="7"/>
        <v>2697</v>
      </c>
      <c r="G49" s="42">
        <f t="shared" si="8"/>
        <v>32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334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116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60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2048014</v>
      </c>
      <c r="C53" s="41">
        <f t="shared" si="5"/>
        <v>1949294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180270</v>
      </c>
      <c r="C54" s="41">
        <f t="shared" si="5"/>
        <v>160610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11819</v>
      </c>
      <c r="C55" s="41">
        <f t="shared" si="5"/>
        <v>116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54571</v>
      </c>
      <c r="D59" s="41">
        <f t="shared" si="6"/>
        <v>28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431097</v>
      </c>
      <c r="C62" s="41">
        <f t="shared" si="5"/>
        <v>573722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7310233</v>
      </c>
      <c r="C63" s="41">
        <f t="shared" si="5"/>
        <v>6594964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33492</v>
      </c>
      <c r="C64" s="41">
        <f t="shared" si="5"/>
        <v>43018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6914</v>
      </c>
      <c r="C7" s="31">
        <v>5256</v>
      </c>
      <c r="D7" s="31">
        <v>22774</v>
      </c>
      <c r="E7" s="31">
        <v>15219</v>
      </c>
      <c r="F7" s="10">
        <f>((E7*100)/D7)-100</f>
        <v>-33.173794678141746</v>
      </c>
      <c r="G7" s="1"/>
      <c r="H7" s="1"/>
      <c r="I7" s="1"/>
    </row>
    <row r="8" spans="1:12" x14ac:dyDescent="0.25">
      <c r="A8" s="11" t="s">
        <v>45</v>
      </c>
      <c r="B8" s="32">
        <v>97426</v>
      </c>
      <c r="C8" s="32">
        <v>110479</v>
      </c>
      <c r="D8" s="32">
        <v>265187</v>
      </c>
      <c r="E8" s="32">
        <v>307151</v>
      </c>
      <c r="F8" s="13">
        <f t="shared" ref="F8:F35" si="0">((E8*100)/D8)-100</f>
        <v>15.824305112995731</v>
      </c>
      <c r="G8" s="1"/>
      <c r="H8" s="1"/>
      <c r="I8" s="1"/>
    </row>
    <row r="9" spans="1:12" x14ac:dyDescent="0.25">
      <c r="A9" s="8" t="s">
        <v>46</v>
      </c>
      <c r="B9" s="31">
        <v>1590</v>
      </c>
      <c r="C9" s="31">
        <v>4491</v>
      </c>
      <c r="D9" s="31">
        <v>6973</v>
      </c>
      <c r="E9" s="31">
        <v>11059</v>
      </c>
      <c r="F9" s="10">
        <f t="shared" si="0"/>
        <v>58.597447296715899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3283735</v>
      </c>
      <c r="C11" s="31">
        <v>2863278</v>
      </c>
      <c r="D11" s="31">
        <v>9408555</v>
      </c>
      <c r="E11" s="31">
        <v>8435751</v>
      </c>
      <c r="F11" s="10">
        <f t="shared" si="0"/>
        <v>-10.339568616009572</v>
      </c>
      <c r="G11" s="1"/>
      <c r="H11" s="1"/>
      <c r="I11" s="1"/>
    </row>
    <row r="12" spans="1:12" x14ac:dyDescent="0.25">
      <c r="A12" s="11" t="s">
        <v>49</v>
      </c>
      <c r="B12" s="32">
        <v>124967</v>
      </c>
      <c r="C12" s="32">
        <v>69614</v>
      </c>
      <c r="D12" s="32">
        <v>295612</v>
      </c>
      <c r="E12" s="32">
        <v>194869</v>
      </c>
      <c r="F12" s="13">
        <f t="shared" si="0"/>
        <v>-34.079469033733403</v>
      </c>
      <c r="G12" s="1"/>
      <c r="H12" s="1"/>
      <c r="I12" s="1"/>
    </row>
    <row r="13" spans="1:12" x14ac:dyDescent="0.25">
      <c r="A13" s="8" t="s">
        <v>50</v>
      </c>
      <c r="B13" s="31">
        <v>47480</v>
      </c>
      <c r="C13" s="31">
        <v>31542</v>
      </c>
      <c r="D13" s="31">
        <v>119095</v>
      </c>
      <c r="E13" s="31">
        <v>83658</v>
      </c>
      <c r="F13" s="10">
        <f t="shared" si="0"/>
        <v>-29.755237415508631</v>
      </c>
      <c r="G13" s="1"/>
      <c r="H13" s="1"/>
      <c r="I13" s="1"/>
    </row>
    <row r="14" spans="1:12" x14ac:dyDescent="0.25">
      <c r="A14" s="11" t="s">
        <v>51</v>
      </c>
      <c r="B14" s="32">
        <v>1596178</v>
      </c>
      <c r="C14" s="32">
        <v>1659506</v>
      </c>
      <c r="D14" s="32">
        <v>4393476</v>
      </c>
      <c r="E14" s="32">
        <v>5251657</v>
      </c>
      <c r="F14" s="13">
        <f t="shared" si="0"/>
        <v>19.533075860662493</v>
      </c>
      <c r="G14" s="1"/>
      <c r="H14" s="1"/>
      <c r="I14" s="1"/>
    </row>
    <row r="15" spans="1:12" x14ac:dyDescent="0.25">
      <c r="A15" s="8" t="s">
        <v>52</v>
      </c>
      <c r="B15" s="31">
        <v>486256</v>
      </c>
      <c r="C15" s="31">
        <v>507935</v>
      </c>
      <c r="D15" s="31">
        <v>1234781</v>
      </c>
      <c r="E15" s="31">
        <v>1337734</v>
      </c>
      <c r="F15" s="10">
        <f t="shared" si="0"/>
        <v>8.3377538203130825</v>
      </c>
      <c r="G15" s="1"/>
      <c r="H15" s="1"/>
      <c r="I15" s="1"/>
    </row>
    <row r="16" spans="1:12" x14ac:dyDescent="0.25">
      <c r="A16" s="11" t="s">
        <v>53</v>
      </c>
      <c r="B16" s="32">
        <v>55778</v>
      </c>
      <c r="C16" s="32">
        <v>72627</v>
      </c>
      <c r="D16" s="32">
        <v>157446</v>
      </c>
      <c r="E16" s="32">
        <v>197825</v>
      </c>
      <c r="F16" s="13">
        <f t="shared" si="0"/>
        <v>25.646253318598127</v>
      </c>
      <c r="G16" s="1"/>
      <c r="H16" s="1"/>
      <c r="I16" s="1"/>
    </row>
    <row r="17" spans="1:9" x14ac:dyDescent="0.25">
      <c r="A17" s="8" t="s">
        <v>54</v>
      </c>
      <c r="B17" s="31">
        <v>102960</v>
      </c>
      <c r="C17" s="31">
        <v>142282</v>
      </c>
      <c r="D17" s="31">
        <v>235768</v>
      </c>
      <c r="E17" s="31">
        <v>345194</v>
      </c>
      <c r="F17" s="10">
        <f t="shared" si="0"/>
        <v>46.412575073801378</v>
      </c>
      <c r="G17" s="1"/>
      <c r="H17" s="1"/>
      <c r="I17" s="1"/>
    </row>
    <row r="18" spans="1:9" x14ac:dyDescent="0.25">
      <c r="A18" s="11" t="s">
        <v>55</v>
      </c>
      <c r="B18" s="32">
        <v>2924</v>
      </c>
      <c r="C18" s="32">
        <v>5366</v>
      </c>
      <c r="D18" s="32">
        <v>9023</v>
      </c>
      <c r="E18" s="32">
        <v>14710</v>
      </c>
      <c r="F18" s="13">
        <f t="shared" si="0"/>
        <v>63.02781779895821</v>
      </c>
      <c r="G18" s="1"/>
      <c r="H18" s="1"/>
      <c r="I18" s="1"/>
    </row>
    <row r="19" spans="1:9" x14ac:dyDescent="0.25">
      <c r="A19" s="8" t="s">
        <v>56</v>
      </c>
      <c r="B19" s="31">
        <v>263</v>
      </c>
      <c r="C19" s="31">
        <v>601</v>
      </c>
      <c r="D19" s="31">
        <v>1336</v>
      </c>
      <c r="E19" s="31">
        <v>1560</v>
      </c>
      <c r="F19" s="10">
        <f t="shared" si="0"/>
        <v>16.76646706586827</v>
      </c>
      <c r="G19" s="1"/>
      <c r="H19" s="1"/>
      <c r="I19" s="1"/>
    </row>
    <row r="20" spans="1:9" x14ac:dyDescent="0.25">
      <c r="A20" s="11" t="s">
        <v>57</v>
      </c>
      <c r="B20" s="32">
        <v>38196</v>
      </c>
      <c r="C20" s="32">
        <v>36229</v>
      </c>
      <c r="D20" s="32">
        <v>102339</v>
      </c>
      <c r="E20" s="32">
        <v>109970</v>
      </c>
      <c r="F20" s="13">
        <f t="shared" si="0"/>
        <v>7.4565903516743361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984045</v>
      </c>
      <c r="C22" s="32">
        <v>969946</v>
      </c>
      <c r="D22" s="32">
        <v>2740950</v>
      </c>
      <c r="E22" s="32">
        <v>2850758</v>
      </c>
      <c r="F22" s="13">
        <f t="shared" si="0"/>
        <v>4.0062022291541268</v>
      </c>
      <c r="G22" s="1"/>
      <c r="H22" s="1"/>
      <c r="I22" s="1"/>
    </row>
    <row r="23" spans="1:9" x14ac:dyDescent="0.25">
      <c r="A23" s="8" t="s">
        <v>60</v>
      </c>
      <c r="B23" s="31">
        <v>55360</v>
      </c>
      <c r="C23" s="31">
        <v>90261</v>
      </c>
      <c r="D23" s="31">
        <v>191478</v>
      </c>
      <c r="E23" s="31">
        <v>226072</v>
      </c>
      <c r="F23" s="10">
        <f t="shared" si="0"/>
        <v>18.06682752065511</v>
      </c>
      <c r="G23" s="1"/>
      <c r="H23" s="1"/>
      <c r="I23" s="1"/>
    </row>
    <row r="24" spans="1:9" x14ac:dyDescent="0.25">
      <c r="A24" s="11" t="s">
        <v>61</v>
      </c>
      <c r="B24" s="32">
        <v>40367</v>
      </c>
      <c r="C24" s="32">
        <v>34246</v>
      </c>
      <c r="D24" s="32">
        <v>95306</v>
      </c>
      <c r="E24" s="32">
        <v>100296</v>
      </c>
      <c r="F24" s="13">
        <f t="shared" si="0"/>
        <v>5.2357668982015753</v>
      </c>
      <c r="G24" s="1"/>
      <c r="H24" s="1"/>
      <c r="I24" s="1"/>
    </row>
    <row r="25" spans="1:9" x14ac:dyDescent="0.25">
      <c r="A25" s="8" t="s">
        <v>62</v>
      </c>
      <c r="B25" s="31">
        <v>17268</v>
      </c>
      <c r="C25" s="31">
        <v>14156</v>
      </c>
      <c r="D25" s="31">
        <v>38707</v>
      </c>
      <c r="E25" s="31">
        <v>37535</v>
      </c>
      <c r="F25" s="10">
        <f t="shared" si="0"/>
        <v>-3.0278760947632151</v>
      </c>
      <c r="G25" s="1"/>
      <c r="H25" s="1"/>
      <c r="I25" s="1"/>
    </row>
    <row r="26" spans="1:9" x14ac:dyDescent="0.25">
      <c r="A26" s="11" t="s">
        <v>63</v>
      </c>
      <c r="B26" s="32">
        <v>1520</v>
      </c>
      <c r="C26" s="32">
        <v>3373</v>
      </c>
      <c r="D26" s="32">
        <v>6181</v>
      </c>
      <c r="E26" s="32">
        <v>9018</v>
      </c>
      <c r="F26" s="13">
        <f t="shared" si="0"/>
        <v>45.898721889661857</v>
      </c>
      <c r="G26" s="1"/>
      <c r="H26" s="1"/>
      <c r="I26" s="1"/>
    </row>
    <row r="27" spans="1:9" x14ac:dyDescent="0.25">
      <c r="A27" s="8" t="s">
        <v>64</v>
      </c>
      <c r="B27" s="31">
        <v>51</v>
      </c>
      <c r="C27" s="31">
        <v>0</v>
      </c>
      <c r="D27" s="31">
        <v>51</v>
      </c>
      <c r="E27" s="31">
        <v>14</v>
      </c>
      <c r="F27" s="10">
        <f t="shared" si="0"/>
        <v>-72.549019607843135</v>
      </c>
      <c r="G27" s="1"/>
      <c r="H27" s="1"/>
      <c r="I27" s="1"/>
    </row>
    <row r="28" spans="1:9" x14ac:dyDescent="0.25">
      <c r="A28" s="11" t="s">
        <v>65</v>
      </c>
      <c r="B28" s="32">
        <v>279841</v>
      </c>
      <c r="C28" s="32">
        <v>258582</v>
      </c>
      <c r="D28" s="32">
        <v>721428</v>
      </c>
      <c r="E28" s="32">
        <v>680606</v>
      </c>
      <c r="F28" s="13">
        <f t="shared" si="0"/>
        <v>-5.6584995314847788</v>
      </c>
      <c r="G28" s="1"/>
      <c r="H28" s="1"/>
      <c r="I28" s="1"/>
    </row>
    <row r="29" spans="1:9" x14ac:dyDescent="0.25">
      <c r="A29" s="8" t="s">
        <v>66</v>
      </c>
      <c r="B29" s="31">
        <v>486</v>
      </c>
      <c r="C29" s="31">
        <v>1469</v>
      </c>
      <c r="D29" s="31">
        <v>2530</v>
      </c>
      <c r="E29" s="31">
        <v>4775</v>
      </c>
      <c r="F29" s="10">
        <f t="shared" si="0"/>
        <v>88.735177865612656</v>
      </c>
      <c r="G29" s="1"/>
      <c r="H29" s="1"/>
      <c r="I29" s="1"/>
    </row>
    <row r="30" spans="1:9" x14ac:dyDescent="0.25">
      <c r="A30" s="11" t="s">
        <v>67</v>
      </c>
      <c r="B30" s="32">
        <v>92500</v>
      </c>
      <c r="C30" s="32">
        <v>115096</v>
      </c>
      <c r="D30" s="32">
        <v>269418</v>
      </c>
      <c r="E30" s="32">
        <v>323404</v>
      </c>
      <c r="F30" s="13">
        <f t="shared" si="0"/>
        <v>20.038007853966704</v>
      </c>
      <c r="G30" s="1"/>
      <c r="H30" s="1"/>
      <c r="I30" s="1"/>
    </row>
    <row r="31" spans="1:9" x14ac:dyDescent="0.25">
      <c r="A31" s="8" t="s">
        <v>68</v>
      </c>
      <c r="B31" s="31">
        <v>278619</v>
      </c>
      <c r="C31" s="31">
        <v>240698</v>
      </c>
      <c r="D31" s="31">
        <v>769343</v>
      </c>
      <c r="E31" s="31">
        <v>647222</v>
      </c>
      <c r="F31" s="10">
        <f t="shared" si="0"/>
        <v>-15.873414068887342</v>
      </c>
      <c r="G31" s="1"/>
      <c r="H31" s="1"/>
      <c r="I31" s="1"/>
    </row>
    <row r="32" spans="1:9" x14ac:dyDescent="0.25">
      <c r="A32" s="11" t="s">
        <v>69</v>
      </c>
      <c r="B32" s="32">
        <v>3940021</v>
      </c>
      <c r="C32" s="32">
        <v>3941530</v>
      </c>
      <c r="D32" s="32">
        <v>10446649</v>
      </c>
      <c r="E32" s="32">
        <v>11615248</v>
      </c>
      <c r="F32" s="13">
        <f t="shared" si="0"/>
        <v>11.18635267634626</v>
      </c>
      <c r="G32" s="1"/>
      <c r="H32" s="1"/>
      <c r="I32" s="1"/>
    </row>
    <row r="33" spans="1:9" x14ac:dyDescent="0.25">
      <c r="A33" s="8" t="s">
        <v>70</v>
      </c>
      <c r="B33" s="31">
        <v>203100</v>
      </c>
      <c r="C33" s="31">
        <v>209823</v>
      </c>
      <c r="D33" s="31">
        <v>516476</v>
      </c>
      <c r="E33" s="31">
        <v>574381</v>
      </c>
      <c r="F33" s="10">
        <f t="shared" si="0"/>
        <v>11.211556780953998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0</v>
      </c>
      <c r="D34" s="32">
        <v>3710</v>
      </c>
      <c r="E34" s="32">
        <v>151</v>
      </c>
      <c r="F34" s="13">
        <f t="shared" si="0"/>
        <v>-95.929919137466314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11737845</v>
      </c>
      <c r="C35" s="15">
        <f t="shared" ref="C35:E35" si="1">SUM(C7:C34)</f>
        <v>11388386</v>
      </c>
      <c r="D35" s="15">
        <f t="shared" si="1"/>
        <v>32054592</v>
      </c>
      <c r="E35" s="15">
        <f t="shared" si="1"/>
        <v>33375837</v>
      </c>
      <c r="F35" s="16">
        <f t="shared" si="0"/>
        <v>4.121858733999801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15219</v>
      </c>
      <c r="C38" s="41">
        <f>D7</f>
        <v>22774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11615248</v>
      </c>
      <c r="G38" s="42">
        <f>LOOKUP(E38,$A$38:$A$65,$C$38:$C$65)</f>
        <v>10446649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307151</v>
      </c>
      <c r="C39" s="41">
        <f t="shared" ref="C39:C65" si="5">D8</f>
        <v>265187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8435751</v>
      </c>
      <c r="G39" s="42">
        <f t="shared" ref="G39:G65" si="8">LOOKUP(E39,$A$38:$A$65,$C$38:$C$65)</f>
        <v>9408555</v>
      </c>
    </row>
    <row r="40" spans="1:9" x14ac:dyDescent="0.25">
      <c r="A40" s="42" t="str">
        <f t="shared" si="3"/>
        <v>ALMERIA</v>
      </c>
      <c r="B40" s="41">
        <f t="shared" si="4"/>
        <v>11059</v>
      </c>
      <c r="C40" s="41">
        <f t="shared" si="5"/>
        <v>6973</v>
      </c>
      <c r="D40" s="41">
        <f t="shared" si="6"/>
        <v>21</v>
      </c>
      <c r="E40" s="42" t="str">
        <f t="shared" si="2"/>
        <v>BARCELONA</v>
      </c>
      <c r="F40" s="42">
        <f t="shared" si="7"/>
        <v>5251657</v>
      </c>
      <c r="G40" s="42">
        <f t="shared" si="8"/>
        <v>4393476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2850758</v>
      </c>
      <c r="G41" s="42">
        <f t="shared" si="8"/>
        <v>2740950</v>
      </c>
    </row>
    <row r="42" spans="1:9" x14ac:dyDescent="0.25">
      <c r="A42" s="42" t="str">
        <f t="shared" si="3"/>
        <v>BAHIA DE ALGECIRAS</v>
      </c>
      <c r="B42" s="41">
        <f t="shared" si="4"/>
        <v>8435751</v>
      </c>
      <c r="C42" s="41">
        <f t="shared" si="5"/>
        <v>9408555</v>
      </c>
      <c r="D42" s="41">
        <f t="shared" si="6"/>
        <v>2</v>
      </c>
      <c r="E42" s="42" t="str">
        <f t="shared" si="2"/>
        <v>BILBAO</v>
      </c>
      <c r="F42" s="42">
        <f t="shared" si="7"/>
        <v>1337734</v>
      </c>
      <c r="G42" s="42">
        <f t="shared" si="8"/>
        <v>1234781</v>
      </c>
    </row>
    <row r="43" spans="1:9" x14ac:dyDescent="0.25">
      <c r="A43" s="42" t="str">
        <f t="shared" si="3"/>
        <v>BAHIA DE CADIZ</v>
      </c>
      <c r="B43" s="41">
        <f t="shared" si="4"/>
        <v>194869</v>
      </c>
      <c r="C43" s="41">
        <f t="shared" si="5"/>
        <v>295612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680606</v>
      </c>
      <c r="G43" s="42">
        <f t="shared" si="8"/>
        <v>721428</v>
      </c>
    </row>
    <row r="44" spans="1:9" x14ac:dyDescent="0.25">
      <c r="A44" s="42" t="str">
        <f t="shared" si="3"/>
        <v>BALEARES</v>
      </c>
      <c r="B44" s="41">
        <f t="shared" si="4"/>
        <v>83658</v>
      </c>
      <c r="C44" s="41">
        <f t="shared" si="5"/>
        <v>119095</v>
      </c>
      <c r="D44" s="41">
        <f t="shared" si="6"/>
        <v>17</v>
      </c>
      <c r="E44" s="42" t="str">
        <f t="shared" si="2"/>
        <v>TARRAGONA</v>
      </c>
      <c r="F44" s="42">
        <f t="shared" si="7"/>
        <v>647222</v>
      </c>
      <c r="G44" s="42">
        <f t="shared" si="8"/>
        <v>769343</v>
      </c>
    </row>
    <row r="45" spans="1:9" x14ac:dyDescent="0.25">
      <c r="A45" s="42" t="str">
        <f t="shared" si="3"/>
        <v>BARCELONA</v>
      </c>
      <c r="B45" s="41">
        <f t="shared" si="4"/>
        <v>5251657</v>
      </c>
      <c r="C45" s="41">
        <f t="shared" si="5"/>
        <v>4393476</v>
      </c>
      <c r="D45" s="41">
        <f t="shared" si="6"/>
        <v>3</v>
      </c>
      <c r="E45" s="42" t="str">
        <f t="shared" si="2"/>
        <v>VIGO</v>
      </c>
      <c r="F45" s="42">
        <f t="shared" si="7"/>
        <v>574381</v>
      </c>
      <c r="G45" s="42">
        <f t="shared" si="8"/>
        <v>516476</v>
      </c>
    </row>
    <row r="46" spans="1:9" x14ac:dyDescent="0.25">
      <c r="A46" s="42" t="str">
        <f t="shared" si="3"/>
        <v>BILBAO</v>
      </c>
      <c r="B46" s="41">
        <f t="shared" si="4"/>
        <v>1337734</v>
      </c>
      <c r="C46" s="41">
        <f t="shared" si="5"/>
        <v>1234781</v>
      </c>
      <c r="D46" s="41">
        <f t="shared" si="6"/>
        <v>5</v>
      </c>
      <c r="E46" s="42" t="str">
        <f t="shared" si="2"/>
        <v>CASTELLON</v>
      </c>
      <c r="F46" s="42">
        <f t="shared" si="7"/>
        <v>345194</v>
      </c>
      <c r="G46" s="42">
        <f t="shared" si="8"/>
        <v>235768</v>
      </c>
    </row>
    <row r="47" spans="1:9" x14ac:dyDescent="0.25">
      <c r="A47" s="42" t="str">
        <f t="shared" si="3"/>
        <v>CARTAGENA</v>
      </c>
      <c r="B47" s="41">
        <f t="shared" si="4"/>
        <v>197825</v>
      </c>
      <c r="C47" s="41">
        <f t="shared" si="5"/>
        <v>157446</v>
      </c>
      <c r="D47" s="41">
        <f t="shared" si="6"/>
        <v>13</v>
      </c>
      <c r="E47" s="42" t="str">
        <f t="shared" si="2"/>
        <v>SEVILLA</v>
      </c>
      <c r="F47" s="42">
        <f t="shared" si="7"/>
        <v>323404</v>
      </c>
      <c r="G47" s="42">
        <f t="shared" si="8"/>
        <v>269418</v>
      </c>
    </row>
    <row r="48" spans="1:9" x14ac:dyDescent="0.25">
      <c r="A48" s="42" t="str">
        <f t="shared" si="3"/>
        <v>CASTELLON</v>
      </c>
      <c r="B48" s="41">
        <f t="shared" si="4"/>
        <v>345194</v>
      </c>
      <c r="C48" s="41">
        <f t="shared" si="5"/>
        <v>235768</v>
      </c>
      <c r="D48" s="41">
        <f t="shared" si="6"/>
        <v>9</v>
      </c>
      <c r="E48" s="42" t="str">
        <f t="shared" si="2"/>
        <v>ALICANTE</v>
      </c>
      <c r="F48" s="42">
        <f t="shared" si="7"/>
        <v>307151</v>
      </c>
      <c r="G48" s="42">
        <f t="shared" si="8"/>
        <v>265187</v>
      </c>
    </row>
    <row r="49" spans="1:7" x14ac:dyDescent="0.25">
      <c r="A49" s="42" t="str">
        <f t="shared" si="3"/>
        <v>CEUTA</v>
      </c>
      <c r="B49" s="41">
        <f t="shared" si="4"/>
        <v>14710</v>
      </c>
      <c r="C49" s="41">
        <f t="shared" si="5"/>
        <v>9023</v>
      </c>
      <c r="D49" s="41">
        <f t="shared" si="6"/>
        <v>20</v>
      </c>
      <c r="E49" s="42" t="str">
        <f t="shared" si="2"/>
        <v>MALAGA</v>
      </c>
      <c r="F49" s="42">
        <f t="shared" si="7"/>
        <v>226072</v>
      </c>
      <c r="G49" s="42">
        <f t="shared" si="8"/>
        <v>191478</v>
      </c>
    </row>
    <row r="50" spans="1:7" x14ac:dyDescent="0.25">
      <c r="A50" s="42" t="str">
        <f t="shared" si="3"/>
        <v>FERROL-SAN CIBRAO</v>
      </c>
      <c r="B50" s="41">
        <f t="shared" si="4"/>
        <v>1560</v>
      </c>
      <c r="C50" s="41">
        <f t="shared" si="5"/>
        <v>1336</v>
      </c>
      <c r="D50" s="41">
        <f t="shared" si="6"/>
        <v>24</v>
      </c>
      <c r="E50" s="42" t="str">
        <f t="shared" si="2"/>
        <v>CARTAGENA</v>
      </c>
      <c r="F50" s="42">
        <f t="shared" si="7"/>
        <v>197825</v>
      </c>
      <c r="G50" s="42">
        <f t="shared" si="8"/>
        <v>157446</v>
      </c>
    </row>
    <row r="51" spans="1:7" x14ac:dyDescent="0.25">
      <c r="A51" s="42" t="str">
        <f t="shared" si="3"/>
        <v>GIJON</v>
      </c>
      <c r="B51" s="41">
        <f t="shared" si="4"/>
        <v>109970</v>
      </c>
      <c r="C51" s="41">
        <f t="shared" si="5"/>
        <v>102339</v>
      </c>
      <c r="D51" s="41">
        <f t="shared" si="6"/>
        <v>15</v>
      </c>
      <c r="E51" s="42" t="str">
        <f t="shared" si="2"/>
        <v>BAHIA DE CADIZ</v>
      </c>
      <c r="F51" s="42">
        <f t="shared" si="7"/>
        <v>194869</v>
      </c>
      <c r="G51" s="42">
        <f t="shared" si="8"/>
        <v>295612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109970</v>
      </c>
      <c r="G52" s="42">
        <f t="shared" si="8"/>
        <v>102339</v>
      </c>
    </row>
    <row r="53" spans="1:7" x14ac:dyDescent="0.25">
      <c r="A53" s="42" t="str">
        <f t="shared" si="3"/>
        <v>LAS PALMAS</v>
      </c>
      <c r="B53" s="41">
        <f t="shared" si="4"/>
        <v>2850758</v>
      </c>
      <c r="C53" s="41">
        <f t="shared" si="5"/>
        <v>2740950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100296</v>
      </c>
      <c r="G53" s="42">
        <f t="shared" si="8"/>
        <v>95306</v>
      </c>
    </row>
    <row r="54" spans="1:7" x14ac:dyDescent="0.25">
      <c r="A54" s="42" t="str">
        <f t="shared" si="3"/>
        <v>MALAGA</v>
      </c>
      <c r="B54" s="41">
        <f t="shared" si="4"/>
        <v>226072</v>
      </c>
      <c r="C54" s="41">
        <f t="shared" si="5"/>
        <v>191478</v>
      </c>
      <c r="D54" s="41">
        <f t="shared" si="6"/>
        <v>12</v>
      </c>
      <c r="E54" s="42" t="str">
        <f t="shared" si="2"/>
        <v>BALEARES</v>
      </c>
      <c r="F54" s="42">
        <f t="shared" si="7"/>
        <v>83658</v>
      </c>
      <c r="G54" s="42">
        <f t="shared" si="8"/>
        <v>119095</v>
      </c>
    </row>
    <row r="55" spans="1:7" x14ac:dyDescent="0.25">
      <c r="A55" s="42" t="str">
        <f t="shared" si="3"/>
        <v>MARIN Y RIA DE PONTEVEDRA</v>
      </c>
      <c r="B55" s="41">
        <f t="shared" si="4"/>
        <v>100296</v>
      </c>
      <c r="C55" s="41">
        <f t="shared" si="5"/>
        <v>95306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37535</v>
      </c>
      <c r="G55" s="42">
        <f t="shared" si="8"/>
        <v>38707</v>
      </c>
    </row>
    <row r="56" spans="1:7" x14ac:dyDescent="0.25">
      <c r="A56" s="42" t="str">
        <f t="shared" si="3"/>
        <v>MELILLA</v>
      </c>
      <c r="B56" s="41">
        <f t="shared" si="4"/>
        <v>37535</v>
      </c>
      <c r="C56" s="41">
        <f t="shared" si="5"/>
        <v>38707</v>
      </c>
      <c r="D56" s="41">
        <f t="shared" si="6"/>
        <v>18</v>
      </c>
      <c r="E56" s="42" t="str">
        <f t="shared" si="2"/>
        <v>A CORUÑA</v>
      </c>
      <c r="F56" s="42">
        <f t="shared" si="9"/>
        <v>15219</v>
      </c>
      <c r="G56" s="42">
        <f t="shared" si="8"/>
        <v>22774</v>
      </c>
    </row>
    <row r="57" spans="1:7" x14ac:dyDescent="0.25">
      <c r="A57" s="42" t="str">
        <f t="shared" si="3"/>
        <v>MOTRIL</v>
      </c>
      <c r="B57" s="41">
        <f t="shared" si="4"/>
        <v>9018</v>
      </c>
      <c r="C57" s="41">
        <f t="shared" si="5"/>
        <v>6181</v>
      </c>
      <c r="D57" s="41">
        <f t="shared" si="6"/>
        <v>22</v>
      </c>
      <c r="E57" s="42" t="str">
        <f t="shared" si="2"/>
        <v>CEUTA</v>
      </c>
      <c r="F57" s="42">
        <f t="shared" si="9"/>
        <v>14710</v>
      </c>
      <c r="G57" s="42">
        <f t="shared" si="8"/>
        <v>9023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51</v>
      </c>
      <c r="D58" s="41">
        <f t="shared" si="6"/>
        <v>26</v>
      </c>
      <c r="E58" s="42" t="str">
        <f t="shared" si="2"/>
        <v>ALMERIA</v>
      </c>
      <c r="F58" s="42">
        <f t="shared" si="9"/>
        <v>11059</v>
      </c>
      <c r="G58" s="42">
        <f t="shared" si="8"/>
        <v>6973</v>
      </c>
    </row>
    <row r="59" spans="1:7" x14ac:dyDescent="0.25">
      <c r="A59" s="42" t="str">
        <f t="shared" si="3"/>
        <v>SANTA CRUZ DE TENERIFE</v>
      </c>
      <c r="B59" s="41">
        <f t="shared" si="4"/>
        <v>680606</v>
      </c>
      <c r="C59" s="41">
        <f t="shared" si="5"/>
        <v>721428</v>
      </c>
      <c r="D59" s="41">
        <f t="shared" si="6"/>
        <v>6</v>
      </c>
      <c r="E59" s="42" t="str">
        <f t="shared" si="2"/>
        <v>MOTRIL</v>
      </c>
      <c r="F59" s="42">
        <f t="shared" si="9"/>
        <v>9018</v>
      </c>
      <c r="G59" s="42">
        <f t="shared" si="8"/>
        <v>6181</v>
      </c>
    </row>
    <row r="60" spans="1:7" x14ac:dyDescent="0.25">
      <c r="A60" s="42" t="str">
        <f t="shared" si="3"/>
        <v>SANTANDER</v>
      </c>
      <c r="B60" s="41">
        <f t="shared" si="4"/>
        <v>4775</v>
      </c>
      <c r="C60" s="41">
        <f t="shared" si="5"/>
        <v>2530</v>
      </c>
      <c r="D60" s="41">
        <f t="shared" si="6"/>
        <v>23</v>
      </c>
      <c r="E60" s="42" t="str">
        <f t="shared" si="2"/>
        <v>SANTANDER</v>
      </c>
      <c r="F60" s="42">
        <f t="shared" si="9"/>
        <v>4775</v>
      </c>
      <c r="G60" s="42">
        <f t="shared" si="8"/>
        <v>2530</v>
      </c>
    </row>
    <row r="61" spans="1:7" x14ac:dyDescent="0.25">
      <c r="A61" s="42" t="str">
        <f t="shared" si="3"/>
        <v>SEVILLA</v>
      </c>
      <c r="B61" s="41">
        <f t="shared" si="4"/>
        <v>323404</v>
      </c>
      <c r="C61" s="41">
        <f t="shared" si="5"/>
        <v>269418</v>
      </c>
      <c r="D61" s="41">
        <f t="shared" si="6"/>
        <v>10</v>
      </c>
      <c r="E61" s="42" t="str">
        <f t="shared" si="2"/>
        <v>FERROL-SAN CIBRAO</v>
      </c>
      <c r="F61" s="42">
        <f t="shared" si="9"/>
        <v>1560</v>
      </c>
      <c r="G61" s="42">
        <f t="shared" si="8"/>
        <v>1336</v>
      </c>
    </row>
    <row r="62" spans="1:7" x14ac:dyDescent="0.25">
      <c r="A62" s="42" t="str">
        <f t="shared" si="3"/>
        <v>TARRAGONA</v>
      </c>
      <c r="B62" s="41">
        <f t="shared" si="4"/>
        <v>647222</v>
      </c>
      <c r="C62" s="41">
        <f t="shared" si="5"/>
        <v>769343</v>
      </c>
      <c r="D62" s="41">
        <f t="shared" si="6"/>
        <v>7</v>
      </c>
      <c r="E62" s="42" t="str">
        <f t="shared" si="2"/>
        <v>VILAGARCIA</v>
      </c>
      <c r="F62" s="42">
        <f t="shared" si="9"/>
        <v>151</v>
      </c>
      <c r="G62" s="42">
        <f t="shared" si="8"/>
        <v>3710</v>
      </c>
    </row>
    <row r="63" spans="1:7" x14ac:dyDescent="0.25">
      <c r="A63" s="42" t="str">
        <f t="shared" si="3"/>
        <v>VALENCIA</v>
      </c>
      <c r="B63" s="41">
        <f t="shared" si="4"/>
        <v>11615248</v>
      </c>
      <c r="C63" s="41">
        <f t="shared" si="5"/>
        <v>10446649</v>
      </c>
      <c r="D63" s="41">
        <f t="shared" si="6"/>
        <v>1</v>
      </c>
      <c r="E63" s="42" t="str">
        <f t="shared" si="2"/>
        <v>PASAIA</v>
      </c>
      <c r="F63" s="42">
        <f t="shared" si="9"/>
        <v>14</v>
      </c>
      <c r="G63" s="42">
        <f t="shared" si="8"/>
        <v>51</v>
      </c>
    </row>
    <row r="64" spans="1:7" x14ac:dyDescent="0.25">
      <c r="A64" s="42" t="str">
        <f t="shared" si="3"/>
        <v>VIGO</v>
      </c>
      <c r="B64" s="41">
        <f t="shared" si="4"/>
        <v>574381</v>
      </c>
      <c r="C64" s="41">
        <f t="shared" si="5"/>
        <v>516476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151</v>
      </c>
      <c r="C65" s="41">
        <f t="shared" si="5"/>
        <v>3710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14289</v>
      </c>
      <c r="C8" s="34">
        <v>1186</v>
      </c>
      <c r="D8" s="34">
        <v>44108</v>
      </c>
      <c r="E8" s="34">
        <v>3907</v>
      </c>
      <c r="F8" s="13">
        <f t="shared" ref="F8:F35" si="0">((E8*100)/D8)-100</f>
        <v>-91.142196426952026</v>
      </c>
      <c r="G8" s="1"/>
      <c r="H8" s="1"/>
      <c r="I8" s="1"/>
    </row>
    <row r="9" spans="1:12" x14ac:dyDescent="0.25">
      <c r="A9" s="8" t="s">
        <v>46</v>
      </c>
      <c r="B9" s="33">
        <v>41309</v>
      </c>
      <c r="C9" s="33">
        <v>36103</v>
      </c>
      <c r="D9" s="33">
        <v>109597</v>
      </c>
      <c r="E9" s="33">
        <v>103225</v>
      </c>
      <c r="F9" s="10">
        <f t="shared" si="0"/>
        <v>-5.8140277562341964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417890</v>
      </c>
      <c r="C11" s="33">
        <v>486716</v>
      </c>
      <c r="D11" s="33">
        <v>1142549</v>
      </c>
      <c r="E11" s="33">
        <v>1305585</v>
      </c>
      <c r="F11" s="10">
        <f t="shared" si="0"/>
        <v>14.269497413240046</v>
      </c>
      <c r="G11" s="1"/>
      <c r="H11" s="1"/>
      <c r="I11" s="1"/>
    </row>
    <row r="12" spans="1:12" x14ac:dyDescent="0.25">
      <c r="A12" s="11" t="s">
        <v>49</v>
      </c>
      <c r="B12" s="34">
        <v>115373</v>
      </c>
      <c r="C12" s="34">
        <v>86994</v>
      </c>
      <c r="D12" s="34">
        <v>326465</v>
      </c>
      <c r="E12" s="34">
        <v>261240</v>
      </c>
      <c r="F12" s="13">
        <f t="shared" si="0"/>
        <v>-19.979170814635566</v>
      </c>
      <c r="G12" s="1"/>
      <c r="H12" s="1"/>
      <c r="I12" s="1"/>
    </row>
    <row r="13" spans="1:12" x14ac:dyDescent="0.25">
      <c r="A13" s="8" t="s">
        <v>50</v>
      </c>
      <c r="B13" s="33">
        <v>665744</v>
      </c>
      <c r="C13" s="33">
        <v>651976</v>
      </c>
      <c r="D13" s="33">
        <v>1730631</v>
      </c>
      <c r="E13" s="33">
        <v>1681898</v>
      </c>
      <c r="F13" s="10">
        <f t="shared" si="0"/>
        <v>-2.8159093417372105</v>
      </c>
      <c r="G13" s="1"/>
      <c r="H13" s="1"/>
      <c r="I13" s="1"/>
    </row>
    <row r="14" spans="1:12" x14ac:dyDescent="0.25">
      <c r="A14" s="11" t="s">
        <v>51</v>
      </c>
      <c r="B14" s="34">
        <v>797053</v>
      </c>
      <c r="C14" s="34">
        <v>781197</v>
      </c>
      <c r="D14" s="34">
        <v>2016669</v>
      </c>
      <c r="E14" s="34">
        <v>1996678</v>
      </c>
      <c r="F14" s="13">
        <f t="shared" si="0"/>
        <v>-0.99128810925343203</v>
      </c>
      <c r="G14" s="1"/>
      <c r="H14" s="1"/>
      <c r="I14" s="1"/>
    </row>
    <row r="15" spans="1:12" x14ac:dyDescent="0.25">
      <c r="A15" s="8" t="s">
        <v>52</v>
      </c>
      <c r="B15" s="33">
        <v>102737</v>
      </c>
      <c r="C15" s="33">
        <v>98403</v>
      </c>
      <c r="D15" s="33">
        <v>251155</v>
      </c>
      <c r="E15" s="33">
        <v>292295</v>
      </c>
      <c r="F15" s="10">
        <f t="shared" si="0"/>
        <v>16.380322908164274</v>
      </c>
      <c r="G15" s="1"/>
      <c r="H15" s="1"/>
      <c r="I15" s="1"/>
    </row>
    <row r="16" spans="1:12" x14ac:dyDescent="0.25">
      <c r="A16" s="11" t="s">
        <v>53</v>
      </c>
      <c r="B16" s="34">
        <v>405</v>
      </c>
      <c r="C16" s="34">
        <v>575</v>
      </c>
      <c r="D16" s="34">
        <v>1319</v>
      </c>
      <c r="E16" s="34">
        <v>984</v>
      </c>
      <c r="F16" s="17">
        <f t="shared" si="0"/>
        <v>-25.398028809704329</v>
      </c>
      <c r="G16" s="1"/>
      <c r="H16" s="1"/>
      <c r="I16" s="1"/>
    </row>
    <row r="17" spans="1:9" x14ac:dyDescent="0.25">
      <c r="A17" s="8" t="s">
        <v>54</v>
      </c>
      <c r="B17" s="33">
        <v>11984</v>
      </c>
      <c r="C17" s="33">
        <v>43546</v>
      </c>
      <c r="D17" s="33">
        <v>42629</v>
      </c>
      <c r="E17" s="33">
        <v>89878</v>
      </c>
      <c r="F17" s="10">
        <f t="shared" si="0"/>
        <v>110.83769265054306</v>
      </c>
      <c r="G17" s="1"/>
      <c r="H17" s="1"/>
      <c r="I17" s="1"/>
    </row>
    <row r="18" spans="1:9" x14ac:dyDescent="0.25">
      <c r="A18" s="11" t="s">
        <v>55</v>
      </c>
      <c r="B18" s="34">
        <v>83587</v>
      </c>
      <c r="C18" s="34">
        <v>73550</v>
      </c>
      <c r="D18" s="34">
        <v>216447</v>
      </c>
      <c r="E18" s="34">
        <v>198364</v>
      </c>
      <c r="F18" s="13">
        <f t="shared" si="0"/>
        <v>-8.3544701474263974</v>
      </c>
      <c r="G18" s="1"/>
      <c r="H18" s="1"/>
      <c r="I18" s="1"/>
    </row>
    <row r="19" spans="1:9" x14ac:dyDescent="0.25">
      <c r="A19" s="8" t="s">
        <v>56</v>
      </c>
      <c r="B19" s="33">
        <v>6154</v>
      </c>
      <c r="C19" s="33">
        <v>9606</v>
      </c>
      <c r="D19" s="33">
        <v>23083</v>
      </c>
      <c r="E19" s="33">
        <v>23017</v>
      </c>
      <c r="F19" s="10">
        <f t="shared" si="0"/>
        <v>-0.28592470649395807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52474</v>
      </c>
      <c r="D20" s="34">
        <v>0</v>
      </c>
      <c r="E20" s="34">
        <v>119701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232529</v>
      </c>
      <c r="C22" s="34">
        <v>193738</v>
      </c>
      <c r="D22" s="34">
        <v>596997</v>
      </c>
      <c r="E22" s="34">
        <v>563194</v>
      </c>
      <c r="F22" s="13">
        <f t="shared" si="0"/>
        <v>-5.6621725067295188</v>
      </c>
      <c r="G22" s="1"/>
      <c r="H22" s="1"/>
      <c r="I22" s="1"/>
    </row>
    <row r="23" spans="1:9" x14ac:dyDescent="0.25">
      <c r="A23" s="8" t="s">
        <v>60</v>
      </c>
      <c r="B23" s="33">
        <v>42315</v>
      </c>
      <c r="C23" s="33">
        <v>41698</v>
      </c>
      <c r="D23" s="33">
        <v>115902</v>
      </c>
      <c r="E23" s="33">
        <v>106600</v>
      </c>
      <c r="F23" s="10">
        <f t="shared" si="0"/>
        <v>-8.0257458887680997</v>
      </c>
      <c r="G23" s="1"/>
      <c r="H23" s="1"/>
      <c r="I23" s="1"/>
    </row>
    <row r="24" spans="1:9" x14ac:dyDescent="0.25">
      <c r="A24" s="11" t="s">
        <v>61</v>
      </c>
      <c r="B24" s="34">
        <v>1653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49862</v>
      </c>
      <c r="C25" s="33">
        <v>49557</v>
      </c>
      <c r="D25" s="33">
        <v>138300</v>
      </c>
      <c r="E25" s="33">
        <v>134114</v>
      </c>
      <c r="F25" s="10">
        <f t="shared" si="0"/>
        <v>-3.0267534345625506</v>
      </c>
      <c r="G25" s="1"/>
      <c r="H25" s="1"/>
      <c r="I25" s="1"/>
    </row>
    <row r="26" spans="1:9" x14ac:dyDescent="0.25">
      <c r="A26" s="11" t="s">
        <v>63</v>
      </c>
      <c r="B26" s="34">
        <v>2916</v>
      </c>
      <c r="C26" s="34">
        <v>0</v>
      </c>
      <c r="D26" s="34">
        <v>6924</v>
      </c>
      <c r="E26" s="34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3">
        <v>40068</v>
      </c>
      <c r="C27" s="33">
        <v>57370</v>
      </c>
      <c r="D27" s="33">
        <v>111928</v>
      </c>
      <c r="E27" s="33">
        <v>144148</v>
      </c>
      <c r="F27" s="10">
        <f t="shared" si="0"/>
        <v>28.786362661711109</v>
      </c>
      <c r="G27" s="1"/>
      <c r="H27" s="1"/>
      <c r="I27" s="1"/>
    </row>
    <row r="28" spans="1:9" x14ac:dyDescent="0.25">
      <c r="A28" s="11" t="s">
        <v>65</v>
      </c>
      <c r="B28" s="34">
        <v>327733</v>
      </c>
      <c r="C28" s="34">
        <v>264485</v>
      </c>
      <c r="D28" s="34">
        <v>835904</v>
      </c>
      <c r="E28" s="34">
        <v>786485</v>
      </c>
      <c r="F28" s="13">
        <f t="shared" si="0"/>
        <v>-5.9120425311997593</v>
      </c>
      <c r="G28" s="1"/>
      <c r="H28" s="1"/>
      <c r="I28" s="1"/>
    </row>
    <row r="29" spans="1:9" x14ac:dyDescent="0.25">
      <c r="A29" s="8" t="s">
        <v>66</v>
      </c>
      <c r="B29" s="33">
        <v>83647</v>
      </c>
      <c r="C29" s="33">
        <v>132996</v>
      </c>
      <c r="D29" s="33">
        <v>221993</v>
      </c>
      <c r="E29" s="33">
        <v>324069</v>
      </c>
      <c r="F29" s="10">
        <f t="shared" si="0"/>
        <v>45.981630051398014</v>
      </c>
      <c r="G29" s="1"/>
      <c r="H29" s="1"/>
      <c r="I29" s="1"/>
    </row>
    <row r="30" spans="1:9" x14ac:dyDescent="0.25">
      <c r="A30" s="11" t="s">
        <v>67</v>
      </c>
      <c r="B30" s="34">
        <v>20835</v>
      </c>
      <c r="C30" s="34">
        <v>23466</v>
      </c>
      <c r="D30" s="34">
        <v>54959</v>
      </c>
      <c r="E30" s="34">
        <v>59474</v>
      </c>
      <c r="F30" s="13">
        <f t="shared" si="0"/>
        <v>8.2152149784384676</v>
      </c>
      <c r="G30" s="1"/>
      <c r="H30" s="1"/>
      <c r="I30" s="1"/>
    </row>
    <row r="31" spans="1:9" x14ac:dyDescent="0.25">
      <c r="A31" s="8" t="s">
        <v>68</v>
      </c>
      <c r="B31" s="33">
        <v>23265</v>
      </c>
      <c r="C31" s="33">
        <v>11805</v>
      </c>
      <c r="D31" s="33">
        <v>63052</v>
      </c>
      <c r="E31" s="33">
        <v>41123</v>
      </c>
      <c r="F31" s="10">
        <f t="shared" si="0"/>
        <v>-34.77922984203515</v>
      </c>
      <c r="G31" s="1"/>
      <c r="H31" s="1"/>
      <c r="I31" s="1"/>
    </row>
    <row r="32" spans="1:9" x14ac:dyDescent="0.25">
      <c r="A32" s="11" t="s">
        <v>69</v>
      </c>
      <c r="B32" s="34">
        <v>433657</v>
      </c>
      <c r="C32" s="34">
        <v>487498</v>
      </c>
      <c r="D32" s="34">
        <v>1140609</v>
      </c>
      <c r="E32" s="34">
        <v>1358993</v>
      </c>
      <c r="F32" s="13">
        <f t="shared" si="0"/>
        <v>19.146263092786398</v>
      </c>
      <c r="G32" s="1"/>
      <c r="H32" s="1"/>
      <c r="I32" s="1"/>
    </row>
    <row r="33" spans="1:9" x14ac:dyDescent="0.25">
      <c r="A33" s="8" t="s">
        <v>70</v>
      </c>
      <c r="B33" s="33">
        <v>94992</v>
      </c>
      <c r="C33" s="33">
        <v>96718</v>
      </c>
      <c r="D33" s="33">
        <v>271772</v>
      </c>
      <c r="E33" s="33">
        <v>267032</v>
      </c>
      <c r="F33" s="10">
        <f t="shared" si="0"/>
        <v>-1.7441090325714157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1200</v>
      </c>
      <c r="D34" s="34">
        <v>0</v>
      </c>
      <c r="E34" s="34">
        <v>1200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3609997</v>
      </c>
      <c r="C35" s="15">
        <f t="shared" ref="C35:E35" si="1">SUM(C7:C34)</f>
        <v>3682857</v>
      </c>
      <c r="D35" s="15">
        <f t="shared" si="1"/>
        <v>9468145</v>
      </c>
      <c r="E35" s="15">
        <f t="shared" si="1"/>
        <v>9863204</v>
      </c>
      <c r="F35" s="16">
        <f t="shared" si="0"/>
        <v>4.1725068638048981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1996678</v>
      </c>
      <c r="G38" s="42">
        <f>LOOKUP(E38,$A$38:$A$65,$C$38:$C$65)</f>
        <v>2016669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3907</v>
      </c>
      <c r="C39" s="41">
        <f t="shared" ref="C39:C65" si="5">D8</f>
        <v>44108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1681898</v>
      </c>
      <c r="G39" s="42">
        <f t="shared" ref="G39:G65" si="8">LOOKUP(E39,$A$38:$A$65,$C$38:$C$65)</f>
        <v>1730631</v>
      </c>
    </row>
    <row r="40" spans="1:9" x14ac:dyDescent="0.25">
      <c r="A40" s="42" t="str">
        <f t="shared" si="3"/>
        <v>ALMERIA</v>
      </c>
      <c r="B40" s="41">
        <f t="shared" si="4"/>
        <v>103225</v>
      </c>
      <c r="C40" s="41">
        <f t="shared" si="5"/>
        <v>109597</v>
      </c>
      <c r="D40" s="41">
        <f t="shared" si="6"/>
        <v>16</v>
      </c>
      <c r="E40" s="42" t="str">
        <f t="shared" si="2"/>
        <v>VALENCIA</v>
      </c>
      <c r="F40" s="42">
        <f t="shared" si="7"/>
        <v>1358993</v>
      </c>
      <c r="G40" s="42">
        <f t="shared" si="8"/>
        <v>1140609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1305585</v>
      </c>
      <c r="G41" s="42">
        <f t="shared" si="8"/>
        <v>1142549</v>
      </c>
    </row>
    <row r="42" spans="1:9" x14ac:dyDescent="0.25">
      <c r="A42" s="42" t="str">
        <f t="shared" si="3"/>
        <v>BAHIA DE ALGECIRAS</v>
      </c>
      <c r="B42" s="41">
        <f t="shared" si="4"/>
        <v>1305585</v>
      </c>
      <c r="C42" s="41">
        <f t="shared" si="5"/>
        <v>1142549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786485</v>
      </c>
      <c r="G42" s="42">
        <f t="shared" si="8"/>
        <v>835904</v>
      </c>
    </row>
    <row r="43" spans="1:9" x14ac:dyDescent="0.25">
      <c r="A43" s="42" t="str">
        <f t="shared" si="3"/>
        <v>BAHIA DE CADIZ</v>
      </c>
      <c r="B43" s="41">
        <f t="shared" si="4"/>
        <v>261240</v>
      </c>
      <c r="C43" s="41">
        <f t="shared" si="5"/>
        <v>326465</v>
      </c>
      <c r="D43" s="41">
        <f t="shared" si="6"/>
        <v>10</v>
      </c>
      <c r="E43" s="42" t="str">
        <f t="shared" si="2"/>
        <v>LAS PALMAS</v>
      </c>
      <c r="F43" s="42">
        <f t="shared" si="7"/>
        <v>563194</v>
      </c>
      <c r="G43" s="42">
        <f t="shared" si="8"/>
        <v>596997</v>
      </c>
    </row>
    <row r="44" spans="1:9" x14ac:dyDescent="0.25">
      <c r="A44" s="42" t="str">
        <f t="shared" si="3"/>
        <v>BALEARES</v>
      </c>
      <c r="B44" s="41">
        <f t="shared" si="4"/>
        <v>1681898</v>
      </c>
      <c r="C44" s="41">
        <f t="shared" si="5"/>
        <v>1730631</v>
      </c>
      <c r="D44" s="41">
        <f t="shared" si="6"/>
        <v>2</v>
      </c>
      <c r="E44" s="42" t="str">
        <f t="shared" si="2"/>
        <v>SANTANDER</v>
      </c>
      <c r="F44" s="42">
        <f t="shared" si="7"/>
        <v>324069</v>
      </c>
      <c r="G44" s="42">
        <f t="shared" si="8"/>
        <v>221993</v>
      </c>
    </row>
    <row r="45" spans="1:9" x14ac:dyDescent="0.25">
      <c r="A45" s="42" t="str">
        <f t="shared" si="3"/>
        <v>BARCELONA</v>
      </c>
      <c r="B45" s="41">
        <f t="shared" si="4"/>
        <v>1996678</v>
      </c>
      <c r="C45" s="41">
        <f t="shared" si="5"/>
        <v>2016669</v>
      </c>
      <c r="D45" s="41">
        <f t="shared" si="6"/>
        <v>1</v>
      </c>
      <c r="E45" s="42" t="str">
        <f t="shared" si="2"/>
        <v>BILBAO</v>
      </c>
      <c r="F45" s="42">
        <f t="shared" si="7"/>
        <v>292295</v>
      </c>
      <c r="G45" s="42">
        <f t="shared" si="8"/>
        <v>251155</v>
      </c>
    </row>
    <row r="46" spans="1:9" x14ac:dyDescent="0.25">
      <c r="A46" s="42" t="str">
        <f t="shared" si="3"/>
        <v>BILBAO</v>
      </c>
      <c r="B46" s="41">
        <f t="shared" si="4"/>
        <v>292295</v>
      </c>
      <c r="C46" s="41">
        <f t="shared" si="5"/>
        <v>251155</v>
      </c>
      <c r="D46" s="41">
        <f t="shared" si="6"/>
        <v>8</v>
      </c>
      <c r="E46" s="42" t="str">
        <f t="shared" si="2"/>
        <v>VIGO</v>
      </c>
      <c r="F46" s="42">
        <f t="shared" si="7"/>
        <v>267032</v>
      </c>
      <c r="G46" s="42">
        <f t="shared" si="8"/>
        <v>271772</v>
      </c>
    </row>
    <row r="47" spans="1:9" x14ac:dyDescent="0.25">
      <c r="A47" s="42" t="str">
        <f t="shared" si="3"/>
        <v>CARTAGENA</v>
      </c>
      <c r="B47" s="41">
        <f t="shared" si="4"/>
        <v>984</v>
      </c>
      <c r="C47" s="41">
        <f t="shared" si="5"/>
        <v>1319</v>
      </c>
      <c r="D47" s="41">
        <f t="shared" si="6"/>
        <v>23</v>
      </c>
      <c r="E47" s="42" t="str">
        <f t="shared" si="2"/>
        <v>BAHIA DE CADIZ</v>
      </c>
      <c r="F47" s="42">
        <f t="shared" si="7"/>
        <v>261240</v>
      </c>
      <c r="G47" s="42">
        <f t="shared" si="8"/>
        <v>326465</v>
      </c>
    </row>
    <row r="48" spans="1:9" x14ac:dyDescent="0.25">
      <c r="A48" s="42" t="str">
        <f t="shared" si="3"/>
        <v>CASTELLON</v>
      </c>
      <c r="B48" s="41">
        <f t="shared" si="4"/>
        <v>89878</v>
      </c>
      <c r="C48" s="41">
        <f t="shared" si="5"/>
        <v>42629</v>
      </c>
      <c r="D48" s="41">
        <f t="shared" si="6"/>
        <v>17</v>
      </c>
      <c r="E48" s="42" t="str">
        <f t="shared" si="2"/>
        <v>CEUTA</v>
      </c>
      <c r="F48" s="42">
        <f t="shared" si="7"/>
        <v>198364</v>
      </c>
      <c r="G48" s="42">
        <f t="shared" si="8"/>
        <v>216447</v>
      </c>
    </row>
    <row r="49" spans="1:7" x14ac:dyDescent="0.25">
      <c r="A49" s="42" t="str">
        <f t="shared" si="3"/>
        <v>CEUTA</v>
      </c>
      <c r="B49" s="41">
        <f t="shared" si="4"/>
        <v>198364</v>
      </c>
      <c r="C49" s="41">
        <f t="shared" si="5"/>
        <v>216447</v>
      </c>
      <c r="D49" s="41">
        <f t="shared" si="6"/>
        <v>11</v>
      </c>
      <c r="E49" s="42" t="str">
        <f t="shared" si="2"/>
        <v>PASAIA</v>
      </c>
      <c r="F49" s="42">
        <f t="shared" si="7"/>
        <v>144148</v>
      </c>
      <c r="G49" s="42">
        <f t="shared" si="8"/>
        <v>111928</v>
      </c>
    </row>
    <row r="50" spans="1:7" x14ac:dyDescent="0.25">
      <c r="A50" s="42" t="str">
        <f t="shared" si="3"/>
        <v>FERROL-SAN CIBRAO</v>
      </c>
      <c r="B50" s="41">
        <f t="shared" si="4"/>
        <v>23017</v>
      </c>
      <c r="C50" s="41">
        <f t="shared" si="5"/>
        <v>23083</v>
      </c>
      <c r="D50" s="41">
        <f t="shared" si="6"/>
        <v>20</v>
      </c>
      <c r="E50" s="42" t="str">
        <f t="shared" si="2"/>
        <v>MELILLA</v>
      </c>
      <c r="F50" s="42">
        <f t="shared" si="7"/>
        <v>134114</v>
      </c>
      <c r="G50" s="42">
        <f t="shared" si="8"/>
        <v>138300</v>
      </c>
    </row>
    <row r="51" spans="1:7" x14ac:dyDescent="0.25">
      <c r="A51" s="42" t="str">
        <f t="shared" si="3"/>
        <v>GIJON</v>
      </c>
      <c r="B51" s="41">
        <f t="shared" si="4"/>
        <v>119701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119701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106600</v>
      </c>
      <c r="G52" s="42">
        <f t="shared" si="8"/>
        <v>115902</v>
      </c>
    </row>
    <row r="53" spans="1:7" x14ac:dyDescent="0.25">
      <c r="A53" s="42" t="str">
        <f t="shared" si="3"/>
        <v>LAS PALMAS</v>
      </c>
      <c r="B53" s="41">
        <f t="shared" si="4"/>
        <v>563194</v>
      </c>
      <c r="C53" s="41">
        <f t="shared" si="5"/>
        <v>596997</v>
      </c>
      <c r="D53" s="41">
        <f t="shared" si="6"/>
        <v>6</v>
      </c>
      <c r="E53" s="42" t="str">
        <f t="shared" si="2"/>
        <v>ALMERIA</v>
      </c>
      <c r="F53" s="42">
        <f t="shared" si="7"/>
        <v>103225</v>
      </c>
      <c r="G53" s="42">
        <f t="shared" si="8"/>
        <v>109597</v>
      </c>
    </row>
    <row r="54" spans="1:7" x14ac:dyDescent="0.25">
      <c r="A54" s="42" t="str">
        <f t="shared" si="3"/>
        <v>MALAGA</v>
      </c>
      <c r="B54" s="41">
        <f t="shared" si="4"/>
        <v>106600</v>
      </c>
      <c r="C54" s="41">
        <f t="shared" si="5"/>
        <v>115902</v>
      </c>
      <c r="D54" s="41">
        <f t="shared" si="6"/>
        <v>15</v>
      </c>
      <c r="E54" s="42" t="str">
        <f t="shared" si="2"/>
        <v>CASTELLON</v>
      </c>
      <c r="F54" s="42">
        <f t="shared" si="7"/>
        <v>89878</v>
      </c>
      <c r="G54" s="42">
        <f t="shared" si="8"/>
        <v>42629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59474</v>
      </c>
      <c r="G55" s="42">
        <f t="shared" si="8"/>
        <v>54959</v>
      </c>
    </row>
    <row r="56" spans="1:7" x14ac:dyDescent="0.25">
      <c r="A56" s="42" t="str">
        <f t="shared" si="3"/>
        <v>MELILLA</v>
      </c>
      <c r="B56" s="41">
        <f t="shared" si="4"/>
        <v>134114</v>
      </c>
      <c r="C56" s="41">
        <f t="shared" si="5"/>
        <v>138300</v>
      </c>
      <c r="D56" s="41">
        <f t="shared" si="6"/>
        <v>13</v>
      </c>
      <c r="E56" s="42" t="str">
        <f t="shared" si="2"/>
        <v>TARRAGONA</v>
      </c>
      <c r="F56" s="42">
        <f t="shared" si="9"/>
        <v>41123</v>
      </c>
      <c r="G56" s="42">
        <f t="shared" si="8"/>
        <v>63052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6924</v>
      </c>
      <c r="D57" s="41">
        <f t="shared" si="6"/>
        <v>28</v>
      </c>
      <c r="E57" s="42" t="str">
        <f t="shared" si="2"/>
        <v>FERROL-SAN CIBRAO</v>
      </c>
      <c r="F57" s="42">
        <f t="shared" si="9"/>
        <v>23017</v>
      </c>
      <c r="G57" s="42">
        <f t="shared" si="8"/>
        <v>23083</v>
      </c>
    </row>
    <row r="58" spans="1:7" x14ac:dyDescent="0.25">
      <c r="A58" s="42" t="str">
        <f t="shared" si="3"/>
        <v>PASAIA</v>
      </c>
      <c r="B58" s="41">
        <f t="shared" si="4"/>
        <v>144148</v>
      </c>
      <c r="C58" s="41">
        <f t="shared" si="5"/>
        <v>111928</v>
      </c>
      <c r="D58" s="41">
        <f t="shared" si="6"/>
        <v>12</v>
      </c>
      <c r="E58" s="42" t="str">
        <f t="shared" si="2"/>
        <v>ALICANTE</v>
      </c>
      <c r="F58" s="42">
        <f t="shared" si="9"/>
        <v>3907</v>
      </c>
      <c r="G58" s="42">
        <f t="shared" si="8"/>
        <v>44108</v>
      </c>
    </row>
    <row r="59" spans="1:7" x14ac:dyDescent="0.25">
      <c r="A59" s="42" t="str">
        <f t="shared" si="3"/>
        <v>SANTA CRUZ DE TENERIFE</v>
      </c>
      <c r="B59" s="41">
        <f t="shared" si="4"/>
        <v>786485</v>
      </c>
      <c r="C59" s="41">
        <f t="shared" si="5"/>
        <v>835904</v>
      </c>
      <c r="D59" s="41">
        <f t="shared" si="6"/>
        <v>5</v>
      </c>
      <c r="E59" s="42" t="str">
        <f t="shared" si="2"/>
        <v>VILAGARCIA</v>
      </c>
      <c r="F59" s="42">
        <f t="shared" si="9"/>
        <v>1200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324069</v>
      </c>
      <c r="C60" s="41">
        <f t="shared" si="5"/>
        <v>221993</v>
      </c>
      <c r="D60" s="41">
        <f t="shared" si="6"/>
        <v>7</v>
      </c>
      <c r="E60" s="42" t="str">
        <f t="shared" si="2"/>
        <v>CARTAGENA</v>
      </c>
      <c r="F60" s="42">
        <f t="shared" si="9"/>
        <v>984</v>
      </c>
      <c r="G60" s="42">
        <f t="shared" si="8"/>
        <v>1319</v>
      </c>
    </row>
    <row r="61" spans="1:7" x14ac:dyDescent="0.25">
      <c r="A61" s="42" t="str">
        <f t="shared" si="3"/>
        <v>SEVILLA</v>
      </c>
      <c r="B61" s="41">
        <f t="shared" si="4"/>
        <v>59474</v>
      </c>
      <c r="C61" s="41">
        <f t="shared" si="5"/>
        <v>54959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41123</v>
      </c>
      <c r="C62" s="41">
        <f t="shared" si="5"/>
        <v>63052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1358993</v>
      </c>
      <c r="C63" s="41">
        <f t="shared" si="5"/>
        <v>1140609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267032</v>
      </c>
      <c r="C64" s="41">
        <f t="shared" si="5"/>
        <v>271772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</v>
      </c>
      <c r="C65" s="41">
        <f t="shared" si="5"/>
        <v>0</v>
      </c>
      <c r="D65" s="41">
        <f t="shared" si="6"/>
        <v>22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486</v>
      </c>
      <c r="C7" s="35">
        <v>469</v>
      </c>
      <c r="D7" s="35">
        <v>1433</v>
      </c>
      <c r="E7" s="35">
        <v>1373</v>
      </c>
      <c r="F7" s="10">
        <f>((E7*100)/D7)-100</f>
        <v>-4.1870202372644769</v>
      </c>
      <c r="G7" s="1"/>
      <c r="H7" s="1"/>
      <c r="I7" s="1"/>
    </row>
    <row r="8" spans="1:12" x14ac:dyDescent="0.25">
      <c r="A8" s="11" t="s">
        <v>45</v>
      </c>
      <c r="B8" s="36">
        <v>14004</v>
      </c>
      <c r="C8" s="36">
        <v>13478</v>
      </c>
      <c r="D8" s="36">
        <v>35124</v>
      </c>
      <c r="E8" s="36">
        <v>38225</v>
      </c>
      <c r="F8" s="13">
        <f t="shared" ref="F8:F35" si="0">((E8*100)/D8)-100</f>
        <v>8.8287211023801433</v>
      </c>
      <c r="G8" s="1"/>
      <c r="H8" s="1"/>
      <c r="I8" s="1"/>
    </row>
    <row r="9" spans="1:12" x14ac:dyDescent="0.25">
      <c r="A9" s="8" t="s">
        <v>46</v>
      </c>
      <c r="B9" s="35">
        <v>161</v>
      </c>
      <c r="C9" s="35">
        <v>306</v>
      </c>
      <c r="D9" s="35">
        <v>570</v>
      </c>
      <c r="E9" s="35">
        <v>704</v>
      </c>
      <c r="F9" s="10">
        <f t="shared" si="0"/>
        <v>23.508771929824562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256174</v>
      </c>
      <c r="C11" s="35">
        <v>238087</v>
      </c>
      <c r="D11" s="35">
        <v>739244</v>
      </c>
      <c r="E11" s="35">
        <v>671501</v>
      </c>
      <c r="F11" s="10">
        <f t="shared" si="0"/>
        <v>-9.1638214175563206</v>
      </c>
      <c r="G11" s="1"/>
      <c r="H11" s="1"/>
      <c r="I11" s="1"/>
    </row>
    <row r="12" spans="1:12" x14ac:dyDescent="0.25">
      <c r="A12" s="11" t="s">
        <v>49</v>
      </c>
      <c r="B12" s="36">
        <v>12244.5</v>
      </c>
      <c r="C12" s="36">
        <v>7181</v>
      </c>
      <c r="D12" s="36">
        <v>30670</v>
      </c>
      <c r="E12" s="36">
        <v>19309.5</v>
      </c>
      <c r="F12" s="13">
        <f t="shared" si="0"/>
        <v>-37.041082491033585</v>
      </c>
      <c r="G12" s="1"/>
      <c r="H12" s="1"/>
      <c r="I12" s="1"/>
    </row>
    <row r="13" spans="1:12" x14ac:dyDescent="0.25">
      <c r="A13" s="8" t="s">
        <v>50</v>
      </c>
      <c r="B13" s="35">
        <v>7532</v>
      </c>
      <c r="C13" s="35">
        <v>6344</v>
      </c>
      <c r="D13" s="35">
        <v>19194</v>
      </c>
      <c r="E13" s="35">
        <v>15648</v>
      </c>
      <c r="F13" s="10">
        <f t="shared" si="0"/>
        <v>-18.474523288527664</v>
      </c>
      <c r="G13" s="1"/>
      <c r="H13" s="1"/>
      <c r="I13" s="1"/>
    </row>
    <row r="14" spans="1:12" x14ac:dyDescent="0.25">
      <c r="A14" s="11" t="s">
        <v>51</v>
      </c>
      <c r="B14" s="36">
        <v>158137</v>
      </c>
      <c r="C14" s="36">
        <v>165680</v>
      </c>
      <c r="D14" s="36">
        <v>436048.5</v>
      </c>
      <c r="E14" s="36">
        <v>536091</v>
      </c>
      <c r="F14" s="13">
        <f t="shared" si="0"/>
        <v>22.942975380032266</v>
      </c>
      <c r="G14" s="1"/>
      <c r="H14" s="1"/>
      <c r="I14" s="1"/>
    </row>
    <row r="15" spans="1:12" x14ac:dyDescent="0.25">
      <c r="A15" s="8" t="s">
        <v>52</v>
      </c>
      <c r="B15" s="35">
        <v>46168</v>
      </c>
      <c r="C15" s="35">
        <v>48421.5</v>
      </c>
      <c r="D15" s="35">
        <v>117989.5</v>
      </c>
      <c r="E15" s="35">
        <v>125867.25</v>
      </c>
      <c r="F15" s="10">
        <f t="shared" si="0"/>
        <v>6.6766534310256418</v>
      </c>
      <c r="G15" s="1"/>
      <c r="H15" s="1"/>
      <c r="I15" s="1"/>
    </row>
    <row r="16" spans="1:12" x14ac:dyDescent="0.25">
      <c r="A16" s="11" t="s">
        <v>53</v>
      </c>
      <c r="B16" s="36">
        <v>4628</v>
      </c>
      <c r="C16" s="36">
        <v>6640</v>
      </c>
      <c r="D16" s="36">
        <v>13955</v>
      </c>
      <c r="E16" s="36">
        <v>16960</v>
      </c>
      <c r="F16" s="13">
        <f t="shared" si="0"/>
        <v>21.533500537441782</v>
      </c>
      <c r="G16" s="1"/>
      <c r="H16" s="1"/>
      <c r="I16" s="1"/>
    </row>
    <row r="17" spans="1:9" x14ac:dyDescent="0.25">
      <c r="A17" s="8" t="s">
        <v>54</v>
      </c>
      <c r="B17" s="35">
        <v>7523</v>
      </c>
      <c r="C17" s="35">
        <v>10462</v>
      </c>
      <c r="D17" s="35">
        <v>18536</v>
      </c>
      <c r="E17" s="35">
        <v>26233</v>
      </c>
      <c r="F17" s="10">
        <f t="shared" si="0"/>
        <v>41.524600776866635</v>
      </c>
      <c r="G17" s="1"/>
      <c r="H17" s="1"/>
      <c r="I17" s="1"/>
    </row>
    <row r="18" spans="1:9" x14ac:dyDescent="0.25">
      <c r="A18" s="11" t="s">
        <v>55</v>
      </c>
      <c r="B18" s="36">
        <v>713</v>
      </c>
      <c r="C18" s="36">
        <v>815</v>
      </c>
      <c r="D18" s="36">
        <v>2375</v>
      </c>
      <c r="E18" s="36">
        <v>2307</v>
      </c>
      <c r="F18" s="13">
        <f t="shared" si="0"/>
        <v>-2.8631578947368439</v>
      </c>
      <c r="G18" s="1"/>
      <c r="H18" s="1"/>
      <c r="I18" s="1"/>
    </row>
    <row r="19" spans="1:9" x14ac:dyDescent="0.25">
      <c r="A19" s="8" t="s">
        <v>56</v>
      </c>
      <c r="B19" s="35">
        <v>28</v>
      </c>
      <c r="C19" s="35">
        <v>53</v>
      </c>
      <c r="D19" s="35">
        <v>109</v>
      </c>
      <c r="E19" s="35">
        <v>116</v>
      </c>
      <c r="F19" s="10">
        <f t="shared" si="0"/>
        <v>6.4220183486238511</v>
      </c>
      <c r="G19" s="1"/>
      <c r="H19" s="1"/>
      <c r="I19" s="1"/>
    </row>
    <row r="20" spans="1:9" x14ac:dyDescent="0.25">
      <c r="A20" s="11" t="s">
        <v>57</v>
      </c>
      <c r="B20" s="36">
        <v>2955</v>
      </c>
      <c r="C20" s="36">
        <v>3003</v>
      </c>
      <c r="D20" s="36">
        <v>8249</v>
      </c>
      <c r="E20" s="36">
        <v>9495</v>
      </c>
      <c r="F20" s="13">
        <f t="shared" si="0"/>
        <v>15.104861195296394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98881</v>
      </c>
      <c r="C22" s="36">
        <v>93207</v>
      </c>
      <c r="D22" s="36">
        <v>257371</v>
      </c>
      <c r="E22" s="36">
        <v>269982</v>
      </c>
      <c r="F22" s="13">
        <f t="shared" si="0"/>
        <v>4.8999304505946668</v>
      </c>
      <c r="G22" s="1"/>
      <c r="H22" s="1"/>
      <c r="I22" s="1"/>
    </row>
    <row r="23" spans="1:9" x14ac:dyDescent="0.25">
      <c r="A23" s="8" t="s">
        <v>60</v>
      </c>
      <c r="B23" s="35">
        <v>22975</v>
      </c>
      <c r="C23" s="35">
        <v>20894</v>
      </c>
      <c r="D23" s="35">
        <v>71517</v>
      </c>
      <c r="E23" s="35">
        <v>71494</v>
      </c>
      <c r="F23" s="10">
        <f t="shared" si="0"/>
        <v>-3.2160185690116805E-2</v>
      </c>
      <c r="G23" s="1"/>
      <c r="H23" s="1"/>
      <c r="I23" s="1"/>
    </row>
    <row r="24" spans="1:9" x14ac:dyDescent="0.25">
      <c r="A24" s="11" t="s">
        <v>61</v>
      </c>
      <c r="B24" s="36">
        <v>4560</v>
      </c>
      <c r="C24" s="36">
        <v>3890</v>
      </c>
      <c r="D24" s="36">
        <v>11120</v>
      </c>
      <c r="E24" s="36">
        <v>11800</v>
      </c>
      <c r="F24" s="13">
        <f t="shared" si="0"/>
        <v>6.115107913669064</v>
      </c>
      <c r="G24" s="1"/>
      <c r="H24" s="1"/>
      <c r="I24" s="1"/>
    </row>
    <row r="25" spans="1:9" x14ac:dyDescent="0.25">
      <c r="A25" s="8" t="s">
        <v>62</v>
      </c>
      <c r="B25" s="35">
        <v>2573</v>
      </c>
      <c r="C25" s="35">
        <v>2062</v>
      </c>
      <c r="D25" s="35">
        <v>5811</v>
      </c>
      <c r="E25" s="35">
        <v>5210</v>
      </c>
      <c r="F25" s="10">
        <f t="shared" si="0"/>
        <v>-10.342453966615039</v>
      </c>
      <c r="G25" s="1"/>
      <c r="H25" s="1"/>
      <c r="I25" s="1"/>
    </row>
    <row r="26" spans="1:9" x14ac:dyDescent="0.25">
      <c r="A26" s="11" t="s">
        <v>63</v>
      </c>
      <c r="B26" s="36">
        <v>156</v>
      </c>
      <c r="C26" s="36">
        <v>429</v>
      </c>
      <c r="D26" s="36">
        <v>810</v>
      </c>
      <c r="E26" s="36">
        <v>1176</v>
      </c>
      <c r="F26" s="13">
        <f t="shared" si="0"/>
        <v>45.18518518518519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34304</v>
      </c>
      <c r="C28" s="36">
        <v>33625</v>
      </c>
      <c r="D28" s="36">
        <v>88821</v>
      </c>
      <c r="E28" s="36">
        <v>88072</v>
      </c>
      <c r="F28" s="13">
        <f t="shared" si="0"/>
        <v>-0.84326904673444858</v>
      </c>
      <c r="G28" s="1"/>
      <c r="H28" s="1"/>
      <c r="I28" s="1"/>
    </row>
    <row r="29" spans="1:9" x14ac:dyDescent="0.25">
      <c r="A29" s="8" t="s">
        <v>66</v>
      </c>
      <c r="B29" s="35">
        <v>33</v>
      </c>
      <c r="C29" s="35">
        <v>186</v>
      </c>
      <c r="D29" s="35">
        <v>325</v>
      </c>
      <c r="E29" s="35">
        <v>551</v>
      </c>
      <c r="F29" s="10">
        <f t="shared" si="0"/>
        <v>69.538461538461547</v>
      </c>
      <c r="G29" s="1"/>
      <c r="H29" s="1"/>
      <c r="I29" s="1"/>
    </row>
    <row r="30" spans="1:9" x14ac:dyDescent="0.25">
      <c r="A30" s="11" t="s">
        <v>67</v>
      </c>
      <c r="B30" s="36">
        <v>12598</v>
      </c>
      <c r="C30" s="36">
        <v>14762</v>
      </c>
      <c r="D30" s="36">
        <v>35635</v>
      </c>
      <c r="E30" s="36">
        <v>41575</v>
      </c>
      <c r="F30" s="13">
        <f t="shared" si="0"/>
        <v>16.669005191525187</v>
      </c>
      <c r="G30" s="1"/>
      <c r="H30" s="1"/>
      <c r="I30" s="1"/>
    </row>
    <row r="31" spans="1:9" x14ac:dyDescent="0.25">
      <c r="A31" s="8" t="s">
        <v>68</v>
      </c>
      <c r="B31" s="35">
        <v>23623</v>
      </c>
      <c r="C31" s="35">
        <v>21423</v>
      </c>
      <c r="D31" s="35">
        <v>66476</v>
      </c>
      <c r="E31" s="35">
        <v>55838</v>
      </c>
      <c r="F31" s="10">
        <f t="shared" si="0"/>
        <v>-16.002767916240444</v>
      </c>
      <c r="G31" s="1"/>
      <c r="H31" s="1"/>
      <c r="I31" s="1"/>
    </row>
    <row r="32" spans="1:9" x14ac:dyDescent="0.25">
      <c r="A32" s="11" t="s">
        <v>69</v>
      </c>
      <c r="B32" s="36">
        <v>349689</v>
      </c>
      <c r="C32" s="36">
        <v>334685</v>
      </c>
      <c r="D32" s="36">
        <v>928489</v>
      </c>
      <c r="E32" s="36">
        <v>1008345</v>
      </c>
      <c r="F32" s="13">
        <f t="shared" si="0"/>
        <v>8.6006403953089432</v>
      </c>
      <c r="G32" s="1"/>
      <c r="H32" s="1"/>
      <c r="I32" s="1"/>
    </row>
    <row r="33" spans="1:9" x14ac:dyDescent="0.25">
      <c r="A33" s="8" t="s">
        <v>70</v>
      </c>
      <c r="B33" s="35">
        <v>18845.5</v>
      </c>
      <c r="C33" s="35">
        <v>19490</v>
      </c>
      <c r="D33" s="35">
        <v>50915.5</v>
      </c>
      <c r="E33" s="35">
        <v>54479.5</v>
      </c>
      <c r="F33" s="10">
        <f t="shared" si="0"/>
        <v>6.9998330567312479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0</v>
      </c>
      <c r="D34" s="36">
        <v>589</v>
      </c>
      <c r="E34" s="36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1078991</v>
      </c>
      <c r="C35" s="15">
        <f t="shared" ref="C35:E35" si="1">SUM(C7:C34)</f>
        <v>1045592.5</v>
      </c>
      <c r="D35" s="15">
        <f t="shared" si="1"/>
        <v>2941376.5</v>
      </c>
      <c r="E35" s="15">
        <f t="shared" si="1"/>
        <v>3072383.25</v>
      </c>
      <c r="F35" s="16">
        <f t="shared" si="0"/>
        <v>4.4539265884527168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1373</v>
      </c>
      <c r="C38" s="41">
        <f>D7</f>
        <v>1433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1008345</v>
      </c>
      <c r="G38" s="42">
        <f>LOOKUP(E38,$A$38:$A$65,$C$38:$C$65)</f>
        <v>928489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38225</v>
      </c>
      <c r="C39" s="41">
        <f t="shared" ref="C39:C65" si="5">D8</f>
        <v>35124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671501</v>
      </c>
      <c r="G39" s="42">
        <f t="shared" ref="G39:G65" si="8">LOOKUP(E39,$A$38:$A$65,$C$38:$C$65)</f>
        <v>739244</v>
      </c>
    </row>
    <row r="40" spans="1:9" x14ac:dyDescent="0.25">
      <c r="A40" s="42" t="str">
        <f t="shared" si="3"/>
        <v>ALMERIA</v>
      </c>
      <c r="B40" s="41">
        <f t="shared" si="4"/>
        <v>704</v>
      </c>
      <c r="C40" s="41">
        <f t="shared" si="5"/>
        <v>570</v>
      </c>
      <c r="D40" s="41">
        <f t="shared" si="6"/>
        <v>22</v>
      </c>
      <c r="E40" s="42" t="str">
        <f t="shared" si="2"/>
        <v>BARCELONA</v>
      </c>
      <c r="F40" s="42">
        <f t="shared" si="7"/>
        <v>536091</v>
      </c>
      <c r="G40" s="42">
        <f t="shared" si="8"/>
        <v>436048.5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269982</v>
      </c>
      <c r="G41" s="42">
        <f t="shared" si="8"/>
        <v>257371</v>
      </c>
    </row>
    <row r="42" spans="1:9" x14ac:dyDescent="0.25">
      <c r="A42" s="42" t="str">
        <f t="shared" si="3"/>
        <v>BAHIA DE ALGECIRAS</v>
      </c>
      <c r="B42" s="41">
        <f t="shared" si="4"/>
        <v>671501</v>
      </c>
      <c r="C42" s="41">
        <f t="shared" si="5"/>
        <v>739244</v>
      </c>
      <c r="D42" s="41">
        <f t="shared" si="6"/>
        <v>2</v>
      </c>
      <c r="E42" s="42" t="str">
        <f t="shared" si="2"/>
        <v>BILBAO</v>
      </c>
      <c r="F42" s="42">
        <f t="shared" si="7"/>
        <v>125867.25</v>
      </c>
      <c r="G42" s="42">
        <f t="shared" si="8"/>
        <v>117989.5</v>
      </c>
    </row>
    <row r="43" spans="1:9" x14ac:dyDescent="0.25">
      <c r="A43" s="42" t="str">
        <f t="shared" si="3"/>
        <v>BAHIA DE CADIZ</v>
      </c>
      <c r="B43" s="41">
        <f t="shared" si="4"/>
        <v>19309.5</v>
      </c>
      <c r="C43" s="41">
        <f t="shared" si="5"/>
        <v>30670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88072</v>
      </c>
      <c r="G43" s="42">
        <f t="shared" si="8"/>
        <v>88821</v>
      </c>
    </row>
    <row r="44" spans="1:9" x14ac:dyDescent="0.25">
      <c r="A44" s="42" t="str">
        <f t="shared" si="3"/>
        <v>BALEARES</v>
      </c>
      <c r="B44" s="41">
        <f t="shared" si="4"/>
        <v>15648</v>
      </c>
      <c r="C44" s="41">
        <f t="shared" si="5"/>
        <v>19194</v>
      </c>
      <c r="D44" s="41">
        <f t="shared" si="6"/>
        <v>15</v>
      </c>
      <c r="E44" s="42" t="str">
        <f t="shared" si="2"/>
        <v>MALAGA</v>
      </c>
      <c r="F44" s="42">
        <f t="shared" si="7"/>
        <v>71494</v>
      </c>
      <c r="G44" s="42">
        <f t="shared" si="8"/>
        <v>71517</v>
      </c>
    </row>
    <row r="45" spans="1:9" x14ac:dyDescent="0.25">
      <c r="A45" s="42" t="str">
        <f t="shared" si="3"/>
        <v>BARCELONA</v>
      </c>
      <c r="B45" s="41">
        <f t="shared" si="4"/>
        <v>536091</v>
      </c>
      <c r="C45" s="41">
        <f t="shared" si="5"/>
        <v>436048.5</v>
      </c>
      <c r="D45" s="41">
        <f t="shared" si="6"/>
        <v>3</v>
      </c>
      <c r="E45" s="42" t="str">
        <f t="shared" si="2"/>
        <v>TARRAGONA</v>
      </c>
      <c r="F45" s="42">
        <f t="shared" si="7"/>
        <v>55838</v>
      </c>
      <c r="G45" s="42">
        <f t="shared" si="8"/>
        <v>66476</v>
      </c>
    </row>
    <row r="46" spans="1:9" x14ac:dyDescent="0.25">
      <c r="A46" s="42" t="str">
        <f t="shared" si="3"/>
        <v>BILBAO</v>
      </c>
      <c r="B46" s="41">
        <f t="shared" si="4"/>
        <v>125867.25</v>
      </c>
      <c r="C46" s="41">
        <f t="shared" si="5"/>
        <v>117989.5</v>
      </c>
      <c r="D46" s="41">
        <f t="shared" si="6"/>
        <v>5</v>
      </c>
      <c r="E46" s="42" t="str">
        <f t="shared" si="2"/>
        <v>VIGO</v>
      </c>
      <c r="F46" s="42">
        <f t="shared" si="7"/>
        <v>54479.5</v>
      </c>
      <c r="G46" s="42">
        <f t="shared" si="8"/>
        <v>50915.5</v>
      </c>
    </row>
    <row r="47" spans="1:9" x14ac:dyDescent="0.25">
      <c r="A47" s="42" t="str">
        <f t="shared" si="3"/>
        <v>CARTAGENA</v>
      </c>
      <c r="B47" s="41">
        <f t="shared" si="4"/>
        <v>16960</v>
      </c>
      <c r="C47" s="41">
        <f t="shared" si="5"/>
        <v>13955</v>
      </c>
      <c r="D47" s="41">
        <f t="shared" si="6"/>
        <v>14</v>
      </c>
      <c r="E47" s="42" t="str">
        <f t="shared" si="2"/>
        <v>SEVILLA</v>
      </c>
      <c r="F47" s="42">
        <f t="shared" si="7"/>
        <v>41575</v>
      </c>
      <c r="G47" s="42">
        <f t="shared" si="8"/>
        <v>35635</v>
      </c>
    </row>
    <row r="48" spans="1:9" x14ac:dyDescent="0.25">
      <c r="A48" s="42" t="str">
        <f t="shared" si="3"/>
        <v>CASTELLON</v>
      </c>
      <c r="B48" s="41">
        <f t="shared" si="4"/>
        <v>26233</v>
      </c>
      <c r="C48" s="41">
        <f t="shared" si="5"/>
        <v>18536</v>
      </c>
      <c r="D48" s="41">
        <f t="shared" si="6"/>
        <v>12</v>
      </c>
      <c r="E48" s="42" t="str">
        <f t="shared" si="2"/>
        <v>ALICANTE</v>
      </c>
      <c r="F48" s="42">
        <f t="shared" si="7"/>
        <v>38225</v>
      </c>
      <c r="G48" s="42">
        <f t="shared" si="8"/>
        <v>35124</v>
      </c>
    </row>
    <row r="49" spans="1:7" x14ac:dyDescent="0.25">
      <c r="A49" s="42" t="str">
        <f t="shared" si="3"/>
        <v>CEUTA</v>
      </c>
      <c r="B49" s="41">
        <f t="shared" si="4"/>
        <v>2307</v>
      </c>
      <c r="C49" s="41">
        <f t="shared" si="5"/>
        <v>2375</v>
      </c>
      <c r="D49" s="41">
        <f t="shared" si="6"/>
        <v>19</v>
      </c>
      <c r="E49" s="42" t="str">
        <f t="shared" si="2"/>
        <v>CASTELLON</v>
      </c>
      <c r="F49" s="42">
        <f t="shared" si="7"/>
        <v>26233</v>
      </c>
      <c r="G49" s="42">
        <f t="shared" si="8"/>
        <v>18536</v>
      </c>
    </row>
    <row r="50" spans="1:7" x14ac:dyDescent="0.25">
      <c r="A50" s="42" t="str">
        <f t="shared" si="3"/>
        <v>FERROL-SAN CIBRAO</v>
      </c>
      <c r="B50" s="41">
        <f t="shared" si="4"/>
        <v>116</v>
      </c>
      <c r="C50" s="41">
        <f t="shared" si="5"/>
        <v>109</v>
      </c>
      <c r="D50" s="41">
        <f t="shared" si="6"/>
        <v>24</v>
      </c>
      <c r="E50" s="42" t="str">
        <f t="shared" si="2"/>
        <v>BAHIA DE CADIZ</v>
      </c>
      <c r="F50" s="42">
        <f t="shared" si="7"/>
        <v>19309.5</v>
      </c>
      <c r="G50" s="42">
        <f t="shared" si="8"/>
        <v>30670</v>
      </c>
    </row>
    <row r="51" spans="1:7" x14ac:dyDescent="0.25">
      <c r="A51" s="42" t="str">
        <f t="shared" si="3"/>
        <v>GIJON</v>
      </c>
      <c r="B51" s="41">
        <f t="shared" si="4"/>
        <v>9495</v>
      </c>
      <c r="C51" s="41">
        <f t="shared" si="5"/>
        <v>8249</v>
      </c>
      <c r="D51" s="41">
        <f t="shared" si="6"/>
        <v>17</v>
      </c>
      <c r="E51" s="42" t="str">
        <f t="shared" si="2"/>
        <v>CARTAGENA</v>
      </c>
      <c r="F51" s="42">
        <f t="shared" si="7"/>
        <v>16960</v>
      </c>
      <c r="G51" s="42">
        <f t="shared" si="8"/>
        <v>13955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15648</v>
      </c>
      <c r="G52" s="42">
        <f t="shared" si="8"/>
        <v>19194</v>
      </c>
    </row>
    <row r="53" spans="1:7" x14ac:dyDescent="0.25">
      <c r="A53" s="42" t="str">
        <f t="shared" si="3"/>
        <v>LAS PALMAS</v>
      </c>
      <c r="B53" s="41">
        <f t="shared" si="4"/>
        <v>269982</v>
      </c>
      <c r="C53" s="41">
        <f t="shared" si="5"/>
        <v>257371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11800</v>
      </c>
      <c r="G53" s="42">
        <f t="shared" si="8"/>
        <v>11120</v>
      </c>
    </row>
    <row r="54" spans="1:7" x14ac:dyDescent="0.25">
      <c r="A54" s="42" t="str">
        <f t="shared" si="3"/>
        <v>MALAGA</v>
      </c>
      <c r="B54" s="41">
        <f t="shared" si="4"/>
        <v>71494</v>
      </c>
      <c r="C54" s="41">
        <f t="shared" si="5"/>
        <v>71517</v>
      </c>
      <c r="D54" s="41">
        <f t="shared" si="6"/>
        <v>7</v>
      </c>
      <c r="E54" s="42" t="str">
        <f t="shared" si="2"/>
        <v>GIJON</v>
      </c>
      <c r="F54" s="42">
        <f t="shared" si="7"/>
        <v>9495</v>
      </c>
      <c r="G54" s="42">
        <f t="shared" si="8"/>
        <v>8249</v>
      </c>
    </row>
    <row r="55" spans="1:7" x14ac:dyDescent="0.25">
      <c r="A55" s="42" t="str">
        <f t="shared" si="3"/>
        <v>MARIN Y RIA DE PONTEVEDRA</v>
      </c>
      <c r="B55" s="41">
        <f t="shared" si="4"/>
        <v>11800</v>
      </c>
      <c r="C55" s="41">
        <f t="shared" si="5"/>
        <v>11120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5210</v>
      </c>
      <c r="G55" s="42">
        <f t="shared" si="8"/>
        <v>5811</v>
      </c>
    </row>
    <row r="56" spans="1:7" x14ac:dyDescent="0.25">
      <c r="A56" s="42" t="str">
        <f t="shared" si="3"/>
        <v>MELILLA</v>
      </c>
      <c r="B56" s="41">
        <f t="shared" si="4"/>
        <v>5210</v>
      </c>
      <c r="C56" s="41">
        <f t="shared" si="5"/>
        <v>5811</v>
      </c>
      <c r="D56" s="41">
        <f t="shared" si="6"/>
        <v>18</v>
      </c>
      <c r="E56" s="42" t="str">
        <f t="shared" si="2"/>
        <v>CEUTA</v>
      </c>
      <c r="F56" s="42">
        <f t="shared" si="9"/>
        <v>2307</v>
      </c>
      <c r="G56" s="42">
        <f t="shared" si="8"/>
        <v>2375</v>
      </c>
    </row>
    <row r="57" spans="1:7" x14ac:dyDescent="0.25">
      <c r="A57" s="42" t="str">
        <f t="shared" si="3"/>
        <v>MOTRIL</v>
      </c>
      <c r="B57" s="41">
        <f t="shared" si="4"/>
        <v>1176</v>
      </c>
      <c r="C57" s="41">
        <f t="shared" si="5"/>
        <v>810</v>
      </c>
      <c r="D57" s="41">
        <f t="shared" si="6"/>
        <v>21</v>
      </c>
      <c r="E57" s="42" t="str">
        <f t="shared" si="2"/>
        <v>A CORUÑA</v>
      </c>
      <c r="F57" s="42">
        <f t="shared" si="9"/>
        <v>1373</v>
      </c>
      <c r="G57" s="42">
        <f t="shared" si="8"/>
        <v>1433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1176</v>
      </c>
      <c r="G58" s="42">
        <f t="shared" si="8"/>
        <v>810</v>
      </c>
    </row>
    <row r="59" spans="1:7" x14ac:dyDescent="0.25">
      <c r="A59" s="42" t="str">
        <f t="shared" si="3"/>
        <v>SANTA CRUZ DE TENERIFE</v>
      </c>
      <c r="B59" s="41">
        <f t="shared" si="4"/>
        <v>88072</v>
      </c>
      <c r="C59" s="41">
        <f t="shared" si="5"/>
        <v>88821</v>
      </c>
      <c r="D59" s="41">
        <f t="shared" si="6"/>
        <v>6</v>
      </c>
      <c r="E59" s="42" t="str">
        <f t="shared" si="2"/>
        <v>ALMERIA</v>
      </c>
      <c r="F59" s="42">
        <f t="shared" si="9"/>
        <v>704</v>
      </c>
      <c r="G59" s="42">
        <f t="shared" si="8"/>
        <v>570</v>
      </c>
    </row>
    <row r="60" spans="1:7" x14ac:dyDescent="0.25">
      <c r="A60" s="42" t="str">
        <f t="shared" si="3"/>
        <v>SANTANDER</v>
      </c>
      <c r="B60" s="41">
        <f t="shared" si="4"/>
        <v>551</v>
      </c>
      <c r="C60" s="41">
        <f t="shared" si="5"/>
        <v>325</v>
      </c>
      <c r="D60" s="41">
        <f t="shared" si="6"/>
        <v>23</v>
      </c>
      <c r="E60" s="42" t="str">
        <f t="shared" si="2"/>
        <v>SANTANDER</v>
      </c>
      <c r="F60" s="42">
        <f t="shared" si="9"/>
        <v>551</v>
      </c>
      <c r="G60" s="42">
        <f t="shared" si="8"/>
        <v>325</v>
      </c>
    </row>
    <row r="61" spans="1:7" x14ac:dyDescent="0.25">
      <c r="A61" s="42" t="str">
        <f t="shared" si="3"/>
        <v>SEVILLA</v>
      </c>
      <c r="B61" s="41">
        <f t="shared" si="4"/>
        <v>41575</v>
      </c>
      <c r="C61" s="41">
        <f t="shared" si="5"/>
        <v>35635</v>
      </c>
      <c r="D61" s="41">
        <f t="shared" si="6"/>
        <v>10</v>
      </c>
      <c r="E61" s="42" t="str">
        <f t="shared" si="2"/>
        <v>FERROL-SAN CIBRAO</v>
      </c>
      <c r="F61" s="42">
        <f t="shared" si="9"/>
        <v>116</v>
      </c>
      <c r="G61" s="42">
        <f t="shared" si="8"/>
        <v>109</v>
      </c>
    </row>
    <row r="62" spans="1:7" x14ac:dyDescent="0.25">
      <c r="A62" s="42" t="str">
        <f t="shared" si="3"/>
        <v>TARRAGONA</v>
      </c>
      <c r="B62" s="41">
        <f t="shared" si="4"/>
        <v>55838</v>
      </c>
      <c r="C62" s="41">
        <f t="shared" si="5"/>
        <v>66476</v>
      </c>
      <c r="D62" s="41">
        <f t="shared" si="6"/>
        <v>8</v>
      </c>
      <c r="E62" s="42" t="str">
        <f t="shared" si="2"/>
        <v>VILAGARCIA</v>
      </c>
      <c r="F62" s="42">
        <f t="shared" si="9"/>
        <v>31</v>
      </c>
      <c r="G62" s="42">
        <f t="shared" si="8"/>
        <v>589</v>
      </c>
    </row>
    <row r="63" spans="1:7" x14ac:dyDescent="0.25">
      <c r="A63" s="42" t="str">
        <f t="shared" si="3"/>
        <v>VALENCIA</v>
      </c>
      <c r="B63" s="41">
        <f t="shared" si="4"/>
        <v>1008345</v>
      </c>
      <c r="C63" s="41">
        <f t="shared" si="5"/>
        <v>928489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54479.5</v>
      </c>
      <c r="C64" s="41">
        <f t="shared" si="5"/>
        <v>50915.5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241</v>
      </c>
      <c r="D8" s="38">
        <v>0</v>
      </c>
      <c r="E8" s="38">
        <v>914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243839</v>
      </c>
      <c r="C11" s="37">
        <v>217076</v>
      </c>
      <c r="D11" s="37">
        <v>698011</v>
      </c>
      <c r="E11" s="37">
        <v>613769</v>
      </c>
      <c r="F11" s="10">
        <f t="shared" si="0"/>
        <v>-12.068864244259757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10</v>
      </c>
      <c r="D12" s="38">
        <v>2</v>
      </c>
      <c r="E12" s="38">
        <v>205</v>
      </c>
      <c r="F12" s="13">
        <f t="shared" si="0"/>
        <v>10150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49857</v>
      </c>
      <c r="C14" s="38">
        <v>52069</v>
      </c>
      <c r="D14" s="38">
        <v>143727</v>
      </c>
      <c r="E14" s="38">
        <v>206835</v>
      </c>
      <c r="F14" s="13">
        <f t="shared" si="0"/>
        <v>43.908242710137984</v>
      </c>
      <c r="G14" s="1"/>
      <c r="H14" s="1"/>
      <c r="I14" s="1"/>
    </row>
    <row r="15" spans="1:12" x14ac:dyDescent="0.25">
      <c r="A15" s="8" t="s">
        <v>52</v>
      </c>
      <c r="B15" s="37">
        <v>700.5</v>
      </c>
      <c r="C15" s="37">
        <v>450.5</v>
      </c>
      <c r="D15" s="37">
        <v>1484.5</v>
      </c>
      <c r="E15" s="37">
        <v>1261.75</v>
      </c>
      <c r="F15" s="10">
        <f t="shared" si="0"/>
        <v>-15.005052206130017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54</v>
      </c>
      <c r="D16" s="38">
        <v>0</v>
      </c>
      <c r="E16" s="38">
        <v>55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29</v>
      </c>
      <c r="C17" s="37">
        <v>189</v>
      </c>
      <c r="D17" s="37">
        <v>58</v>
      </c>
      <c r="E17" s="37">
        <v>770</v>
      </c>
      <c r="F17" s="10">
        <f t="shared" si="0"/>
        <v>1227.5862068965516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10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56613</v>
      </c>
      <c r="C22" s="38">
        <v>53250</v>
      </c>
      <c r="D22" s="38">
        <v>147771</v>
      </c>
      <c r="E22" s="38">
        <v>162646</v>
      </c>
      <c r="F22" s="13">
        <f t="shared" si="0"/>
        <v>10.066251158887738</v>
      </c>
      <c r="G22" s="1"/>
      <c r="H22" s="1"/>
      <c r="I22" s="1"/>
    </row>
    <row r="23" spans="1:9" x14ac:dyDescent="0.25">
      <c r="A23" s="8" t="s">
        <v>60</v>
      </c>
      <c r="B23" s="37">
        <v>21469</v>
      </c>
      <c r="C23" s="37">
        <v>19238</v>
      </c>
      <c r="D23" s="37">
        <v>67761</v>
      </c>
      <c r="E23" s="37">
        <v>66490</v>
      </c>
      <c r="F23" s="10">
        <f t="shared" si="0"/>
        <v>-1.8757102167913757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504</v>
      </c>
      <c r="D24" s="38">
        <v>8</v>
      </c>
      <c r="E24" s="38">
        <v>1381</v>
      </c>
      <c r="F24" s="13">
        <f t="shared" si="0"/>
        <v>17162.5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1617</v>
      </c>
      <c r="C28" s="38">
        <v>0</v>
      </c>
      <c r="D28" s="38">
        <v>4014</v>
      </c>
      <c r="E28" s="38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17951</v>
      </c>
      <c r="C31" s="37">
        <v>14762</v>
      </c>
      <c r="D31" s="37">
        <v>48363</v>
      </c>
      <c r="E31" s="37">
        <v>36779</v>
      </c>
      <c r="F31" s="10">
        <f t="shared" si="0"/>
        <v>-23.952194859706808</v>
      </c>
      <c r="G31" s="1"/>
      <c r="H31" s="1"/>
      <c r="I31" s="1"/>
    </row>
    <row r="32" spans="1:9" x14ac:dyDescent="0.25">
      <c r="A32" s="11" t="s">
        <v>69</v>
      </c>
      <c r="B32" s="38">
        <v>169032</v>
      </c>
      <c r="C32" s="38">
        <v>120083</v>
      </c>
      <c r="D32" s="38">
        <v>436519</v>
      </c>
      <c r="E32" s="38">
        <v>465635</v>
      </c>
      <c r="F32" s="13">
        <f t="shared" si="0"/>
        <v>6.6700418538482893</v>
      </c>
      <c r="G32" s="1"/>
      <c r="H32" s="1"/>
      <c r="I32" s="1"/>
    </row>
    <row r="33" spans="1:9" x14ac:dyDescent="0.25">
      <c r="A33" s="8" t="s">
        <v>70</v>
      </c>
      <c r="B33" s="37">
        <v>1290</v>
      </c>
      <c r="C33" s="37">
        <v>880</v>
      </c>
      <c r="D33" s="37">
        <v>2965</v>
      </c>
      <c r="E33" s="37">
        <v>2067</v>
      </c>
      <c r="F33" s="10">
        <f t="shared" si="0"/>
        <v>-30.286677908937605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562397.5</v>
      </c>
      <c r="C35" s="15">
        <f t="shared" ref="C35:E35" si="1">SUM(C7:C34)</f>
        <v>478806.5</v>
      </c>
      <c r="D35" s="15">
        <f t="shared" si="1"/>
        <v>1550687.5</v>
      </c>
      <c r="E35" s="15">
        <f t="shared" si="1"/>
        <v>1558861.75</v>
      </c>
      <c r="F35" s="16">
        <f t="shared" si="0"/>
        <v>0.52713715690620688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613769</v>
      </c>
      <c r="G38" s="42">
        <f>LOOKUP(E38,$A$38:$A$65,$C$38:$C$65)</f>
        <v>698011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914</v>
      </c>
      <c r="C39" s="41">
        <f t="shared" ref="C39:C65" si="5">D8</f>
        <v>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465635</v>
      </c>
      <c r="G39" s="42">
        <f t="shared" ref="G39:G65" si="8">LOOKUP(E39,$A$38:$A$65,$C$38:$C$65)</f>
        <v>436519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206835</v>
      </c>
      <c r="G40" s="42">
        <f t="shared" si="8"/>
        <v>143727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162646</v>
      </c>
      <c r="G41" s="42">
        <f t="shared" si="8"/>
        <v>147771</v>
      </c>
    </row>
    <row r="42" spans="1:9" x14ac:dyDescent="0.25">
      <c r="A42" s="42" t="str">
        <f t="shared" si="3"/>
        <v>BAHIA DE ALGECIRAS</v>
      </c>
      <c r="B42" s="41">
        <f t="shared" si="4"/>
        <v>613769</v>
      </c>
      <c r="C42" s="41">
        <f t="shared" si="5"/>
        <v>698011</v>
      </c>
      <c r="D42" s="41">
        <f t="shared" si="6"/>
        <v>1</v>
      </c>
      <c r="E42" s="42" t="str">
        <f t="shared" si="2"/>
        <v>MALAGA</v>
      </c>
      <c r="F42" s="42">
        <f t="shared" si="7"/>
        <v>66490</v>
      </c>
      <c r="G42" s="42">
        <f t="shared" si="8"/>
        <v>67761</v>
      </c>
    </row>
    <row r="43" spans="1:9" x14ac:dyDescent="0.25">
      <c r="A43" s="42" t="str">
        <f t="shared" si="3"/>
        <v>BAHIA DE CADIZ</v>
      </c>
      <c r="B43" s="41">
        <f t="shared" si="4"/>
        <v>205</v>
      </c>
      <c r="C43" s="41">
        <f t="shared" si="5"/>
        <v>2</v>
      </c>
      <c r="D43" s="41">
        <f t="shared" si="6"/>
        <v>12</v>
      </c>
      <c r="E43" s="42" t="str">
        <f t="shared" si="2"/>
        <v>TARRAGONA</v>
      </c>
      <c r="F43" s="42">
        <f t="shared" si="7"/>
        <v>36779</v>
      </c>
      <c r="G43" s="42">
        <f t="shared" si="8"/>
        <v>48363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2067</v>
      </c>
      <c r="G44" s="42">
        <f t="shared" si="8"/>
        <v>2965</v>
      </c>
    </row>
    <row r="45" spans="1:9" x14ac:dyDescent="0.25">
      <c r="A45" s="42" t="str">
        <f t="shared" si="3"/>
        <v>BARCELONA</v>
      </c>
      <c r="B45" s="41">
        <f t="shared" si="4"/>
        <v>206835</v>
      </c>
      <c r="C45" s="41">
        <f t="shared" si="5"/>
        <v>143727</v>
      </c>
      <c r="D45" s="41">
        <f t="shared" si="6"/>
        <v>3</v>
      </c>
      <c r="E45" s="42" t="str">
        <f t="shared" si="2"/>
        <v>MARIN Y RIA DE PONTEVEDRA</v>
      </c>
      <c r="F45" s="42">
        <f t="shared" si="7"/>
        <v>1381</v>
      </c>
      <c r="G45" s="42">
        <f t="shared" si="8"/>
        <v>8</v>
      </c>
    </row>
    <row r="46" spans="1:9" x14ac:dyDescent="0.25">
      <c r="A46" s="42" t="str">
        <f t="shared" si="3"/>
        <v>BILBAO</v>
      </c>
      <c r="B46" s="41">
        <f t="shared" si="4"/>
        <v>1261.75</v>
      </c>
      <c r="C46" s="41">
        <f t="shared" si="5"/>
        <v>1484.5</v>
      </c>
      <c r="D46" s="41">
        <f t="shared" si="6"/>
        <v>9</v>
      </c>
      <c r="E46" s="42" t="str">
        <f t="shared" si="2"/>
        <v>BILBAO</v>
      </c>
      <c r="F46" s="42">
        <f t="shared" si="7"/>
        <v>1261.75</v>
      </c>
      <c r="G46" s="42">
        <f t="shared" si="8"/>
        <v>1484.5</v>
      </c>
    </row>
    <row r="47" spans="1:9" x14ac:dyDescent="0.25">
      <c r="A47" s="42" t="str">
        <f t="shared" si="3"/>
        <v>CARTAGENA</v>
      </c>
      <c r="B47" s="41">
        <f t="shared" si="4"/>
        <v>55</v>
      </c>
      <c r="C47" s="41">
        <f t="shared" si="5"/>
        <v>0</v>
      </c>
      <c r="D47" s="41">
        <f t="shared" si="6"/>
        <v>13</v>
      </c>
      <c r="E47" s="42" t="str">
        <f t="shared" si="2"/>
        <v>ALICANTE</v>
      </c>
      <c r="F47" s="42">
        <f t="shared" si="7"/>
        <v>914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770</v>
      </c>
      <c r="C48" s="41">
        <f t="shared" si="5"/>
        <v>58</v>
      </c>
      <c r="D48" s="41">
        <f t="shared" si="6"/>
        <v>11</v>
      </c>
      <c r="E48" s="42" t="str">
        <f t="shared" si="2"/>
        <v>CASTELLON</v>
      </c>
      <c r="F48" s="42">
        <f t="shared" si="7"/>
        <v>770</v>
      </c>
      <c r="G48" s="42">
        <f t="shared" si="8"/>
        <v>58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0</v>
      </c>
      <c r="D49" s="41">
        <f t="shared" si="6"/>
        <v>15</v>
      </c>
      <c r="E49" s="42" t="str">
        <f t="shared" si="2"/>
        <v>BAHIA DE CADIZ</v>
      </c>
      <c r="F49" s="42">
        <f t="shared" si="7"/>
        <v>205</v>
      </c>
      <c r="G49" s="42">
        <f t="shared" si="8"/>
        <v>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55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44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10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162646</v>
      </c>
      <c r="C53" s="41">
        <f t="shared" si="5"/>
        <v>147771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66490</v>
      </c>
      <c r="C54" s="41">
        <f t="shared" si="5"/>
        <v>67761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1381</v>
      </c>
      <c r="C55" s="41">
        <f t="shared" si="5"/>
        <v>8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4014</v>
      </c>
      <c r="D59" s="41">
        <f t="shared" si="6"/>
        <v>28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36779</v>
      </c>
      <c r="C62" s="41">
        <f t="shared" si="5"/>
        <v>48363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465635</v>
      </c>
      <c r="C63" s="41">
        <f t="shared" si="5"/>
        <v>436519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2067</v>
      </c>
      <c r="C64" s="41">
        <f t="shared" si="5"/>
        <v>2965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</v>
      </c>
      <c r="C7" s="9">
        <v>18</v>
      </c>
      <c r="D7" s="9">
        <v>32</v>
      </c>
      <c r="E7" s="9">
        <v>78</v>
      </c>
      <c r="F7" s="10">
        <f>((E7*100)/D7)-100</f>
        <v>143.75</v>
      </c>
      <c r="G7" s="1"/>
      <c r="H7" s="1"/>
      <c r="I7" s="1"/>
    </row>
    <row r="8" spans="1:12" x14ac:dyDescent="0.25">
      <c r="A8" s="11" t="s">
        <v>45</v>
      </c>
      <c r="B8" s="12">
        <v>11895</v>
      </c>
      <c r="C8" s="12">
        <v>9572</v>
      </c>
      <c r="D8" s="12">
        <v>31130</v>
      </c>
      <c r="E8" s="12">
        <v>27837</v>
      </c>
      <c r="F8" s="13">
        <f t="shared" ref="F8:F35" si="0">((E8*100)/D8)-100</f>
        <v>-10.578220366206239</v>
      </c>
      <c r="G8" s="1"/>
      <c r="H8" s="1"/>
      <c r="I8" s="1"/>
    </row>
    <row r="9" spans="1:12" x14ac:dyDescent="0.25">
      <c r="A9" s="8" t="s">
        <v>46</v>
      </c>
      <c r="B9" s="9">
        <v>161</v>
      </c>
      <c r="C9" s="9">
        <v>306</v>
      </c>
      <c r="D9" s="9">
        <v>570</v>
      </c>
      <c r="E9" s="9">
        <v>704</v>
      </c>
      <c r="F9" s="10">
        <f t="shared" si="0"/>
        <v>23.508771929824562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678</v>
      </c>
      <c r="C11" s="9">
        <v>1261</v>
      </c>
      <c r="D11" s="9">
        <v>2005</v>
      </c>
      <c r="E11" s="9">
        <v>2984</v>
      </c>
      <c r="F11" s="10">
        <f t="shared" si="0"/>
        <v>48.827930174563591</v>
      </c>
      <c r="G11" s="1"/>
      <c r="H11" s="1"/>
      <c r="I11" s="1"/>
    </row>
    <row r="12" spans="1:12" x14ac:dyDescent="0.25">
      <c r="A12" s="11" t="s">
        <v>49</v>
      </c>
      <c r="B12" s="12">
        <v>7474.5</v>
      </c>
      <c r="C12" s="12">
        <v>3349</v>
      </c>
      <c r="D12" s="12">
        <v>18007</v>
      </c>
      <c r="E12" s="12">
        <v>9419.5</v>
      </c>
      <c r="F12" s="13">
        <f t="shared" si="0"/>
        <v>-47.689787304936971</v>
      </c>
      <c r="G12" s="1"/>
      <c r="H12" s="1"/>
      <c r="I12" s="1"/>
    </row>
    <row r="13" spans="1:12" x14ac:dyDescent="0.25">
      <c r="A13" s="8" t="s">
        <v>50</v>
      </c>
      <c r="B13" s="9">
        <v>7532</v>
      </c>
      <c r="C13" s="9">
        <v>6344</v>
      </c>
      <c r="D13" s="9">
        <v>19194</v>
      </c>
      <c r="E13" s="9">
        <v>15648</v>
      </c>
      <c r="F13" s="10">
        <f t="shared" si="0"/>
        <v>-18.474523288527664</v>
      </c>
      <c r="G13" s="1"/>
      <c r="H13" s="1"/>
      <c r="I13" s="1"/>
    </row>
    <row r="14" spans="1:12" x14ac:dyDescent="0.25">
      <c r="A14" s="11" t="s">
        <v>51</v>
      </c>
      <c r="B14" s="12">
        <v>19080.5</v>
      </c>
      <c r="C14" s="12">
        <v>16084</v>
      </c>
      <c r="D14" s="12">
        <v>46727</v>
      </c>
      <c r="E14" s="12">
        <v>44280.5</v>
      </c>
      <c r="F14" s="13">
        <f t="shared" si="0"/>
        <v>-5.2357309478459939</v>
      </c>
      <c r="G14" s="1"/>
      <c r="H14" s="1"/>
      <c r="I14" s="1"/>
    </row>
    <row r="15" spans="1:12" x14ac:dyDescent="0.25">
      <c r="A15" s="8" t="s">
        <v>52</v>
      </c>
      <c r="B15" s="9">
        <v>5231</v>
      </c>
      <c r="C15" s="9">
        <v>5705.5</v>
      </c>
      <c r="D15" s="9">
        <v>12910.5</v>
      </c>
      <c r="E15" s="9">
        <v>10690.75</v>
      </c>
      <c r="F15" s="10">
        <f t="shared" si="0"/>
        <v>-17.193369737810315</v>
      </c>
      <c r="G15" s="1"/>
      <c r="H15" s="1"/>
      <c r="I15" s="1"/>
    </row>
    <row r="16" spans="1:12" x14ac:dyDescent="0.25">
      <c r="A16" s="11" t="s">
        <v>53</v>
      </c>
      <c r="B16" s="12">
        <v>2487</v>
      </c>
      <c r="C16" s="12">
        <v>3235</v>
      </c>
      <c r="D16" s="12">
        <v>8080</v>
      </c>
      <c r="E16" s="12">
        <v>7489</v>
      </c>
      <c r="F16" s="13">
        <f t="shared" si="0"/>
        <v>-7.3143564356435604</v>
      </c>
      <c r="G16" s="1"/>
      <c r="H16" s="1"/>
      <c r="I16" s="1"/>
    </row>
    <row r="17" spans="1:9" x14ac:dyDescent="0.25">
      <c r="A17" s="8" t="s">
        <v>54</v>
      </c>
      <c r="B17" s="9">
        <v>162</v>
      </c>
      <c r="C17" s="9">
        <v>363</v>
      </c>
      <c r="D17" s="9">
        <v>363</v>
      </c>
      <c r="E17" s="9">
        <v>929</v>
      </c>
      <c r="F17" s="10">
        <f t="shared" si="0"/>
        <v>155.9228650137741</v>
      </c>
      <c r="G17" s="1"/>
      <c r="H17" s="1"/>
      <c r="I17" s="1"/>
    </row>
    <row r="18" spans="1:9" x14ac:dyDescent="0.25">
      <c r="A18" s="11" t="s">
        <v>55</v>
      </c>
      <c r="B18" s="12">
        <v>669</v>
      </c>
      <c r="C18" s="12">
        <v>762</v>
      </c>
      <c r="D18" s="12">
        <v>2202</v>
      </c>
      <c r="E18" s="12">
        <v>2180</v>
      </c>
      <c r="F18" s="13">
        <f t="shared" si="0"/>
        <v>-0.99909173478656044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972</v>
      </c>
      <c r="C20" s="12">
        <v>924</v>
      </c>
      <c r="D20" s="12">
        <v>2606</v>
      </c>
      <c r="E20" s="12">
        <v>2740</v>
      </c>
      <c r="F20" s="13">
        <f t="shared" si="0"/>
        <v>5.1419800460475784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32894</v>
      </c>
      <c r="C22" s="12">
        <v>32194</v>
      </c>
      <c r="D22" s="12">
        <v>85178</v>
      </c>
      <c r="E22" s="12">
        <v>86620</v>
      </c>
      <c r="F22" s="13">
        <f t="shared" si="0"/>
        <v>1.6929254032731507</v>
      </c>
      <c r="G22" s="1"/>
      <c r="H22" s="1"/>
      <c r="I22" s="1"/>
    </row>
    <row r="23" spans="1:9" x14ac:dyDescent="0.25">
      <c r="A23" s="8" t="s">
        <v>60</v>
      </c>
      <c r="B23" s="9">
        <v>875</v>
      </c>
      <c r="C23" s="9">
        <v>718</v>
      </c>
      <c r="D23" s="9">
        <v>2286</v>
      </c>
      <c r="E23" s="9">
        <v>1965</v>
      </c>
      <c r="F23" s="10">
        <f t="shared" si="0"/>
        <v>-14.041994750656173</v>
      </c>
      <c r="G23" s="1"/>
      <c r="H23" s="1"/>
      <c r="I23" s="1"/>
    </row>
    <row r="24" spans="1:9" x14ac:dyDescent="0.25">
      <c r="A24" s="11" t="s">
        <v>61</v>
      </c>
      <c r="B24" s="12">
        <v>2586</v>
      </c>
      <c r="C24" s="12">
        <v>2200</v>
      </c>
      <c r="D24" s="12">
        <v>6952</v>
      </c>
      <c r="E24" s="12">
        <v>6985</v>
      </c>
      <c r="F24" s="13">
        <f t="shared" si="0"/>
        <v>0.47468354430380089</v>
      </c>
      <c r="G24" s="1"/>
      <c r="H24" s="1"/>
      <c r="I24" s="1"/>
    </row>
    <row r="25" spans="1:9" x14ac:dyDescent="0.25">
      <c r="A25" s="8" t="s">
        <v>62</v>
      </c>
      <c r="B25" s="9">
        <v>1534</v>
      </c>
      <c r="C25" s="9">
        <v>1304</v>
      </c>
      <c r="D25" s="9">
        <v>3634</v>
      </c>
      <c r="E25" s="9">
        <v>3125</v>
      </c>
      <c r="F25" s="10">
        <f t="shared" si="0"/>
        <v>-14.006604292790314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166</v>
      </c>
      <c r="D26" s="12">
        <v>312</v>
      </c>
      <c r="E26" s="12">
        <v>388</v>
      </c>
      <c r="F26" s="13">
        <f t="shared" si="0"/>
        <v>24.358974358974365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28447</v>
      </c>
      <c r="C28" s="12">
        <v>33625</v>
      </c>
      <c r="D28" s="12">
        <v>74030</v>
      </c>
      <c r="E28" s="12">
        <v>88072</v>
      </c>
      <c r="F28" s="13">
        <f t="shared" si="0"/>
        <v>18.967985951641225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10809</v>
      </c>
      <c r="C30" s="12">
        <v>12672</v>
      </c>
      <c r="D30" s="12">
        <v>30256</v>
      </c>
      <c r="E30" s="12">
        <v>35874</v>
      </c>
      <c r="F30" s="13">
        <f t="shared" si="0"/>
        <v>18.568217874140672</v>
      </c>
      <c r="G30" s="1"/>
      <c r="H30" s="1"/>
      <c r="I30" s="1"/>
    </row>
    <row r="31" spans="1:9" x14ac:dyDescent="0.25">
      <c r="A31" s="8" t="s">
        <v>68</v>
      </c>
      <c r="B31" s="9">
        <v>1065</v>
      </c>
      <c r="C31" s="9">
        <v>1459</v>
      </c>
      <c r="D31" s="9">
        <v>2462</v>
      </c>
      <c r="E31" s="9">
        <v>6403</v>
      </c>
      <c r="F31" s="10">
        <f t="shared" si="0"/>
        <v>160.07311129163281</v>
      </c>
      <c r="G31" s="1"/>
      <c r="H31" s="1"/>
      <c r="I31" s="1"/>
    </row>
    <row r="32" spans="1:9" x14ac:dyDescent="0.25">
      <c r="A32" s="11" t="s">
        <v>69</v>
      </c>
      <c r="B32" s="12">
        <v>11683</v>
      </c>
      <c r="C32" s="12">
        <v>14747</v>
      </c>
      <c r="D32" s="12">
        <v>34299</v>
      </c>
      <c r="E32" s="12">
        <v>35893</v>
      </c>
      <c r="F32" s="13">
        <f t="shared" si="0"/>
        <v>4.6473658124143498</v>
      </c>
      <c r="G32" s="1"/>
      <c r="H32" s="1"/>
      <c r="I32" s="1"/>
    </row>
    <row r="33" spans="1:9" x14ac:dyDescent="0.25">
      <c r="A33" s="8" t="s">
        <v>70</v>
      </c>
      <c r="B33" s="9">
        <v>3150</v>
      </c>
      <c r="C33" s="9">
        <v>2122</v>
      </c>
      <c r="D33" s="9">
        <v>10207</v>
      </c>
      <c r="E33" s="9">
        <v>8516</v>
      </c>
      <c r="F33" s="10">
        <f t="shared" si="0"/>
        <v>-16.567061820319395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34</v>
      </c>
      <c r="E34" s="12">
        <v>31</v>
      </c>
      <c r="F34" s="13">
        <f t="shared" si="0"/>
        <v>-8.8235294117647101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149389</v>
      </c>
      <c r="C35" s="15">
        <f t="shared" ref="C35:E35" si="1">SUM(C7:C34)</f>
        <v>149130.5</v>
      </c>
      <c r="D35" s="15">
        <f t="shared" si="1"/>
        <v>393476.5</v>
      </c>
      <c r="E35" s="15">
        <f t="shared" si="1"/>
        <v>398851.75</v>
      </c>
      <c r="F35" s="16">
        <f t="shared" si="0"/>
        <v>1.3660917488083726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78</v>
      </c>
      <c r="C38" s="41">
        <f>D7</f>
        <v>32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88072</v>
      </c>
      <c r="G38" s="42">
        <f>LOOKUP(E38,$A$38:$A$65,$C$38:$C$65)</f>
        <v>74030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27837</v>
      </c>
      <c r="C39" s="41">
        <f t="shared" ref="C39:C65" si="5">D8</f>
        <v>31130</v>
      </c>
      <c r="D39" s="41">
        <f t="shared" ref="D39:D65" si="6">_xlfn.RANK.EQ(B39,$B$38:$B$65)+COUNTIF($B$38:$B$65,B39)-1</f>
        <v>6</v>
      </c>
      <c r="E39" s="42" t="str">
        <f t="shared" si="2"/>
        <v>LAS PALMAS</v>
      </c>
      <c r="F39" s="42">
        <f t="shared" ref="F39:F65" si="7">LOOKUP(E39,$A$38:$A$65,$B$38:$B$65)</f>
        <v>86620</v>
      </c>
      <c r="G39" s="42">
        <f t="shared" ref="G39:G65" si="8">LOOKUP(E39,$A$38:$A$65,$C$38:$C$65)</f>
        <v>85178</v>
      </c>
    </row>
    <row r="40" spans="1:9" x14ac:dyDescent="0.25">
      <c r="A40" s="42" t="str">
        <f t="shared" si="3"/>
        <v>ALMERIA</v>
      </c>
      <c r="B40" s="41">
        <f t="shared" si="4"/>
        <v>704</v>
      </c>
      <c r="C40" s="41">
        <f t="shared" si="5"/>
        <v>570</v>
      </c>
      <c r="D40" s="41">
        <f t="shared" si="6"/>
        <v>20</v>
      </c>
      <c r="E40" s="42" t="str">
        <f t="shared" si="2"/>
        <v>BARCELONA</v>
      </c>
      <c r="F40" s="42">
        <f t="shared" si="7"/>
        <v>44280.5</v>
      </c>
      <c r="G40" s="42">
        <f t="shared" si="8"/>
        <v>46727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35893</v>
      </c>
      <c r="G41" s="42">
        <f t="shared" si="8"/>
        <v>34299</v>
      </c>
    </row>
    <row r="42" spans="1:9" x14ac:dyDescent="0.25">
      <c r="A42" s="42" t="str">
        <f t="shared" si="3"/>
        <v>BAHIA DE ALGECIRAS</v>
      </c>
      <c r="B42" s="41">
        <f t="shared" si="4"/>
        <v>2984</v>
      </c>
      <c r="C42" s="41">
        <f t="shared" si="5"/>
        <v>2005</v>
      </c>
      <c r="D42" s="41">
        <f t="shared" si="6"/>
        <v>15</v>
      </c>
      <c r="E42" s="42" t="str">
        <f t="shared" si="2"/>
        <v>SEVILLA</v>
      </c>
      <c r="F42" s="42">
        <f t="shared" si="7"/>
        <v>35874</v>
      </c>
      <c r="G42" s="42">
        <f t="shared" si="8"/>
        <v>30256</v>
      </c>
    </row>
    <row r="43" spans="1:9" x14ac:dyDescent="0.25">
      <c r="A43" s="42" t="str">
        <f t="shared" si="3"/>
        <v>BAHIA DE CADIZ</v>
      </c>
      <c r="B43" s="41">
        <f t="shared" si="4"/>
        <v>9419.5</v>
      </c>
      <c r="C43" s="41">
        <f t="shared" si="5"/>
        <v>18007</v>
      </c>
      <c r="D43" s="41">
        <f t="shared" si="6"/>
        <v>9</v>
      </c>
      <c r="E43" s="42" t="str">
        <f t="shared" si="2"/>
        <v>ALICANTE</v>
      </c>
      <c r="F43" s="42">
        <f t="shared" si="7"/>
        <v>27837</v>
      </c>
      <c r="G43" s="42">
        <f t="shared" si="8"/>
        <v>31130</v>
      </c>
    </row>
    <row r="44" spans="1:9" x14ac:dyDescent="0.25">
      <c r="A44" s="42" t="str">
        <f t="shared" si="3"/>
        <v>BALEARES</v>
      </c>
      <c r="B44" s="41">
        <f t="shared" si="4"/>
        <v>15648</v>
      </c>
      <c r="C44" s="41">
        <f t="shared" si="5"/>
        <v>19194</v>
      </c>
      <c r="D44" s="41">
        <f t="shared" si="6"/>
        <v>7</v>
      </c>
      <c r="E44" s="42" t="str">
        <f t="shared" si="2"/>
        <v>BALEARES</v>
      </c>
      <c r="F44" s="42">
        <f t="shared" si="7"/>
        <v>15648</v>
      </c>
      <c r="G44" s="42">
        <f t="shared" si="8"/>
        <v>19194</v>
      </c>
    </row>
    <row r="45" spans="1:9" x14ac:dyDescent="0.25">
      <c r="A45" s="42" t="str">
        <f t="shared" si="3"/>
        <v>BARCELONA</v>
      </c>
      <c r="B45" s="41">
        <f t="shared" si="4"/>
        <v>44280.5</v>
      </c>
      <c r="C45" s="41">
        <f t="shared" si="5"/>
        <v>46727</v>
      </c>
      <c r="D45" s="41">
        <f t="shared" si="6"/>
        <v>3</v>
      </c>
      <c r="E45" s="42" t="str">
        <f t="shared" si="2"/>
        <v>BILBAO</v>
      </c>
      <c r="F45" s="42">
        <f t="shared" si="7"/>
        <v>10690.75</v>
      </c>
      <c r="G45" s="42">
        <f t="shared" si="8"/>
        <v>12910.5</v>
      </c>
    </row>
    <row r="46" spans="1:9" x14ac:dyDescent="0.25">
      <c r="A46" s="42" t="str">
        <f t="shared" si="3"/>
        <v>BILBAO</v>
      </c>
      <c r="B46" s="41">
        <f t="shared" si="4"/>
        <v>10690.75</v>
      </c>
      <c r="C46" s="41">
        <f t="shared" si="5"/>
        <v>12910.5</v>
      </c>
      <c r="D46" s="41">
        <f t="shared" si="6"/>
        <v>8</v>
      </c>
      <c r="E46" s="42" t="str">
        <f t="shared" si="2"/>
        <v>BAHIA DE CADIZ</v>
      </c>
      <c r="F46" s="42">
        <f t="shared" si="7"/>
        <v>9419.5</v>
      </c>
      <c r="G46" s="42">
        <f t="shared" si="8"/>
        <v>18007</v>
      </c>
    </row>
    <row r="47" spans="1:9" x14ac:dyDescent="0.25">
      <c r="A47" s="42" t="str">
        <f t="shared" si="3"/>
        <v>CARTAGENA</v>
      </c>
      <c r="B47" s="41">
        <f t="shared" si="4"/>
        <v>7489</v>
      </c>
      <c r="C47" s="41">
        <f t="shared" si="5"/>
        <v>8080</v>
      </c>
      <c r="D47" s="41">
        <f t="shared" si="6"/>
        <v>11</v>
      </c>
      <c r="E47" s="42" t="str">
        <f t="shared" si="2"/>
        <v>VIGO</v>
      </c>
      <c r="F47" s="42">
        <f t="shared" si="7"/>
        <v>8516</v>
      </c>
      <c r="G47" s="42">
        <f t="shared" si="8"/>
        <v>10207</v>
      </c>
    </row>
    <row r="48" spans="1:9" x14ac:dyDescent="0.25">
      <c r="A48" s="42" t="str">
        <f t="shared" si="3"/>
        <v>CASTELLON</v>
      </c>
      <c r="B48" s="41">
        <f t="shared" si="4"/>
        <v>929</v>
      </c>
      <c r="C48" s="41">
        <f t="shared" si="5"/>
        <v>363</v>
      </c>
      <c r="D48" s="41">
        <f t="shared" si="6"/>
        <v>19</v>
      </c>
      <c r="E48" s="42" t="str">
        <f t="shared" si="2"/>
        <v>CARTAGENA</v>
      </c>
      <c r="F48" s="42">
        <f t="shared" si="7"/>
        <v>7489</v>
      </c>
      <c r="G48" s="42">
        <f t="shared" si="8"/>
        <v>8080</v>
      </c>
    </row>
    <row r="49" spans="1:7" x14ac:dyDescent="0.25">
      <c r="A49" s="42" t="str">
        <f t="shared" si="3"/>
        <v>CEUTA</v>
      </c>
      <c r="B49" s="41">
        <f t="shared" si="4"/>
        <v>2180</v>
      </c>
      <c r="C49" s="41">
        <f t="shared" si="5"/>
        <v>2202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6985</v>
      </c>
      <c r="G49" s="42">
        <f t="shared" si="8"/>
        <v>6952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6403</v>
      </c>
      <c r="G50" s="42">
        <f t="shared" si="8"/>
        <v>2462</v>
      </c>
    </row>
    <row r="51" spans="1:7" x14ac:dyDescent="0.25">
      <c r="A51" s="42" t="str">
        <f t="shared" si="3"/>
        <v>GIJON</v>
      </c>
      <c r="B51" s="41">
        <f t="shared" si="4"/>
        <v>2740</v>
      </c>
      <c r="C51" s="41">
        <f t="shared" si="5"/>
        <v>2606</v>
      </c>
      <c r="D51" s="41">
        <f t="shared" si="6"/>
        <v>16</v>
      </c>
      <c r="E51" s="42" t="str">
        <f t="shared" si="2"/>
        <v>MELILLA</v>
      </c>
      <c r="F51" s="42">
        <f t="shared" si="7"/>
        <v>3125</v>
      </c>
      <c r="G51" s="42">
        <f t="shared" si="8"/>
        <v>3634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ALGECIRAS</v>
      </c>
      <c r="F52" s="42">
        <f t="shared" si="7"/>
        <v>2984</v>
      </c>
      <c r="G52" s="42">
        <f t="shared" si="8"/>
        <v>2005</v>
      </c>
    </row>
    <row r="53" spans="1:7" x14ac:dyDescent="0.25">
      <c r="A53" s="42" t="str">
        <f t="shared" si="3"/>
        <v>LAS PALMAS</v>
      </c>
      <c r="B53" s="41">
        <f t="shared" si="4"/>
        <v>86620</v>
      </c>
      <c r="C53" s="41">
        <f t="shared" si="5"/>
        <v>85178</v>
      </c>
      <c r="D53" s="41">
        <f t="shared" si="6"/>
        <v>2</v>
      </c>
      <c r="E53" s="42" t="str">
        <f t="shared" si="2"/>
        <v>GIJON</v>
      </c>
      <c r="F53" s="42">
        <f t="shared" si="7"/>
        <v>2740</v>
      </c>
      <c r="G53" s="42">
        <f t="shared" si="8"/>
        <v>2606</v>
      </c>
    </row>
    <row r="54" spans="1:7" x14ac:dyDescent="0.25">
      <c r="A54" s="42" t="str">
        <f t="shared" si="3"/>
        <v>MALAGA</v>
      </c>
      <c r="B54" s="41">
        <f t="shared" si="4"/>
        <v>1965</v>
      </c>
      <c r="C54" s="41">
        <f t="shared" si="5"/>
        <v>2286</v>
      </c>
      <c r="D54" s="41">
        <f t="shared" si="6"/>
        <v>18</v>
      </c>
      <c r="E54" s="42" t="str">
        <f t="shared" si="2"/>
        <v>CEUTA</v>
      </c>
      <c r="F54" s="42">
        <f t="shared" si="7"/>
        <v>2180</v>
      </c>
      <c r="G54" s="42">
        <f t="shared" si="8"/>
        <v>2202</v>
      </c>
    </row>
    <row r="55" spans="1:7" x14ac:dyDescent="0.25">
      <c r="A55" s="42" t="str">
        <f t="shared" si="3"/>
        <v>MARIN Y RIA DE PONTEVEDRA</v>
      </c>
      <c r="B55" s="41">
        <f t="shared" si="4"/>
        <v>6985</v>
      </c>
      <c r="C55" s="41">
        <f t="shared" si="5"/>
        <v>6952</v>
      </c>
      <c r="D55" s="41">
        <f t="shared" si="6"/>
        <v>12</v>
      </c>
      <c r="E55" s="42" t="str">
        <f t="shared" si="2"/>
        <v>MALAGA</v>
      </c>
      <c r="F55" s="42">
        <f t="shared" si="7"/>
        <v>1965</v>
      </c>
      <c r="G55" s="42">
        <f t="shared" si="8"/>
        <v>2286</v>
      </c>
    </row>
    <row r="56" spans="1:7" x14ac:dyDescent="0.25">
      <c r="A56" s="42" t="str">
        <f t="shared" si="3"/>
        <v>MELILLA</v>
      </c>
      <c r="B56" s="41">
        <f t="shared" si="4"/>
        <v>3125</v>
      </c>
      <c r="C56" s="41">
        <f t="shared" si="5"/>
        <v>3634</v>
      </c>
      <c r="D56" s="41">
        <f t="shared" si="6"/>
        <v>14</v>
      </c>
      <c r="E56" s="42" t="str">
        <f t="shared" si="2"/>
        <v>CASTELLON</v>
      </c>
      <c r="F56" s="42">
        <f t="shared" si="7"/>
        <v>929</v>
      </c>
      <c r="G56" s="42">
        <f t="shared" si="8"/>
        <v>363</v>
      </c>
    </row>
    <row r="57" spans="1:7" x14ac:dyDescent="0.25">
      <c r="A57" s="42" t="str">
        <f t="shared" si="3"/>
        <v>MOTRIL</v>
      </c>
      <c r="B57" s="41">
        <f t="shared" si="4"/>
        <v>388</v>
      </c>
      <c r="C57" s="41">
        <f t="shared" si="5"/>
        <v>312</v>
      </c>
      <c r="D57" s="41">
        <f t="shared" si="6"/>
        <v>21</v>
      </c>
      <c r="E57" s="42" t="str">
        <f t="shared" si="2"/>
        <v>ALMERIA</v>
      </c>
      <c r="F57" s="42">
        <f t="shared" si="7"/>
        <v>704</v>
      </c>
      <c r="G57" s="42">
        <f t="shared" si="8"/>
        <v>570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388</v>
      </c>
      <c r="G58" s="42">
        <f t="shared" si="8"/>
        <v>312</v>
      </c>
    </row>
    <row r="59" spans="1:7" x14ac:dyDescent="0.25">
      <c r="A59" s="42" t="str">
        <f t="shared" si="3"/>
        <v>SANTA CRUZ DE TENERIFE</v>
      </c>
      <c r="B59" s="41">
        <f t="shared" si="4"/>
        <v>88072</v>
      </c>
      <c r="C59" s="41">
        <f t="shared" si="5"/>
        <v>74030</v>
      </c>
      <c r="D59" s="41">
        <f t="shared" si="6"/>
        <v>1</v>
      </c>
      <c r="E59" s="42" t="str">
        <f t="shared" si="2"/>
        <v>A CORUÑA</v>
      </c>
      <c r="F59" s="42">
        <f t="shared" si="7"/>
        <v>78</v>
      </c>
      <c r="G59" s="42">
        <f t="shared" si="8"/>
        <v>32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31</v>
      </c>
      <c r="G60" s="42">
        <f t="shared" si="8"/>
        <v>34</v>
      </c>
    </row>
    <row r="61" spans="1:7" x14ac:dyDescent="0.25">
      <c r="A61" s="42" t="str">
        <f t="shared" si="3"/>
        <v>SEVILLA</v>
      </c>
      <c r="B61" s="41">
        <f t="shared" si="4"/>
        <v>35874</v>
      </c>
      <c r="C61" s="41">
        <f t="shared" si="5"/>
        <v>30256</v>
      </c>
      <c r="D61" s="41">
        <f t="shared" si="6"/>
        <v>5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6403</v>
      </c>
      <c r="C62" s="41">
        <f t="shared" si="5"/>
        <v>2462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35893</v>
      </c>
      <c r="C63" s="41">
        <f t="shared" si="5"/>
        <v>34299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8516</v>
      </c>
      <c r="C64" s="41">
        <f t="shared" si="5"/>
        <v>10207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34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482</v>
      </c>
      <c r="C7" s="9">
        <v>451</v>
      </c>
      <c r="D7" s="9">
        <v>1401</v>
      </c>
      <c r="E7" s="9">
        <v>1295</v>
      </c>
      <c r="F7" s="10">
        <f>((E7*100)/D7)-100</f>
        <v>-7.566024268379735</v>
      </c>
      <c r="G7" s="1"/>
      <c r="H7" s="1"/>
      <c r="I7" s="1"/>
    </row>
    <row r="8" spans="1:12" x14ac:dyDescent="0.25">
      <c r="A8" s="11" t="s">
        <v>45</v>
      </c>
      <c r="B8" s="12">
        <v>2109</v>
      </c>
      <c r="C8" s="12">
        <v>3665</v>
      </c>
      <c r="D8" s="12">
        <v>3994</v>
      </c>
      <c r="E8" s="12">
        <v>9474</v>
      </c>
      <c r="F8" s="13">
        <f t="shared" ref="F8:F35" si="0">((E8*100)/D8)-100</f>
        <v>137.20580871306962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11657</v>
      </c>
      <c r="C11" s="9">
        <v>19750</v>
      </c>
      <c r="D11" s="9">
        <v>39228</v>
      </c>
      <c r="E11" s="9">
        <v>52879</v>
      </c>
      <c r="F11" s="10">
        <f t="shared" si="0"/>
        <v>34.799123075354345</v>
      </c>
      <c r="G11" s="1"/>
      <c r="H11" s="1"/>
      <c r="I11" s="1"/>
    </row>
    <row r="12" spans="1:12" x14ac:dyDescent="0.25">
      <c r="A12" s="11" t="s">
        <v>49</v>
      </c>
      <c r="B12" s="12">
        <v>4770</v>
      </c>
      <c r="C12" s="12">
        <v>3822</v>
      </c>
      <c r="D12" s="12">
        <v>12661</v>
      </c>
      <c r="E12" s="12">
        <v>9685</v>
      </c>
      <c r="F12" s="13">
        <f t="shared" si="0"/>
        <v>-23.505252349735414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89199.5</v>
      </c>
      <c r="C14" s="12">
        <v>97527</v>
      </c>
      <c r="D14" s="12">
        <v>245594.5</v>
      </c>
      <c r="E14" s="12">
        <v>284975.5</v>
      </c>
      <c r="F14" s="13">
        <f t="shared" si="0"/>
        <v>16.034968209792979</v>
      </c>
      <c r="G14" s="1"/>
      <c r="H14" s="1"/>
      <c r="I14" s="1"/>
    </row>
    <row r="15" spans="1:12" x14ac:dyDescent="0.25">
      <c r="A15" s="8" t="s">
        <v>52</v>
      </c>
      <c r="B15" s="9">
        <v>40236.5</v>
      </c>
      <c r="C15" s="9">
        <v>42265.5</v>
      </c>
      <c r="D15" s="9">
        <v>103594.5</v>
      </c>
      <c r="E15" s="9">
        <v>113914.75</v>
      </c>
      <c r="F15" s="10">
        <f t="shared" si="0"/>
        <v>9.9621601532899859</v>
      </c>
      <c r="G15" s="1"/>
      <c r="H15" s="1"/>
      <c r="I15" s="1"/>
    </row>
    <row r="16" spans="1:12" x14ac:dyDescent="0.25">
      <c r="A16" s="11" t="s">
        <v>53</v>
      </c>
      <c r="B16" s="12">
        <v>2141</v>
      </c>
      <c r="C16" s="12">
        <v>3351</v>
      </c>
      <c r="D16" s="12">
        <v>5875</v>
      </c>
      <c r="E16" s="12">
        <v>9416</v>
      </c>
      <c r="F16" s="13">
        <f t="shared" si="0"/>
        <v>60.272340425531922</v>
      </c>
      <c r="G16" s="1"/>
      <c r="H16" s="1"/>
      <c r="I16" s="1"/>
    </row>
    <row r="17" spans="1:9" x14ac:dyDescent="0.25">
      <c r="A17" s="8" t="s">
        <v>54</v>
      </c>
      <c r="B17" s="9">
        <v>7332</v>
      </c>
      <c r="C17" s="9">
        <v>9910</v>
      </c>
      <c r="D17" s="9">
        <v>18115</v>
      </c>
      <c r="E17" s="9">
        <v>24534</v>
      </c>
      <c r="F17" s="10">
        <f t="shared" si="0"/>
        <v>35.434722605575502</v>
      </c>
      <c r="G17" s="1"/>
      <c r="H17" s="1"/>
      <c r="I17" s="1"/>
    </row>
    <row r="18" spans="1:9" x14ac:dyDescent="0.25">
      <c r="A18" s="11" t="s">
        <v>55</v>
      </c>
      <c r="B18" s="12">
        <v>44</v>
      </c>
      <c r="C18" s="12">
        <v>53</v>
      </c>
      <c r="D18" s="12">
        <v>173</v>
      </c>
      <c r="E18" s="12">
        <v>117</v>
      </c>
      <c r="F18" s="13">
        <f t="shared" si="0"/>
        <v>-32.369942196531795</v>
      </c>
      <c r="G18" s="1"/>
      <c r="H18" s="1"/>
      <c r="I18" s="1"/>
    </row>
    <row r="19" spans="1:9" x14ac:dyDescent="0.25">
      <c r="A19" s="8" t="s">
        <v>56</v>
      </c>
      <c r="B19" s="9">
        <v>28</v>
      </c>
      <c r="C19" s="9">
        <v>53</v>
      </c>
      <c r="D19" s="9">
        <v>109</v>
      </c>
      <c r="E19" s="9">
        <v>116</v>
      </c>
      <c r="F19" s="10">
        <f t="shared" si="0"/>
        <v>6.4220183486238511</v>
      </c>
      <c r="G19" s="1"/>
      <c r="H19" s="1"/>
      <c r="I19" s="1"/>
    </row>
    <row r="20" spans="1:9" x14ac:dyDescent="0.25">
      <c r="A20" s="11" t="s">
        <v>57</v>
      </c>
      <c r="B20" s="12">
        <v>1983</v>
      </c>
      <c r="C20" s="12">
        <v>2079</v>
      </c>
      <c r="D20" s="12">
        <v>5643</v>
      </c>
      <c r="E20" s="12">
        <v>6755</v>
      </c>
      <c r="F20" s="13">
        <f t="shared" si="0"/>
        <v>19.705830232146027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9374</v>
      </c>
      <c r="C22" s="12">
        <v>7763</v>
      </c>
      <c r="D22" s="12">
        <v>24404</v>
      </c>
      <c r="E22" s="12">
        <v>20716</v>
      </c>
      <c r="F22" s="13">
        <f t="shared" si="0"/>
        <v>-15.11227667595476</v>
      </c>
      <c r="G22" s="1"/>
      <c r="H22" s="1"/>
      <c r="I22" s="1"/>
    </row>
    <row r="23" spans="1:9" x14ac:dyDescent="0.25">
      <c r="A23" s="8" t="s">
        <v>60</v>
      </c>
      <c r="B23" s="9">
        <v>631</v>
      </c>
      <c r="C23" s="9">
        <v>938</v>
      </c>
      <c r="D23" s="9">
        <v>1470</v>
      </c>
      <c r="E23" s="9">
        <v>3039</v>
      </c>
      <c r="F23" s="10">
        <f t="shared" si="0"/>
        <v>106.73469387755102</v>
      </c>
      <c r="G23" s="1"/>
      <c r="H23" s="1"/>
      <c r="I23" s="1"/>
    </row>
    <row r="24" spans="1:9" x14ac:dyDescent="0.25">
      <c r="A24" s="11" t="s">
        <v>61</v>
      </c>
      <c r="B24" s="12">
        <v>1974</v>
      </c>
      <c r="C24" s="12">
        <v>1186</v>
      </c>
      <c r="D24" s="12">
        <v>4160</v>
      </c>
      <c r="E24" s="12">
        <v>3434</v>
      </c>
      <c r="F24" s="13">
        <f t="shared" si="0"/>
        <v>-17.45192307692308</v>
      </c>
      <c r="G24" s="1"/>
      <c r="H24" s="1"/>
      <c r="I24" s="1"/>
    </row>
    <row r="25" spans="1:9" x14ac:dyDescent="0.25">
      <c r="A25" s="8" t="s">
        <v>62</v>
      </c>
      <c r="B25" s="9">
        <v>1039</v>
      </c>
      <c r="C25" s="9">
        <v>758</v>
      </c>
      <c r="D25" s="9">
        <v>2177</v>
      </c>
      <c r="E25" s="9">
        <v>2085</v>
      </c>
      <c r="F25" s="10">
        <f t="shared" si="0"/>
        <v>-4.2259990813045505</v>
      </c>
      <c r="G25" s="1"/>
      <c r="H25" s="1"/>
      <c r="I25" s="1"/>
    </row>
    <row r="26" spans="1:9" x14ac:dyDescent="0.25">
      <c r="A26" s="11" t="s">
        <v>63</v>
      </c>
      <c r="B26" s="12">
        <v>156</v>
      </c>
      <c r="C26" s="12">
        <v>263</v>
      </c>
      <c r="D26" s="12">
        <v>494</v>
      </c>
      <c r="E26" s="12">
        <v>788</v>
      </c>
      <c r="F26" s="13">
        <f t="shared" si="0"/>
        <v>59.514170040485823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4240</v>
      </c>
      <c r="C28" s="12">
        <v>0</v>
      </c>
      <c r="D28" s="12">
        <v>10777</v>
      </c>
      <c r="E28" s="12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9">
        <v>33</v>
      </c>
      <c r="C29" s="9">
        <v>186</v>
      </c>
      <c r="D29" s="9">
        <v>325</v>
      </c>
      <c r="E29" s="9">
        <v>507</v>
      </c>
      <c r="F29" s="10">
        <f t="shared" si="0"/>
        <v>56</v>
      </c>
      <c r="G29" s="1"/>
      <c r="H29" s="1"/>
      <c r="I29" s="1"/>
    </row>
    <row r="30" spans="1:9" x14ac:dyDescent="0.25">
      <c r="A30" s="11" t="s">
        <v>67</v>
      </c>
      <c r="B30" s="12">
        <v>1789</v>
      </c>
      <c r="C30" s="12">
        <v>2090</v>
      </c>
      <c r="D30" s="12">
        <v>5379</v>
      </c>
      <c r="E30" s="12">
        <v>5701</v>
      </c>
      <c r="F30" s="13">
        <f t="shared" si="0"/>
        <v>5.9862427960587468</v>
      </c>
      <c r="G30" s="1"/>
      <c r="H30" s="1"/>
      <c r="I30" s="1"/>
    </row>
    <row r="31" spans="1:9" x14ac:dyDescent="0.25">
      <c r="A31" s="8" t="s">
        <v>68</v>
      </c>
      <c r="B31" s="9">
        <v>4607</v>
      </c>
      <c r="C31" s="9">
        <v>5202</v>
      </c>
      <c r="D31" s="9">
        <v>15651</v>
      </c>
      <c r="E31" s="9">
        <v>12656</v>
      </c>
      <c r="F31" s="10">
        <f t="shared" si="0"/>
        <v>-19.136157434029769</v>
      </c>
      <c r="G31" s="1"/>
      <c r="H31" s="1"/>
      <c r="I31" s="1"/>
    </row>
    <row r="32" spans="1:9" x14ac:dyDescent="0.25">
      <c r="A32" s="11" t="s">
        <v>69</v>
      </c>
      <c r="B32" s="12">
        <v>168974</v>
      </c>
      <c r="C32" s="12">
        <v>199855</v>
      </c>
      <c r="D32" s="12">
        <v>457671</v>
      </c>
      <c r="E32" s="12">
        <v>506817</v>
      </c>
      <c r="F32" s="13">
        <f t="shared" si="0"/>
        <v>10.738281429236281</v>
      </c>
      <c r="G32" s="1"/>
      <c r="H32" s="1"/>
      <c r="I32" s="1"/>
    </row>
    <row r="33" spans="1:9" x14ac:dyDescent="0.25">
      <c r="A33" s="8" t="s">
        <v>70</v>
      </c>
      <c r="B33" s="9">
        <v>14405.5</v>
      </c>
      <c r="C33" s="9">
        <v>16488</v>
      </c>
      <c r="D33" s="9">
        <v>37743.5</v>
      </c>
      <c r="E33" s="9">
        <v>43896.5</v>
      </c>
      <c r="F33" s="10">
        <f t="shared" si="0"/>
        <v>16.302144740153935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555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367204.5</v>
      </c>
      <c r="C35" s="15">
        <f t="shared" ref="C35:E35" si="1">SUM(C7:C34)</f>
        <v>417655.5</v>
      </c>
      <c r="D35" s="15">
        <f t="shared" si="1"/>
        <v>997194.5</v>
      </c>
      <c r="E35" s="15">
        <f t="shared" si="1"/>
        <v>1112800.75</v>
      </c>
      <c r="F35" s="16">
        <f t="shared" si="0"/>
        <v>11.593149581149916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1295</v>
      </c>
      <c r="C38" s="41">
        <f>D7</f>
        <v>1401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506817</v>
      </c>
      <c r="G38" s="42">
        <f>LOOKUP(E38,$A$38:$A$65,$C$38:$C$65)</f>
        <v>457671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9474</v>
      </c>
      <c r="C39" s="41">
        <f t="shared" ref="C39:C65" si="5">D8</f>
        <v>3994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284975.5</v>
      </c>
      <c r="G39" s="42">
        <f t="shared" ref="G39:G65" si="8">LOOKUP(E39,$A$38:$A$65,$C$38:$C$65)</f>
        <v>245594.5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BILBAO</v>
      </c>
      <c r="F40" s="42">
        <f t="shared" si="7"/>
        <v>113914.75</v>
      </c>
      <c r="G40" s="42">
        <f t="shared" si="8"/>
        <v>103594.5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52879</v>
      </c>
      <c r="G41" s="42">
        <f t="shared" si="8"/>
        <v>39228</v>
      </c>
    </row>
    <row r="42" spans="1:9" x14ac:dyDescent="0.25">
      <c r="A42" s="42" t="str">
        <f t="shared" si="3"/>
        <v>BAHIA DE ALGECIRAS</v>
      </c>
      <c r="B42" s="41">
        <f t="shared" si="4"/>
        <v>52879</v>
      </c>
      <c r="C42" s="41">
        <f t="shared" si="5"/>
        <v>39228</v>
      </c>
      <c r="D42" s="41">
        <f t="shared" si="6"/>
        <v>4</v>
      </c>
      <c r="E42" s="42" t="str">
        <f t="shared" si="2"/>
        <v>VIGO</v>
      </c>
      <c r="F42" s="42">
        <f t="shared" si="7"/>
        <v>43896.5</v>
      </c>
      <c r="G42" s="42">
        <f t="shared" si="8"/>
        <v>37743.5</v>
      </c>
    </row>
    <row r="43" spans="1:9" x14ac:dyDescent="0.25">
      <c r="A43" s="42" t="str">
        <f t="shared" si="3"/>
        <v>BAHIA DE CADIZ</v>
      </c>
      <c r="B43" s="41">
        <f t="shared" si="4"/>
        <v>9685</v>
      </c>
      <c r="C43" s="41">
        <f t="shared" si="5"/>
        <v>12661</v>
      </c>
      <c r="D43" s="41">
        <f t="shared" si="6"/>
        <v>9</v>
      </c>
      <c r="E43" s="42" t="str">
        <f t="shared" si="2"/>
        <v>CASTELLON</v>
      </c>
      <c r="F43" s="42">
        <f t="shared" si="7"/>
        <v>24534</v>
      </c>
      <c r="G43" s="42">
        <f t="shared" si="8"/>
        <v>18115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LAS PALMAS</v>
      </c>
      <c r="F44" s="42">
        <f t="shared" si="7"/>
        <v>20716</v>
      </c>
      <c r="G44" s="42">
        <f t="shared" si="8"/>
        <v>24404</v>
      </c>
    </row>
    <row r="45" spans="1:9" x14ac:dyDescent="0.25">
      <c r="A45" s="42" t="str">
        <f t="shared" si="3"/>
        <v>BARCELONA</v>
      </c>
      <c r="B45" s="41">
        <f t="shared" si="4"/>
        <v>284975.5</v>
      </c>
      <c r="C45" s="41">
        <f t="shared" si="5"/>
        <v>245594.5</v>
      </c>
      <c r="D45" s="41">
        <f t="shared" si="6"/>
        <v>2</v>
      </c>
      <c r="E45" s="42" t="str">
        <f t="shared" si="2"/>
        <v>TARRAGONA</v>
      </c>
      <c r="F45" s="42">
        <f t="shared" si="7"/>
        <v>12656</v>
      </c>
      <c r="G45" s="42">
        <f t="shared" si="8"/>
        <v>15651</v>
      </c>
    </row>
    <row r="46" spans="1:9" x14ac:dyDescent="0.25">
      <c r="A46" s="42" t="str">
        <f t="shared" si="3"/>
        <v>BILBAO</v>
      </c>
      <c r="B46" s="41">
        <f t="shared" si="4"/>
        <v>113914.75</v>
      </c>
      <c r="C46" s="41">
        <f t="shared" si="5"/>
        <v>103594.5</v>
      </c>
      <c r="D46" s="41">
        <f t="shared" si="6"/>
        <v>3</v>
      </c>
      <c r="E46" s="42" t="str">
        <f t="shared" si="2"/>
        <v>BAHIA DE CADIZ</v>
      </c>
      <c r="F46" s="42">
        <f t="shared" si="7"/>
        <v>9685</v>
      </c>
      <c r="G46" s="42">
        <f t="shared" si="8"/>
        <v>12661</v>
      </c>
    </row>
    <row r="47" spans="1:9" x14ac:dyDescent="0.25">
      <c r="A47" s="42" t="str">
        <f t="shared" si="3"/>
        <v>CARTAGENA</v>
      </c>
      <c r="B47" s="41">
        <f t="shared" si="4"/>
        <v>9416</v>
      </c>
      <c r="C47" s="41">
        <f t="shared" si="5"/>
        <v>5875</v>
      </c>
      <c r="D47" s="41">
        <f t="shared" si="6"/>
        <v>11</v>
      </c>
      <c r="E47" s="42" t="str">
        <f t="shared" si="2"/>
        <v>ALICANTE</v>
      </c>
      <c r="F47" s="42">
        <f t="shared" si="7"/>
        <v>9474</v>
      </c>
      <c r="G47" s="42">
        <f t="shared" si="8"/>
        <v>3994</v>
      </c>
    </row>
    <row r="48" spans="1:9" x14ac:dyDescent="0.25">
      <c r="A48" s="42" t="str">
        <f t="shared" si="3"/>
        <v>CASTELLON</v>
      </c>
      <c r="B48" s="41">
        <f t="shared" si="4"/>
        <v>24534</v>
      </c>
      <c r="C48" s="41">
        <f t="shared" si="5"/>
        <v>18115</v>
      </c>
      <c r="D48" s="41">
        <f t="shared" si="6"/>
        <v>6</v>
      </c>
      <c r="E48" s="42" t="str">
        <f t="shared" si="2"/>
        <v>CARTAGENA</v>
      </c>
      <c r="F48" s="42">
        <f t="shared" si="7"/>
        <v>9416</v>
      </c>
      <c r="G48" s="42">
        <f t="shared" si="8"/>
        <v>5875</v>
      </c>
    </row>
    <row r="49" spans="1:7" x14ac:dyDescent="0.25">
      <c r="A49" s="42" t="str">
        <f t="shared" si="3"/>
        <v>CEUTA</v>
      </c>
      <c r="B49" s="41">
        <f t="shared" si="4"/>
        <v>117</v>
      </c>
      <c r="C49" s="41">
        <f t="shared" si="5"/>
        <v>173</v>
      </c>
      <c r="D49" s="41">
        <f t="shared" si="6"/>
        <v>20</v>
      </c>
      <c r="E49" s="42" t="str">
        <f t="shared" si="2"/>
        <v>GIJON</v>
      </c>
      <c r="F49" s="42">
        <f t="shared" si="7"/>
        <v>6755</v>
      </c>
      <c r="G49" s="42">
        <f t="shared" si="8"/>
        <v>5643</v>
      </c>
    </row>
    <row r="50" spans="1:7" x14ac:dyDescent="0.25">
      <c r="A50" s="42" t="str">
        <f t="shared" si="3"/>
        <v>FERROL-SAN CIBRAO</v>
      </c>
      <c r="B50" s="41">
        <f t="shared" si="4"/>
        <v>116</v>
      </c>
      <c r="C50" s="41">
        <f t="shared" si="5"/>
        <v>109</v>
      </c>
      <c r="D50" s="41">
        <f t="shared" si="6"/>
        <v>21</v>
      </c>
      <c r="E50" s="42" t="str">
        <f t="shared" si="2"/>
        <v>SEVILLA</v>
      </c>
      <c r="F50" s="42">
        <f t="shared" si="7"/>
        <v>5701</v>
      </c>
      <c r="G50" s="42">
        <f t="shared" si="8"/>
        <v>5379</v>
      </c>
    </row>
    <row r="51" spans="1:7" x14ac:dyDescent="0.25">
      <c r="A51" s="42" t="str">
        <f t="shared" si="3"/>
        <v>GIJON</v>
      </c>
      <c r="B51" s="41">
        <f t="shared" si="4"/>
        <v>6755</v>
      </c>
      <c r="C51" s="41">
        <f t="shared" si="5"/>
        <v>5643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3434</v>
      </c>
      <c r="G51" s="42">
        <f t="shared" si="8"/>
        <v>4160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3039</v>
      </c>
      <c r="G52" s="42">
        <f t="shared" si="8"/>
        <v>1470</v>
      </c>
    </row>
    <row r="53" spans="1:7" x14ac:dyDescent="0.25">
      <c r="A53" s="42" t="str">
        <f t="shared" si="3"/>
        <v>LAS PALMAS</v>
      </c>
      <c r="B53" s="41">
        <f t="shared" si="4"/>
        <v>20716</v>
      </c>
      <c r="C53" s="41">
        <f t="shared" si="5"/>
        <v>24404</v>
      </c>
      <c r="D53" s="41">
        <f t="shared" si="6"/>
        <v>7</v>
      </c>
      <c r="E53" s="42" t="str">
        <f t="shared" si="2"/>
        <v>MELILLA</v>
      </c>
      <c r="F53" s="42">
        <f t="shared" si="7"/>
        <v>2085</v>
      </c>
      <c r="G53" s="42">
        <f t="shared" si="8"/>
        <v>2177</v>
      </c>
    </row>
    <row r="54" spans="1:7" x14ac:dyDescent="0.25">
      <c r="A54" s="42" t="str">
        <f t="shared" si="3"/>
        <v>MALAGA</v>
      </c>
      <c r="B54" s="41">
        <f t="shared" si="4"/>
        <v>3039</v>
      </c>
      <c r="C54" s="41">
        <f t="shared" si="5"/>
        <v>1470</v>
      </c>
      <c r="D54" s="41">
        <f t="shared" si="6"/>
        <v>15</v>
      </c>
      <c r="E54" s="42" t="str">
        <f t="shared" si="2"/>
        <v>A CORUÑA</v>
      </c>
      <c r="F54" s="42">
        <f t="shared" si="7"/>
        <v>1295</v>
      </c>
      <c r="G54" s="42">
        <f t="shared" si="8"/>
        <v>1401</v>
      </c>
    </row>
    <row r="55" spans="1:7" x14ac:dyDescent="0.25">
      <c r="A55" s="42" t="str">
        <f t="shared" si="3"/>
        <v>MARIN Y RIA DE PONTEVEDRA</v>
      </c>
      <c r="B55" s="41">
        <f t="shared" si="4"/>
        <v>3434</v>
      </c>
      <c r="C55" s="41">
        <f t="shared" si="5"/>
        <v>4160</v>
      </c>
      <c r="D55" s="41">
        <f t="shared" si="6"/>
        <v>14</v>
      </c>
      <c r="E55" s="42" t="str">
        <f t="shared" si="2"/>
        <v>MOTRIL</v>
      </c>
      <c r="F55" s="42">
        <f t="shared" si="7"/>
        <v>788</v>
      </c>
      <c r="G55" s="42">
        <f t="shared" si="8"/>
        <v>494</v>
      </c>
    </row>
    <row r="56" spans="1:7" x14ac:dyDescent="0.25">
      <c r="A56" s="42" t="str">
        <f t="shared" si="3"/>
        <v>MELILLA</v>
      </c>
      <c r="B56" s="41">
        <f t="shared" si="4"/>
        <v>2085</v>
      </c>
      <c r="C56" s="41">
        <f t="shared" si="5"/>
        <v>2177</v>
      </c>
      <c r="D56" s="41">
        <f t="shared" si="6"/>
        <v>16</v>
      </c>
      <c r="E56" s="42" t="str">
        <f t="shared" si="2"/>
        <v>SANTANDER</v>
      </c>
      <c r="F56" s="42">
        <f t="shared" si="7"/>
        <v>507</v>
      </c>
      <c r="G56" s="42">
        <f t="shared" si="8"/>
        <v>325</v>
      </c>
    </row>
    <row r="57" spans="1:7" x14ac:dyDescent="0.25">
      <c r="A57" s="42" t="str">
        <f t="shared" si="3"/>
        <v>MOTRIL</v>
      </c>
      <c r="B57" s="41">
        <f t="shared" si="4"/>
        <v>788</v>
      </c>
      <c r="C57" s="41">
        <f t="shared" si="5"/>
        <v>494</v>
      </c>
      <c r="D57" s="41">
        <f t="shared" si="6"/>
        <v>18</v>
      </c>
      <c r="E57" s="42" t="str">
        <f t="shared" si="2"/>
        <v>CEUTA</v>
      </c>
      <c r="F57" s="42">
        <f t="shared" si="7"/>
        <v>117</v>
      </c>
      <c r="G57" s="42">
        <f t="shared" si="8"/>
        <v>173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7"/>
        <v>116</v>
      </c>
      <c r="G58" s="42">
        <f t="shared" si="8"/>
        <v>109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10777</v>
      </c>
      <c r="D59" s="41">
        <f t="shared" si="6"/>
        <v>28</v>
      </c>
      <c r="E59" s="42" t="e">
        <f t="shared" si="2"/>
        <v>#N/A</v>
      </c>
      <c r="F59" s="42" t="e">
        <f t="shared" si="7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507</v>
      </c>
      <c r="C60" s="41">
        <f t="shared" si="5"/>
        <v>325</v>
      </c>
      <c r="D60" s="41">
        <f t="shared" si="6"/>
        <v>19</v>
      </c>
      <c r="E60" s="42" t="e">
        <f t="shared" si="2"/>
        <v>#N/A</v>
      </c>
      <c r="F60" s="42" t="e">
        <f t="shared" si="7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5701</v>
      </c>
      <c r="C61" s="41">
        <f t="shared" si="5"/>
        <v>5379</v>
      </c>
      <c r="D61" s="41">
        <f t="shared" si="6"/>
        <v>13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12656</v>
      </c>
      <c r="C62" s="41">
        <f t="shared" si="5"/>
        <v>15651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506817</v>
      </c>
      <c r="C63" s="41">
        <f t="shared" si="5"/>
        <v>457671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43896.5</v>
      </c>
      <c r="C64" s="41">
        <f t="shared" si="5"/>
        <v>37743.5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555</v>
      </c>
      <c r="D65" s="41">
        <f t="shared" si="6"/>
        <v>28</v>
      </c>
      <c r="E65" s="42" t="str">
        <f t="shared" si="2"/>
        <v>ALMERIA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Marzo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486</v>
      </c>
      <c r="C7" s="9">
        <v>469</v>
      </c>
      <c r="D7" s="9">
        <v>1433</v>
      </c>
      <c r="E7" s="9">
        <v>1373</v>
      </c>
      <c r="F7" s="10">
        <f>((E7*100)/D7)-100</f>
        <v>-4.1870202372644769</v>
      </c>
      <c r="G7" s="1"/>
      <c r="H7" s="1"/>
      <c r="I7" s="1"/>
    </row>
    <row r="8" spans="1:12" x14ac:dyDescent="0.25">
      <c r="A8" s="11" t="s">
        <v>45</v>
      </c>
      <c r="B8" s="12">
        <v>14004</v>
      </c>
      <c r="C8" s="12">
        <v>13237</v>
      </c>
      <c r="D8" s="12">
        <v>35124</v>
      </c>
      <c r="E8" s="12">
        <v>37311</v>
      </c>
      <c r="F8" s="13">
        <f t="shared" ref="F8:F35" si="0">((E8*100)/D8)-100</f>
        <v>6.2265117868124378</v>
      </c>
      <c r="G8" s="1"/>
      <c r="H8" s="1"/>
      <c r="I8" s="1"/>
    </row>
    <row r="9" spans="1:12" x14ac:dyDescent="0.25">
      <c r="A9" s="8" t="s">
        <v>46</v>
      </c>
      <c r="B9" s="9">
        <v>161</v>
      </c>
      <c r="C9" s="9">
        <v>306</v>
      </c>
      <c r="D9" s="9">
        <v>570</v>
      </c>
      <c r="E9" s="9">
        <v>704</v>
      </c>
      <c r="F9" s="10">
        <f t="shared" si="0"/>
        <v>23.508771929824562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12335</v>
      </c>
      <c r="C11" s="9">
        <v>21011</v>
      </c>
      <c r="D11" s="9">
        <v>41233</v>
      </c>
      <c r="E11" s="9">
        <v>57732</v>
      </c>
      <c r="F11" s="10">
        <f t="shared" si="0"/>
        <v>40.014066403123707</v>
      </c>
      <c r="G11" s="1"/>
      <c r="H11" s="1"/>
      <c r="I11" s="1"/>
    </row>
    <row r="12" spans="1:12" x14ac:dyDescent="0.25">
      <c r="A12" s="11" t="s">
        <v>49</v>
      </c>
      <c r="B12" s="12">
        <v>12244.5</v>
      </c>
      <c r="C12" s="12">
        <v>7171</v>
      </c>
      <c r="D12" s="12">
        <v>30668</v>
      </c>
      <c r="E12" s="12">
        <v>19104.5</v>
      </c>
      <c r="F12" s="13">
        <f t="shared" si="0"/>
        <v>-37.705425851049952</v>
      </c>
      <c r="G12" s="1"/>
      <c r="H12" s="1"/>
      <c r="I12" s="1"/>
    </row>
    <row r="13" spans="1:12" x14ac:dyDescent="0.25">
      <c r="A13" s="8" t="s">
        <v>50</v>
      </c>
      <c r="B13" s="9">
        <v>7532</v>
      </c>
      <c r="C13" s="9">
        <v>6344</v>
      </c>
      <c r="D13" s="9">
        <v>19194</v>
      </c>
      <c r="E13" s="9">
        <v>15648</v>
      </c>
      <c r="F13" s="10">
        <f t="shared" si="0"/>
        <v>-18.474523288527664</v>
      </c>
      <c r="G13" s="1"/>
      <c r="H13" s="1"/>
      <c r="I13" s="1"/>
    </row>
    <row r="14" spans="1:12" x14ac:dyDescent="0.25">
      <c r="A14" s="11" t="s">
        <v>51</v>
      </c>
      <c r="B14" s="12">
        <v>108280</v>
      </c>
      <c r="C14" s="12">
        <v>113611</v>
      </c>
      <c r="D14" s="12">
        <v>292321.5</v>
      </c>
      <c r="E14" s="12">
        <v>329256</v>
      </c>
      <c r="F14" s="13">
        <f t="shared" si="0"/>
        <v>12.634890009800856</v>
      </c>
      <c r="G14" s="1"/>
      <c r="H14" s="1"/>
      <c r="I14" s="1"/>
    </row>
    <row r="15" spans="1:12" x14ac:dyDescent="0.25">
      <c r="A15" s="8" t="s">
        <v>52</v>
      </c>
      <c r="B15" s="9">
        <v>45467.5</v>
      </c>
      <c r="C15" s="9">
        <v>47971</v>
      </c>
      <c r="D15" s="9">
        <v>116505</v>
      </c>
      <c r="E15" s="9">
        <v>124605.5</v>
      </c>
      <c r="F15" s="10">
        <f t="shared" si="0"/>
        <v>6.9529204755160663</v>
      </c>
      <c r="G15" s="1"/>
      <c r="H15" s="1"/>
      <c r="I15" s="1"/>
    </row>
    <row r="16" spans="1:12" x14ac:dyDescent="0.25">
      <c r="A16" s="11" t="s">
        <v>53</v>
      </c>
      <c r="B16" s="12">
        <v>4628</v>
      </c>
      <c r="C16" s="12">
        <v>6586</v>
      </c>
      <c r="D16" s="12">
        <v>13955</v>
      </c>
      <c r="E16" s="12">
        <v>16905</v>
      </c>
      <c r="F16" s="13">
        <f t="shared" si="0"/>
        <v>21.13937656753852</v>
      </c>
      <c r="G16" s="1"/>
      <c r="H16" s="1"/>
      <c r="I16" s="1"/>
    </row>
    <row r="17" spans="1:9" x14ac:dyDescent="0.25">
      <c r="A17" s="8" t="s">
        <v>54</v>
      </c>
      <c r="B17" s="9">
        <v>7494</v>
      </c>
      <c r="C17" s="9">
        <v>10273</v>
      </c>
      <c r="D17" s="9">
        <v>18478</v>
      </c>
      <c r="E17" s="9">
        <v>25463</v>
      </c>
      <c r="F17" s="10">
        <f t="shared" si="0"/>
        <v>37.801710141790238</v>
      </c>
      <c r="G17" s="1"/>
      <c r="H17" s="1"/>
      <c r="I17" s="1"/>
    </row>
    <row r="18" spans="1:9" x14ac:dyDescent="0.25">
      <c r="A18" s="11" t="s">
        <v>55</v>
      </c>
      <c r="B18" s="12">
        <v>713</v>
      </c>
      <c r="C18" s="12">
        <v>815</v>
      </c>
      <c r="D18" s="12">
        <v>2375</v>
      </c>
      <c r="E18" s="12">
        <v>2297</v>
      </c>
      <c r="F18" s="13">
        <f t="shared" si="0"/>
        <v>-3.284210526315789</v>
      </c>
      <c r="G18" s="1"/>
      <c r="H18" s="1"/>
      <c r="I18" s="1"/>
    </row>
    <row r="19" spans="1:9" x14ac:dyDescent="0.25">
      <c r="A19" s="8" t="s">
        <v>56</v>
      </c>
      <c r="B19" s="9">
        <v>28</v>
      </c>
      <c r="C19" s="9">
        <v>53</v>
      </c>
      <c r="D19" s="9">
        <v>109</v>
      </c>
      <c r="E19" s="9">
        <v>116</v>
      </c>
      <c r="F19" s="10">
        <f t="shared" si="0"/>
        <v>6.4220183486238511</v>
      </c>
      <c r="G19" s="1"/>
      <c r="H19" s="1"/>
      <c r="I19" s="1"/>
    </row>
    <row r="20" spans="1:9" x14ac:dyDescent="0.25">
      <c r="A20" s="11" t="s">
        <v>57</v>
      </c>
      <c r="B20" s="12">
        <v>2955</v>
      </c>
      <c r="C20" s="12">
        <v>3003</v>
      </c>
      <c r="D20" s="12">
        <v>8249</v>
      </c>
      <c r="E20" s="12">
        <v>9495</v>
      </c>
      <c r="F20" s="13">
        <f t="shared" si="0"/>
        <v>15.104861195296394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42268</v>
      </c>
      <c r="C22" s="12">
        <v>39957</v>
      </c>
      <c r="D22" s="12">
        <v>109600</v>
      </c>
      <c r="E22" s="12">
        <v>107336</v>
      </c>
      <c r="F22" s="13">
        <f t="shared" si="0"/>
        <v>-2.0656934306569354</v>
      </c>
      <c r="G22" s="1"/>
      <c r="H22" s="1"/>
      <c r="I22" s="1"/>
    </row>
    <row r="23" spans="1:9" x14ac:dyDescent="0.25">
      <c r="A23" s="8" t="s">
        <v>60</v>
      </c>
      <c r="B23" s="9">
        <v>1506</v>
      </c>
      <c r="C23" s="9">
        <v>1656</v>
      </c>
      <c r="D23" s="9">
        <v>3756</v>
      </c>
      <c r="E23" s="9">
        <v>5004</v>
      </c>
      <c r="F23" s="10">
        <f t="shared" si="0"/>
        <v>33.226837060702877</v>
      </c>
      <c r="G23" s="1"/>
      <c r="H23" s="1"/>
      <c r="I23" s="1"/>
    </row>
    <row r="24" spans="1:9" x14ac:dyDescent="0.25">
      <c r="A24" s="11" t="s">
        <v>61</v>
      </c>
      <c r="B24" s="12">
        <v>4560</v>
      </c>
      <c r="C24" s="12">
        <v>3386</v>
      </c>
      <c r="D24" s="12">
        <v>11112</v>
      </c>
      <c r="E24" s="12">
        <v>10419</v>
      </c>
      <c r="F24" s="13">
        <f t="shared" si="0"/>
        <v>-6.2365010799136087</v>
      </c>
      <c r="G24" s="1"/>
      <c r="H24" s="1"/>
      <c r="I24" s="1"/>
    </row>
    <row r="25" spans="1:9" x14ac:dyDescent="0.25">
      <c r="A25" s="8" t="s">
        <v>62</v>
      </c>
      <c r="B25" s="9">
        <v>2573</v>
      </c>
      <c r="C25" s="9">
        <v>2062</v>
      </c>
      <c r="D25" s="9">
        <v>5811</v>
      </c>
      <c r="E25" s="9">
        <v>5210</v>
      </c>
      <c r="F25" s="10">
        <f t="shared" si="0"/>
        <v>-10.342453966615039</v>
      </c>
      <c r="G25" s="1"/>
      <c r="H25" s="1"/>
      <c r="I25" s="1"/>
    </row>
    <row r="26" spans="1:9" x14ac:dyDescent="0.25">
      <c r="A26" s="11" t="s">
        <v>63</v>
      </c>
      <c r="B26" s="12">
        <v>156</v>
      </c>
      <c r="C26" s="12">
        <v>429</v>
      </c>
      <c r="D26" s="12">
        <v>806</v>
      </c>
      <c r="E26" s="12">
        <v>1176</v>
      </c>
      <c r="F26" s="13">
        <f t="shared" si="0"/>
        <v>45.905707196029766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32687</v>
      </c>
      <c r="C28" s="12">
        <v>33625</v>
      </c>
      <c r="D28" s="12">
        <v>84807</v>
      </c>
      <c r="E28" s="12">
        <v>88072</v>
      </c>
      <c r="F28" s="13">
        <f t="shared" si="0"/>
        <v>3.849918049217635</v>
      </c>
      <c r="G28" s="1"/>
      <c r="H28" s="1"/>
      <c r="I28" s="1"/>
    </row>
    <row r="29" spans="1:9" x14ac:dyDescent="0.25">
      <c r="A29" s="8" t="s">
        <v>66</v>
      </c>
      <c r="B29" s="9">
        <v>33</v>
      </c>
      <c r="C29" s="9">
        <v>186</v>
      </c>
      <c r="D29" s="9">
        <v>325</v>
      </c>
      <c r="E29" s="9">
        <v>507</v>
      </c>
      <c r="F29" s="10">
        <f t="shared" si="0"/>
        <v>56</v>
      </c>
      <c r="G29" s="1"/>
      <c r="H29" s="1"/>
      <c r="I29" s="1"/>
    </row>
    <row r="30" spans="1:9" x14ac:dyDescent="0.25">
      <c r="A30" s="11" t="s">
        <v>67</v>
      </c>
      <c r="B30" s="12">
        <v>12598</v>
      </c>
      <c r="C30" s="12">
        <v>14762</v>
      </c>
      <c r="D30" s="12">
        <v>35635</v>
      </c>
      <c r="E30" s="12">
        <v>41575</v>
      </c>
      <c r="F30" s="13">
        <f t="shared" si="0"/>
        <v>16.669005191525187</v>
      </c>
      <c r="G30" s="1"/>
      <c r="H30" s="1"/>
      <c r="I30" s="1"/>
    </row>
    <row r="31" spans="1:9" x14ac:dyDescent="0.25">
      <c r="A31" s="8" t="s">
        <v>68</v>
      </c>
      <c r="B31" s="9">
        <v>5672</v>
      </c>
      <c r="C31" s="9">
        <v>6661</v>
      </c>
      <c r="D31" s="9">
        <v>18113</v>
      </c>
      <c r="E31" s="9">
        <v>19059</v>
      </c>
      <c r="F31" s="10">
        <f t="shared" si="0"/>
        <v>5.2227681775520409</v>
      </c>
      <c r="G31" s="1"/>
      <c r="H31" s="1"/>
      <c r="I31" s="1"/>
    </row>
    <row r="32" spans="1:9" x14ac:dyDescent="0.25">
      <c r="A32" s="11" t="s">
        <v>69</v>
      </c>
      <c r="B32" s="12">
        <v>180657</v>
      </c>
      <c r="C32" s="12">
        <v>214602</v>
      </c>
      <c r="D32" s="12">
        <v>491970</v>
      </c>
      <c r="E32" s="12">
        <v>542710</v>
      </c>
      <c r="F32" s="13">
        <f t="shared" si="0"/>
        <v>10.313637010386813</v>
      </c>
      <c r="G32" s="1"/>
      <c r="H32" s="1"/>
      <c r="I32" s="1"/>
    </row>
    <row r="33" spans="1:9" x14ac:dyDescent="0.25">
      <c r="A33" s="8" t="s">
        <v>70</v>
      </c>
      <c r="B33" s="9">
        <v>17555.5</v>
      </c>
      <c r="C33" s="9">
        <v>18610</v>
      </c>
      <c r="D33" s="9">
        <v>47950.5</v>
      </c>
      <c r="E33" s="9">
        <v>52412.5</v>
      </c>
      <c r="F33" s="10">
        <f t="shared" si="0"/>
        <v>9.3054295575645654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589</v>
      </c>
      <c r="E34" s="12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516593.5</v>
      </c>
      <c r="C35" s="15">
        <f t="shared" ref="C35:E35" si="1">SUM(C7:C34)</f>
        <v>566786</v>
      </c>
      <c r="D35" s="15">
        <f t="shared" si="1"/>
        <v>1390689</v>
      </c>
      <c r="E35" s="15">
        <f t="shared" si="1"/>
        <v>1513521.5</v>
      </c>
      <c r="F35" s="16">
        <f t="shared" si="0"/>
        <v>8.8324923832718838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1373</v>
      </c>
      <c r="C38" s="41">
        <f>D7</f>
        <v>1433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542710</v>
      </c>
      <c r="G38" s="42">
        <f>LOOKUP(E38,$A$38:$A$65,$C$38:$C$65)</f>
        <v>491970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37311</v>
      </c>
      <c r="C39" s="41">
        <f t="shared" ref="C39:C65" si="5">D8</f>
        <v>35124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329256</v>
      </c>
      <c r="G39" s="42">
        <f t="shared" ref="G39:G65" si="8">LOOKUP(E39,$A$38:$A$65,$C$38:$C$65)</f>
        <v>292321.5</v>
      </c>
    </row>
    <row r="40" spans="1:9" x14ac:dyDescent="0.25">
      <c r="A40" s="42" t="str">
        <f t="shared" si="3"/>
        <v>ALMERIA</v>
      </c>
      <c r="B40" s="41">
        <f t="shared" si="4"/>
        <v>704</v>
      </c>
      <c r="C40" s="41">
        <f t="shared" si="5"/>
        <v>570</v>
      </c>
      <c r="D40" s="41">
        <f t="shared" si="6"/>
        <v>22</v>
      </c>
      <c r="E40" s="42" t="str">
        <f t="shared" si="2"/>
        <v>BILBAO</v>
      </c>
      <c r="F40" s="42">
        <f t="shared" si="7"/>
        <v>124605.5</v>
      </c>
      <c r="G40" s="42">
        <f t="shared" si="8"/>
        <v>116505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107336</v>
      </c>
      <c r="G41" s="42">
        <f t="shared" si="8"/>
        <v>109600</v>
      </c>
    </row>
    <row r="42" spans="1:9" x14ac:dyDescent="0.25">
      <c r="A42" s="42" t="str">
        <f t="shared" si="3"/>
        <v>BAHIA DE ALGECIRAS</v>
      </c>
      <c r="B42" s="41">
        <f t="shared" si="4"/>
        <v>57732</v>
      </c>
      <c r="C42" s="41">
        <f t="shared" si="5"/>
        <v>41233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88072</v>
      </c>
      <c r="G42" s="42">
        <f t="shared" si="8"/>
        <v>84807</v>
      </c>
    </row>
    <row r="43" spans="1:9" x14ac:dyDescent="0.25">
      <c r="A43" s="42" t="str">
        <f t="shared" si="3"/>
        <v>BAHIA DE CADIZ</v>
      </c>
      <c r="B43" s="41">
        <f t="shared" si="4"/>
        <v>19104.5</v>
      </c>
      <c r="C43" s="41">
        <f t="shared" si="5"/>
        <v>30668</v>
      </c>
      <c r="D43" s="41">
        <f t="shared" si="6"/>
        <v>11</v>
      </c>
      <c r="E43" s="42" t="str">
        <f t="shared" si="2"/>
        <v>BAHIA DE ALGECIRAS</v>
      </c>
      <c r="F43" s="42">
        <f t="shared" si="7"/>
        <v>57732</v>
      </c>
      <c r="G43" s="42">
        <f t="shared" si="8"/>
        <v>41233</v>
      </c>
    </row>
    <row r="44" spans="1:9" x14ac:dyDescent="0.25">
      <c r="A44" s="42" t="str">
        <f t="shared" si="3"/>
        <v>BALEARES</v>
      </c>
      <c r="B44" s="41">
        <f t="shared" si="4"/>
        <v>15648</v>
      </c>
      <c r="C44" s="41">
        <f t="shared" si="5"/>
        <v>19194</v>
      </c>
      <c r="D44" s="41">
        <f t="shared" si="6"/>
        <v>14</v>
      </c>
      <c r="E44" s="42" t="str">
        <f t="shared" si="2"/>
        <v>VIGO</v>
      </c>
      <c r="F44" s="42">
        <f t="shared" si="7"/>
        <v>52412.5</v>
      </c>
      <c r="G44" s="42">
        <f t="shared" si="8"/>
        <v>47950.5</v>
      </c>
    </row>
    <row r="45" spans="1:9" x14ac:dyDescent="0.25">
      <c r="A45" s="42" t="str">
        <f t="shared" si="3"/>
        <v>BARCELONA</v>
      </c>
      <c r="B45" s="41">
        <f t="shared" si="4"/>
        <v>329256</v>
      </c>
      <c r="C45" s="41">
        <f t="shared" si="5"/>
        <v>292321.5</v>
      </c>
      <c r="D45" s="41">
        <f t="shared" si="6"/>
        <v>2</v>
      </c>
      <c r="E45" s="42" t="str">
        <f t="shared" si="2"/>
        <v>SEVILLA</v>
      </c>
      <c r="F45" s="42">
        <f t="shared" si="7"/>
        <v>41575</v>
      </c>
      <c r="G45" s="42">
        <f t="shared" si="8"/>
        <v>35635</v>
      </c>
    </row>
    <row r="46" spans="1:9" x14ac:dyDescent="0.25">
      <c r="A46" s="42" t="str">
        <f t="shared" si="3"/>
        <v>BILBAO</v>
      </c>
      <c r="B46" s="41">
        <f t="shared" si="4"/>
        <v>124605.5</v>
      </c>
      <c r="C46" s="41">
        <f t="shared" si="5"/>
        <v>116505</v>
      </c>
      <c r="D46" s="41">
        <f t="shared" si="6"/>
        <v>3</v>
      </c>
      <c r="E46" s="42" t="str">
        <f t="shared" si="2"/>
        <v>ALICANTE</v>
      </c>
      <c r="F46" s="42">
        <f t="shared" si="7"/>
        <v>37311</v>
      </c>
      <c r="G46" s="42">
        <f t="shared" si="8"/>
        <v>35124</v>
      </c>
    </row>
    <row r="47" spans="1:9" x14ac:dyDescent="0.25">
      <c r="A47" s="42" t="str">
        <f t="shared" si="3"/>
        <v>CARTAGENA</v>
      </c>
      <c r="B47" s="41">
        <f t="shared" si="4"/>
        <v>16905</v>
      </c>
      <c r="C47" s="41">
        <f t="shared" si="5"/>
        <v>13955</v>
      </c>
      <c r="D47" s="41">
        <f t="shared" si="6"/>
        <v>13</v>
      </c>
      <c r="E47" s="42" t="str">
        <f t="shared" si="2"/>
        <v>CASTELLON</v>
      </c>
      <c r="F47" s="42">
        <f t="shared" si="7"/>
        <v>25463</v>
      </c>
      <c r="G47" s="42">
        <f t="shared" si="8"/>
        <v>18478</v>
      </c>
    </row>
    <row r="48" spans="1:9" x14ac:dyDescent="0.25">
      <c r="A48" s="42" t="str">
        <f t="shared" si="3"/>
        <v>CASTELLON</v>
      </c>
      <c r="B48" s="41">
        <f t="shared" si="4"/>
        <v>25463</v>
      </c>
      <c r="C48" s="41">
        <f t="shared" si="5"/>
        <v>18478</v>
      </c>
      <c r="D48" s="41">
        <f t="shared" si="6"/>
        <v>10</v>
      </c>
      <c r="E48" s="42" t="str">
        <f t="shared" si="2"/>
        <v>BAHIA DE CADIZ</v>
      </c>
      <c r="F48" s="42">
        <f t="shared" si="7"/>
        <v>19104.5</v>
      </c>
      <c r="G48" s="42">
        <f t="shared" si="8"/>
        <v>30668</v>
      </c>
    </row>
    <row r="49" spans="1:7" x14ac:dyDescent="0.25">
      <c r="A49" s="42" t="str">
        <f t="shared" si="3"/>
        <v>CEUTA</v>
      </c>
      <c r="B49" s="41">
        <f t="shared" si="4"/>
        <v>2297</v>
      </c>
      <c r="C49" s="41">
        <f t="shared" si="5"/>
        <v>2375</v>
      </c>
      <c r="D49" s="41">
        <f t="shared" si="6"/>
        <v>19</v>
      </c>
      <c r="E49" s="42" t="str">
        <f t="shared" si="2"/>
        <v>TARRAGONA</v>
      </c>
      <c r="F49" s="42">
        <f t="shared" si="7"/>
        <v>19059</v>
      </c>
      <c r="G49" s="42">
        <f t="shared" si="8"/>
        <v>18113</v>
      </c>
    </row>
    <row r="50" spans="1:7" x14ac:dyDescent="0.25">
      <c r="A50" s="42" t="str">
        <f t="shared" si="3"/>
        <v>FERROL-SAN CIBRAO</v>
      </c>
      <c r="B50" s="41">
        <f t="shared" si="4"/>
        <v>116</v>
      </c>
      <c r="C50" s="41">
        <f t="shared" si="5"/>
        <v>109</v>
      </c>
      <c r="D50" s="41">
        <f t="shared" si="6"/>
        <v>24</v>
      </c>
      <c r="E50" s="42" t="str">
        <f t="shared" si="2"/>
        <v>CARTAGENA</v>
      </c>
      <c r="F50" s="42">
        <f t="shared" si="7"/>
        <v>16905</v>
      </c>
      <c r="G50" s="42">
        <f t="shared" si="8"/>
        <v>13955</v>
      </c>
    </row>
    <row r="51" spans="1:7" x14ac:dyDescent="0.25">
      <c r="A51" s="42" t="str">
        <f t="shared" si="3"/>
        <v>GIJON</v>
      </c>
      <c r="B51" s="41">
        <f t="shared" si="4"/>
        <v>9495</v>
      </c>
      <c r="C51" s="41">
        <f t="shared" si="5"/>
        <v>8249</v>
      </c>
      <c r="D51" s="41">
        <f t="shared" si="6"/>
        <v>16</v>
      </c>
      <c r="E51" s="42" t="str">
        <f t="shared" si="2"/>
        <v>BALEARES</v>
      </c>
      <c r="F51" s="42">
        <f t="shared" si="7"/>
        <v>15648</v>
      </c>
      <c r="G51" s="42">
        <f t="shared" si="8"/>
        <v>19194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10419</v>
      </c>
      <c r="G52" s="42">
        <f t="shared" si="8"/>
        <v>11112</v>
      </c>
    </row>
    <row r="53" spans="1:7" x14ac:dyDescent="0.25">
      <c r="A53" s="42" t="str">
        <f t="shared" si="3"/>
        <v>LAS PALMAS</v>
      </c>
      <c r="B53" s="41">
        <f t="shared" si="4"/>
        <v>107336</v>
      </c>
      <c r="C53" s="41">
        <f t="shared" si="5"/>
        <v>109600</v>
      </c>
      <c r="D53" s="41">
        <f t="shared" si="6"/>
        <v>4</v>
      </c>
      <c r="E53" s="42" t="str">
        <f t="shared" si="2"/>
        <v>GIJON</v>
      </c>
      <c r="F53" s="42">
        <f t="shared" si="7"/>
        <v>9495</v>
      </c>
      <c r="G53" s="42">
        <f t="shared" si="8"/>
        <v>8249</v>
      </c>
    </row>
    <row r="54" spans="1:7" x14ac:dyDescent="0.25">
      <c r="A54" s="42" t="str">
        <f t="shared" si="3"/>
        <v>MALAGA</v>
      </c>
      <c r="B54" s="41">
        <f t="shared" si="4"/>
        <v>5004</v>
      </c>
      <c r="C54" s="41">
        <f t="shared" si="5"/>
        <v>3756</v>
      </c>
      <c r="D54" s="41">
        <f t="shared" si="6"/>
        <v>18</v>
      </c>
      <c r="E54" s="42" t="str">
        <f t="shared" si="2"/>
        <v>MELILLA</v>
      </c>
      <c r="F54" s="42">
        <f t="shared" si="7"/>
        <v>5210</v>
      </c>
      <c r="G54" s="42">
        <f t="shared" si="8"/>
        <v>5811</v>
      </c>
    </row>
    <row r="55" spans="1:7" x14ac:dyDescent="0.25">
      <c r="A55" s="42" t="str">
        <f t="shared" si="3"/>
        <v>MARIN Y RIA DE PONTEVEDRA</v>
      </c>
      <c r="B55" s="41">
        <f t="shared" si="4"/>
        <v>10419</v>
      </c>
      <c r="C55" s="41">
        <f t="shared" si="5"/>
        <v>11112</v>
      </c>
      <c r="D55" s="41">
        <f t="shared" si="6"/>
        <v>15</v>
      </c>
      <c r="E55" s="42" t="str">
        <f t="shared" si="2"/>
        <v>MALAGA</v>
      </c>
      <c r="F55" s="42">
        <f t="shared" si="7"/>
        <v>5004</v>
      </c>
      <c r="G55" s="42">
        <f t="shared" si="8"/>
        <v>3756</v>
      </c>
    </row>
    <row r="56" spans="1:7" x14ac:dyDescent="0.25">
      <c r="A56" s="42" t="str">
        <f t="shared" si="3"/>
        <v>MELILLA</v>
      </c>
      <c r="B56" s="41">
        <f t="shared" si="4"/>
        <v>5210</v>
      </c>
      <c r="C56" s="41">
        <f t="shared" si="5"/>
        <v>5811</v>
      </c>
      <c r="D56" s="41">
        <f t="shared" si="6"/>
        <v>17</v>
      </c>
      <c r="E56" s="42" t="str">
        <f t="shared" si="2"/>
        <v>CEUTA</v>
      </c>
      <c r="F56" s="42">
        <f t="shared" si="7"/>
        <v>2297</v>
      </c>
      <c r="G56" s="42">
        <f t="shared" si="8"/>
        <v>2375</v>
      </c>
    </row>
    <row r="57" spans="1:7" x14ac:dyDescent="0.25">
      <c r="A57" s="42" t="str">
        <f t="shared" si="3"/>
        <v>MOTRIL</v>
      </c>
      <c r="B57" s="41">
        <f t="shared" si="4"/>
        <v>1176</v>
      </c>
      <c r="C57" s="41">
        <f t="shared" si="5"/>
        <v>806</v>
      </c>
      <c r="D57" s="41">
        <f t="shared" si="6"/>
        <v>21</v>
      </c>
      <c r="E57" s="42" t="str">
        <f t="shared" si="2"/>
        <v>A CORUÑA</v>
      </c>
      <c r="F57" s="42">
        <f t="shared" si="7"/>
        <v>1373</v>
      </c>
      <c r="G57" s="42">
        <f t="shared" si="8"/>
        <v>1433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1176</v>
      </c>
      <c r="G58" s="42">
        <f t="shared" si="8"/>
        <v>806</v>
      </c>
    </row>
    <row r="59" spans="1:7" x14ac:dyDescent="0.25">
      <c r="A59" s="42" t="str">
        <f t="shared" si="3"/>
        <v>SANTA CRUZ DE TENERIFE</v>
      </c>
      <c r="B59" s="41">
        <f t="shared" si="4"/>
        <v>88072</v>
      </c>
      <c r="C59" s="41">
        <f t="shared" si="5"/>
        <v>84807</v>
      </c>
      <c r="D59" s="41">
        <f t="shared" si="6"/>
        <v>5</v>
      </c>
      <c r="E59" s="42" t="str">
        <f t="shared" si="2"/>
        <v>ALMERIA</v>
      </c>
      <c r="F59" s="42">
        <f t="shared" si="7"/>
        <v>704</v>
      </c>
      <c r="G59" s="42">
        <f t="shared" si="8"/>
        <v>570</v>
      </c>
    </row>
    <row r="60" spans="1:7" x14ac:dyDescent="0.25">
      <c r="A60" s="42" t="str">
        <f t="shared" si="3"/>
        <v>SANTANDER</v>
      </c>
      <c r="B60" s="41">
        <f t="shared" si="4"/>
        <v>507</v>
      </c>
      <c r="C60" s="41">
        <f t="shared" si="5"/>
        <v>325</v>
      </c>
      <c r="D60" s="41">
        <f t="shared" si="6"/>
        <v>23</v>
      </c>
      <c r="E60" s="42" t="str">
        <f t="shared" si="2"/>
        <v>SANTANDER</v>
      </c>
      <c r="F60" s="42">
        <f t="shared" si="7"/>
        <v>507</v>
      </c>
      <c r="G60" s="42">
        <f t="shared" si="8"/>
        <v>325</v>
      </c>
    </row>
    <row r="61" spans="1:7" x14ac:dyDescent="0.25">
      <c r="A61" s="42" t="str">
        <f t="shared" si="3"/>
        <v>SEVILLA</v>
      </c>
      <c r="B61" s="41">
        <f t="shared" si="4"/>
        <v>41575</v>
      </c>
      <c r="C61" s="41">
        <f t="shared" si="5"/>
        <v>35635</v>
      </c>
      <c r="D61" s="41">
        <f t="shared" si="6"/>
        <v>8</v>
      </c>
      <c r="E61" s="42" t="str">
        <f t="shared" si="2"/>
        <v>FERROL-SAN CIBRAO</v>
      </c>
      <c r="F61" s="42">
        <f t="shared" si="7"/>
        <v>116</v>
      </c>
      <c r="G61" s="42">
        <f t="shared" si="8"/>
        <v>109</v>
      </c>
    </row>
    <row r="62" spans="1:7" x14ac:dyDescent="0.25">
      <c r="A62" s="42" t="str">
        <f t="shared" si="3"/>
        <v>TARRAGONA</v>
      </c>
      <c r="B62" s="41">
        <f t="shared" si="4"/>
        <v>19059</v>
      </c>
      <c r="C62" s="41">
        <f t="shared" si="5"/>
        <v>18113</v>
      </c>
      <c r="D62" s="41">
        <f t="shared" si="6"/>
        <v>12</v>
      </c>
      <c r="E62" s="42" t="str">
        <f t="shared" si="2"/>
        <v>VILAGARCIA</v>
      </c>
      <c r="F62" s="42">
        <f t="shared" si="7"/>
        <v>31</v>
      </c>
      <c r="G62" s="42">
        <f t="shared" si="8"/>
        <v>589</v>
      </c>
    </row>
    <row r="63" spans="1:7" x14ac:dyDescent="0.25">
      <c r="A63" s="42" t="str">
        <f t="shared" si="3"/>
        <v>VALENCIA</v>
      </c>
      <c r="B63" s="41">
        <f t="shared" si="4"/>
        <v>542710</v>
      </c>
      <c r="C63" s="41">
        <f t="shared" si="5"/>
        <v>491970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52412.5</v>
      </c>
      <c r="C64" s="41">
        <f t="shared" si="5"/>
        <v>47950.5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25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9739</v>
      </c>
      <c r="D7" s="9">
        <v>4175</v>
      </c>
      <c r="E7" s="9">
        <v>9739</v>
      </c>
      <c r="F7" s="10">
        <f>((E7*100)/D7)-100</f>
        <v>133.26946107784431</v>
      </c>
      <c r="G7" s="1"/>
      <c r="H7" s="1"/>
      <c r="I7" s="1"/>
    </row>
    <row r="8" spans="1:12" x14ac:dyDescent="0.25">
      <c r="A8" s="11" t="s">
        <v>45</v>
      </c>
      <c r="B8" s="12">
        <v>16334</v>
      </c>
      <c r="C8" s="12">
        <v>18728</v>
      </c>
      <c r="D8" s="12">
        <v>41089</v>
      </c>
      <c r="E8" s="12">
        <v>51636</v>
      </c>
      <c r="F8" s="13">
        <f t="shared" ref="F8:F35" si="0">((E8*100)/D8)-100</f>
        <v>25.668670447078298</v>
      </c>
      <c r="G8" s="1"/>
      <c r="H8" s="1"/>
      <c r="I8" s="1"/>
    </row>
    <row r="9" spans="1:12" x14ac:dyDescent="0.25">
      <c r="A9" s="8" t="s">
        <v>46</v>
      </c>
      <c r="B9" s="9">
        <v>35557</v>
      </c>
      <c r="C9" s="9">
        <v>34132</v>
      </c>
      <c r="D9" s="9">
        <v>110742</v>
      </c>
      <c r="E9" s="9">
        <v>108365</v>
      </c>
      <c r="F9" s="10">
        <f t="shared" si="0"/>
        <v>-2.1464304419280893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309192</v>
      </c>
      <c r="C11" s="9">
        <v>257304</v>
      </c>
      <c r="D11" s="9">
        <v>847199</v>
      </c>
      <c r="E11" s="9">
        <v>782732</v>
      </c>
      <c r="F11" s="10">
        <f t="shared" si="0"/>
        <v>-7.6094282453119035</v>
      </c>
      <c r="G11" s="1"/>
      <c r="H11" s="1"/>
      <c r="I11" s="1"/>
    </row>
    <row r="12" spans="1:12" x14ac:dyDescent="0.25">
      <c r="A12" s="11" t="s">
        <v>49</v>
      </c>
      <c r="B12" s="12">
        <v>9325</v>
      </c>
      <c r="C12" s="12">
        <v>15592</v>
      </c>
      <c r="D12" s="12">
        <v>19554</v>
      </c>
      <c r="E12" s="12">
        <v>44234</v>
      </c>
      <c r="F12" s="13">
        <f t="shared" si="0"/>
        <v>126.21458525109952</v>
      </c>
      <c r="G12" s="1"/>
      <c r="H12" s="1"/>
      <c r="I12" s="1"/>
    </row>
    <row r="13" spans="1:12" x14ac:dyDescent="0.25">
      <c r="A13" s="8" t="s">
        <v>50</v>
      </c>
      <c r="B13" s="9">
        <v>202826</v>
      </c>
      <c r="C13" s="9">
        <v>126461</v>
      </c>
      <c r="D13" s="9">
        <v>439218</v>
      </c>
      <c r="E13" s="9">
        <v>299473</v>
      </c>
      <c r="F13" s="10">
        <f t="shared" si="0"/>
        <v>-31.816774358063654</v>
      </c>
      <c r="G13" s="1"/>
      <c r="H13" s="1"/>
      <c r="I13" s="1"/>
    </row>
    <row r="14" spans="1:12" x14ac:dyDescent="0.25">
      <c r="A14" s="11" t="s">
        <v>51</v>
      </c>
      <c r="B14" s="12">
        <v>141502</v>
      </c>
      <c r="C14" s="12">
        <v>142327</v>
      </c>
      <c r="D14" s="12">
        <v>294293</v>
      </c>
      <c r="E14" s="12">
        <v>327412</v>
      </c>
      <c r="F14" s="13">
        <f t="shared" si="0"/>
        <v>11.253750513943586</v>
      </c>
      <c r="G14" s="1"/>
      <c r="H14" s="1"/>
      <c r="I14" s="1"/>
    </row>
    <row r="15" spans="1:12" x14ac:dyDescent="0.25">
      <c r="A15" s="8" t="s">
        <v>52</v>
      </c>
      <c r="B15" s="9">
        <v>8740</v>
      </c>
      <c r="C15" s="9">
        <v>0</v>
      </c>
      <c r="D15" s="9">
        <v>17715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53</v>
      </c>
      <c r="B16" s="12">
        <v>6008</v>
      </c>
      <c r="C16" s="12">
        <v>218</v>
      </c>
      <c r="D16" s="12">
        <v>12981</v>
      </c>
      <c r="E16" s="12">
        <v>2761</v>
      </c>
      <c r="F16" s="13">
        <f t="shared" si="0"/>
        <v>-78.730452199368301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150298</v>
      </c>
      <c r="C18" s="12">
        <v>124534</v>
      </c>
      <c r="D18" s="12">
        <v>396517</v>
      </c>
      <c r="E18" s="12">
        <v>379322</v>
      </c>
      <c r="F18" s="13">
        <f t="shared" si="0"/>
        <v>-4.3365101622376869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2579</v>
      </c>
      <c r="D20" s="12">
        <v>0</v>
      </c>
      <c r="E20" s="12">
        <v>5777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134043</v>
      </c>
      <c r="C22" s="12">
        <v>185762</v>
      </c>
      <c r="D22" s="12">
        <v>363101</v>
      </c>
      <c r="E22" s="12">
        <v>443392</v>
      </c>
      <c r="F22" s="13">
        <f t="shared" si="0"/>
        <v>22.112580246267569</v>
      </c>
      <c r="G22" s="1"/>
      <c r="H22" s="1"/>
      <c r="I22" s="1"/>
    </row>
    <row r="23" spans="1:9" x14ac:dyDescent="0.25">
      <c r="A23" s="8" t="s">
        <v>60</v>
      </c>
      <c r="B23" s="9">
        <v>46019</v>
      </c>
      <c r="C23" s="9">
        <v>57444</v>
      </c>
      <c r="D23" s="9">
        <v>135787</v>
      </c>
      <c r="E23" s="9">
        <v>139405</v>
      </c>
      <c r="F23" s="10">
        <f t="shared" si="0"/>
        <v>2.6644671433936935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44780</v>
      </c>
      <c r="C25" s="9">
        <v>33179</v>
      </c>
      <c r="D25" s="9">
        <v>114984</v>
      </c>
      <c r="E25" s="9">
        <v>101370</v>
      </c>
      <c r="F25" s="10">
        <f t="shared" si="0"/>
        <v>-11.839908161135469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398133</v>
      </c>
      <c r="C28" s="12">
        <v>484989</v>
      </c>
      <c r="D28" s="12">
        <v>1093096</v>
      </c>
      <c r="E28" s="12">
        <v>1221598</v>
      </c>
      <c r="F28" s="13">
        <f t="shared" si="0"/>
        <v>11.755783572531598</v>
      </c>
      <c r="G28" s="1"/>
      <c r="H28" s="1"/>
      <c r="I28" s="1"/>
    </row>
    <row r="29" spans="1:9" x14ac:dyDescent="0.25">
      <c r="A29" s="8" t="s">
        <v>66</v>
      </c>
      <c r="B29" s="9">
        <v>11538</v>
      </c>
      <c r="C29" s="9">
        <v>16677</v>
      </c>
      <c r="D29" s="9">
        <v>16820</v>
      </c>
      <c r="E29" s="9">
        <v>36218</v>
      </c>
      <c r="F29" s="10">
        <f t="shared" si="0"/>
        <v>115.32699167657552</v>
      </c>
      <c r="G29" s="1"/>
      <c r="H29" s="1"/>
      <c r="I29" s="1"/>
    </row>
    <row r="30" spans="1:9" x14ac:dyDescent="0.25">
      <c r="A30" s="11" t="s">
        <v>67</v>
      </c>
      <c r="B30" s="12">
        <v>1312</v>
      </c>
      <c r="C30" s="12">
        <v>1300</v>
      </c>
      <c r="D30" s="12">
        <v>1312</v>
      </c>
      <c r="E30" s="12">
        <v>1636</v>
      </c>
      <c r="F30" s="13">
        <f t="shared" si="0"/>
        <v>24.695121951219505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20417</v>
      </c>
      <c r="C32" s="12">
        <v>21043</v>
      </c>
      <c r="D32" s="12">
        <v>60190</v>
      </c>
      <c r="E32" s="12">
        <v>49037</v>
      </c>
      <c r="F32" s="13">
        <f t="shared" si="0"/>
        <v>-18.529656089051343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13572</v>
      </c>
      <c r="D33" s="9">
        <v>5503</v>
      </c>
      <c r="E33" s="9">
        <v>17114</v>
      </c>
      <c r="F33" s="10">
        <f t="shared" si="0"/>
        <v>210.9940032709431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1536024</v>
      </c>
      <c r="C35" s="15">
        <f t="shared" ref="C35:E35" si="1">SUM(C7:C34)</f>
        <v>1545580</v>
      </c>
      <c r="D35" s="15">
        <f t="shared" si="1"/>
        <v>3974276</v>
      </c>
      <c r="E35" s="15">
        <f t="shared" si="1"/>
        <v>4021221</v>
      </c>
      <c r="F35" s="16">
        <f t="shared" si="0"/>
        <v>1.1812214350487977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9739</v>
      </c>
      <c r="C38" s="41">
        <f>D7</f>
        <v>4175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1221598</v>
      </c>
      <c r="G38" s="42">
        <f>LOOKUP(E38,$A$38:$A$65,$C$38:$C$65)</f>
        <v>1093096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51636</v>
      </c>
      <c r="C39" s="41">
        <f t="shared" ref="C39:C65" si="5">D8</f>
        <v>41089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782732</v>
      </c>
      <c r="G39" s="42">
        <f t="shared" ref="G39:G65" si="8">LOOKUP(E39,$A$38:$A$65,$C$38:$C$65)</f>
        <v>847199</v>
      </c>
    </row>
    <row r="40" spans="1:9" x14ac:dyDescent="0.25">
      <c r="A40" s="42" t="str">
        <f t="shared" si="3"/>
        <v>ALMERIA</v>
      </c>
      <c r="B40" s="41">
        <f t="shared" si="4"/>
        <v>108365</v>
      </c>
      <c r="C40" s="41">
        <f t="shared" si="5"/>
        <v>110742</v>
      </c>
      <c r="D40" s="41">
        <f t="shared" si="6"/>
        <v>8</v>
      </c>
      <c r="E40" s="42" t="str">
        <f t="shared" si="2"/>
        <v>LAS PALMAS</v>
      </c>
      <c r="F40" s="42">
        <f t="shared" si="7"/>
        <v>443392</v>
      </c>
      <c r="G40" s="42">
        <f t="shared" si="8"/>
        <v>363101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379322</v>
      </c>
      <c r="G41" s="42">
        <f t="shared" si="8"/>
        <v>396517</v>
      </c>
    </row>
    <row r="42" spans="1:9" x14ac:dyDescent="0.25">
      <c r="A42" s="42" t="str">
        <f t="shared" si="3"/>
        <v>BAHIA DE ALGECIRAS</v>
      </c>
      <c r="B42" s="41">
        <f t="shared" si="4"/>
        <v>782732</v>
      </c>
      <c r="C42" s="41">
        <f t="shared" si="5"/>
        <v>847199</v>
      </c>
      <c r="D42" s="41">
        <f t="shared" si="6"/>
        <v>2</v>
      </c>
      <c r="E42" s="42" t="str">
        <f t="shared" si="2"/>
        <v>BARCELONA</v>
      </c>
      <c r="F42" s="42">
        <f t="shared" si="7"/>
        <v>327412</v>
      </c>
      <c r="G42" s="42">
        <f t="shared" si="8"/>
        <v>294293</v>
      </c>
    </row>
    <row r="43" spans="1:9" x14ac:dyDescent="0.25">
      <c r="A43" s="42" t="str">
        <f t="shared" si="3"/>
        <v>BAHIA DE CADIZ</v>
      </c>
      <c r="B43" s="41">
        <f t="shared" si="4"/>
        <v>44234</v>
      </c>
      <c r="C43" s="41">
        <f t="shared" si="5"/>
        <v>19554</v>
      </c>
      <c r="D43" s="41">
        <f t="shared" si="6"/>
        <v>12</v>
      </c>
      <c r="E43" s="42" t="str">
        <f t="shared" si="2"/>
        <v>BALEARES</v>
      </c>
      <c r="F43" s="42">
        <f t="shared" si="7"/>
        <v>299473</v>
      </c>
      <c r="G43" s="42">
        <f t="shared" si="8"/>
        <v>439218</v>
      </c>
    </row>
    <row r="44" spans="1:9" x14ac:dyDescent="0.25">
      <c r="A44" s="42" t="str">
        <f t="shared" si="3"/>
        <v>BALEARES</v>
      </c>
      <c r="B44" s="41">
        <f t="shared" si="4"/>
        <v>299473</v>
      </c>
      <c r="C44" s="41">
        <f t="shared" si="5"/>
        <v>439218</v>
      </c>
      <c r="D44" s="41">
        <f t="shared" si="6"/>
        <v>6</v>
      </c>
      <c r="E44" s="42" t="str">
        <f t="shared" si="2"/>
        <v>MALAGA</v>
      </c>
      <c r="F44" s="42">
        <f t="shared" si="7"/>
        <v>139405</v>
      </c>
      <c r="G44" s="42">
        <f t="shared" si="8"/>
        <v>135787</v>
      </c>
    </row>
    <row r="45" spans="1:9" x14ac:dyDescent="0.25">
      <c r="A45" s="42" t="str">
        <f t="shared" si="3"/>
        <v>BARCELONA</v>
      </c>
      <c r="B45" s="41">
        <f t="shared" si="4"/>
        <v>327412</v>
      </c>
      <c r="C45" s="41">
        <f t="shared" si="5"/>
        <v>294293</v>
      </c>
      <c r="D45" s="41">
        <f t="shared" si="6"/>
        <v>5</v>
      </c>
      <c r="E45" s="42" t="str">
        <f t="shared" si="2"/>
        <v>ALMERIA</v>
      </c>
      <c r="F45" s="42">
        <f t="shared" si="7"/>
        <v>108365</v>
      </c>
      <c r="G45" s="42">
        <f t="shared" si="8"/>
        <v>110742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17715</v>
      </c>
      <c r="D46" s="41">
        <f t="shared" si="6"/>
        <v>28</v>
      </c>
      <c r="E46" s="42" t="str">
        <f t="shared" si="2"/>
        <v>MELILLA</v>
      </c>
      <c r="F46" s="42">
        <f t="shared" si="7"/>
        <v>101370</v>
      </c>
      <c r="G46" s="42">
        <f t="shared" si="8"/>
        <v>114984</v>
      </c>
    </row>
    <row r="47" spans="1:9" x14ac:dyDescent="0.25">
      <c r="A47" s="42" t="str">
        <f t="shared" si="3"/>
        <v>CARTAGENA</v>
      </c>
      <c r="B47" s="41">
        <f t="shared" si="4"/>
        <v>2761</v>
      </c>
      <c r="C47" s="41">
        <f t="shared" si="5"/>
        <v>12981</v>
      </c>
      <c r="D47" s="41">
        <f t="shared" si="6"/>
        <v>17</v>
      </c>
      <c r="E47" s="42" t="str">
        <f t="shared" si="2"/>
        <v>ALICANTE</v>
      </c>
      <c r="F47" s="42">
        <f t="shared" si="7"/>
        <v>51636</v>
      </c>
      <c r="G47" s="42">
        <f t="shared" si="8"/>
        <v>41089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49037</v>
      </c>
      <c r="G48" s="42">
        <f t="shared" si="8"/>
        <v>60190</v>
      </c>
    </row>
    <row r="49" spans="1:7" x14ac:dyDescent="0.25">
      <c r="A49" s="42" t="str">
        <f t="shared" si="3"/>
        <v>CEUTA</v>
      </c>
      <c r="B49" s="41">
        <f t="shared" si="4"/>
        <v>379322</v>
      </c>
      <c r="C49" s="41">
        <f t="shared" si="5"/>
        <v>396517</v>
      </c>
      <c r="D49" s="41">
        <f t="shared" si="6"/>
        <v>4</v>
      </c>
      <c r="E49" s="42" t="str">
        <f t="shared" si="2"/>
        <v>BAHIA DE CADIZ</v>
      </c>
      <c r="F49" s="42">
        <f t="shared" si="7"/>
        <v>44234</v>
      </c>
      <c r="G49" s="42">
        <f t="shared" si="8"/>
        <v>19554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36218</v>
      </c>
      <c r="G50" s="42">
        <f t="shared" si="8"/>
        <v>16820</v>
      </c>
    </row>
    <row r="51" spans="1:7" x14ac:dyDescent="0.25">
      <c r="A51" s="42" t="str">
        <f t="shared" si="3"/>
        <v>GIJON</v>
      </c>
      <c r="B51" s="41">
        <f t="shared" si="4"/>
        <v>5777</v>
      </c>
      <c r="C51" s="41">
        <f t="shared" si="5"/>
        <v>0</v>
      </c>
      <c r="D51" s="41">
        <f t="shared" si="6"/>
        <v>16</v>
      </c>
      <c r="E51" s="42" t="str">
        <f t="shared" si="2"/>
        <v>VIGO</v>
      </c>
      <c r="F51" s="42">
        <f t="shared" si="7"/>
        <v>17114</v>
      </c>
      <c r="G51" s="42">
        <f t="shared" si="8"/>
        <v>5503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9739</v>
      </c>
      <c r="G52" s="42">
        <f t="shared" si="8"/>
        <v>4175</v>
      </c>
    </row>
    <row r="53" spans="1:7" x14ac:dyDescent="0.25">
      <c r="A53" s="42" t="str">
        <f t="shared" si="3"/>
        <v>LAS PALMAS</v>
      </c>
      <c r="B53" s="41">
        <f t="shared" si="4"/>
        <v>443392</v>
      </c>
      <c r="C53" s="41">
        <f t="shared" si="5"/>
        <v>363101</v>
      </c>
      <c r="D53" s="41">
        <f t="shared" si="6"/>
        <v>3</v>
      </c>
      <c r="E53" s="42" t="str">
        <f t="shared" si="2"/>
        <v>GIJON</v>
      </c>
      <c r="F53" s="42">
        <f t="shared" si="7"/>
        <v>5777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139405</v>
      </c>
      <c r="C54" s="41">
        <f t="shared" si="5"/>
        <v>135787</v>
      </c>
      <c r="D54" s="41">
        <f t="shared" si="6"/>
        <v>7</v>
      </c>
      <c r="E54" s="42" t="str">
        <f t="shared" si="2"/>
        <v>CARTAGENA</v>
      </c>
      <c r="F54" s="42">
        <f t="shared" si="7"/>
        <v>2761</v>
      </c>
      <c r="G54" s="42">
        <f t="shared" si="8"/>
        <v>12981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1636</v>
      </c>
      <c r="G55" s="42">
        <f t="shared" si="8"/>
        <v>1312</v>
      </c>
    </row>
    <row r="56" spans="1:7" x14ac:dyDescent="0.25">
      <c r="A56" s="42" t="str">
        <f t="shared" si="3"/>
        <v>MELILLA</v>
      </c>
      <c r="B56" s="41">
        <f t="shared" si="4"/>
        <v>101370</v>
      </c>
      <c r="C56" s="41">
        <f t="shared" si="5"/>
        <v>114984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1221598</v>
      </c>
      <c r="C59" s="41">
        <f t="shared" si="5"/>
        <v>1093096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36218</v>
      </c>
      <c r="C60" s="41">
        <f t="shared" si="5"/>
        <v>16820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1636</v>
      </c>
      <c r="C61" s="41">
        <f t="shared" si="5"/>
        <v>1312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49037</v>
      </c>
      <c r="C63" s="41">
        <f t="shared" si="5"/>
        <v>60190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17114</v>
      </c>
      <c r="C64" s="41">
        <f t="shared" si="5"/>
        <v>5503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9739</v>
      </c>
      <c r="D7" s="9">
        <v>4175</v>
      </c>
      <c r="E7" s="9">
        <v>9739</v>
      </c>
      <c r="F7" s="10">
        <f>((E7*100)/D7)-100</f>
        <v>133.26946107784431</v>
      </c>
      <c r="G7" s="1"/>
      <c r="H7" s="1"/>
      <c r="I7" s="1"/>
    </row>
    <row r="8" spans="1:12" x14ac:dyDescent="0.25">
      <c r="A8" s="11" t="s">
        <v>45</v>
      </c>
      <c r="B8" s="12">
        <v>4508</v>
      </c>
      <c r="C8" s="12">
        <v>4981</v>
      </c>
      <c r="D8" s="12">
        <v>7667</v>
      </c>
      <c r="E8" s="12">
        <v>13925</v>
      </c>
      <c r="F8" s="13">
        <f t="shared" ref="F8:F35" si="0">((E8*100)/D8)-100</f>
        <v>81.622538150515197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1510</v>
      </c>
      <c r="E9" s="9">
        <v>2236</v>
      </c>
      <c r="F9" s="10">
        <f t="shared" si="0"/>
        <v>48.079470198675494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7951</v>
      </c>
      <c r="C12" s="12">
        <v>14164</v>
      </c>
      <c r="D12" s="12">
        <v>15880</v>
      </c>
      <c r="E12" s="12">
        <v>40716</v>
      </c>
      <c r="F12" s="13">
        <f t="shared" si="0"/>
        <v>156.39798488664985</v>
      </c>
      <c r="G12" s="1"/>
      <c r="H12" s="1"/>
      <c r="I12" s="1"/>
    </row>
    <row r="13" spans="1:12" x14ac:dyDescent="0.25">
      <c r="A13" s="8" t="s">
        <v>50</v>
      </c>
      <c r="B13" s="9">
        <v>32101</v>
      </c>
      <c r="C13" s="9">
        <v>17866</v>
      </c>
      <c r="D13" s="9">
        <v>58861</v>
      </c>
      <c r="E13" s="9">
        <v>65499</v>
      </c>
      <c r="F13" s="10">
        <f t="shared" si="0"/>
        <v>11.277416285825936</v>
      </c>
      <c r="G13" s="1"/>
      <c r="H13" s="1"/>
      <c r="I13" s="1"/>
    </row>
    <row r="14" spans="1:12" x14ac:dyDescent="0.25">
      <c r="A14" s="11" t="s">
        <v>51</v>
      </c>
      <c r="B14" s="12">
        <v>72872</v>
      </c>
      <c r="C14" s="12">
        <v>77991</v>
      </c>
      <c r="D14" s="12">
        <v>162622</v>
      </c>
      <c r="E14" s="12">
        <v>192644</v>
      </c>
      <c r="F14" s="13">
        <f t="shared" si="0"/>
        <v>18.461216809533767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6008</v>
      </c>
      <c r="C16" s="12">
        <v>218</v>
      </c>
      <c r="D16" s="12">
        <v>12981</v>
      </c>
      <c r="E16" s="12">
        <v>2761</v>
      </c>
      <c r="F16" s="13">
        <f t="shared" si="0"/>
        <v>-78.730452199368301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1668</v>
      </c>
      <c r="C18" s="12">
        <v>0</v>
      </c>
      <c r="D18" s="12">
        <v>1668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1301</v>
      </c>
      <c r="D20" s="12">
        <v>0</v>
      </c>
      <c r="E20" s="12">
        <v>2696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67871</v>
      </c>
      <c r="C22" s="12">
        <v>126314</v>
      </c>
      <c r="D22" s="12">
        <v>198465</v>
      </c>
      <c r="E22" s="12">
        <v>286831</v>
      </c>
      <c r="F22" s="13">
        <f t="shared" si="0"/>
        <v>44.524727281888488</v>
      </c>
      <c r="G22" s="1"/>
      <c r="H22" s="1"/>
      <c r="I22" s="1"/>
    </row>
    <row r="23" spans="1:9" x14ac:dyDescent="0.25">
      <c r="A23" s="8" t="s">
        <v>60</v>
      </c>
      <c r="B23" s="9">
        <v>25347</v>
      </c>
      <c r="C23" s="9">
        <v>40784</v>
      </c>
      <c r="D23" s="9">
        <v>77904</v>
      </c>
      <c r="E23" s="9">
        <v>88505</v>
      </c>
      <c r="F23" s="10">
        <f t="shared" si="0"/>
        <v>13.607773670158139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79732</v>
      </c>
      <c r="C28" s="12">
        <v>130393</v>
      </c>
      <c r="D28" s="12">
        <v>228227</v>
      </c>
      <c r="E28" s="12">
        <v>289407</v>
      </c>
      <c r="F28" s="13">
        <f t="shared" si="0"/>
        <v>26.80664426207241</v>
      </c>
      <c r="G28" s="1"/>
      <c r="H28" s="1"/>
      <c r="I28" s="1"/>
    </row>
    <row r="29" spans="1:9" x14ac:dyDescent="0.25">
      <c r="A29" s="8" t="s">
        <v>66</v>
      </c>
      <c r="B29" s="9">
        <v>539</v>
      </c>
      <c r="C29" s="9">
        <v>1203</v>
      </c>
      <c r="D29" s="9">
        <v>2108</v>
      </c>
      <c r="E29" s="9">
        <v>3001</v>
      </c>
      <c r="F29" s="10">
        <f t="shared" si="0"/>
        <v>42.362428842504755</v>
      </c>
      <c r="G29" s="1"/>
      <c r="H29" s="1"/>
      <c r="I29" s="1"/>
    </row>
    <row r="30" spans="1:9" x14ac:dyDescent="0.25">
      <c r="A30" s="11" t="s">
        <v>67</v>
      </c>
      <c r="B30" s="12">
        <v>1312</v>
      </c>
      <c r="C30" s="12">
        <v>1300</v>
      </c>
      <c r="D30" s="12">
        <v>1312</v>
      </c>
      <c r="E30" s="12">
        <v>1636</v>
      </c>
      <c r="F30" s="13">
        <f t="shared" si="0"/>
        <v>24.695121951219505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8431</v>
      </c>
      <c r="C32" s="12">
        <v>6098</v>
      </c>
      <c r="D32" s="12">
        <v>25461</v>
      </c>
      <c r="E32" s="12">
        <v>8236</v>
      </c>
      <c r="F32" s="13">
        <f t="shared" si="0"/>
        <v>-67.652488119084097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13572</v>
      </c>
      <c r="D33" s="9">
        <v>5503</v>
      </c>
      <c r="E33" s="9">
        <v>17114</v>
      </c>
      <c r="F33" s="10">
        <f t="shared" si="0"/>
        <v>210.9940032709431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308340</v>
      </c>
      <c r="C35" s="15">
        <f t="shared" ref="C35:E35" si="1">SUM(C7:C34)</f>
        <v>445924</v>
      </c>
      <c r="D35" s="15">
        <f t="shared" si="1"/>
        <v>804344</v>
      </c>
      <c r="E35" s="15">
        <f t="shared" si="1"/>
        <v>1024946</v>
      </c>
      <c r="F35" s="16">
        <f t="shared" si="0"/>
        <v>27.426325054951619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9739</v>
      </c>
      <c r="C38" s="41">
        <f>D7</f>
        <v>4175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289407</v>
      </c>
      <c r="G38" s="42">
        <f>LOOKUP(E38,$A$38:$A$65,$C$38:$C$65)</f>
        <v>228227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13925</v>
      </c>
      <c r="C39" s="41">
        <f t="shared" ref="C39:C65" si="5">D8</f>
        <v>7667</v>
      </c>
      <c r="D39" s="41">
        <f t="shared" ref="D39:D65" si="6">_xlfn.RANK.EQ(B39,$B$38:$B$65)+COUNTIF($B$38:$B$65,B39)-1</f>
        <v>8</v>
      </c>
      <c r="E39" s="42" t="str">
        <f t="shared" si="2"/>
        <v>LAS PALMAS</v>
      </c>
      <c r="F39" s="42">
        <f t="shared" ref="F39:F54" si="7">LOOKUP(E39,$A$38:$A$65,$B$38:$B$65)</f>
        <v>286831</v>
      </c>
      <c r="G39" s="42">
        <f t="shared" ref="G39:G65" si="8">LOOKUP(E39,$A$38:$A$65,$C$38:$C$65)</f>
        <v>198465</v>
      </c>
    </row>
    <row r="40" spans="1:9" x14ac:dyDescent="0.25">
      <c r="A40" s="42" t="str">
        <f t="shared" si="3"/>
        <v>ALMERIA</v>
      </c>
      <c r="B40" s="41">
        <f t="shared" si="4"/>
        <v>2236</v>
      </c>
      <c r="C40" s="41">
        <f t="shared" si="5"/>
        <v>1510</v>
      </c>
      <c r="D40" s="41">
        <f t="shared" si="6"/>
        <v>14</v>
      </c>
      <c r="E40" s="42" t="str">
        <f t="shared" si="2"/>
        <v>BARCELONA</v>
      </c>
      <c r="F40" s="42">
        <f t="shared" si="7"/>
        <v>192644</v>
      </c>
      <c r="G40" s="42">
        <f t="shared" si="8"/>
        <v>162622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88505</v>
      </c>
      <c r="G41" s="42">
        <f t="shared" si="8"/>
        <v>77904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65499</v>
      </c>
      <c r="G42" s="42">
        <f t="shared" si="8"/>
        <v>58861</v>
      </c>
    </row>
    <row r="43" spans="1:9" x14ac:dyDescent="0.25">
      <c r="A43" s="42" t="str">
        <f t="shared" si="3"/>
        <v>BAHIA DE CADIZ</v>
      </c>
      <c r="B43" s="41">
        <f t="shared" si="4"/>
        <v>40716</v>
      </c>
      <c r="C43" s="41">
        <f t="shared" si="5"/>
        <v>15880</v>
      </c>
      <c r="D43" s="41">
        <f t="shared" si="6"/>
        <v>6</v>
      </c>
      <c r="E43" s="42" t="str">
        <f t="shared" si="2"/>
        <v>BAHIA DE CADIZ</v>
      </c>
      <c r="F43" s="42">
        <f t="shared" si="7"/>
        <v>40716</v>
      </c>
      <c r="G43" s="42">
        <f t="shared" si="8"/>
        <v>15880</v>
      </c>
    </row>
    <row r="44" spans="1:9" x14ac:dyDescent="0.25">
      <c r="A44" s="42" t="str">
        <f t="shared" si="3"/>
        <v>BALEARES</v>
      </c>
      <c r="B44" s="41">
        <f t="shared" si="4"/>
        <v>65499</v>
      </c>
      <c r="C44" s="41">
        <f t="shared" si="5"/>
        <v>58861</v>
      </c>
      <c r="D44" s="41">
        <f t="shared" si="6"/>
        <v>5</v>
      </c>
      <c r="E44" s="42" t="str">
        <f t="shared" si="2"/>
        <v>VIGO</v>
      </c>
      <c r="F44" s="42">
        <f t="shared" si="7"/>
        <v>17114</v>
      </c>
      <c r="G44" s="42">
        <f t="shared" si="8"/>
        <v>5503</v>
      </c>
    </row>
    <row r="45" spans="1:9" x14ac:dyDescent="0.25">
      <c r="A45" s="42" t="str">
        <f t="shared" si="3"/>
        <v>BARCELONA</v>
      </c>
      <c r="B45" s="41">
        <f t="shared" si="4"/>
        <v>192644</v>
      </c>
      <c r="C45" s="41">
        <f t="shared" si="5"/>
        <v>162622</v>
      </c>
      <c r="D45" s="41">
        <f t="shared" si="6"/>
        <v>3</v>
      </c>
      <c r="E45" s="42" t="str">
        <f t="shared" si="2"/>
        <v>ALICANTE</v>
      </c>
      <c r="F45" s="42">
        <f t="shared" si="7"/>
        <v>13925</v>
      </c>
      <c r="G45" s="42">
        <f t="shared" si="8"/>
        <v>7667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 CORUÑA</v>
      </c>
      <c r="F46" s="42">
        <f t="shared" si="7"/>
        <v>9739</v>
      </c>
      <c r="G46" s="42">
        <f t="shared" si="8"/>
        <v>4175</v>
      </c>
    </row>
    <row r="47" spans="1:9" x14ac:dyDescent="0.25">
      <c r="A47" s="42" t="str">
        <f t="shared" si="3"/>
        <v>CARTAGENA</v>
      </c>
      <c r="B47" s="41">
        <f t="shared" si="4"/>
        <v>2761</v>
      </c>
      <c r="C47" s="41">
        <f t="shared" si="5"/>
        <v>12981</v>
      </c>
      <c r="D47" s="41">
        <f t="shared" si="6"/>
        <v>12</v>
      </c>
      <c r="E47" s="42" t="str">
        <f t="shared" si="2"/>
        <v>VALENCIA</v>
      </c>
      <c r="F47" s="42">
        <f t="shared" si="7"/>
        <v>8236</v>
      </c>
      <c r="G47" s="42">
        <f t="shared" si="8"/>
        <v>25461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3001</v>
      </c>
      <c r="G48" s="42">
        <f t="shared" si="8"/>
        <v>2108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1668</v>
      </c>
      <c r="D49" s="41">
        <f t="shared" si="6"/>
        <v>28</v>
      </c>
      <c r="E49" s="42" t="str">
        <f t="shared" si="2"/>
        <v>CARTAGENA</v>
      </c>
      <c r="F49" s="42">
        <f t="shared" si="7"/>
        <v>2761</v>
      </c>
      <c r="G49" s="42">
        <f t="shared" si="8"/>
        <v>12981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2696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2696</v>
      </c>
      <c r="C51" s="41">
        <f t="shared" si="5"/>
        <v>0</v>
      </c>
      <c r="D51" s="41">
        <f t="shared" si="6"/>
        <v>13</v>
      </c>
      <c r="E51" s="42" t="str">
        <f t="shared" si="2"/>
        <v>ALMERIA</v>
      </c>
      <c r="F51" s="42">
        <f t="shared" si="7"/>
        <v>2236</v>
      </c>
      <c r="G51" s="42">
        <f t="shared" si="8"/>
        <v>1510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1636</v>
      </c>
      <c r="G52" s="42">
        <f t="shared" si="8"/>
        <v>1312</v>
      </c>
    </row>
    <row r="53" spans="1:7" x14ac:dyDescent="0.25">
      <c r="A53" s="42" t="str">
        <f t="shared" si="3"/>
        <v>LAS PALMAS</v>
      </c>
      <c r="B53" s="41">
        <f t="shared" si="4"/>
        <v>286831</v>
      </c>
      <c r="C53" s="41">
        <f t="shared" si="5"/>
        <v>198465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88505</v>
      </c>
      <c r="C54" s="41">
        <f t="shared" si="5"/>
        <v>77904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289407</v>
      </c>
      <c r="C59" s="41">
        <f t="shared" si="5"/>
        <v>228227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3001</v>
      </c>
      <c r="C60" s="41">
        <f t="shared" si="5"/>
        <v>2108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1636</v>
      </c>
      <c r="C61" s="41">
        <f t="shared" si="5"/>
        <v>1312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8236</v>
      </c>
      <c r="C63" s="41">
        <f t="shared" si="5"/>
        <v>25461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17114</v>
      </c>
      <c r="C64" s="41">
        <f t="shared" si="5"/>
        <v>5503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2730</v>
      </c>
      <c r="C8" s="12">
        <v>3644</v>
      </c>
      <c r="D8" s="12">
        <v>7597</v>
      </c>
      <c r="E8" s="12">
        <v>9645</v>
      </c>
      <c r="F8" s="13">
        <f t="shared" ref="F8:F35" si="0">((E8*100)/D8)-100</f>
        <v>26.958009740687118</v>
      </c>
      <c r="G8" s="1"/>
      <c r="H8" s="1"/>
      <c r="I8" s="1"/>
    </row>
    <row r="9" spans="1:12" x14ac:dyDescent="0.25">
      <c r="A9" s="8" t="s">
        <v>46</v>
      </c>
      <c r="B9" s="9">
        <v>5605</v>
      </c>
      <c r="C9" s="9">
        <v>5261</v>
      </c>
      <c r="D9" s="9">
        <v>17708</v>
      </c>
      <c r="E9" s="9">
        <v>15887</v>
      </c>
      <c r="F9" s="10">
        <f t="shared" si="0"/>
        <v>-10.283487689180035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74336</v>
      </c>
      <c r="C11" s="9">
        <v>60294</v>
      </c>
      <c r="D11" s="9">
        <v>213980</v>
      </c>
      <c r="E11" s="9">
        <v>187888</v>
      </c>
      <c r="F11" s="10">
        <f t="shared" si="0"/>
        <v>-12.193662959155063</v>
      </c>
      <c r="G11" s="1"/>
      <c r="H11" s="1"/>
      <c r="I11" s="1"/>
    </row>
    <row r="12" spans="1:12" x14ac:dyDescent="0.25">
      <c r="A12" s="11" t="s">
        <v>49</v>
      </c>
      <c r="B12" s="12">
        <v>715</v>
      </c>
      <c r="C12" s="12">
        <v>775</v>
      </c>
      <c r="D12" s="12">
        <v>1889</v>
      </c>
      <c r="E12" s="12">
        <v>1887</v>
      </c>
      <c r="F12" s="13">
        <f t="shared" si="0"/>
        <v>-0.10587612493382892</v>
      </c>
      <c r="G12" s="1"/>
      <c r="H12" s="1"/>
      <c r="I12" s="1"/>
    </row>
    <row r="13" spans="1:12" x14ac:dyDescent="0.25">
      <c r="A13" s="8" t="s">
        <v>50</v>
      </c>
      <c r="B13" s="9">
        <v>19499</v>
      </c>
      <c r="C13" s="9">
        <v>16042</v>
      </c>
      <c r="D13" s="9">
        <v>51065</v>
      </c>
      <c r="E13" s="9">
        <v>46008</v>
      </c>
      <c r="F13" s="10">
        <f t="shared" si="0"/>
        <v>-9.9030647214334664</v>
      </c>
      <c r="G13" s="1"/>
      <c r="H13" s="1"/>
      <c r="I13" s="1"/>
    </row>
    <row r="14" spans="1:12" x14ac:dyDescent="0.25">
      <c r="A14" s="11" t="s">
        <v>51</v>
      </c>
      <c r="B14" s="12">
        <v>13110</v>
      </c>
      <c r="C14" s="12">
        <v>11881</v>
      </c>
      <c r="D14" s="12">
        <v>31554</v>
      </c>
      <c r="E14" s="12">
        <v>31514</v>
      </c>
      <c r="F14" s="13">
        <f t="shared" si="0"/>
        <v>-0.12676681244849419</v>
      </c>
      <c r="G14" s="1"/>
      <c r="H14" s="1"/>
      <c r="I14" s="1"/>
    </row>
    <row r="15" spans="1:12" x14ac:dyDescent="0.25">
      <c r="A15" s="8" t="s">
        <v>52</v>
      </c>
      <c r="B15" s="9">
        <v>2587</v>
      </c>
      <c r="C15" s="9">
        <v>0</v>
      </c>
      <c r="D15" s="9">
        <v>5104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30982</v>
      </c>
      <c r="C18" s="12">
        <v>24727</v>
      </c>
      <c r="D18" s="12">
        <v>84693</v>
      </c>
      <c r="E18" s="12">
        <v>76222</v>
      </c>
      <c r="F18" s="13">
        <f t="shared" si="0"/>
        <v>-10.002007249713671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524</v>
      </c>
      <c r="D20" s="12">
        <v>0</v>
      </c>
      <c r="E20" s="12">
        <v>1389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15485</v>
      </c>
      <c r="C22" s="12">
        <v>15046</v>
      </c>
      <c r="D22" s="12">
        <v>40174</v>
      </c>
      <c r="E22" s="12">
        <v>42784</v>
      </c>
      <c r="F22" s="13">
        <f t="shared" si="0"/>
        <v>6.4967391845472235</v>
      </c>
      <c r="G22" s="1"/>
      <c r="H22" s="1"/>
      <c r="I22" s="1"/>
    </row>
    <row r="23" spans="1:9" x14ac:dyDescent="0.25">
      <c r="A23" s="8" t="s">
        <v>60</v>
      </c>
      <c r="B23" s="9">
        <v>1971</v>
      </c>
      <c r="C23" s="9">
        <v>1170</v>
      </c>
      <c r="D23" s="9">
        <v>5698</v>
      </c>
      <c r="E23" s="9">
        <v>3986</v>
      </c>
      <c r="F23" s="10">
        <f t="shared" si="0"/>
        <v>-30.045630045630048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5216</v>
      </c>
      <c r="C25" s="9">
        <v>3397</v>
      </c>
      <c r="D25" s="9">
        <v>14004</v>
      </c>
      <c r="E25" s="9">
        <v>10521</v>
      </c>
      <c r="F25" s="10">
        <f t="shared" si="0"/>
        <v>-24.871465295629818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57613</v>
      </c>
      <c r="C28" s="12">
        <v>58269</v>
      </c>
      <c r="D28" s="12">
        <v>154460</v>
      </c>
      <c r="E28" s="12">
        <v>159264</v>
      </c>
      <c r="F28" s="13">
        <f t="shared" si="0"/>
        <v>3.1101903405412372</v>
      </c>
      <c r="G28" s="1"/>
      <c r="H28" s="1"/>
      <c r="I28" s="1"/>
    </row>
    <row r="29" spans="1:9" x14ac:dyDescent="0.25">
      <c r="A29" s="8" t="s">
        <v>66</v>
      </c>
      <c r="B29" s="9">
        <v>4692</v>
      </c>
      <c r="C29" s="9">
        <v>6907</v>
      </c>
      <c r="D29" s="9">
        <v>5725</v>
      </c>
      <c r="E29" s="9">
        <v>14524</v>
      </c>
      <c r="F29" s="10">
        <f t="shared" si="0"/>
        <v>153.6943231441048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98</v>
      </c>
      <c r="D31" s="9">
        <v>0</v>
      </c>
      <c r="E31" s="9">
        <v>98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3721</v>
      </c>
      <c r="C32" s="12">
        <v>3433</v>
      </c>
      <c r="D32" s="12">
        <v>12064</v>
      </c>
      <c r="E32" s="12">
        <v>11647</v>
      </c>
      <c r="F32" s="13">
        <f t="shared" si="0"/>
        <v>-3.4565649867374049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238262</v>
      </c>
      <c r="C35" s="15">
        <f t="shared" ref="C35:E35" si="1">SUM(C7:C34)</f>
        <v>211468</v>
      </c>
      <c r="D35" s="15">
        <f t="shared" si="1"/>
        <v>645715</v>
      </c>
      <c r="E35" s="15">
        <f t="shared" si="1"/>
        <v>613264</v>
      </c>
      <c r="F35" s="16">
        <f t="shared" si="0"/>
        <v>-5.025591785849798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187888</v>
      </c>
      <c r="G38" s="42">
        <f>LOOKUP(E38,$A$38:$A$65,$C$38:$C$65)</f>
        <v>213980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9645</v>
      </c>
      <c r="C39" s="41">
        <f t="shared" ref="C39:C65" si="5">D8</f>
        <v>7597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159264</v>
      </c>
      <c r="G39" s="42">
        <f t="shared" ref="G39:G65" si="8">LOOKUP(E39,$A$38:$A$65,$C$38:$C$65)</f>
        <v>154460</v>
      </c>
    </row>
    <row r="40" spans="1:9" x14ac:dyDescent="0.25">
      <c r="A40" s="42" t="str">
        <f t="shared" si="3"/>
        <v>ALMERIA</v>
      </c>
      <c r="B40" s="41">
        <f t="shared" si="4"/>
        <v>15887</v>
      </c>
      <c r="C40" s="41">
        <f t="shared" si="5"/>
        <v>17708</v>
      </c>
      <c r="D40" s="41">
        <f t="shared" si="6"/>
        <v>7</v>
      </c>
      <c r="E40" s="42" t="str">
        <f t="shared" si="2"/>
        <v>CEUTA</v>
      </c>
      <c r="F40" s="42">
        <f t="shared" si="7"/>
        <v>76222</v>
      </c>
      <c r="G40" s="42">
        <f t="shared" si="8"/>
        <v>84693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46008</v>
      </c>
      <c r="G41" s="42">
        <f t="shared" si="8"/>
        <v>51065</v>
      </c>
    </row>
    <row r="42" spans="1:9" x14ac:dyDescent="0.25">
      <c r="A42" s="42" t="str">
        <f t="shared" si="3"/>
        <v>BAHIA DE ALGECIRAS</v>
      </c>
      <c r="B42" s="41">
        <f t="shared" si="4"/>
        <v>187888</v>
      </c>
      <c r="C42" s="41">
        <f t="shared" si="5"/>
        <v>213980</v>
      </c>
      <c r="D42" s="41">
        <f t="shared" si="6"/>
        <v>1</v>
      </c>
      <c r="E42" s="42" t="str">
        <f t="shared" si="2"/>
        <v>LAS PALMAS</v>
      </c>
      <c r="F42" s="42">
        <f t="shared" si="7"/>
        <v>42784</v>
      </c>
      <c r="G42" s="42">
        <f t="shared" si="8"/>
        <v>40174</v>
      </c>
    </row>
    <row r="43" spans="1:9" x14ac:dyDescent="0.25">
      <c r="A43" s="42" t="str">
        <f t="shared" si="3"/>
        <v>BAHIA DE CADIZ</v>
      </c>
      <c r="B43" s="41">
        <f t="shared" si="4"/>
        <v>1887</v>
      </c>
      <c r="C43" s="41">
        <f t="shared" si="5"/>
        <v>1889</v>
      </c>
      <c r="D43" s="41">
        <f t="shared" si="6"/>
        <v>13</v>
      </c>
      <c r="E43" s="42" t="str">
        <f t="shared" si="2"/>
        <v>BARCELONA</v>
      </c>
      <c r="F43" s="42">
        <f t="shared" si="7"/>
        <v>31514</v>
      </c>
      <c r="G43" s="42">
        <f t="shared" si="8"/>
        <v>31554</v>
      </c>
    </row>
    <row r="44" spans="1:9" x14ac:dyDescent="0.25">
      <c r="A44" s="42" t="str">
        <f t="shared" si="3"/>
        <v>BALEARES</v>
      </c>
      <c r="B44" s="41">
        <f t="shared" si="4"/>
        <v>46008</v>
      </c>
      <c r="C44" s="41">
        <f t="shared" si="5"/>
        <v>51065</v>
      </c>
      <c r="D44" s="41">
        <f t="shared" si="6"/>
        <v>4</v>
      </c>
      <c r="E44" s="42" t="str">
        <f t="shared" si="2"/>
        <v>ALMERIA</v>
      </c>
      <c r="F44" s="42">
        <f t="shared" si="7"/>
        <v>15887</v>
      </c>
      <c r="G44" s="42">
        <f t="shared" si="8"/>
        <v>17708</v>
      </c>
    </row>
    <row r="45" spans="1:9" x14ac:dyDescent="0.25">
      <c r="A45" s="42" t="str">
        <f t="shared" si="3"/>
        <v>BARCELONA</v>
      </c>
      <c r="B45" s="41">
        <f t="shared" si="4"/>
        <v>31514</v>
      </c>
      <c r="C45" s="41">
        <f t="shared" si="5"/>
        <v>31554</v>
      </c>
      <c r="D45" s="41">
        <f t="shared" si="6"/>
        <v>6</v>
      </c>
      <c r="E45" s="42" t="str">
        <f t="shared" si="2"/>
        <v>SANTANDER</v>
      </c>
      <c r="F45" s="42">
        <f t="shared" si="7"/>
        <v>14524</v>
      </c>
      <c r="G45" s="42">
        <f t="shared" si="8"/>
        <v>5725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5104</v>
      </c>
      <c r="D46" s="41">
        <f t="shared" si="6"/>
        <v>28</v>
      </c>
      <c r="E46" s="42" t="str">
        <f t="shared" si="2"/>
        <v>VALENCIA</v>
      </c>
      <c r="F46" s="42">
        <f t="shared" si="7"/>
        <v>11647</v>
      </c>
      <c r="G46" s="42">
        <f t="shared" si="8"/>
        <v>12064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MELILLA</v>
      </c>
      <c r="F47" s="42">
        <f t="shared" si="7"/>
        <v>10521</v>
      </c>
      <c r="G47" s="42">
        <f t="shared" si="8"/>
        <v>14004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9645</v>
      </c>
      <c r="G48" s="42">
        <f t="shared" si="8"/>
        <v>7597</v>
      </c>
    </row>
    <row r="49" spans="1:7" x14ac:dyDescent="0.25">
      <c r="A49" s="42" t="str">
        <f t="shared" si="3"/>
        <v>CEUTA</v>
      </c>
      <c r="B49" s="41">
        <f t="shared" si="4"/>
        <v>76222</v>
      </c>
      <c r="C49" s="41">
        <f t="shared" si="5"/>
        <v>84693</v>
      </c>
      <c r="D49" s="41">
        <f t="shared" si="6"/>
        <v>3</v>
      </c>
      <c r="E49" s="42" t="str">
        <f t="shared" si="2"/>
        <v>MALAGA</v>
      </c>
      <c r="F49" s="42">
        <f t="shared" si="7"/>
        <v>3986</v>
      </c>
      <c r="G49" s="42">
        <f t="shared" si="8"/>
        <v>5698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1887</v>
      </c>
      <c r="G50" s="42">
        <f t="shared" si="8"/>
        <v>1889</v>
      </c>
    </row>
    <row r="51" spans="1:7" x14ac:dyDescent="0.25">
      <c r="A51" s="42" t="str">
        <f t="shared" si="3"/>
        <v>GIJON</v>
      </c>
      <c r="B51" s="41">
        <f t="shared" si="4"/>
        <v>1389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1389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98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42784</v>
      </c>
      <c r="C53" s="41">
        <f t="shared" si="5"/>
        <v>40174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3986</v>
      </c>
      <c r="C54" s="41">
        <f t="shared" si="5"/>
        <v>5698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10521</v>
      </c>
      <c r="C56" s="41">
        <f t="shared" si="5"/>
        <v>14004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159264</v>
      </c>
      <c r="C59" s="41">
        <f t="shared" si="5"/>
        <v>154460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14524</v>
      </c>
      <c r="C60" s="41">
        <f t="shared" si="5"/>
        <v>5725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11647</v>
      </c>
      <c r="C63" s="41">
        <f t="shared" si="5"/>
        <v>12064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100</v>
      </c>
      <c r="C7" s="9">
        <v>95</v>
      </c>
      <c r="D7" s="9">
        <v>295</v>
      </c>
      <c r="E7" s="9">
        <v>253</v>
      </c>
      <c r="F7" s="10">
        <f>((E7*100)/D7)-100</f>
        <v>-14.237288135593218</v>
      </c>
      <c r="G7" s="1"/>
      <c r="H7" s="1"/>
      <c r="I7" s="1"/>
    </row>
    <row r="8" spans="1:12" x14ac:dyDescent="0.25">
      <c r="A8" s="11" t="s">
        <v>45</v>
      </c>
      <c r="B8" s="12">
        <v>76</v>
      </c>
      <c r="C8" s="12">
        <v>75</v>
      </c>
      <c r="D8" s="12">
        <v>201</v>
      </c>
      <c r="E8" s="12">
        <v>201</v>
      </c>
      <c r="F8" s="13">
        <f t="shared" ref="F8:F35" si="0">((E8*100)/D8)-100</f>
        <v>0</v>
      </c>
      <c r="G8" s="1"/>
      <c r="H8" s="1"/>
      <c r="I8" s="1"/>
    </row>
    <row r="9" spans="1:12" x14ac:dyDescent="0.25">
      <c r="A9" s="8" t="s">
        <v>46</v>
      </c>
      <c r="B9" s="9">
        <v>115</v>
      </c>
      <c r="C9" s="9">
        <v>107</v>
      </c>
      <c r="D9" s="9">
        <v>335</v>
      </c>
      <c r="E9" s="9">
        <v>322</v>
      </c>
      <c r="F9" s="10">
        <f t="shared" si="0"/>
        <v>-3.880597014925371</v>
      </c>
      <c r="G9" s="1"/>
      <c r="H9" s="1"/>
      <c r="I9" s="1"/>
    </row>
    <row r="10" spans="1:12" x14ac:dyDescent="0.25">
      <c r="A10" s="11" t="s">
        <v>47</v>
      </c>
      <c r="B10" s="12">
        <v>94</v>
      </c>
      <c r="C10" s="12">
        <v>92</v>
      </c>
      <c r="D10" s="12">
        <v>237</v>
      </c>
      <c r="E10" s="12">
        <v>225</v>
      </c>
      <c r="F10" s="13">
        <f t="shared" si="0"/>
        <v>-5.0632911392405049</v>
      </c>
      <c r="G10" s="1"/>
      <c r="H10" s="1"/>
      <c r="I10" s="1"/>
    </row>
    <row r="11" spans="1:12" x14ac:dyDescent="0.25">
      <c r="A11" s="8" t="s">
        <v>48</v>
      </c>
      <c r="B11" s="9">
        <v>2145</v>
      </c>
      <c r="C11" s="9">
        <v>2143</v>
      </c>
      <c r="D11" s="9">
        <v>6050</v>
      </c>
      <c r="E11" s="9">
        <v>6581</v>
      </c>
      <c r="F11" s="10">
        <f t="shared" si="0"/>
        <v>8.7768595041322328</v>
      </c>
      <c r="G11" s="1"/>
      <c r="H11" s="1"/>
      <c r="I11" s="1"/>
    </row>
    <row r="12" spans="1:12" x14ac:dyDescent="0.25">
      <c r="A12" s="11" t="s">
        <v>49</v>
      </c>
      <c r="B12" s="12">
        <v>105</v>
      </c>
      <c r="C12" s="12">
        <v>128</v>
      </c>
      <c r="D12" s="12">
        <v>314</v>
      </c>
      <c r="E12" s="12">
        <v>339</v>
      </c>
      <c r="F12" s="13">
        <f t="shared" si="0"/>
        <v>7.9617834394904463</v>
      </c>
      <c r="G12" s="1"/>
      <c r="H12" s="1"/>
      <c r="I12" s="1"/>
    </row>
    <row r="13" spans="1:12" x14ac:dyDescent="0.25">
      <c r="A13" s="8" t="s">
        <v>50</v>
      </c>
      <c r="B13" s="9">
        <v>588</v>
      </c>
      <c r="C13" s="9">
        <v>515</v>
      </c>
      <c r="D13" s="9">
        <v>1573</v>
      </c>
      <c r="E13" s="9">
        <v>1832</v>
      </c>
      <c r="F13" s="10">
        <f t="shared" si="0"/>
        <v>16.465352828989197</v>
      </c>
      <c r="G13" s="1"/>
      <c r="H13" s="1"/>
      <c r="I13" s="1"/>
    </row>
    <row r="14" spans="1:12" x14ac:dyDescent="0.25">
      <c r="A14" s="11" t="s">
        <v>51</v>
      </c>
      <c r="B14" s="12">
        <v>639</v>
      </c>
      <c r="C14" s="12">
        <v>612</v>
      </c>
      <c r="D14" s="12">
        <v>1739</v>
      </c>
      <c r="E14" s="12">
        <v>1765</v>
      </c>
      <c r="F14" s="13">
        <f t="shared" si="0"/>
        <v>1.4951121334100037</v>
      </c>
      <c r="G14" s="1"/>
      <c r="H14" s="1"/>
      <c r="I14" s="1"/>
    </row>
    <row r="15" spans="1:12" x14ac:dyDescent="0.25">
      <c r="A15" s="8" t="s">
        <v>52</v>
      </c>
      <c r="B15" s="9">
        <v>246</v>
      </c>
      <c r="C15" s="9">
        <v>275</v>
      </c>
      <c r="D15" s="9">
        <v>744</v>
      </c>
      <c r="E15" s="9">
        <v>761</v>
      </c>
      <c r="F15" s="10">
        <f t="shared" si="0"/>
        <v>2.2849462365591364</v>
      </c>
      <c r="G15" s="1"/>
      <c r="H15" s="1"/>
      <c r="I15" s="1"/>
    </row>
    <row r="16" spans="1:12" x14ac:dyDescent="0.25">
      <c r="A16" s="11" t="s">
        <v>53</v>
      </c>
      <c r="B16" s="12">
        <v>119</v>
      </c>
      <c r="C16" s="12">
        <v>110</v>
      </c>
      <c r="D16" s="12">
        <v>330</v>
      </c>
      <c r="E16" s="12">
        <v>331</v>
      </c>
      <c r="F16" s="13">
        <f t="shared" si="0"/>
        <v>0.30303030303029743</v>
      </c>
      <c r="G16" s="1"/>
      <c r="H16" s="1"/>
      <c r="I16" s="1"/>
    </row>
    <row r="17" spans="1:9" x14ac:dyDescent="0.25">
      <c r="A17" s="8" t="s">
        <v>54</v>
      </c>
      <c r="B17" s="9">
        <v>123</v>
      </c>
      <c r="C17" s="9">
        <v>121</v>
      </c>
      <c r="D17" s="9">
        <v>318</v>
      </c>
      <c r="E17" s="9">
        <v>335</v>
      </c>
      <c r="F17" s="10">
        <f t="shared" si="0"/>
        <v>5.3459119496855294</v>
      </c>
      <c r="G17" s="1"/>
      <c r="H17" s="1"/>
      <c r="I17" s="1"/>
    </row>
    <row r="18" spans="1:9" x14ac:dyDescent="0.25">
      <c r="A18" s="11" t="s">
        <v>55</v>
      </c>
      <c r="B18" s="12">
        <v>1018</v>
      </c>
      <c r="C18" s="12">
        <v>1016</v>
      </c>
      <c r="D18" s="12">
        <v>2988</v>
      </c>
      <c r="E18" s="12">
        <v>3024</v>
      </c>
      <c r="F18" s="13">
        <f t="shared" si="0"/>
        <v>1.2048192771084274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97</v>
      </c>
      <c r="D19" s="9">
        <v>262</v>
      </c>
      <c r="E19" s="9">
        <v>234</v>
      </c>
      <c r="F19" s="10">
        <f t="shared" si="0"/>
        <v>-10.687022900763353</v>
      </c>
      <c r="G19" s="1"/>
      <c r="H19" s="1"/>
      <c r="I19" s="1"/>
    </row>
    <row r="20" spans="1:9" x14ac:dyDescent="0.25">
      <c r="A20" s="11" t="s">
        <v>57</v>
      </c>
      <c r="B20" s="12">
        <v>92</v>
      </c>
      <c r="C20" s="12">
        <v>96</v>
      </c>
      <c r="D20" s="12">
        <v>258</v>
      </c>
      <c r="E20" s="12">
        <v>272</v>
      </c>
      <c r="F20" s="13">
        <f t="shared" si="0"/>
        <v>5.4263565891472894</v>
      </c>
      <c r="G20" s="1"/>
      <c r="H20" s="1"/>
      <c r="I20" s="1"/>
    </row>
    <row r="21" spans="1:9" x14ac:dyDescent="0.25">
      <c r="A21" s="8" t="s">
        <v>58</v>
      </c>
      <c r="B21" s="9">
        <v>136</v>
      </c>
      <c r="C21" s="9">
        <v>101</v>
      </c>
      <c r="D21" s="9">
        <v>356</v>
      </c>
      <c r="E21" s="9">
        <v>303</v>
      </c>
      <c r="F21" s="10">
        <f t="shared" si="0"/>
        <v>-14.887640449438209</v>
      </c>
      <c r="G21" s="1"/>
      <c r="H21" s="1"/>
      <c r="I21" s="1"/>
    </row>
    <row r="22" spans="1:9" x14ac:dyDescent="0.25">
      <c r="A22" s="11" t="s">
        <v>59</v>
      </c>
      <c r="B22" s="12">
        <v>984</v>
      </c>
      <c r="C22" s="12">
        <v>971</v>
      </c>
      <c r="D22" s="12">
        <v>2691</v>
      </c>
      <c r="E22" s="12">
        <v>2684</v>
      </c>
      <c r="F22" s="13">
        <f t="shared" si="0"/>
        <v>-0.26012634708287408</v>
      </c>
      <c r="G22" s="1"/>
      <c r="H22" s="1"/>
      <c r="I22" s="1"/>
    </row>
    <row r="23" spans="1:9" x14ac:dyDescent="0.25">
      <c r="A23" s="8" t="s">
        <v>60</v>
      </c>
      <c r="B23" s="9">
        <v>115</v>
      </c>
      <c r="C23" s="9">
        <v>136</v>
      </c>
      <c r="D23" s="9">
        <v>318</v>
      </c>
      <c r="E23" s="9">
        <v>369</v>
      </c>
      <c r="F23" s="10">
        <f t="shared" si="0"/>
        <v>16.037735849056602</v>
      </c>
      <c r="G23" s="1"/>
      <c r="H23" s="1"/>
      <c r="I23" s="1"/>
    </row>
    <row r="24" spans="1:9" x14ac:dyDescent="0.25">
      <c r="A24" s="11" t="s">
        <v>61</v>
      </c>
      <c r="B24" s="12">
        <v>53</v>
      </c>
      <c r="C24" s="12">
        <v>47</v>
      </c>
      <c r="D24" s="12">
        <v>139</v>
      </c>
      <c r="E24" s="12">
        <v>124</v>
      </c>
      <c r="F24" s="13">
        <f t="shared" si="0"/>
        <v>-10.791366906474821</v>
      </c>
      <c r="G24" s="1"/>
      <c r="H24" s="1"/>
      <c r="I24" s="1"/>
    </row>
    <row r="25" spans="1:9" x14ac:dyDescent="0.25">
      <c r="A25" s="8" t="s">
        <v>62</v>
      </c>
      <c r="B25" s="9">
        <v>93</v>
      </c>
      <c r="C25" s="9">
        <v>81</v>
      </c>
      <c r="D25" s="9">
        <v>244</v>
      </c>
      <c r="E25" s="9">
        <v>243</v>
      </c>
      <c r="F25" s="10">
        <f t="shared" si="0"/>
        <v>-0.40983606557377072</v>
      </c>
      <c r="G25" s="1"/>
      <c r="H25" s="1"/>
      <c r="I25" s="1"/>
    </row>
    <row r="26" spans="1:9" x14ac:dyDescent="0.25">
      <c r="A26" s="11" t="s">
        <v>63</v>
      </c>
      <c r="B26" s="12">
        <v>29</v>
      </c>
      <c r="C26" s="12">
        <v>38</v>
      </c>
      <c r="D26" s="12">
        <v>82</v>
      </c>
      <c r="E26" s="12">
        <v>103</v>
      </c>
      <c r="F26" s="13">
        <f t="shared" si="0"/>
        <v>25.609756097560975</v>
      </c>
      <c r="G26" s="1"/>
      <c r="H26" s="1"/>
      <c r="I26" s="1"/>
    </row>
    <row r="27" spans="1:9" x14ac:dyDescent="0.25">
      <c r="A27" s="8" t="s">
        <v>64</v>
      </c>
      <c r="B27" s="9">
        <v>107</v>
      </c>
      <c r="C27" s="9">
        <v>109</v>
      </c>
      <c r="D27" s="9">
        <v>253</v>
      </c>
      <c r="E27" s="9">
        <v>296</v>
      </c>
      <c r="F27" s="10">
        <f t="shared" si="0"/>
        <v>16.996047430830046</v>
      </c>
      <c r="G27" s="1"/>
      <c r="H27" s="1"/>
      <c r="I27" s="1"/>
    </row>
    <row r="28" spans="1:9" x14ac:dyDescent="0.25">
      <c r="A28" s="11" t="s">
        <v>65</v>
      </c>
      <c r="B28" s="12">
        <v>1516</v>
      </c>
      <c r="C28" s="12">
        <v>1418</v>
      </c>
      <c r="D28" s="12">
        <v>4216</v>
      </c>
      <c r="E28" s="12">
        <v>4031</v>
      </c>
      <c r="F28" s="13">
        <f t="shared" si="0"/>
        <v>-4.3880455407969663</v>
      </c>
      <c r="G28" s="1"/>
      <c r="H28" s="1"/>
      <c r="I28" s="1"/>
    </row>
    <row r="29" spans="1:9" x14ac:dyDescent="0.25">
      <c r="A29" s="8" t="s">
        <v>66</v>
      </c>
      <c r="B29" s="9">
        <v>112</v>
      </c>
      <c r="C29" s="9">
        <v>132</v>
      </c>
      <c r="D29" s="9">
        <v>310</v>
      </c>
      <c r="E29" s="9">
        <v>343</v>
      </c>
      <c r="F29" s="10">
        <f t="shared" si="0"/>
        <v>10.645161290322577</v>
      </c>
      <c r="G29" s="1"/>
      <c r="H29" s="1"/>
      <c r="I29" s="1"/>
    </row>
    <row r="30" spans="1:9" x14ac:dyDescent="0.25">
      <c r="A30" s="11" t="s">
        <v>67</v>
      </c>
      <c r="B30" s="12">
        <v>108</v>
      </c>
      <c r="C30" s="12">
        <v>139</v>
      </c>
      <c r="D30" s="12">
        <v>310</v>
      </c>
      <c r="E30" s="12">
        <v>317</v>
      </c>
      <c r="F30" s="13">
        <f t="shared" si="0"/>
        <v>2.2580645161290391</v>
      </c>
      <c r="G30" s="1"/>
      <c r="H30" s="1"/>
      <c r="I30" s="1"/>
    </row>
    <row r="31" spans="1:9" x14ac:dyDescent="0.25">
      <c r="A31" s="8" t="s">
        <v>68</v>
      </c>
      <c r="B31" s="9">
        <v>281</v>
      </c>
      <c r="C31" s="9">
        <v>241</v>
      </c>
      <c r="D31" s="9">
        <v>798</v>
      </c>
      <c r="E31" s="9">
        <v>713</v>
      </c>
      <c r="F31" s="10">
        <f t="shared" si="0"/>
        <v>-10.6516290726817</v>
      </c>
      <c r="G31" s="1"/>
      <c r="H31" s="1"/>
      <c r="I31" s="1"/>
    </row>
    <row r="32" spans="1:9" x14ac:dyDescent="0.25">
      <c r="A32" s="11" t="s">
        <v>69</v>
      </c>
      <c r="B32" s="12">
        <v>600</v>
      </c>
      <c r="C32" s="12">
        <v>557</v>
      </c>
      <c r="D32" s="12">
        <v>1625</v>
      </c>
      <c r="E32" s="12">
        <v>1621</v>
      </c>
      <c r="F32" s="13">
        <f t="shared" si="0"/>
        <v>-0.24615384615384528</v>
      </c>
      <c r="G32" s="1"/>
      <c r="H32" s="1"/>
      <c r="I32" s="1"/>
    </row>
    <row r="33" spans="1:9" x14ac:dyDescent="0.25">
      <c r="A33" s="8" t="s">
        <v>70</v>
      </c>
      <c r="B33" s="9">
        <v>174</v>
      </c>
      <c r="C33" s="9">
        <v>166</v>
      </c>
      <c r="D33" s="9">
        <v>469</v>
      </c>
      <c r="E33" s="9">
        <v>458</v>
      </c>
      <c r="F33" s="10">
        <f t="shared" si="0"/>
        <v>-2.3454157782515921</v>
      </c>
      <c r="G33" s="1"/>
      <c r="H33" s="1"/>
      <c r="I33" s="1"/>
    </row>
    <row r="34" spans="1:9" x14ac:dyDescent="0.25">
      <c r="A34" s="11" t="s">
        <v>71</v>
      </c>
      <c r="B34" s="12">
        <v>18</v>
      </c>
      <c r="C34" s="12">
        <v>16</v>
      </c>
      <c r="D34" s="12">
        <v>51</v>
      </c>
      <c r="E34" s="12">
        <v>45</v>
      </c>
      <c r="F34" s="13">
        <f t="shared" si="0"/>
        <v>-11.764705882352942</v>
      </c>
      <c r="G34" s="1"/>
      <c r="H34" s="1"/>
      <c r="I34" s="1"/>
    </row>
    <row r="35" spans="1:9" x14ac:dyDescent="0.25">
      <c r="A35" s="14" t="s">
        <v>72</v>
      </c>
      <c r="B35" s="15">
        <f>SUM(B7:B34)</f>
        <v>9878</v>
      </c>
      <c r="C35" s="15">
        <f t="shared" ref="C35:E35" si="1">SUM(C7:C34)</f>
        <v>9634</v>
      </c>
      <c r="D35" s="15">
        <f t="shared" si="1"/>
        <v>27506</v>
      </c>
      <c r="E35" s="15">
        <f t="shared" si="1"/>
        <v>28125</v>
      </c>
      <c r="F35" s="16">
        <f t="shared" si="0"/>
        <v>2.2504180905984157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253</v>
      </c>
      <c r="C38" s="41">
        <f>D7</f>
        <v>295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6581</v>
      </c>
      <c r="G38" s="42">
        <f>LOOKUP(E38,$A$38:$A$65,$C$38:$C$65)</f>
        <v>6050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201</v>
      </c>
      <c r="C39" s="41">
        <f t="shared" ref="C39:C65" si="5">D8</f>
        <v>201</v>
      </c>
      <c r="D39" s="41">
        <f t="shared" ref="D39:D65" si="6">_xlfn.RANK.EQ(B39,$B$38:$B$65)+COUNTIF($B$38:$B$65,B39)-1</f>
        <v>25</v>
      </c>
      <c r="E39" s="42" t="str">
        <f t="shared" si="2"/>
        <v>SANTA CRUZ DE TENERIFE</v>
      </c>
      <c r="F39" s="42">
        <f t="shared" ref="F39:F54" si="7">LOOKUP(E39,$A$38:$A$65,$B$38:$B$65)</f>
        <v>4031</v>
      </c>
      <c r="G39" s="42">
        <f t="shared" ref="G39:G65" si="8">LOOKUP(E39,$A$38:$A$65,$C$38:$C$65)</f>
        <v>4216</v>
      </c>
    </row>
    <row r="40" spans="1:9" x14ac:dyDescent="0.25">
      <c r="A40" s="42" t="str">
        <f t="shared" si="3"/>
        <v>ALMERIA</v>
      </c>
      <c r="B40" s="41">
        <f t="shared" si="4"/>
        <v>322</v>
      </c>
      <c r="C40" s="41">
        <f t="shared" si="5"/>
        <v>335</v>
      </c>
      <c r="D40" s="41">
        <f t="shared" si="6"/>
        <v>16</v>
      </c>
      <c r="E40" s="42" t="str">
        <f t="shared" si="2"/>
        <v>CEUTA</v>
      </c>
      <c r="F40" s="42">
        <f t="shared" si="7"/>
        <v>3024</v>
      </c>
      <c r="G40" s="42">
        <f t="shared" si="8"/>
        <v>2988</v>
      </c>
    </row>
    <row r="41" spans="1:9" x14ac:dyDescent="0.25">
      <c r="A41" s="42" t="str">
        <f t="shared" si="3"/>
        <v>AVILES</v>
      </c>
      <c r="B41" s="41">
        <f t="shared" si="4"/>
        <v>225</v>
      </c>
      <c r="C41" s="41">
        <f t="shared" si="5"/>
        <v>237</v>
      </c>
      <c r="D41" s="41">
        <f t="shared" si="6"/>
        <v>24</v>
      </c>
      <c r="E41" s="42" t="str">
        <f t="shared" si="2"/>
        <v>LAS PALMAS</v>
      </c>
      <c r="F41" s="42">
        <f t="shared" si="7"/>
        <v>2684</v>
      </c>
      <c r="G41" s="42">
        <f t="shared" si="8"/>
        <v>2691</v>
      </c>
    </row>
    <row r="42" spans="1:9" x14ac:dyDescent="0.25">
      <c r="A42" s="42" t="str">
        <f t="shared" si="3"/>
        <v>BAHIA DE ALGECIRAS</v>
      </c>
      <c r="B42" s="41">
        <f t="shared" si="4"/>
        <v>6581</v>
      </c>
      <c r="C42" s="41">
        <f t="shared" si="5"/>
        <v>6050</v>
      </c>
      <c r="D42" s="41">
        <f t="shared" si="6"/>
        <v>1</v>
      </c>
      <c r="E42" s="42" t="str">
        <f t="shared" si="2"/>
        <v>BALEARES</v>
      </c>
      <c r="F42" s="42">
        <f t="shared" si="7"/>
        <v>1832</v>
      </c>
      <c r="G42" s="42">
        <f t="shared" si="8"/>
        <v>1573</v>
      </c>
    </row>
    <row r="43" spans="1:9" x14ac:dyDescent="0.25">
      <c r="A43" s="42" t="str">
        <f t="shared" si="3"/>
        <v>BAHIA DE CADIZ</v>
      </c>
      <c r="B43" s="41">
        <f t="shared" si="4"/>
        <v>339</v>
      </c>
      <c r="C43" s="41">
        <f t="shared" si="5"/>
        <v>314</v>
      </c>
      <c r="D43" s="41">
        <f t="shared" si="6"/>
        <v>13</v>
      </c>
      <c r="E43" s="42" t="str">
        <f t="shared" si="2"/>
        <v>BARCELONA</v>
      </c>
      <c r="F43" s="42">
        <f t="shared" si="7"/>
        <v>1765</v>
      </c>
      <c r="G43" s="42">
        <f t="shared" si="8"/>
        <v>1739</v>
      </c>
    </row>
    <row r="44" spans="1:9" x14ac:dyDescent="0.25">
      <c r="A44" s="42" t="str">
        <f t="shared" si="3"/>
        <v>BALEARES</v>
      </c>
      <c r="B44" s="41">
        <f t="shared" si="4"/>
        <v>1832</v>
      </c>
      <c r="C44" s="41">
        <f t="shared" si="5"/>
        <v>1573</v>
      </c>
      <c r="D44" s="41">
        <f t="shared" si="6"/>
        <v>5</v>
      </c>
      <c r="E44" s="42" t="str">
        <f t="shared" si="2"/>
        <v>VALENCIA</v>
      </c>
      <c r="F44" s="42">
        <f t="shared" si="7"/>
        <v>1621</v>
      </c>
      <c r="G44" s="42">
        <f t="shared" si="8"/>
        <v>1625</v>
      </c>
    </row>
    <row r="45" spans="1:9" x14ac:dyDescent="0.25">
      <c r="A45" s="42" t="str">
        <f t="shared" si="3"/>
        <v>BARCELONA</v>
      </c>
      <c r="B45" s="41">
        <f t="shared" si="4"/>
        <v>1765</v>
      </c>
      <c r="C45" s="41">
        <f t="shared" si="5"/>
        <v>1739</v>
      </c>
      <c r="D45" s="41">
        <f t="shared" si="6"/>
        <v>6</v>
      </c>
      <c r="E45" s="42" t="str">
        <f t="shared" si="2"/>
        <v>BILBAO</v>
      </c>
      <c r="F45" s="42">
        <f t="shared" si="7"/>
        <v>761</v>
      </c>
      <c r="G45" s="42">
        <f t="shared" si="8"/>
        <v>744</v>
      </c>
    </row>
    <row r="46" spans="1:9" x14ac:dyDescent="0.25">
      <c r="A46" s="42" t="str">
        <f t="shared" si="3"/>
        <v>BILBAO</v>
      </c>
      <c r="B46" s="41">
        <f t="shared" si="4"/>
        <v>761</v>
      </c>
      <c r="C46" s="41">
        <f t="shared" si="5"/>
        <v>744</v>
      </c>
      <c r="D46" s="41">
        <f t="shared" si="6"/>
        <v>8</v>
      </c>
      <c r="E46" s="42" t="str">
        <f t="shared" si="2"/>
        <v>TARRAGONA</v>
      </c>
      <c r="F46" s="42">
        <f t="shared" si="7"/>
        <v>713</v>
      </c>
      <c r="G46" s="42">
        <f t="shared" si="8"/>
        <v>798</v>
      </c>
    </row>
    <row r="47" spans="1:9" x14ac:dyDescent="0.25">
      <c r="A47" s="42" t="str">
        <f t="shared" si="3"/>
        <v>CARTAGENA</v>
      </c>
      <c r="B47" s="41">
        <f t="shared" si="4"/>
        <v>331</v>
      </c>
      <c r="C47" s="41">
        <f t="shared" si="5"/>
        <v>330</v>
      </c>
      <c r="D47" s="41">
        <f t="shared" si="6"/>
        <v>15</v>
      </c>
      <c r="E47" s="42" t="str">
        <f t="shared" si="2"/>
        <v>VIGO</v>
      </c>
      <c r="F47" s="42">
        <f t="shared" si="7"/>
        <v>458</v>
      </c>
      <c r="G47" s="42">
        <f t="shared" si="8"/>
        <v>469</v>
      </c>
    </row>
    <row r="48" spans="1:9" x14ac:dyDescent="0.25">
      <c r="A48" s="42" t="str">
        <f t="shared" si="3"/>
        <v>CASTELLON</v>
      </c>
      <c r="B48" s="41">
        <f t="shared" si="4"/>
        <v>335</v>
      </c>
      <c r="C48" s="41">
        <f t="shared" si="5"/>
        <v>318</v>
      </c>
      <c r="D48" s="41">
        <f t="shared" si="6"/>
        <v>14</v>
      </c>
      <c r="E48" s="42" t="str">
        <f t="shared" si="2"/>
        <v>MALAGA</v>
      </c>
      <c r="F48" s="42">
        <f t="shared" si="7"/>
        <v>369</v>
      </c>
      <c r="G48" s="42">
        <f t="shared" si="8"/>
        <v>318</v>
      </c>
    </row>
    <row r="49" spans="1:7" x14ac:dyDescent="0.25">
      <c r="A49" s="42" t="str">
        <f t="shared" si="3"/>
        <v>CEUTA</v>
      </c>
      <c r="B49" s="41">
        <f t="shared" si="4"/>
        <v>3024</v>
      </c>
      <c r="C49" s="41">
        <f t="shared" si="5"/>
        <v>2988</v>
      </c>
      <c r="D49" s="41">
        <f t="shared" si="6"/>
        <v>3</v>
      </c>
      <c r="E49" s="42" t="str">
        <f t="shared" si="2"/>
        <v>SANTANDER</v>
      </c>
      <c r="F49" s="42">
        <f t="shared" si="7"/>
        <v>343</v>
      </c>
      <c r="G49" s="42">
        <f t="shared" si="8"/>
        <v>310</v>
      </c>
    </row>
    <row r="50" spans="1:7" x14ac:dyDescent="0.25">
      <c r="A50" s="42" t="str">
        <f t="shared" si="3"/>
        <v>FERROL-SAN CIBRAO</v>
      </c>
      <c r="B50" s="41">
        <f t="shared" si="4"/>
        <v>234</v>
      </c>
      <c r="C50" s="41">
        <f t="shared" si="5"/>
        <v>262</v>
      </c>
      <c r="D50" s="41">
        <f t="shared" si="6"/>
        <v>23</v>
      </c>
      <c r="E50" s="42" t="str">
        <f t="shared" si="2"/>
        <v>BAHIA DE CADIZ</v>
      </c>
      <c r="F50" s="42">
        <f t="shared" si="7"/>
        <v>339</v>
      </c>
      <c r="G50" s="42">
        <f t="shared" si="8"/>
        <v>314</v>
      </c>
    </row>
    <row r="51" spans="1:7" x14ac:dyDescent="0.25">
      <c r="A51" s="42" t="str">
        <f t="shared" si="3"/>
        <v>GIJON</v>
      </c>
      <c r="B51" s="41">
        <f t="shared" si="4"/>
        <v>272</v>
      </c>
      <c r="C51" s="41">
        <f t="shared" si="5"/>
        <v>258</v>
      </c>
      <c r="D51" s="41">
        <f t="shared" si="6"/>
        <v>20</v>
      </c>
      <c r="E51" s="42" t="str">
        <f t="shared" si="2"/>
        <v>CASTELLON</v>
      </c>
      <c r="F51" s="42">
        <f t="shared" si="7"/>
        <v>335</v>
      </c>
      <c r="G51" s="42">
        <f t="shared" si="8"/>
        <v>318</v>
      </c>
    </row>
    <row r="52" spans="1:7" x14ac:dyDescent="0.25">
      <c r="A52" s="42" t="str">
        <f t="shared" si="3"/>
        <v>HUELVA</v>
      </c>
      <c r="B52" s="41">
        <f t="shared" si="4"/>
        <v>303</v>
      </c>
      <c r="C52" s="41">
        <f t="shared" si="5"/>
        <v>356</v>
      </c>
      <c r="D52" s="41">
        <f t="shared" si="6"/>
        <v>18</v>
      </c>
      <c r="E52" s="42" t="str">
        <f t="shared" si="2"/>
        <v>CARTAGENA</v>
      </c>
      <c r="F52" s="42">
        <f t="shared" si="7"/>
        <v>331</v>
      </c>
      <c r="G52" s="42">
        <f t="shared" si="8"/>
        <v>330</v>
      </c>
    </row>
    <row r="53" spans="1:7" x14ac:dyDescent="0.25">
      <c r="A53" s="42" t="str">
        <f t="shared" si="3"/>
        <v>LAS PALMAS</v>
      </c>
      <c r="B53" s="41">
        <f t="shared" si="4"/>
        <v>2684</v>
      </c>
      <c r="C53" s="41">
        <f t="shared" si="5"/>
        <v>2691</v>
      </c>
      <c r="D53" s="41">
        <f t="shared" si="6"/>
        <v>4</v>
      </c>
      <c r="E53" s="42" t="str">
        <f t="shared" si="2"/>
        <v>ALMERIA</v>
      </c>
      <c r="F53" s="42">
        <f t="shared" si="7"/>
        <v>322</v>
      </c>
      <c r="G53" s="42">
        <f t="shared" si="8"/>
        <v>335</v>
      </c>
    </row>
    <row r="54" spans="1:7" x14ac:dyDescent="0.25">
      <c r="A54" s="42" t="str">
        <f t="shared" si="3"/>
        <v>MALAGA</v>
      </c>
      <c r="B54" s="41">
        <f t="shared" si="4"/>
        <v>369</v>
      </c>
      <c r="C54" s="41">
        <f t="shared" si="5"/>
        <v>318</v>
      </c>
      <c r="D54" s="41">
        <f t="shared" si="6"/>
        <v>11</v>
      </c>
      <c r="E54" s="42" t="str">
        <f t="shared" si="2"/>
        <v>SEVILLA</v>
      </c>
      <c r="F54" s="42">
        <f t="shared" si="7"/>
        <v>317</v>
      </c>
      <c r="G54" s="42">
        <f t="shared" si="8"/>
        <v>310</v>
      </c>
    </row>
    <row r="55" spans="1:7" x14ac:dyDescent="0.25">
      <c r="A55" s="42" t="str">
        <f t="shared" si="3"/>
        <v>MARIN Y RIA DE PONTEVEDRA</v>
      </c>
      <c r="B55" s="41">
        <f t="shared" si="4"/>
        <v>124</v>
      </c>
      <c r="C55" s="41">
        <f t="shared" si="5"/>
        <v>139</v>
      </c>
      <c r="D55" s="41">
        <f t="shared" si="6"/>
        <v>26</v>
      </c>
      <c r="E55" s="42" t="str">
        <f t="shared" si="2"/>
        <v>HUELVA</v>
      </c>
      <c r="F55" s="42">
        <f t="shared" ref="F55:F65" si="9">LOOKUP(E55,$A$38:$A$65,$B$38:$B$65)</f>
        <v>303</v>
      </c>
      <c r="G55" s="42">
        <f t="shared" si="8"/>
        <v>356</v>
      </c>
    </row>
    <row r="56" spans="1:7" x14ac:dyDescent="0.25">
      <c r="A56" s="42" t="str">
        <f t="shared" si="3"/>
        <v>MELILLA</v>
      </c>
      <c r="B56" s="41">
        <f t="shared" si="4"/>
        <v>243</v>
      </c>
      <c r="C56" s="41">
        <f t="shared" si="5"/>
        <v>244</v>
      </c>
      <c r="D56" s="41">
        <f t="shared" si="6"/>
        <v>22</v>
      </c>
      <c r="E56" s="42" t="str">
        <f t="shared" si="2"/>
        <v>PASAIA</v>
      </c>
      <c r="F56" s="42">
        <f t="shared" si="9"/>
        <v>296</v>
      </c>
      <c r="G56" s="42">
        <f t="shared" si="8"/>
        <v>253</v>
      </c>
    </row>
    <row r="57" spans="1:7" x14ac:dyDescent="0.25">
      <c r="A57" s="42" t="str">
        <f t="shared" si="3"/>
        <v>MOTRIL</v>
      </c>
      <c r="B57" s="41">
        <f t="shared" si="4"/>
        <v>103</v>
      </c>
      <c r="C57" s="41">
        <f t="shared" si="5"/>
        <v>82</v>
      </c>
      <c r="D57" s="41">
        <f t="shared" si="6"/>
        <v>27</v>
      </c>
      <c r="E57" s="42" t="str">
        <f t="shared" si="2"/>
        <v>GIJON</v>
      </c>
      <c r="F57" s="42">
        <f t="shared" si="9"/>
        <v>272</v>
      </c>
      <c r="G57" s="42">
        <f t="shared" si="8"/>
        <v>258</v>
      </c>
    </row>
    <row r="58" spans="1:7" x14ac:dyDescent="0.25">
      <c r="A58" s="42" t="str">
        <f t="shared" si="3"/>
        <v>PASAIA</v>
      </c>
      <c r="B58" s="41">
        <f t="shared" si="4"/>
        <v>296</v>
      </c>
      <c r="C58" s="41">
        <f t="shared" si="5"/>
        <v>253</v>
      </c>
      <c r="D58" s="41">
        <f t="shared" si="6"/>
        <v>19</v>
      </c>
      <c r="E58" s="42" t="str">
        <f t="shared" si="2"/>
        <v>A CORUÑA</v>
      </c>
      <c r="F58" s="42">
        <f t="shared" si="9"/>
        <v>253</v>
      </c>
      <c r="G58" s="42">
        <f t="shared" si="8"/>
        <v>295</v>
      </c>
    </row>
    <row r="59" spans="1:7" x14ac:dyDescent="0.25">
      <c r="A59" s="42" t="str">
        <f t="shared" si="3"/>
        <v>SANTA CRUZ DE TENERIFE</v>
      </c>
      <c r="B59" s="41">
        <f t="shared" si="4"/>
        <v>4031</v>
      </c>
      <c r="C59" s="41">
        <f t="shared" si="5"/>
        <v>4216</v>
      </c>
      <c r="D59" s="41">
        <f t="shared" si="6"/>
        <v>2</v>
      </c>
      <c r="E59" s="42" t="str">
        <f t="shared" si="2"/>
        <v>MELILLA</v>
      </c>
      <c r="F59" s="42">
        <f t="shared" si="9"/>
        <v>243</v>
      </c>
      <c r="G59" s="42">
        <f t="shared" si="8"/>
        <v>244</v>
      </c>
    </row>
    <row r="60" spans="1:7" x14ac:dyDescent="0.25">
      <c r="A60" s="42" t="str">
        <f t="shared" si="3"/>
        <v>SANTANDER</v>
      </c>
      <c r="B60" s="41">
        <f t="shared" si="4"/>
        <v>343</v>
      </c>
      <c r="C60" s="41">
        <f t="shared" si="5"/>
        <v>310</v>
      </c>
      <c r="D60" s="41">
        <f t="shared" si="6"/>
        <v>12</v>
      </c>
      <c r="E60" s="42" t="str">
        <f t="shared" si="2"/>
        <v>FERROL-SAN CIBRAO</v>
      </c>
      <c r="F60" s="42">
        <f t="shared" si="9"/>
        <v>234</v>
      </c>
      <c r="G60" s="42">
        <f t="shared" si="8"/>
        <v>262</v>
      </c>
    </row>
    <row r="61" spans="1:7" x14ac:dyDescent="0.25">
      <c r="A61" s="42" t="str">
        <f t="shared" si="3"/>
        <v>SEVILLA</v>
      </c>
      <c r="B61" s="41">
        <f t="shared" si="4"/>
        <v>317</v>
      </c>
      <c r="C61" s="41">
        <f t="shared" si="5"/>
        <v>310</v>
      </c>
      <c r="D61" s="41">
        <f t="shared" si="6"/>
        <v>17</v>
      </c>
      <c r="E61" s="42" t="str">
        <f t="shared" si="2"/>
        <v>AVILES</v>
      </c>
      <c r="F61" s="42">
        <f t="shared" si="9"/>
        <v>225</v>
      </c>
      <c r="G61" s="42">
        <f t="shared" si="8"/>
        <v>237</v>
      </c>
    </row>
    <row r="62" spans="1:7" x14ac:dyDescent="0.25">
      <c r="A62" s="42" t="str">
        <f t="shared" si="3"/>
        <v>TARRAGONA</v>
      </c>
      <c r="B62" s="41">
        <f t="shared" si="4"/>
        <v>713</v>
      </c>
      <c r="C62" s="41">
        <f t="shared" si="5"/>
        <v>798</v>
      </c>
      <c r="D62" s="41">
        <f t="shared" si="6"/>
        <v>9</v>
      </c>
      <c r="E62" s="42" t="str">
        <f t="shared" si="2"/>
        <v>ALICANTE</v>
      </c>
      <c r="F62" s="42">
        <f t="shared" si="9"/>
        <v>201</v>
      </c>
      <c r="G62" s="42">
        <f t="shared" si="8"/>
        <v>201</v>
      </c>
    </row>
    <row r="63" spans="1:7" x14ac:dyDescent="0.25">
      <c r="A63" s="42" t="str">
        <f t="shared" si="3"/>
        <v>VALENCIA</v>
      </c>
      <c r="B63" s="41">
        <f t="shared" si="4"/>
        <v>1621</v>
      </c>
      <c r="C63" s="41">
        <f t="shared" si="5"/>
        <v>1625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124</v>
      </c>
      <c r="G63" s="42">
        <f t="shared" si="8"/>
        <v>139</v>
      </c>
    </row>
    <row r="64" spans="1:7" x14ac:dyDescent="0.25">
      <c r="A64" s="42" t="str">
        <f t="shared" si="3"/>
        <v>VIGO</v>
      </c>
      <c r="B64" s="41">
        <f t="shared" si="4"/>
        <v>458</v>
      </c>
      <c r="C64" s="41">
        <f t="shared" si="5"/>
        <v>469</v>
      </c>
      <c r="D64" s="41">
        <f t="shared" si="6"/>
        <v>10</v>
      </c>
      <c r="E64" s="42" t="str">
        <f t="shared" si="2"/>
        <v>MOTRIL</v>
      </c>
      <c r="F64" s="42">
        <f t="shared" si="9"/>
        <v>103</v>
      </c>
      <c r="G64" s="42">
        <f t="shared" si="8"/>
        <v>82</v>
      </c>
    </row>
    <row r="65" spans="1:7" x14ac:dyDescent="0.25">
      <c r="A65" s="42" t="str">
        <f t="shared" si="3"/>
        <v>VILAGARCIA</v>
      </c>
      <c r="B65" s="41">
        <f t="shared" si="4"/>
        <v>45</v>
      </c>
      <c r="C65" s="41">
        <f t="shared" si="5"/>
        <v>51</v>
      </c>
      <c r="D65" s="41">
        <f t="shared" si="6"/>
        <v>28</v>
      </c>
      <c r="E65" s="42" t="str">
        <f t="shared" si="2"/>
        <v>VILAGARCIA</v>
      </c>
      <c r="F65" s="42">
        <f t="shared" si="9"/>
        <v>45</v>
      </c>
      <c r="G65" s="42">
        <f t="shared" si="8"/>
        <v>51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903039</v>
      </c>
      <c r="C7" s="9">
        <v>1270397</v>
      </c>
      <c r="D7" s="9">
        <v>2623472</v>
      </c>
      <c r="E7" s="9">
        <v>2932669</v>
      </c>
      <c r="F7" s="10">
        <f>((E7*100)/D7)-100</f>
        <v>11.785793787774367</v>
      </c>
      <c r="G7" s="1"/>
      <c r="H7" s="1"/>
      <c r="I7" s="1"/>
    </row>
    <row r="8" spans="1:12" x14ac:dyDescent="0.25">
      <c r="A8" s="11" t="s">
        <v>45</v>
      </c>
      <c r="B8" s="12">
        <v>916112</v>
      </c>
      <c r="C8" s="12">
        <v>1024608</v>
      </c>
      <c r="D8" s="12">
        <v>2225746</v>
      </c>
      <c r="E8" s="12">
        <v>2412356</v>
      </c>
      <c r="F8" s="13">
        <f t="shared" ref="F8:F35" si="0">((E8*100)/D8)-100</f>
        <v>8.3841552450279551</v>
      </c>
      <c r="G8" s="1"/>
      <c r="H8" s="1"/>
      <c r="I8" s="1"/>
    </row>
    <row r="9" spans="1:12" x14ac:dyDescent="0.25">
      <c r="A9" s="8" t="s">
        <v>46</v>
      </c>
      <c r="B9" s="9">
        <v>1238755</v>
      </c>
      <c r="C9" s="9">
        <v>1445485</v>
      </c>
      <c r="D9" s="9">
        <v>4017772</v>
      </c>
      <c r="E9" s="9">
        <v>4865452</v>
      </c>
      <c r="F9" s="10">
        <f t="shared" si="0"/>
        <v>21.09826042891433</v>
      </c>
      <c r="G9" s="1"/>
      <c r="H9" s="1"/>
      <c r="I9" s="1"/>
    </row>
    <row r="10" spans="1:12" x14ac:dyDescent="0.25">
      <c r="A10" s="11" t="s">
        <v>47</v>
      </c>
      <c r="B10" s="12">
        <v>496400</v>
      </c>
      <c r="C10" s="12">
        <v>530982</v>
      </c>
      <c r="D10" s="12">
        <v>1206880</v>
      </c>
      <c r="E10" s="12">
        <v>1418069</v>
      </c>
      <c r="F10" s="13">
        <f t="shared" si="0"/>
        <v>17.498757125812006</v>
      </c>
      <c r="G10" s="1"/>
      <c r="H10" s="1"/>
      <c r="I10" s="1"/>
    </row>
    <row r="11" spans="1:12" x14ac:dyDescent="0.25">
      <c r="A11" s="8" t="s">
        <v>48</v>
      </c>
      <c r="B11" s="9">
        <v>22209832</v>
      </c>
      <c r="C11" s="9">
        <v>24740945</v>
      </c>
      <c r="D11" s="9">
        <v>64912854</v>
      </c>
      <c r="E11" s="9">
        <v>73973553</v>
      </c>
      <c r="F11" s="10">
        <f t="shared" si="0"/>
        <v>13.958250857372562</v>
      </c>
      <c r="G11" s="1"/>
      <c r="H11" s="1"/>
      <c r="I11" s="1"/>
    </row>
    <row r="12" spans="1:12" x14ac:dyDescent="0.25">
      <c r="A12" s="11" t="s">
        <v>49</v>
      </c>
      <c r="B12" s="12">
        <v>1534347</v>
      </c>
      <c r="C12" s="12">
        <v>1769970</v>
      </c>
      <c r="D12" s="12">
        <v>4153825</v>
      </c>
      <c r="E12" s="12">
        <v>5118985</v>
      </c>
      <c r="F12" s="13">
        <f t="shared" si="0"/>
        <v>23.235451662022356</v>
      </c>
      <c r="G12" s="1"/>
      <c r="H12" s="1"/>
      <c r="I12" s="1"/>
    </row>
    <row r="13" spans="1:12" x14ac:dyDescent="0.25">
      <c r="A13" s="8" t="s">
        <v>50</v>
      </c>
      <c r="B13" s="9">
        <v>8554487</v>
      </c>
      <c r="C13" s="9">
        <v>9726348</v>
      </c>
      <c r="D13" s="9">
        <v>23150002</v>
      </c>
      <c r="E13" s="9">
        <v>28241686</v>
      </c>
      <c r="F13" s="10">
        <f t="shared" si="0"/>
        <v>21.994313434616544</v>
      </c>
      <c r="G13" s="1"/>
      <c r="H13" s="1"/>
      <c r="I13" s="1"/>
    </row>
    <row r="14" spans="1:12" x14ac:dyDescent="0.25">
      <c r="A14" s="11" t="s">
        <v>51</v>
      </c>
      <c r="B14" s="12">
        <v>17687757</v>
      </c>
      <c r="C14" s="12">
        <v>18589346</v>
      </c>
      <c r="D14" s="12">
        <v>48046919</v>
      </c>
      <c r="E14" s="12">
        <v>53162688</v>
      </c>
      <c r="F14" s="13">
        <f t="shared" si="0"/>
        <v>10.647444428226507</v>
      </c>
      <c r="G14" s="1"/>
      <c r="H14" s="1"/>
      <c r="I14" s="1"/>
    </row>
    <row r="15" spans="1:12" x14ac:dyDescent="0.25">
      <c r="A15" s="8" t="s">
        <v>52</v>
      </c>
      <c r="B15" s="9">
        <v>3024257</v>
      </c>
      <c r="C15" s="9">
        <v>3499964</v>
      </c>
      <c r="D15" s="9">
        <v>9385836</v>
      </c>
      <c r="E15" s="9">
        <v>9473322</v>
      </c>
      <c r="F15" s="10">
        <f t="shared" si="0"/>
        <v>0.93210663386831527</v>
      </c>
      <c r="G15" s="1"/>
      <c r="H15" s="1"/>
      <c r="I15" s="1"/>
    </row>
    <row r="16" spans="1:12" x14ac:dyDescent="0.25">
      <c r="A16" s="11" t="s">
        <v>53</v>
      </c>
      <c r="B16" s="12">
        <v>2064123</v>
      </c>
      <c r="C16" s="12">
        <v>2004173</v>
      </c>
      <c r="D16" s="12">
        <v>5932532</v>
      </c>
      <c r="E16" s="12">
        <v>6067569</v>
      </c>
      <c r="F16" s="13">
        <f t="shared" si="0"/>
        <v>2.2762119108670618</v>
      </c>
      <c r="G16" s="1"/>
      <c r="H16" s="1"/>
      <c r="I16" s="1"/>
    </row>
    <row r="17" spans="1:9" x14ac:dyDescent="0.25">
      <c r="A17" s="8" t="s">
        <v>54</v>
      </c>
      <c r="B17" s="9">
        <v>1367246</v>
      </c>
      <c r="C17" s="9">
        <v>1336967</v>
      </c>
      <c r="D17" s="9">
        <v>3577062</v>
      </c>
      <c r="E17" s="9">
        <v>3889208</v>
      </c>
      <c r="F17" s="10">
        <f t="shared" si="0"/>
        <v>8.7263234464485038</v>
      </c>
      <c r="G17" s="1"/>
      <c r="H17" s="1"/>
      <c r="I17" s="1"/>
    </row>
    <row r="18" spans="1:9" x14ac:dyDescent="0.25">
      <c r="A18" s="11" t="s">
        <v>55</v>
      </c>
      <c r="B18" s="12">
        <v>5602437</v>
      </c>
      <c r="C18" s="12">
        <v>5128155</v>
      </c>
      <c r="D18" s="12">
        <v>16015823</v>
      </c>
      <c r="E18" s="12">
        <v>15268703</v>
      </c>
      <c r="F18" s="13">
        <f t="shared" si="0"/>
        <v>-4.6648867185907363</v>
      </c>
      <c r="G18" s="1"/>
      <c r="H18" s="1"/>
      <c r="I18" s="1"/>
    </row>
    <row r="19" spans="1:9" x14ac:dyDescent="0.25">
      <c r="A19" s="8" t="s">
        <v>56</v>
      </c>
      <c r="B19" s="9">
        <v>1033894</v>
      </c>
      <c r="C19" s="9">
        <v>1075771</v>
      </c>
      <c r="D19" s="9">
        <v>3266712</v>
      </c>
      <c r="E19" s="9">
        <v>3158419</v>
      </c>
      <c r="F19" s="10">
        <f t="shared" si="0"/>
        <v>-3.3150458320170202</v>
      </c>
      <c r="G19" s="1"/>
      <c r="H19" s="1"/>
      <c r="I19" s="1"/>
    </row>
    <row r="20" spans="1:9" x14ac:dyDescent="0.25">
      <c r="A20" s="11" t="s">
        <v>57</v>
      </c>
      <c r="B20" s="12">
        <v>1335696</v>
      </c>
      <c r="C20" s="12">
        <v>1265519</v>
      </c>
      <c r="D20" s="12">
        <v>3439085</v>
      </c>
      <c r="E20" s="12">
        <v>3977657</v>
      </c>
      <c r="F20" s="13">
        <f t="shared" si="0"/>
        <v>15.660328255916909</v>
      </c>
      <c r="G20" s="1"/>
      <c r="H20" s="1"/>
      <c r="I20" s="1"/>
    </row>
    <row r="21" spans="1:9" x14ac:dyDescent="0.25">
      <c r="A21" s="8" t="s">
        <v>58</v>
      </c>
      <c r="B21" s="9">
        <v>1680325</v>
      </c>
      <c r="C21" s="9">
        <v>1818946</v>
      </c>
      <c r="D21" s="9">
        <v>4501020</v>
      </c>
      <c r="E21" s="9">
        <v>4987728</v>
      </c>
      <c r="F21" s="10">
        <f t="shared" si="0"/>
        <v>10.81328232267353</v>
      </c>
      <c r="G21" s="1"/>
      <c r="H21" s="1"/>
      <c r="I21" s="1"/>
    </row>
    <row r="22" spans="1:9" x14ac:dyDescent="0.25">
      <c r="A22" s="11" t="s">
        <v>59</v>
      </c>
      <c r="B22" s="12">
        <v>16721937</v>
      </c>
      <c r="C22" s="12">
        <v>19163155</v>
      </c>
      <c r="D22" s="12">
        <v>46235683</v>
      </c>
      <c r="E22" s="12">
        <v>51881748</v>
      </c>
      <c r="F22" s="13">
        <f t="shared" si="0"/>
        <v>12.211488256808053</v>
      </c>
      <c r="G22" s="1"/>
      <c r="H22" s="1"/>
      <c r="I22" s="1"/>
    </row>
    <row r="23" spans="1:9" x14ac:dyDescent="0.25">
      <c r="A23" s="8" t="s">
        <v>60</v>
      </c>
      <c r="B23" s="9">
        <v>2491982</v>
      </c>
      <c r="C23" s="9">
        <v>3137814</v>
      </c>
      <c r="D23" s="9">
        <v>7566224</v>
      </c>
      <c r="E23" s="9">
        <v>8272763</v>
      </c>
      <c r="F23" s="10">
        <f t="shared" si="0"/>
        <v>9.3380661212250686</v>
      </c>
      <c r="G23" s="1"/>
      <c r="H23" s="1"/>
      <c r="I23" s="1"/>
    </row>
    <row r="24" spans="1:9" x14ac:dyDescent="0.25">
      <c r="A24" s="11" t="s">
        <v>61</v>
      </c>
      <c r="B24" s="12">
        <v>332234</v>
      </c>
      <c r="C24" s="12">
        <v>293636</v>
      </c>
      <c r="D24" s="12">
        <v>910083</v>
      </c>
      <c r="E24" s="12">
        <v>846987</v>
      </c>
      <c r="F24" s="13">
        <f t="shared" si="0"/>
        <v>-6.9329940236220153</v>
      </c>
      <c r="G24" s="1"/>
      <c r="H24" s="1"/>
      <c r="I24" s="1"/>
    </row>
    <row r="25" spans="1:9" x14ac:dyDescent="0.25">
      <c r="A25" s="8" t="s">
        <v>62</v>
      </c>
      <c r="B25" s="9">
        <v>1158073</v>
      </c>
      <c r="C25" s="9">
        <v>1061443</v>
      </c>
      <c r="D25" s="9">
        <v>3267314</v>
      </c>
      <c r="E25" s="9">
        <v>3250265</v>
      </c>
      <c r="F25" s="10">
        <f t="shared" si="0"/>
        <v>-0.52180476073006332</v>
      </c>
      <c r="G25" s="1"/>
      <c r="H25" s="1"/>
      <c r="I25" s="1"/>
    </row>
    <row r="26" spans="1:9" x14ac:dyDescent="0.25">
      <c r="A26" s="11" t="s">
        <v>63</v>
      </c>
      <c r="B26" s="12">
        <v>213235</v>
      </c>
      <c r="C26" s="12">
        <v>248221</v>
      </c>
      <c r="D26" s="12">
        <v>657327</v>
      </c>
      <c r="E26" s="12">
        <v>819367</v>
      </c>
      <c r="F26" s="13">
        <f t="shared" si="0"/>
        <v>24.651353131698528</v>
      </c>
      <c r="G26" s="1"/>
      <c r="H26" s="1"/>
      <c r="I26" s="1"/>
    </row>
    <row r="27" spans="1:9" x14ac:dyDescent="0.25">
      <c r="A27" s="8" t="s">
        <v>64</v>
      </c>
      <c r="B27" s="9">
        <v>624798</v>
      </c>
      <c r="C27" s="9">
        <v>657150</v>
      </c>
      <c r="D27" s="9">
        <v>1510530</v>
      </c>
      <c r="E27" s="9">
        <v>1798613</v>
      </c>
      <c r="F27" s="10">
        <f t="shared" si="0"/>
        <v>19.071650347891136</v>
      </c>
      <c r="G27" s="1"/>
      <c r="H27" s="1"/>
      <c r="I27" s="1"/>
    </row>
    <row r="28" spans="1:9" x14ac:dyDescent="0.25">
      <c r="A28" s="11" t="s">
        <v>65</v>
      </c>
      <c r="B28" s="12">
        <v>17441469</v>
      </c>
      <c r="C28" s="12">
        <v>20229252</v>
      </c>
      <c r="D28" s="12">
        <v>51446599</v>
      </c>
      <c r="E28" s="12">
        <v>55359392</v>
      </c>
      <c r="F28" s="13">
        <f t="shared" si="0"/>
        <v>7.6055425937873906</v>
      </c>
      <c r="G28" s="1"/>
      <c r="H28" s="1"/>
      <c r="I28" s="1"/>
    </row>
    <row r="29" spans="1:9" x14ac:dyDescent="0.25">
      <c r="A29" s="8" t="s">
        <v>66</v>
      </c>
      <c r="B29" s="9">
        <v>1646520</v>
      </c>
      <c r="C29" s="9">
        <v>1987897</v>
      </c>
      <c r="D29" s="9">
        <v>3977368</v>
      </c>
      <c r="E29" s="9">
        <v>4936692</v>
      </c>
      <c r="F29" s="10">
        <f t="shared" si="0"/>
        <v>24.11956851867869</v>
      </c>
      <c r="G29" s="1"/>
      <c r="H29" s="1"/>
      <c r="I29" s="1"/>
    </row>
    <row r="30" spans="1:9" x14ac:dyDescent="0.25">
      <c r="A30" s="11" t="s">
        <v>67</v>
      </c>
      <c r="B30" s="12">
        <v>456092</v>
      </c>
      <c r="C30" s="12">
        <v>590723</v>
      </c>
      <c r="D30" s="12">
        <v>1352389</v>
      </c>
      <c r="E30" s="12">
        <v>1394104</v>
      </c>
      <c r="F30" s="13">
        <f t="shared" si="0"/>
        <v>3.0845415039607644</v>
      </c>
      <c r="G30" s="1"/>
      <c r="H30" s="1"/>
      <c r="I30" s="1"/>
    </row>
    <row r="31" spans="1:9" x14ac:dyDescent="0.25">
      <c r="A31" s="8" t="s">
        <v>68</v>
      </c>
      <c r="B31" s="9">
        <v>3833370</v>
      </c>
      <c r="C31" s="9">
        <v>3399736</v>
      </c>
      <c r="D31" s="9">
        <v>11624202</v>
      </c>
      <c r="E31" s="9">
        <v>9898337</v>
      </c>
      <c r="F31" s="10">
        <f t="shared" si="0"/>
        <v>-14.84716972399481</v>
      </c>
      <c r="G31" s="1"/>
      <c r="H31" s="1"/>
      <c r="I31" s="1"/>
    </row>
    <row r="32" spans="1:9" x14ac:dyDescent="0.25">
      <c r="A32" s="11" t="s">
        <v>69</v>
      </c>
      <c r="B32" s="12">
        <v>15993391</v>
      </c>
      <c r="C32" s="12">
        <v>15817301</v>
      </c>
      <c r="D32" s="12">
        <v>44034326</v>
      </c>
      <c r="E32" s="12">
        <v>46080760</v>
      </c>
      <c r="F32" s="13">
        <f t="shared" si="0"/>
        <v>4.6473607884903316</v>
      </c>
      <c r="G32" s="1"/>
      <c r="H32" s="1"/>
      <c r="I32" s="1"/>
    </row>
    <row r="33" spans="1:9" x14ac:dyDescent="0.25">
      <c r="A33" s="8" t="s">
        <v>70</v>
      </c>
      <c r="B33" s="9">
        <v>2226979</v>
      </c>
      <c r="C33" s="9">
        <v>2847945</v>
      </c>
      <c r="D33" s="9">
        <v>6434450</v>
      </c>
      <c r="E33" s="9">
        <v>6727848</v>
      </c>
      <c r="F33" s="10">
        <f t="shared" si="0"/>
        <v>4.5597992058373222</v>
      </c>
      <c r="G33" s="1"/>
      <c r="H33" s="1"/>
      <c r="I33" s="1"/>
    </row>
    <row r="34" spans="1:9" x14ac:dyDescent="0.25">
      <c r="A34" s="11" t="s">
        <v>71</v>
      </c>
      <c r="B34" s="12">
        <v>62422</v>
      </c>
      <c r="C34" s="12">
        <v>129500</v>
      </c>
      <c r="D34" s="12">
        <v>242288</v>
      </c>
      <c r="E34" s="12">
        <v>271170</v>
      </c>
      <c r="F34" s="13">
        <f t="shared" si="0"/>
        <v>11.920524334676088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132851209</v>
      </c>
      <c r="C35" s="15">
        <f t="shared" ref="C35:E35" si="1">SUM(C7:C34)</f>
        <v>144791349</v>
      </c>
      <c r="D35" s="15">
        <f t="shared" si="1"/>
        <v>375714323</v>
      </c>
      <c r="E35" s="15">
        <f t="shared" si="1"/>
        <v>410486110</v>
      </c>
      <c r="F35" s="16">
        <f t="shared" si="0"/>
        <v>9.2548473325037435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2932669</v>
      </c>
      <c r="C38" s="41">
        <f>D7</f>
        <v>2623472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73973553</v>
      </c>
      <c r="G38" s="42">
        <f>LOOKUP(E38,$A$38:$A$65,$C$38:$C$65)</f>
        <v>64912854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2412356</v>
      </c>
      <c r="C39" s="41">
        <f t="shared" ref="C39:C65" si="5">D8</f>
        <v>2225746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55359392</v>
      </c>
      <c r="G39" s="42">
        <f t="shared" ref="G39:G65" si="8">LOOKUP(E39,$A$38:$A$65,$C$38:$C$65)</f>
        <v>51446599</v>
      </c>
    </row>
    <row r="40" spans="1:9" x14ac:dyDescent="0.25">
      <c r="A40" s="42" t="str">
        <f t="shared" si="3"/>
        <v>ALMERIA</v>
      </c>
      <c r="B40" s="41">
        <f t="shared" si="4"/>
        <v>4865452</v>
      </c>
      <c r="C40" s="41">
        <f t="shared" si="5"/>
        <v>4017772</v>
      </c>
      <c r="D40" s="41">
        <f t="shared" si="6"/>
        <v>16</v>
      </c>
      <c r="E40" s="42" t="str">
        <f t="shared" si="2"/>
        <v>BARCELONA</v>
      </c>
      <c r="F40" s="42">
        <f t="shared" si="7"/>
        <v>53162688</v>
      </c>
      <c r="G40" s="42">
        <f t="shared" si="8"/>
        <v>48046919</v>
      </c>
    </row>
    <row r="41" spans="1:9" x14ac:dyDescent="0.25">
      <c r="A41" s="42" t="str">
        <f t="shared" si="3"/>
        <v>AVILES</v>
      </c>
      <c r="B41" s="41">
        <f t="shared" si="4"/>
        <v>1418069</v>
      </c>
      <c r="C41" s="41">
        <f t="shared" si="5"/>
        <v>1206880</v>
      </c>
      <c r="D41" s="41">
        <f t="shared" si="6"/>
        <v>24</v>
      </c>
      <c r="E41" s="42" t="str">
        <f t="shared" si="2"/>
        <v>LAS PALMAS</v>
      </c>
      <c r="F41" s="42">
        <f t="shared" si="7"/>
        <v>51881748</v>
      </c>
      <c r="G41" s="42">
        <f t="shared" si="8"/>
        <v>46235683</v>
      </c>
    </row>
    <row r="42" spans="1:9" x14ac:dyDescent="0.25">
      <c r="A42" s="42" t="str">
        <f t="shared" si="3"/>
        <v>BAHIA DE ALGECIRAS</v>
      </c>
      <c r="B42" s="41">
        <f t="shared" si="4"/>
        <v>73973553</v>
      </c>
      <c r="C42" s="41">
        <f t="shared" si="5"/>
        <v>64912854</v>
      </c>
      <c r="D42" s="41">
        <f t="shared" si="6"/>
        <v>1</v>
      </c>
      <c r="E42" s="42" t="str">
        <f t="shared" si="2"/>
        <v>VALENCIA</v>
      </c>
      <c r="F42" s="42">
        <f t="shared" si="7"/>
        <v>46080760</v>
      </c>
      <c r="G42" s="42">
        <f t="shared" si="8"/>
        <v>44034326</v>
      </c>
    </row>
    <row r="43" spans="1:9" x14ac:dyDescent="0.25">
      <c r="A43" s="42" t="str">
        <f t="shared" si="3"/>
        <v>BAHIA DE CADIZ</v>
      </c>
      <c r="B43" s="41">
        <f t="shared" si="4"/>
        <v>5118985</v>
      </c>
      <c r="C43" s="41">
        <f t="shared" si="5"/>
        <v>4153825</v>
      </c>
      <c r="D43" s="41">
        <f t="shared" si="6"/>
        <v>13</v>
      </c>
      <c r="E43" s="42" t="str">
        <f t="shared" si="2"/>
        <v>BALEARES</v>
      </c>
      <c r="F43" s="42">
        <f t="shared" si="7"/>
        <v>28241686</v>
      </c>
      <c r="G43" s="42">
        <f t="shared" si="8"/>
        <v>23150002</v>
      </c>
    </row>
    <row r="44" spans="1:9" x14ac:dyDescent="0.25">
      <c r="A44" s="42" t="str">
        <f t="shared" si="3"/>
        <v>BALEARES</v>
      </c>
      <c r="B44" s="41">
        <f t="shared" si="4"/>
        <v>28241686</v>
      </c>
      <c r="C44" s="41">
        <f t="shared" si="5"/>
        <v>23150002</v>
      </c>
      <c r="D44" s="41">
        <f t="shared" si="6"/>
        <v>6</v>
      </c>
      <c r="E44" s="42" t="str">
        <f t="shared" si="2"/>
        <v>CEUTA</v>
      </c>
      <c r="F44" s="42">
        <f t="shared" si="7"/>
        <v>15268703</v>
      </c>
      <c r="G44" s="42">
        <f t="shared" si="8"/>
        <v>16015823</v>
      </c>
    </row>
    <row r="45" spans="1:9" x14ac:dyDescent="0.25">
      <c r="A45" s="42" t="str">
        <f t="shared" si="3"/>
        <v>BARCELONA</v>
      </c>
      <c r="B45" s="41">
        <f t="shared" si="4"/>
        <v>53162688</v>
      </c>
      <c r="C45" s="41">
        <f t="shared" si="5"/>
        <v>48046919</v>
      </c>
      <c r="D45" s="41">
        <f t="shared" si="6"/>
        <v>3</v>
      </c>
      <c r="E45" s="42" t="str">
        <f t="shared" si="2"/>
        <v>TARRAGONA</v>
      </c>
      <c r="F45" s="42">
        <f t="shared" si="7"/>
        <v>9898337</v>
      </c>
      <c r="G45" s="42">
        <f t="shared" si="8"/>
        <v>11624202</v>
      </c>
    </row>
    <row r="46" spans="1:9" x14ac:dyDescent="0.25">
      <c r="A46" s="42" t="str">
        <f t="shared" si="3"/>
        <v>BILBAO</v>
      </c>
      <c r="B46" s="41">
        <f t="shared" si="4"/>
        <v>9473322</v>
      </c>
      <c r="C46" s="41">
        <f t="shared" si="5"/>
        <v>9385836</v>
      </c>
      <c r="D46" s="41">
        <f t="shared" si="6"/>
        <v>9</v>
      </c>
      <c r="E46" s="42" t="str">
        <f t="shared" si="2"/>
        <v>BILBAO</v>
      </c>
      <c r="F46" s="42">
        <f t="shared" si="7"/>
        <v>9473322</v>
      </c>
      <c r="G46" s="42">
        <f t="shared" si="8"/>
        <v>9385836</v>
      </c>
    </row>
    <row r="47" spans="1:9" x14ac:dyDescent="0.25">
      <c r="A47" s="42" t="str">
        <f t="shared" si="3"/>
        <v>CARTAGENA</v>
      </c>
      <c r="B47" s="41">
        <f t="shared" si="4"/>
        <v>6067569</v>
      </c>
      <c r="C47" s="41">
        <f t="shared" si="5"/>
        <v>5932532</v>
      </c>
      <c r="D47" s="41">
        <f t="shared" si="6"/>
        <v>12</v>
      </c>
      <c r="E47" s="42" t="str">
        <f t="shared" si="2"/>
        <v>MALAGA</v>
      </c>
      <c r="F47" s="42">
        <f t="shared" si="7"/>
        <v>8272763</v>
      </c>
      <c r="G47" s="42">
        <f t="shared" si="8"/>
        <v>7566224</v>
      </c>
    </row>
    <row r="48" spans="1:9" x14ac:dyDescent="0.25">
      <c r="A48" s="42" t="str">
        <f t="shared" si="3"/>
        <v>CASTELLON</v>
      </c>
      <c r="B48" s="41">
        <f t="shared" si="4"/>
        <v>3889208</v>
      </c>
      <c r="C48" s="41">
        <f t="shared" si="5"/>
        <v>3577062</v>
      </c>
      <c r="D48" s="41">
        <f t="shared" si="6"/>
        <v>18</v>
      </c>
      <c r="E48" s="42" t="str">
        <f t="shared" si="2"/>
        <v>VIGO</v>
      </c>
      <c r="F48" s="42">
        <f t="shared" si="7"/>
        <v>6727848</v>
      </c>
      <c r="G48" s="42">
        <f t="shared" si="8"/>
        <v>6434450</v>
      </c>
    </row>
    <row r="49" spans="1:7" x14ac:dyDescent="0.25">
      <c r="A49" s="42" t="str">
        <f t="shared" si="3"/>
        <v>CEUTA</v>
      </c>
      <c r="B49" s="41">
        <f t="shared" si="4"/>
        <v>15268703</v>
      </c>
      <c r="C49" s="41">
        <f t="shared" si="5"/>
        <v>16015823</v>
      </c>
      <c r="D49" s="41">
        <f t="shared" si="6"/>
        <v>7</v>
      </c>
      <c r="E49" s="42" t="str">
        <f t="shared" si="2"/>
        <v>CARTAGENA</v>
      </c>
      <c r="F49" s="42">
        <f t="shared" si="7"/>
        <v>6067569</v>
      </c>
      <c r="G49" s="42">
        <f t="shared" si="8"/>
        <v>5932532</v>
      </c>
    </row>
    <row r="50" spans="1:7" x14ac:dyDescent="0.25">
      <c r="A50" s="42" t="str">
        <f t="shared" si="3"/>
        <v>FERROL-SAN CIBRAO</v>
      </c>
      <c r="B50" s="41">
        <f t="shared" si="4"/>
        <v>3158419</v>
      </c>
      <c r="C50" s="41">
        <f t="shared" si="5"/>
        <v>3266712</v>
      </c>
      <c r="D50" s="41">
        <f t="shared" si="6"/>
        <v>20</v>
      </c>
      <c r="E50" s="42" t="str">
        <f t="shared" si="2"/>
        <v>BAHIA DE CADIZ</v>
      </c>
      <c r="F50" s="42">
        <f t="shared" si="7"/>
        <v>5118985</v>
      </c>
      <c r="G50" s="42">
        <f t="shared" si="8"/>
        <v>4153825</v>
      </c>
    </row>
    <row r="51" spans="1:7" x14ac:dyDescent="0.25">
      <c r="A51" s="42" t="str">
        <f t="shared" si="3"/>
        <v>GIJON</v>
      </c>
      <c r="B51" s="41">
        <f t="shared" si="4"/>
        <v>3977657</v>
      </c>
      <c r="C51" s="41">
        <f t="shared" si="5"/>
        <v>3439085</v>
      </c>
      <c r="D51" s="41">
        <f t="shared" si="6"/>
        <v>17</v>
      </c>
      <c r="E51" s="42" t="str">
        <f t="shared" si="2"/>
        <v>HUELVA</v>
      </c>
      <c r="F51" s="42">
        <f t="shared" si="7"/>
        <v>4987728</v>
      </c>
      <c r="G51" s="42">
        <f t="shared" si="8"/>
        <v>4501020</v>
      </c>
    </row>
    <row r="52" spans="1:7" x14ac:dyDescent="0.25">
      <c r="A52" s="42" t="str">
        <f t="shared" si="3"/>
        <v>HUELVA</v>
      </c>
      <c r="B52" s="41">
        <f t="shared" si="4"/>
        <v>4987728</v>
      </c>
      <c r="C52" s="41">
        <f t="shared" si="5"/>
        <v>4501020</v>
      </c>
      <c r="D52" s="41">
        <f t="shared" si="6"/>
        <v>14</v>
      </c>
      <c r="E52" s="42" t="str">
        <f t="shared" si="2"/>
        <v>SANTANDER</v>
      </c>
      <c r="F52" s="42">
        <f t="shared" si="7"/>
        <v>4936692</v>
      </c>
      <c r="G52" s="42">
        <f t="shared" si="8"/>
        <v>3977368</v>
      </c>
    </row>
    <row r="53" spans="1:7" x14ac:dyDescent="0.25">
      <c r="A53" s="42" t="str">
        <f t="shared" si="3"/>
        <v>LAS PALMAS</v>
      </c>
      <c r="B53" s="41">
        <f t="shared" si="4"/>
        <v>51881748</v>
      </c>
      <c r="C53" s="41">
        <f t="shared" si="5"/>
        <v>46235683</v>
      </c>
      <c r="D53" s="41">
        <f t="shared" si="6"/>
        <v>4</v>
      </c>
      <c r="E53" s="42" t="str">
        <f t="shared" si="2"/>
        <v>ALMERIA</v>
      </c>
      <c r="F53" s="42">
        <f t="shared" si="7"/>
        <v>4865452</v>
      </c>
      <c r="G53" s="42">
        <f t="shared" si="8"/>
        <v>4017772</v>
      </c>
    </row>
    <row r="54" spans="1:7" x14ac:dyDescent="0.25">
      <c r="A54" s="42" t="str">
        <f t="shared" si="3"/>
        <v>MALAGA</v>
      </c>
      <c r="B54" s="41">
        <f t="shared" si="4"/>
        <v>8272763</v>
      </c>
      <c r="C54" s="41">
        <f t="shared" si="5"/>
        <v>7566224</v>
      </c>
      <c r="D54" s="41">
        <f t="shared" si="6"/>
        <v>10</v>
      </c>
      <c r="E54" s="42" t="str">
        <f t="shared" si="2"/>
        <v>GIJON</v>
      </c>
      <c r="F54" s="42">
        <f t="shared" si="7"/>
        <v>3977657</v>
      </c>
      <c r="G54" s="42">
        <f t="shared" si="8"/>
        <v>3439085</v>
      </c>
    </row>
    <row r="55" spans="1:7" x14ac:dyDescent="0.25">
      <c r="A55" s="42" t="str">
        <f t="shared" si="3"/>
        <v>MARIN Y RIA DE PONTEVEDRA</v>
      </c>
      <c r="B55" s="41">
        <f t="shared" si="4"/>
        <v>846987</v>
      </c>
      <c r="C55" s="41">
        <f t="shared" si="5"/>
        <v>910083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3889208</v>
      </c>
      <c r="G55" s="42">
        <f t="shared" si="8"/>
        <v>3577062</v>
      </c>
    </row>
    <row r="56" spans="1:7" x14ac:dyDescent="0.25">
      <c r="A56" s="42" t="str">
        <f t="shared" si="3"/>
        <v>MELILLA</v>
      </c>
      <c r="B56" s="41">
        <f t="shared" si="4"/>
        <v>3250265</v>
      </c>
      <c r="C56" s="41">
        <f t="shared" si="5"/>
        <v>3267314</v>
      </c>
      <c r="D56" s="41">
        <f t="shared" si="6"/>
        <v>19</v>
      </c>
      <c r="E56" s="42" t="str">
        <f t="shared" si="2"/>
        <v>MELILLA</v>
      </c>
      <c r="F56" s="42">
        <f t="shared" si="9"/>
        <v>3250265</v>
      </c>
      <c r="G56" s="42">
        <f t="shared" si="8"/>
        <v>3267314</v>
      </c>
    </row>
    <row r="57" spans="1:7" x14ac:dyDescent="0.25">
      <c r="A57" s="42" t="str">
        <f t="shared" si="3"/>
        <v>MOTRIL</v>
      </c>
      <c r="B57" s="41">
        <f t="shared" si="4"/>
        <v>819367</v>
      </c>
      <c r="C57" s="41">
        <f t="shared" si="5"/>
        <v>657327</v>
      </c>
      <c r="D57" s="41">
        <f t="shared" si="6"/>
        <v>27</v>
      </c>
      <c r="E57" s="42" t="str">
        <f t="shared" si="2"/>
        <v>FERROL-SAN CIBRAO</v>
      </c>
      <c r="F57" s="42">
        <f t="shared" si="9"/>
        <v>3158419</v>
      </c>
      <c r="G57" s="42">
        <f t="shared" si="8"/>
        <v>3266712</v>
      </c>
    </row>
    <row r="58" spans="1:7" x14ac:dyDescent="0.25">
      <c r="A58" s="42" t="str">
        <f t="shared" si="3"/>
        <v>PASAIA</v>
      </c>
      <c r="B58" s="41">
        <f t="shared" si="4"/>
        <v>1798613</v>
      </c>
      <c r="C58" s="41">
        <f t="shared" si="5"/>
        <v>1510530</v>
      </c>
      <c r="D58" s="41">
        <f t="shared" si="6"/>
        <v>23</v>
      </c>
      <c r="E58" s="42" t="str">
        <f t="shared" si="2"/>
        <v>A CORUÑA</v>
      </c>
      <c r="F58" s="42">
        <f t="shared" si="9"/>
        <v>2932669</v>
      </c>
      <c r="G58" s="42">
        <f t="shared" si="8"/>
        <v>2623472</v>
      </c>
    </row>
    <row r="59" spans="1:7" x14ac:dyDescent="0.25">
      <c r="A59" s="42" t="str">
        <f t="shared" si="3"/>
        <v>SANTA CRUZ DE TENERIFE</v>
      </c>
      <c r="B59" s="41">
        <f t="shared" si="4"/>
        <v>55359392</v>
      </c>
      <c r="C59" s="41">
        <f t="shared" si="5"/>
        <v>51446599</v>
      </c>
      <c r="D59" s="41">
        <f t="shared" si="6"/>
        <v>2</v>
      </c>
      <c r="E59" s="42" t="str">
        <f t="shared" si="2"/>
        <v>ALICANTE</v>
      </c>
      <c r="F59" s="42">
        <f t="shared" si="9"/>
        <v>2412356</v>
      </c>
      <c r="G59" s="42">
        <f t="shared" si="8"/>
        <v>2225746</v>
      </c>
    </row>
    <row r="60" spans="1:7" x14ac:dyDescent="0.25">
      <c r="A60" s="42" t="str">
        <f t="shared" si="3"/>
        <v>SANTANDER</v>
      </c>
      <c r="B60" s="41">
        <f t="shared" si="4"/>
        <v>4936692</v>
      </c>
      <c r="C60" s="41">
        <f t="shared" si="5"/>
        <v>3977368</v>
      </c>
      <c r="D60" s="41">
        <f t="shared" si="6"/>
        <v>15</v>
      </c>
      <c r="E60" s="42" t="str">
        <f t="shared" si="2"/>
        <v>PASAIA</v>
      </c>
      <c r="F60" s="42">
        <f t="shared" si="9"/>
        <v>1798613</v>
      </c>
      <c r="G60" s="42">
        <f t="shared" si="8"/>
        <v>1510530</v>
      </c>
    </row>
    <row r="61" spans="1:7" x14ac:dyDescent="0.25">
      <c r="A61" s="42" t="str">
        <f t="shared" si="3"/>
        <v>SEVILLA</v>
      </c>
      <c r="B61" s="41">
        <f t="shared" si="4"/>
        <v>1394104</v>
      </c>
      <c r="C61" s="41">
        <f t="shared" si="5"/>
        <v>1352389</v>
      </c>
      <c r="D61" s="41">
        <f t="shared" si="6"/>
        <v>25</v>
      </c>
      <c r="E61" s="42" t="str">
        <f t="shared" si="2"/>
        <v>AVILES</v>
      </c>
      <c r="F61" s="42">
        <f t="shared" si="9"/>
        <v>1418069</v>
      </c>
      <c r="G61" s="42">
        <f t="shared" si="8"/>
        <v>1206880</v>
      </c>
    </row>
    <row r="62" spans="1:7" x14ac:dyDescent="0.25">
      <c r="A62" s="42" t="str">
        <f t="shared" si="3"/>
        <v>TARRAGONA</v>
      </c>
      <c r="B62" s="41">
        <f t="shared" si="4"/>
        <v>9898337</v>
      </c>
      <c r="C62" s="41">
        <f t="shared" si="5"/>
        <v>11624202</v>
      </c>
      <c r="D62" s="41">
        <f t="shared" si="6"/>
        <v>8</v>
      </c>
      <c r="E62" s="42" t="str">
        <f t="shared" si="2"/>
        <v>SEVILLA</v>
      </c>
      <c r="F62" s="42">
        <f t="shared" si="9"/>
        <v>1394104</v>
      </c>
      <c r="G62" s="42">
        <f t="shared" si="8"/>
        <v>1352389</v>
      </c>
    </row>
    <row r="63" spans="1:7" x14ac:dyDescent="0.25">
      <c r="A63" s="42" t="str">
        <f t="shared" si="3"/>
        <v>VALENCIA</v>
      </c>
      <c r="B63" s="41">
        <f t="shared" si="4"/>
        <v>46080760</v>
      </c>
      <c r="C63" s="41">
        <f t="shared" si="5"/>
        <v>44034326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846987</v>
      </c>
      <c r="G63" s="42">
        <f t="shared" si="8"/>
        <v>910083</v>
      </c>
    </row>
    <row r="64" spans="1:7" x14ac:dyDescent="0.25">
      <c r="A64" s="42" t="str">
        <f t="shared" si="3"/>
        <v>VIGO</v>
      </c>
      <c r="B64" s="41">
        <f t="shared" si="4"/>
        <v>6727848</v>
      </c>
      <c r="C64" s="41">
        <f t="shared" si="5"/>
        <v>6434450</v>
      </c>
      <c r="D64" s="41">
        <f t="shared" si="6"/>
        <v>11</v>
      </c>
      <c r="E64" s="42" t="str">
        <f t="shared" si="2"/>
        <v>MOTRIL</v>
      </c>
      <c r="F64" s="42">
        <f t="shared" si="9"/>
        <v>819367</v>
      </c>
      <c r="G64" s="42">
        <f t="shared" si="8"/>
        <v>657327</v>
      </c>
    </row>
    <row r="65" spans="1:7" x14ac:dyDescent="0.25">
      <c r="A65" s="42" t="str">
        <f t="shared" si="3"/>
        <v>VILAGARCIA</v>
      </c>
      <c r="B65" s="41">
        <f t="shared" si="4"/>
        <v>271170</v>
      </c>
      <c r="C65" s="41">
        <f t="shared" si="5"/>
        <v>242288</v>
      </c>
      <c r="D65" s="41">
        <f t="shared" si="6"/>
        <v>28</v>
      </c>
      <c r="E65" s="42" t="str">
        <f t="shared" si="2"/>
        <v>VILAGARCIA</v>
      </c>
      <c r="F65" s="42">
        <f t="shared" si="9"/>
        <v>271170</v>
      </c>
      <c r="G65" s="42">
        <f t="shared" si="8"/>
        <v>242288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Marzo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</v>
      </c>
      <c r="C7" s="9">
        <v>5</v>
      </c>
      <c r="D7" s="9">
        <v>2</v>
      </c>
      <c r="E7" s="9">
        <v>5</v>
      </c>
      <c r="F7" s="10">
        <f>((E7*100)/D7)-100</f>
        <v>150</v>
      </c>
      <c r="G7" s="1"/>
      <c r="H7" s="1"/>
      <c r="I7" s="1"/>
    </row>
    <row r="8" spans="1:12" x14ac:dyDescent="0.25">
      <c r="A8" s="11" t="s">
        <v>45</v>
      </c>
      <c r="B8" s="12">
        <v>2</v>
      </c>
      <c r="C8" s="12">
        <v>4</v>
      </c>
      <c r="D8" s="12">
        <v>4</v>
      </c>
      <c r="E8" s="12">
        <v>9</v>
      </c>
      <c r="F8" s="13">
        <f t="shared" ref="F8:F35" si="0">((E8*100)/D8)-100</f>
        <v>125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1</v>
      </c>
      <c r="E9" s="9">
        <v>2</v>
      </c>
      <c r="F9" s="10">
        <f t="shared" si="0"/>
        <v>100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13</v>
      </c>
      <c r="C12" s="12">
        <v>13</v>
      </c>
      <c r="D12" s="12">
        <v>18</v>
      </c>
      <c r="E12" s="12">
        <v>27</v>
      </c>
      <c r="F12" s="13">
        <f t="shared" si="0"/>
        <v>50</v>
      </c>
      <c r="G12" s="1"/>
      <c r="H12" s="1"/>
      <c r="I12" s="1"/>
    </row>
    <row r="13" spans="1:12" x14ac:dyDescent="0.25">
      <c r="A13" s="8" t="s">
        <v>50</v>
      </c>
      <c r="B13" s="9">
        <v>9</v>
      </c>
      <c r="C13" s="9">
        <v>10</v>
      </c>
      <c r="D13" s="9">
        <v>17</v>
      </c>
      <c r="E13" s="9">
        <v>26</v>
      </c>
      <c r="F13" s="10">
        <f t="shared" si="0"/>
        <v>52.941176470588232</v>
      </c>
      <c r="G13" s="1"/>
      <c r="H13" s="1"/>
      <c r="I13" s="1"/>
    </row>
    <row r="14" spans="1:12" x14ac:dyDescent="0.25">
      <c r="A14" s="11" t="s">
        <v>51</v>
      </c>
      <c r="B14" s="12">
        <v>32</v>
      </c>
      <c r="C14" s="12">
        <v>31</v>
      </c>
      <c r="D14" s="12">
        <v>67</v>
      </c>
      <c r="E14" s="12">
        <v>70</v>
      </c>
      <c r="F14" s="13">
        <f t="shared" si="0"/>
        <v>4.4776119402985017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4</v>
      </c>
      <c r="C16" s="12">
        <v>1</v>
      </c>
      <c r="D16" s="12">
        <v>8</v>
      </c>
      <c r="E16" s="12">
        <v>3</v>
      </c>
      <c r="F16" s="13">
        <f t="shared" si="0"/>
        <v>-62.5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0</v>
      </c>
      <c r="D18" s="12">
        <v>1</v>
      </c>
      <c r="E18" s="12">
        <v>1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40</v>
      </c>
      <c r="C22" s="12">
        <v>64</v>
      </c>
      <c r="D22" s="12">
        <v>116</v>
      </c>
      <c r="E22" s="12">
        <v>145</v>
      </c>
      <c r="F22" s="13">
        <f t="shared" si="0"/>
        <v>25</v>
      </c>
      <c r="G22" s="1"/>
      <c r="H22" s="1"/>
      <c r="I22" s="1"/>
    </row>
    <row r="23" spans="1:9" x14ac:dyDescent="0.25">
      <c r="A23" s="8" t="s">
        <v>60</v>
      </c>
      <c r="B23" s="9">
        <v>14</v>
      </c>
      <c r="C23" s="9">
        <v>20</v>
      </c>
      <c r="D23" s="9">
        <v>36</v>
      </c>
      <c r="E23" s="9">
        <v>40</v>
      </c>
      <c r="F23" s="10">
        <f t="shared" si="0"/>
        <v>11.111111111111114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</v>
      </c>
      <c r="D26" s="12">
        <v>0</v>
      </c>
      <c r="E26" s="12">
        <v>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38</v>
      </c>
      <c r="C28" s="12">
        <v>56</v>
      </c>
      <c r="D28" s="12">
        <v>105</v>
      </c>
      <c r="E28" s="12">
        <v>133</v>
      </c>
      <c r="F28" s="13">
        <f t="shared" si="0"/>
        <v>26.666666666666671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6</v>
      </c>
      <c r="C30" s="12">
        <v>4</v>
      </c>
      <c r="D30" s="12">
        <v>8</v>
      </c>
      <c r="E30" s="12">
        <v>6</v>
      </c>
      <c r="F30" s="13">
        <f t="shared" si="0"/>
        <v>-25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</v>
      </c>
      <c r="C32" s="12">
        <v>6</v>
      </c>
      <c r="D32" s="12">
        <v>16</v>
      </c>
      <c r="E32" s="12">
        <v>9</v>
      </c>
      <c r="F32" s="13">
        <f t="shared" si="0"/>
        <v>-43.75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6</v>
      </c>
      <c r="D33" s="9">
        <v>3</v>
      </c>
      <c r="E33" s="9">
        <v>8</v>
      </c>
      <c r="F33" s="10">
        <f t="shared" si="0"/>
        <v>166.66666666666669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165</v>
      </c>
      <c r="C35" s="15">
        <f t="shared" ref="C35:E35" si="1">SUM(C7:C34)</f>
        <v>221</v>
      </c>
      <c r="D35" s="15">
        <f t="shared" si="1"/>
        <v>402</v>
      </c>
      <c r="E35" s="15">
        <f t="shared" si="1"/>
        <v>485</v>
      </c>
      <c r="F35" s="16">
        <f t="shared" si="0"/>
        <v>20.646766169154233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5</v>
      </c>
      <c r="C38" s="41">
        <f>D7</f>
        <v>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LAS PALMAS</v>
      </c>
      <c r="F38" s="42">
        <f>LOOKUP(E38,$A$38:$A$65,$B$38:$B$65)</f>
        <v>145</v>
      </c>
      <c r="G38" s="42">
        <f>LOOKUP(E38,$A$38:$A$65,$C$38:$C$65)</f>
        <v>116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9</v>
      </c>
      <c r="C39" s="41">
        <f t="shared" ref="C39:C65" si="5">D8</f>
        <v>4</v>
      </c>
      <c r="D39" s="41">
        <f t="shared" ref="D39:D65" si="6">_xlfn.RANK.EQ(B39,$B$38:$B$65)+COUNTIF($B$38:$B$65,B39)-1</f>
        <v>8</v>
      </c>
      <c r="E39" s="42" t="str">
        <f t="shared" si="2"/>
        <v>SANTA CRUZ DE TENERIFE</v>
      </c>
      <c r="F39" s="42">
        <f t="shared" ref="F39:F54" si="7">LOOKUP(E39,$A$38:$A$65,$B$38:$B$65)</f>
        <v>133</v>
      </c>
      <c r="G39" s="42">
        <f t="shared" ref="G39:G65" si="8">LOOKUP(E39,$A$38:$A$65,$C$38:$C$65)</f>
        <v>105</v>
      </c>
      <c r="H39" s="45"/>
    </row>
    <row r="40" spans="1:9" x14ac:dyDescent="0.25">
      <c r="A40" s="42" t="str">
        <f t="shared" si="3"/>
        <v>ALMERIA</v>
      </c>
      <c r="B40" s="41">
        <f t="shared" si="4"/>
        <v>2</v>
      </c>
      <c r="C40" s="41">
        <f t="shared" si="5"/>
        <v>1</v>
      </c>
      <c r="D40" s="41">
        <f t="shared" si="6"/>
        <v>13</v>
      </c>
      <c r="E40" s="42" t="str">
        <f t="shared" si="2"/>
        <v>BARCELONA</v>
      </c>
      <c r="F40" s="42">
        <f t="shared" si="7"/>
        <v>70</v>
      </c>
      <c r="G40" s="42">
        <f t="shared" si="8"/>
        <v>67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40</v>
      </c>
      <c r="G41" s="42">
        <f t="shared" si="8"/>
        <v>36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27</v>
      </c>
      <c r="G42" s="42">
        <f t="shared" si="8"/>
        <v>18</v>
      </c>
      <c r="H42" s="45"/>
    </row>
    <row r="43" spans="1:9" x14ac:dyDescent="0.25">
      <c r="A43" s="42" t="str">
        <f t="shared" si="3"/>
        <v>BAHIA DE CADIZ</v>
      </c>
      <c r="B43" s="41">
        <f t="shared" si="4"/>
        <v>27</v>
      </c>
      <c r="C43" s="41">
        <f t="shared" si="5"/>
        <v>18</v>
      </c>
      <c r="D43" s="41">
        <f t="shared" si="6"/>
        <v>5</v>
      </c>
      <c r="E43" s="42" t="str">
        <f t="shared" si="2"/>
        <v>BALEARES</v>
      </c>
      <c r="F43" s="42">
        <f t="shared" si="7"/>
        <v>26</v>
      </c>
      <c r="G43" s="42">
        <f t="shared" si="8"/>
        <v>17</v>
      </c>
      <c r="H43" s="45"/>
    </row>
    <row r="44" spans="1:9" x14ac:dyDescent="0.25">
      <c r="A44" s="42" t="str">
        <f t="shared" si="3"/>
        <v>BALEARES</v>
      </c>
      <c r="B44" s="41">
        <f t="shared" si="4"/>
        <v>26</v>
      </c>
      <c r="C44" s="41">
        <f t="shared" si="5"/>
        <v>17</v>
      </c>
      <c r="D44" s="41">
        <f t="shared" si="6"/>
        <v>6</v>
      </c>
      <c r="E44" s="42" t="e">
        <f t="shared" si="2"/>
        <v>#N/A</v>
      </c>
      <c r="F44" s="42" t="e">
        <f t="shared" si="7"/>
        <v>#N/A</v>
      </c>
      <c r="G44" s="42" t="e">
        <f t="shared" si="8"/>
        <v>#N/A</v>
      </c>
      <c r="H44" s="45"/>
    </row>
    <row r="45" spans="1:9" x14ac:dyDescent="0.25">
      <c r="A45" s="42" t="str">
        <f t="shared" si="3"/>
        <v>BARCELONA</v>
      </c>
      <c r="B45" s="41">
        <f t="shared" si="4"/>
        <v>70</v>
      </c>
      <c r="C45" s="41">
        <f t="shared" si="5"/>
        <v>67</v>
      </c>
      <c r="D45" s="41">
        <f t="shared" si="6"/>
        <v>3</v>
      </c>
      <c r="E45" s="42" t="str">
        <f>INDEX($A$38:$B$65,MATCH(ROW()-37,$D$38:$D$65,0),1)</f>
        <v>ALICANTE</v>
      </c>
      <c r="F45" s="42">
        <f t="shared" si="7"/>
        <v>9</v>
      </c>
      <c r="G45" s="42">
        <f t="shared" si="8"/>
        <v>4</v>
      </c>
      <c r="H45" s="45"/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>A47</f>
        <v>CARTAGENA</v>
      </c>
      <c r="F46" s="42">
        <f>LOOKUP(E46,$A$38:$A$65,$B$38:$B$65)</f>
        <v>3</v>
      </c>
      <c r="G46" s="42">
        <f>LOOKUP(E46,$A$38:$A$65,$C$38:$C$65)</f>
        <v>8</v>
      </c>
      <c r="H46" s="45"/>
    </row>
    <row r="47" spans="1:9" x14ac:dyDescent="0.25">
      <c r="A47" s="42" t="str">
        <f t="shared" si="3"/>
        <v>CARTAGENA</v>
      </c>
      <c r="B47" s="41">
        <f t="shared" si="4"/>
        <v>3</v>
      </c>
      <c r="C47" s="41">
        <f t="shared" si="5"/>
        <v>8</v>
      </c>
      <c r="D47" s="41">
        <f t="shared" si="6"/>
        <v>12</v>
      </c>
      <c r="E47" s="42" t="str">
        <f t="shared" si="2"/>
        <v>SEVILLA</v>
      </c>
      <c r="F47" s="42">
        <f t="shared" si="7"/>
        <v>6</v>
      </c>
      <c r="G47" s="42">
        <f t="shared" si="8"/>
        <v>8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5</v>
      </c>
      <c r="G48" s="42">
        <f t="shared" si="8"/>
        <v>2</v>
      </c>
      <c r="H48" s="45"/>
    </row>
    <row r="49" spans="1:8" x14ac:dyDescent="0.25">
      <c r="A49" s="42" t="str">
        <f t="shared" si="3"/>
        <v>CEUTA</v>
      </c>
      <c r="B49" s="41">
        <f t="shared" si="4"/>
        <v>1</v>
      </c>
      <c r="C49" s="41">
        <f t="shared" si="5"/>
        <v>1</v>
      </c>
      <c r="D49" s="41">
        <f t="shared" si="6"/>
        <v>15</v>
      </c>
      <c r="E49" s="42" t="str">
        <f t="shared" si="2"/>
        <v>CARTAGENA</v>
      </c>
      <c r="F49" s="42">
        <f t="shared" si="7"/>
        <v>3</v>
      </c>
      <c r="G49" s="42">
        <f t="shared" si="8"/>
        <v>8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ALMERIA</v>
      </c>
      <c r="F50" s="42">
        <f t="shared" si="7"/>
        <v>2</v>
      </c>
      <c r="G50" s="42">
        <f t="shared" si="8"/>
        <v>1</v>
      </c>
      <c r="H50" s="45"/>
    </row>
    <row r="51" spans="1:8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  <c r="H51" s="45"/>
    </row>
    <row r="52" spans="1:8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1</v>
      </c>
      <c r="G52" s="42">
        <f t="shared" si="8"/>
        <v>1</v>
      </c>
      <c r="H52" s="45"/>
    </row>
    <row r="53" spans="1:8" x14ac:dyDescent="0.25">
      <c r="A53" s="42" t="str">
        <f t="shared" si="3"/>
        <v>LAS PALMAS</v>
      </c>
      <c r="B53" s="41">
        <f t="shared" si="4"/>
        <v>145</v>
      </c>
      <c r="C53" s="41">
        <f t="shared" si="5"/>
        <v>116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  <c r="H53" s="45"/>
    </row>
    <row r="54" spans="1:8" x14ac:dyDescent="0.25">
      <c r="A54" s="42" t="str">
        <f t="shared" si="3"/>
        <v>MALAGA</v>
      </c>
      <c r="B54" s="41">
        <f t="shared" si="4"/>
        <v>40</v>
      </c>
      <c r="C54" s="41">
        <f t="shared" si="5"/>
        <v>36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  <c r="H55" s="45"/>
    </row>
    <row r="56" spans="1:8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  <c r="H56" s="45"/>
    </row>
    <row r="57" spans="1:8" x14ac:dyDescent="0.25">
      <c r="A57" s="42" t="str">
        <f t="shared" si="3"/>
        <v>MOTRIL</v>
      </c>
      <c r="B57" s="41">
        <f t="shared" si="4"/>
        <v>1</v>
      </c>
      <c r="C57" s="41">
        <f t="shared" si="5"/>
        <v>0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133</v>
      </c>
      <c r="C59" s="41">
        <f t="shared" si="5"/>
        <v>105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6</v>
      </c>
      <c r="C61" s="41">
        <f t="shared" si="5"/>
        <v>8</v>
      </c>
      <c r="D61" s="41">
        <f t="shared" si="6"/>
        <v>10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9</v>
      </c>
      <c r="C63" s="41">
        <f t="shared" si="5"/>
        <v>16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8</v>
      </c>
      <c r="C64" s="41">
        <f t="shared" si="5"/>
        <v>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9F7F4169-4A14-40C2-AEE7-FBCE6CECAC47}"/>
</file>

<file path=customXml/itemProps2.xml><?xml version="1.0" encoding="utf-8"?>
<ds:datastoreItem xmlns:ds="http://schemas.openxmlformats.org/officeDocument/2006/customXml" ds:itemID="{B1F638F3-31F6-4D60-BA3A-259607E0EF63}"/>
</file>

<file path=customXml/itemProps3.xml><?xml version="1.0" encoding="utf-8"?>
<ds:datastoreItem xmlns:ds="http://schemas.openxmlformats.org/officeDocument/2006/customXml" ds:itemID="{FB33568A-A51B-423F-977C-1F6A3D17C0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2017-09-29T07:26:46Z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