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45" i="26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<sst xmlns="http://schemas.openxmlformats.org/spreadsheetml/2006/main" count="755" uniqueCount="98">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</sst>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24149708</c:v>
                </c:pt>
                <c:pt idx="1">
                  <c:v>21015959</c:v>
                </c:pt>
                <c:pt idx="2">
                  <c:v>14761227</c:v>
                </c:pt>
                <c:pt idx="3">
                  <c:v>11610185</c:v>
                </c:pt>
                <c:pt idx="4">
                  <c:v>9228347</c:v>
                </c:pt>
                <c:pt idx="5">
                  <c:v>7630274</c:v>
                </c:pt>
                <c:pt idx="6">
                  <c:v>7589392</c:v>
                </c:pt>
                <c:pt idx="7">
                  <c:v>6769611</c:v>
                </c:pt>
                <c:pt idx="8">
                  <c:v>4652017</c:v>
                </c:pt>
                <c:pt idx="9">
                  <c:v>4532676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22602083</c:v>
                </c:pt>
                <c:pt idx="1">
                  <c:v>19010238</c:v>
                </c:pt>
                <c:pt idx="2">
                  <c:v>13551931</c:v>
                </c:pt>
                <c:pt idx="3">
                  <c:v>10014981</c:v>
                </c:pt>
                <c:pt idx="4">
                  <c:v>10935216</c:v>
                </c:pt>
                <c:pt idx="5">
                  <c:v>7208050</c:v>
                </c:pt>
                <c:pt idx="6">
                  <c:v>5773076</c:v>
                </c:pt>
                <c:pt idx="7">
                  <c:v>6344151</c:v>
                </c:pt>
                <c:pt idx="8">
                  <c:v>5349001</c:v>
                </c:pt>
                <c:pt idx="9">
                  <c:v>5048022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22533145</c:v>
                </c:pt>
                <c:pt idx="1">
                  <c:v>20926285</c:v>
                </c:pt>
                <c:pt idx="2">
                  <c:v>14464011</c:v>
                </c:pt>
                <c:pt idx="3">
                  <c:v>11493503</c:v>
                </c:pt>
                <c:pt idx="4">
                  <c:v>9182646</c:v>
                </c:pt>
                <c:pt idx="5">
                  <c:v>7529191</c:v>
                </c:pt>
                <c:pt idx="6">
                  <c:v>6809951</c:v>
                </c:pt>
                <c:pt idx="7">
                  <c:v>6749690</c:v>
                </c:pt>
                <c:pt idx="8">
                  <c:v>4495964</c:v>
                </c:pt>
                <c:pt idx="9">
                  <c:v>4399912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21021354</c:v>
                </c:pt>
                <c:pt idx="1">
                  <c:v>18923193</c:v>
                </c:pt>
                <c:pt idx="2">
                  <c:v>13263137</c:v>
                </c:pt>
                <c:pt idx="3">
                  <c:v>9682351</c:v>
                </c:pt>
                <c:pt idx="4">
                  <c:v>10883973</c:v>
                </c:pt>
                <c:pt idx="5">
                  <c:v>5580089</c:v>
                </c:pt>
                <c:pt idx="6">
                  <c:v>6479923</c:v>
                </c:pt>
                <c:pt idx="7">
                  <c:v>6322791</c:v>
                </c:pt>
                <c:pt idx="8">
                  <c:v>4998076</c:v>
                </c:pt>
                <c:pt idx="9">
                  <c:v>3729587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HUELVA</c:v>
                </c:pt>
                <c:pt idx="3">
                  <c:v>CARTAGENA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8489963</c:v>
                </c:pt>
                <c:pt idx="1">
                  <c:v>6820621</c:v>
                </c:pt>
                <c:pt idx="2">
                  <c:v>6298660</c:v>
                </c:pt>
                <c:pt idx="3">
                  <c:v>5364725</c:v>
                </c:pt>
                <c:pt idx="4">
                  <c:v>5205395</c:v>
                </c:pt>
                <c:pt idx="5">
                  <c:v>3909216</c:v>
                </c:pt>
                <c:pt idx="6">
                  <c:v>2751811</c:v>
                </c:pt>
                <c:pt idx="7">
                  <c:v>2603055</c:v>
                </c:pt>
                <c:pt idx="8">
                  <c:v>2301361</c:v>
                </c:pt>
                <c:pt idx="9">
                  <c:v>1616637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HUELVA</c:v>
                </c:pt>
                <c:pt idx="3">
                  <c:v>CARTAGENA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6192280</c:v>
                </c:pt>
                <c:pt idx="1">
                  <c:v>5467429</c:v>
                </c:pt>
                <c:pt idx="2">
                  <c:v>4196202</c:v>
                </c:pt>
                <c:pt idx="3">
                  <c:v>5104972</c:v>
                </c:pt>
                <c:pt idx="4">
                  <c:v>6555804</c:v>
                </c:pt>
                <c:pt idx="5">
                  <c:v>3621654</c:v>
                </c:pt>
                <c:pt idx="6">
                  <c:v>2448206</c:v>
                </c:pt>
                <c:pt idx="7">
                  <c:v>2549033</c:v>
                </c:pt>
                <c:pt idx="8">
                  <c:v>2719985</c:v>
                </c:pt>
                <c:pt idx="9">
                  <c:v>1720718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AVILES</c:v>
                </c:pt>
                <c:pt idx="6">
                  <c:v>HUELVA</c:v>
                </c:pt>
                <c:pt idx="7">
                  <c:v>CARTAGENA</c:v>
                </c:pt>
                <c:pt idx="8">
                  <c:v>CASTELLON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3708833</c:v>
                </c:pt>
                <c:pt idx="1">
                  <c:v>2797321</c:v>
                </c:pt>
                <c:pt idx="2">
                  <c:v>2565033</c:v>
                </c:pt>
                <c:pt idx="3">
                  <c:v>1617263</c:v>
                </c:pt>
                <c:pt idx="4">
                  <c:v>1246347</c:v>
                </c:pt>
                <c:pt idx="5">
                  <c:v>1142336</c:v>
                </c:pt>
                <c:pt idx="6">
                  <c:v>1133671</c:v>
                </c:pt>
                <c:pt idx="7">
                  <c:v>1040442</c:v>
                </c:pt>
                <c:pt idx="8">
                  <c:v>1040312</c:v>
                </c:pt>
                <c:pt idx="9">
                  <c:v>1022577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AVILES</c:v>
                </c:pt>
                <c:pt idx="6">
                  <c:v>HUELVA</c:v>
                </c:pt>
                <c:pt idx="7">
                  <c:v>CARTAGENA</c:v>
                </c:pt>
                <c:pt idx="8">
                  <c:v>CASTELLON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4195894</c:v>
                </c:pt>
                <c:pt idx="1">
                  <c:v>3049203</c:v>
                </c:pt>
                <c:pt idx="2">
                  <c:v>2955109</c:v>
                </c:pt>
                <c:pt idx="3">
                  <c:v>1451494</c:v>
                </c:pt>
                <c:pt idx="4">
                  <c:v>1065167</c:v>
                </c:pt>
                <c:pt idx="5">
                  <c:v>894535</c:v>
                </c:pt>
                <c:pt idx="6">
                  <c:v>1305527</c:v>
                </c:pt>
                <c:pt idx="7">
                  <c:v>949321</c:v>
                </c:pt>
                <c:pt idx="8">
                  <c:v>813031</c:v>
                </c:pt>
                <c:pt idx="9">
                  <c:v>1021306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18407351</c:v>
                </c:pt>
                <c:pt idx="1">
                  <c:v>13499622</c:v>
                </c:pt>
                <c:pt idx="2">
                  <c:v>9532218</c:v>
                </c:pt>
                <c:pt idx="3">
                  <c:v>5076062</c:v>
                </c:pt>
                <c:pt idx="4">
                  <c:v>3055619</c:v>
                </c:pt>
                <c:pt idx="5">
                  <c:v>2426079</c:v>
                </c:pt>
                <c:pt idx="6">
                  <c:v>1778670</c:v>
                </c:pt>
                <c:pt idx="7">
                  <c:v>1179930</c:v>
                </c:pt>
                <c:pt idx="8">
                  <c:v>1130039</c:v>
                </c:pt>
                <c:pt idx="9">
                  <c:v>795038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16544702</c:v>
                </c:pt>
                <c:pt idx="1">
                  <c:v>14383077</c:v>
                </c:pt>
                <c:pt idx="2">
                  <c:v>8620177</c:v>
                </c:pt>
                <c:pt idx="3">
                  <c:v>4632932</c:v>
                </c:pt>
                <c:pt idx="4">
                  <c:v>2763428</c:v>
                </c:pt>
                <c:pt idx="5">
                  <c:v>2424849</c:v>
                </c:pt>
                <c:pt idx="6">
                  <c:v>1938129</c:v>
                </c:pt>
                <c:pt idx="7">
                  <c:v>1278966</c:v>
                </c:pt>
                <c:pt idx="8">
                  <c:v>1070954</c:v>
                </c:pt>
                <c:pt idx="9">
                  <c:v>640656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BARCELONA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19634</c:v>
                </c:pt>
                <c:pt idx="1">
                  <c:v>13053</c:v>
                </c:pt>
                <c:pt idx="2">
                  <c:v>8671</c:v>
                </c:pt>
                <c:pt idx="3">
                  <c:v>6276</c:v>
                </c:pt>
                <c:pt idx="4">
                  <c:v>5196</c:v>
                </c:pt>
                <c:pt idx="5">
                  <c:v>4212</c:v>
                </c:pt>
                <c:pt idx="6">
                  <c:v>3233</c:v>
                </c:pt>
                <c:pt idx="7">
                  <c:v>1452</c:v>
                </c:pt>
                <c:pt idx="8">
                  <c:v>948</c:v>
                </c:pt>
                <c:pt idx="9">
                  <c:v>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BARCELONA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20664</c:v>
                </c:pt>
                <c:pt idx="1">
                  <c:v>13122</c:v>
                </c:pt>
                <c:pt idx="2">
                  <c:v>6546</c:v>
                </c:pt>
                <c:pt idx="3">
                  <c:v>5724</c:v>
                </c:pt>
                <c:pt idx="4">
                  <c:v>6189</c:v>
                </c:pt>
                <c:pt idx="5">
                  <c:v>4905</c:v>
                </c:pt>
                <c:pt idx="6">
                  <c:v>4808</c:v>
                </c:pt>
                <c:pt idx="7">
                  <c:v>1267</c:v>
                </c:pt>
                <c:pt idx="8">
                  <c:v>923</c:v>
                </c:pt>
                <c:pt idx="9">
                  <c:v>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886765</c:v>
                </c:pt>
                <c:pt idx="1">
                  <c:v>820237</c:v>
                </c:pt>
                <c:pt idx="2">
                  <c:v>345009</c:v>
                </c:pt>
                <c:pt idx="3">
                  <c:v>296268</c:v>
                </c:pt>
                <c:pt idx="4">
                  <c:v>244698</c:v>
                </c:pt>
                <c:pt idx="5">
                  <c:v>89227</c:v>
                </c:pt>
                <c:pt idx="6">
                  <c:v>85470</c:v>
                </c:pt>
                <c:pt idx="7">
                  <c:v>47378</c:v>
                </c:pt>
                <c:pt idx="8">
                  <c:v>46485</c:v>
                </c:pt>
                <c:pt idx="9">
                  <c:v>44861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982273</c:v>
                </c:pt>
                <c:pt idx="1">
                  <c:v>727329</c:v>
                </c:pt>
                <c:pt idx="2">
                  <c:v>407167</c:v>
                </c:pt>
                <c:pt idx="3">
                  <c:v>287871</c:v>
                </c:pt>
                <c:pt idx="4">
                  <c:v>221786</c:v>
                </c:pt>
                <c:pt idx="5">
                  <c:v>86453</c:v>
                </c:pt>
                <c:pt idx="6">
                  <c:v>100580</c:v>
                </c:pt>
                <c:pt idx="7">
                  <c:v>36945</c:v>
                </c:pt>
                <c:pt idx="8">
                  <c:v>45095</c:v>
                </c:pt>
                <c:pt idx="9">
                  <c:v>50338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10808181</c:v>
                </c:pt>
                <c:pt idx="1">
                  <c:v>10331595</c:v>
                </c:pt>
                <c:pt idx="2">
                  <c:v>2980878</c:v>
                </c:pt>
                <c:pt idx="3">
                  <c:v>2813696</c:v>
                </c:pt>
                <c:pt idx="4">
                  <c:v>1747764</c:v>
                </c:pt>
                <c:pt idx="5">
                  <c:v>407553</c:v>
                </c:pt>
                <c:pt idx="6">
                  <c:v>273384</c:v>
                </c:pt>
                <c:pt idx="7">
                  <c:v>207164</c:v>
                </c:pt>
                <c:pt idx="8">
                  <c:v>188921</c:v>
                </c:pt>
                <c:pt idx="9">
                  <c:v>142878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12133287</c:v>
                </c:pt>
                <c:pt idx="1">
                  <c:v>9087956</c:v>
                </c:pt>
                <c:pt idx="2">
                  <c:v>2725610</c:v>
                </c:pt>
                <c:pt idx="3">
                  <c:v>2317959</c:v>
                </c:pt>
                <c:pt idx="4">
                  <c:v>2400809</c:v>
                </c:pt>
                <c:pt idx="5">
                  <c:v>0</c:v>
                </c:pt>
                <c:pt idx="6">
                  <c:v>310625</c:v>
                </c:pt>
                <c:pt idx="7">
                  <c:v>80201</c:v>
                </c:pt>
                <c:pt idx="8">
                  <c:v>108576</c:v>
                </c:pt>
                <c:pt idx="9">
                  <c:v>151263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10688543</c:v>
                </c:pt>
                <c:pt idx="1">
                  <c:v>10091121</c:v>
                </c:pt>
                <c:pt idx="2">
                  <c:v>2761950</c:v>
                </c:pt>
                <c:pt idx="3">
                  <c:v>2719344</c:v>
                </c:pt>
                <c:pt idx="4">
                  <c:v>567276</c:v>
                </c:pt>
                <c:pt idx="5">
                  <c:v>273384</c:v>
                </c:pt>
                <c:pt idx="6">
                  <c:v>53831</c:v>
                </c:pt>
                <c:pt idx="7">
                  <c:v>51039</c:v>
                </c:pt>
                <c:pt idx="8">
                  <c:v>28230</c:v>
                </c:pt>
                <c:pt idx="9">
                  <c:v>16731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12074871</c:v>
                </c:pt>
                <c:pt idx="1">
                  <c:v>9078113</c:v>
                </c:pt>
                <c:pt idx="2">
                  <c:v>2574430</c:v>
                </c:pt>
                <c:pt idx="3">
                  <c:v>2206989</c:v>
                </c:pt>
                <c:pt idx="4">
                  <c:v>756966</c:v>
                </c:pt>
                <c:pt idx="5">
                  <c:v>310625</c:v>
                </c:pt>
                <c:pt idx="6">
                  <c:v>66079</c:v>
                </c:pt>
                <c:pt idx="7">
                  <c:v>56842</c:v>
                </c:pt>
                <c:pt idx="8">
                  <c:v>35786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15857621</c:v>
                </c:pt>
                <c:pt idx="1">
                  <c:v>11645449</c:v>
                </c:pt>
                <c:pt idx="2">
                  <c:v>6785221</c:v>
                </c:pt>
                <c:pt idx="3">
                  <c:v>3828393</c:v>
                </c:pt>
                <c:pt idx="4">
                  <c:v>1830521</c:v>
                </c:pt>
                <c:pt idx="5">
                  <c:v>874436</c:v>
                </c:pt>
                <c:pt idx="6">
                  <c:v>856804</c:v>
                </c:pt>
                <c:pt idx="7">
                  <c:v>767945</c:v>
                </c:pt>
                <c:pt idx="8">
                  <c:v>493537</c:v>
                </c:pt>
                <c:pt idx="9">
                  <c:v>425237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14312048</c:v>
                </c:pt>
                <c:pt idx="1">
                  <c:v>12698417</c:v>
                </c:pt>
                <c:pt idx="2">
                  <c:v>5871294</c:v>
                </c:pt>
                <c:pt idx="3">
                  <c:v>3632114</c:v>
                </c:pt>
                <c:pt idx="4">
                  <c:v>1681915</c:v>
                </c:pt>
                <c:pt idx="5">
                  <c:v>958283</c:v>
                </c:pt>
                <c:pt idx="6">
                  <c:v>1004056</c:v>
                </c:pt>
                <c:pt idx="7">
                  <c:v>699123</c:v>
                </c:pt>
                <c:pt idx="8">
                  <c:v>336879</c:v>
                </c:pt>
                <c:pt idx="9">
                  <c:v>357752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2735151</c:v>
                </c:pt>
                <c:pt idx="1">
                  <c:v>2344277</c:v>
                </c:pt>
                <c:pt idx="2">
                  <c:v>1824339</c:v>
                </c:pt>
                <c:pt idx="3">
                  <c:v>1794216</c:v>
                </c:pt>
                <c:pt idx="4">
                  <c:v>824644</c:v>
                </c:pt>
                <c:pt idx="5">
                  <c:v>748288</c:v>
                </c:pt>
                <c:pt idx="6">
                  <c:v>432249</c:v>
                </c:pt>
                <c:pt idx="7">
                  <c:v>368743</c:v>
                </c:pt>
                <c:pt idx="8">
                  <c:v>361244</c:v>
                </c:pt>
                <c:pt idx="9">
                  <c:v>352924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2745893</c:v>
                </c:pt>
                <c:pt idx="1">
                  <c:v>2393926</c:v>
                </c:pt>
                <c:pt idx="2">
                  <c:v>1562332</c:v>
                </c:pt>
                <c:pt idx="3">
                  <c:v>1547783</c:v>
                </c:pt>
                <c:pt idx="4">
                  <c:v>1112787</c:v>
                </c:pt>
                <c:pt idx="5">
                  <c:v>782033</c:v>
                </c:pt>
                <c:pt idx="6">
                  <c:v>346926</c:v>
                </c:pt>
                <c:pt idx="7">
                  <c:v>368343</c:v>
                </c:pt>
                <c:pt idx="8">
                  <c:v>349686</c:v>
                </c:pt>
                <c:pt idx="9">
                  <c:v>438651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1366426</c:v>
                </c:pt>
                <c:pt idx="1">
                  <c:v>941869</c:v>
                </c:pt>
                <c:pt idx="2">
                  <c:v>692098</c:v>
                </c:pt>
                <c:pt idx="3">
                  <c:v>364604</c:v>
                </c:pt>
                <c:pt idx="4">
                  <c:v>173596.25</c:v>
                </c:pt>
                <c:pt idx="5">
                  <c:v>110996</c:v>
                </c:pt>
                <c:pt idx="6">
                  <c:v>107243</c:v>
                </c:pt>
                <c:pt idx="7">
                  <c:v>74473</c:v>
                </c:pt>
                <c:pt idx="8">
                  <c:v>72327.5</c:v>
                </c:pt>
                <c:pt idx="9">
                  <c:v>54655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1272254</c:v>
                </c:pt>
                <c:pt idx="1">
                  <c:v>1003528</c:v>
                </c:pt>
                <c:pt idx="2">
                  <c:v>587762.5</c:v>
                </c:pt>
                <c:pt idx="3">
                  <c:v>341103</c:v>
                </c:pt>
                <c:pt idx="4">
                  <c:v>158790.5</c:v>
                </c:pt>
                <c:pt idx="5">
                  <c:v>117999</c:v>
                </c:pt>
                <c:pt idx="6">
                  <c:v>108521</c:v>
                </c:pt>
                <c:pt idx="7">
                  <c:v>87310</c:v>
                </c:pt>
                <c:pt idx="8">
                  <c:v>68654</c:v>
                </c:pt>
                <c:pt idx="9">
                  <c:v>47318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860506</c:v>
                </c:pt>
                <c:pt idx="1">
                  <c:v>656023</c:v>
                </c:pt>
                <c:pt idx="2">
                  <c:v>257085</c:v>
                </c:pt>
                <c:pt idx="3">
                  <c:v>222411</c:v>
                </c:pt>
                <c:pt idx="4">
                  <c:v>100135</c:v>
                </c:pt>
                <c:pt idx="5">
                  <c:v>48712</c:v>
                </c:pt>
                <c:pt idx="6">
                  <c:v>4317</c:v>
                </c:pt>
                <c:pt idx="7">
                  <c:v>2835</c:v>
                </c:pt>
                <c:pt idx="8">
                  <c:v>1688.25</c:v>
                </c:pt>
                <c:pt idx="9">
                  <c:v>1413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949154</c:v>
                </c:pt>
                <c:pt idx="1">
                  <c:v>606263</c:v>
                </c:pt>
                <c:pt idx="2">
                  <c:v>193577</c:v>
                </c:pt>
                <c:pt idx="3">
                  <c:v>194985</c:v>
                </c:pt>
                <c:pt idx="4">
                  <c:v>103027</c:v>
                </c:pt>
                <c:pt idx="5">
                  <c:v>64420</c:v>
                </c:pt>
                <c:pt idx="6">
                  <c:v>4819</c:v>
                </c:pt>
                <c:pt idx="7">
                  <c:v>3962</c:v>
                </c:pt>
                <c:pt idx="8">
                  <c:v>1960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114346</c:v>
                </c:pt>
                <c:pt idx="1">
                  <c:v>106666</c:v>
                </c:pt>
                <c:pt idx="2">
                  <c:v>61862.5</c:v>
                </c:pt>
                <c:pt idx="3">
                  <c:v>48956</c:v>
                </c:pt>
                <c:pt idx="4">
                  <c:v>47201</c:v>
                </c:pt>
                <c:pt idx="5">
                  <c:v>38440</c:v>
                </c:pt>
                <c:pt idx="6">
                  <c:v>21642</c:v>
                </c:pt>
                <c:pt idx="7">
                  <c:v>14555.5</c:v>
                </c:pt>
                <c:pt idx="8">
                  <c:v>12507.5</c:v>
                </c:pt>
                <c:pt idx="9">
                  <c:v>10840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114358</c:v>
                </c:pt>
                <c:pt idx="1">
                  <c:v>98800</c:v>
                </c:pt>
                <c:pt idx="2">
                  <c:v>64056.5</c:v>
                </c:pt>
                <c:pt idx="3">
                  <c:v>44626</c:v>
                </c:pt>
                <c:pt idx="4">
                  <c:v>39910</c:v>
                </c:pt>
                <c:pt idx="5">
                  <c:v>41522</c:v>
                </c:pt>
                <c:pt idx="6">
                  <c:v>26214</c:v>
                </c:pt>
                <c:pt idx="7">
                  <c:v>16394.5</c:v>
                </c:pt>
                <c:pt idx="8">
                  <c:v>23190.5</c:v>
                </c:pt>
                <c:pt idx="9">
                  <c:v>14691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661447</c:v>
                </c:pt>
                <c:pt idx="1">
                  <c:v>373150.5</c:v>
                </c:pt>
                <c:pt idx="2">
                  <c:v>157352.5</c:v>
                </c:pt>
                <c:pt idx="3">
                  <c:v>74823</c:v>
                </c:pt>
                <c:pt idx="4">
                  <c:v>58652.5</c:v>
                </c:pt>
                <c:pt idx="5">
                  <c:v>35401</c:v>
                </c:pt>
                <c:pt idx="6">
                  <c:v>27847</c:v>
                </c:pt>
                <c:pt idx="7">
                  <c:v>16936</c:v>
                </c:pt>
                <c:pt idx="8">
                  <c:v>13152.5</c:v>
                </c:pt>
                <c:pt idx="9">
                  <c:v>12620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621365</c:v>
                </c:pt>
                <c:pt idx="1">
                  <c:v>330129</c:v>
                </c:pt>
                <c:pt idx="2">
                  <c:v>140436</c:v>
                </c:pt>
                <c:pt idx="3">
                  <c:v>51909</c:v>
                </c:pt>
                <c:pt idx="4">
                  <c:v>50001</c:v>
                </c:pt>
                <c:pt idx="5">
                  <c:v>25782</c:v>
                </c:pt>
                <c:pt idx="6">
                  <c:v>31742</c:v>
                </c:pt>
                <c:pt idx="7">
                  <c:v>19559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710403</c:v>
                </c:pt>
                <c:pt idx="1">
                  <c:v>435013</c:v>
                </c:pt>
                <c:pt idx="2">
                  <c:v>171908</c:v>
                </c:pt>
                <c:pt idx="3">
                  <c:v>142193</c:v>
                </c:pt>
                <c:pt idx="4">
                  <c:v>106679</c:v>
                </c:pt>
                <c:pt idx="5">
                  <c:v>81363</c:v>
                </c:pt>
                <c:pt idx="6">
                  <c:v>69492.5</c:v>
                </c:pt>
                <c:pt idx="7">
                  <c:v>54655</c:v>
                </c:pt>
                <c:pt idx="8">
                  <c:v>51060</c:v>
                </c:pt>
                <c:pt idx="9">
                  <c:v>36683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665991</c:v>
                </c:pt>
                <c:pt idx="1">
                  <c:v>394185.5</c:v>
                </c:pt>
                <c:pt idx="2">
                  <c:v>156830.5</c:v>
                </c:pt>
                <c:pt idx="3">
                  <c:v>146118</c:v>
                </c:pt>
                <c:pt idx="4">
                  <c:v>113180</c:v>
                </c:pt>
                <c:pt idx="5">
                  <c:v>54374</c:v>
                </c:pt>
                <c:pt idx="6">
                  <c:v>64692</c:v>
                </c:pt>
                <c:pt idx="7">
                  <c:v>47318</c:v>
                </c:pt>
                <c:pt idx="8">
                  <c:v>46751</c:v>
                </c:pt>
                <c:pt idx="9">
                  <c:v>26302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CEUTA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1548001</c:v>
                </c:pt>
                <c:pt idx="1">
                  <c:v>1116152</c:v>
                </c:pt>
                <c:pt idx="2">
                  <c:v>663870</c:v>
                </c:pt>
                <c:pt idx="3">
                  <c:v>604749</c:v>
                </c:pt>
                <c:pt idx="4">
                  <c:v>601942</c:v>
                </c:pt>
                <c:pt idx="5">
                  <c:v>536328</c:v>
                </c:pt>
                <c:pt idx="6">
                  <c:v>212749</c:v>
                </c:pt>
                <c:pt idx="7">
                  <c:v>152090</c:v>
                </c:pt>
                <c:pt idx="8">
                  <c:v>146336</c:v>
                </c:pt>
                <c:pt idx="9">
                  <c:v>103536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CEUTA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1463598</c:v>
                </c:pt>
                <c:pt idx="1">
                  <c:v>1192693</c:v>
                </c:pt>
                <c:pt idx="2">
                  <c:v>583168</c:v>
                </c:pt>
                <c:pt idx="3">
                  <c:v>474804</c:v>
                </c:pt>
                <c:pt idx="4">
                  <c:v>812791</c:v>
                </c:pt>
                <c:pt idx="5">
                  <c:v>559571</c:v>
                </c:pt>
                <c:pt idx="6">
                  <c:v>200420</c:v>
                </c:pt>
                <c:pt idx="7">
                  <c:v>162346</c:v>
                </c:pt>
                <c:pt idx="8">
                  <c:v>163737</c:v>
                </c:pt>
                <c:pt idx="9">
                  <c:v>99908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A CORUÑA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408538</c:v>
                </c:pt>
                <c:pt idx="1">
                  <c:v>372840</c:v>
                </c:pt>
                <c:pt idx="2">
                  <c:v>372807</c:v>
                </c:pt>
                <c:pt idx="3">
                  <c:v>178028</c:v>
                </c:pt>
                <c:pt idx="4">
                  <c:v>138448</c:v>
                </c:pt>
                <c:pt idx="5">
                  <c:v>83547</c:v>
                </c:pt>
                <c:pt idx="6">
                  <c:v>45654</c:v>
                </c:pt>
                <c:pt idx="7">
                  <c:v>35194</c:v>
                </c:pt>
                <c:pt idx="8">
                  <c:v>35165</c:v>
                </c:pt>
                <c:pt idx="9">
                  <c:v>30266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A CORUÑA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343495</c:v>
                </c:pt>
                <c:pt idx="1">
                  <c:v>286600</c:v>
                </c:pt>
                <c:pt idx="2">
                  <c:v>247817</c:v>
                </c:pt>
                <c:pt idx="3">
                  <c:v>191084</c:v>
                </c:pt>
                <c:pt idx="4">
                  <c:v>119229</c:v>
                </c:pt>
                <c:pt idx="5">
                  <c:v>53044</c:v>
                </c:pt>
                <c:pt idx="6">
                  <c:v>22971</c:v>
                </c:pt>
                <c:pt idx="7">
                  <c:v>13561</c:v>
                </c:pt>
                <c:pt idx="8">
                  <c:v>15360</c:v>
                </c:pt>
                <c:pt idx="9">
                  <c:v>45719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264338</c:v>
                </c:pt>
                <c:pt idx="1">
                  <c:v>219293</c:v>
                </c:pt>
                <c:pt idx="2">
                  <c:v>108079</c:v>
                </c:pt>
                <c:pt idx="3">
                  <c:v>75443</c:v>
                </c:pt>
                <c:pt idx="4">
                  <c:v>64122</c:v>
                </c:pt>
                <c:pt idx="5">
                  <c:v>51166</c:v>
                </c:pt>
                <c:pt idx="6">
                  <c:v>23053</c:v>
                </c:pt>
                <c:pt idx="7">
                  <c:v>21546</c:v>
                </c:pt>
                <c:pt idx="8">
                  <c:v>18226</c:v>
                </c:pt>
                <c:pt idx="9">
                  <c:v>16028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293601</c:v>
                </c:pt>
                <c:pt idx="1">
                  <c:v>217655</c:v>
                </c:pt>
                <c:pt idx="2">
                  <c:v>119715</c:v>
                </c:pt>
                <c:pt idx="3">
                  <c:v>81117</c:v>
                </c:pt>
                <c:pt idx="4">
                  <c:v>56071</c:v>
                </c:pt>
                <c:pt idx="5">
                  <c:v>55166</c:v>
                </c:pt>
                <c:pt idx="6">
                  <c:v>24853</c:v>
                </c:pt>
                <c:pt idx="7">
                  <c:v>13278</c:v>
                </c:pt>
                <c:pt idx="8">
                  <c:v>16655</c:v>
                </c:pt>
                <c:pt idx="9">
                  <c:v>19993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8823</c:v>
                </c:pt>
                <c:pt idx="1">
                  <c:v>4890</c:v>
                </c:pt>
                <c:pt idx="2">
                  <c:v>4042</c:v>
                </c:pt>
                <c:pt idx="3">
                  <c:v>3607</c:v>
                </c:pt>
                <c:pt idx="4">
                  <c:v>2635</c:v>
                </c:pt>
                <c:pt idx="5">
                  <c:v>2415</c:v>
                </c:pt>
                <c:pt idx="6">
                  <c:v>2223</c:v>
                </c:pt>
                <c:pt idx="7">
                  <c:v>1080</c:v>
                </c:pt>
                <c:pt idx="8">
                  <c:v>935</c:v>
                </c:pt>
                <c:pt idx="9">
                  <c:v>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8092</c:v>
                </c:pt>
                <c:pt idx="1">
                  <c:v>5632</c:v>
                </c:pt>
                <c:pt idx="2">
                  <c:v>3934</c:v>
                </c:pt>
                <c:pt idx="3">
                  <c:v>3582</c:v>
                </c:pt>
                <c:pt idx="4">
                  <c:v>2314</c:v>
                </c:pt>
                <c:pt idx="5">
                  <c:v>2409</c:v>
                </c:pt>
                <c:pt idx="6">
                  <c:v>2222</c:v>
                </c:pt>
                <c:pt idx="7">
                  <c:v>1057</c:v>
                </c:pt>
                <c:pt idx="8">
                  <c:v>1052</c:v>
                </c:pt>
                <c:pt idx="9">
                  <c:v>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100334823</c:v>
                </c:pt>
                <c:pt idx="1">
                  <c:v>75480853</c:v>
                </c:pt>
                <c:pt idx="2">
                  <c:v>71957463</c:v>
                </c:pt>
                <c:pt idx="3">
                  <c:v>68634889</c:v>
                </c:pt>
                <c:pt idx="4">
                  <c:v>62537261</c:v>
                </c:pt>
                <c:pt idx="5">
                  <c:v>41305666</c:v>
                </c:pt>
                <c:pt idx="6">
                  <c:v>20567814</c:v>
                </c:pt>
                <c:pt idx="7">
                  <c:v>13895197</c:v>
                </c:pt>
                <c:pt idx="8">
                  <c:v>13260174</c:v>
                </c:pt>
                <c:pt idx="9">
                  <c:v>12145910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85154459</c:v>
                </c:pt>
                <c:pt idx="1">
                  <c:v>68980363</c:v>
                </c:pt>
                <c:pt idx="2">
                  <c:v>67571725</c:v>
                </c:pt>
                <c:pt idx="3">
                  <c:v>60805034</c:v>
                </c:pt>
                <c:pt idx="4">
                  <c:v>59544118</c:v>
                </c:pt>
                <c:pt idx="5">
                  <c:v>36124105</c:v>
                </c:pt>
                <c:pt idx="6">
                  <c:v>20755479</c:v>
                </c:pt>
                <c:pt idx="7">
                  <c:v>13425967</c:v>
                </c:pt>
                <c:pt idx="8">
                  <c:v>15553198</c:v>
                </c:pt>
                <c:pt idx="9">
                  <c:v>11232694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#N/A</c:v>
                </c:pt>
                <c:pt idx="7">
                  <c:v>VALENCIA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192</c:v>
                </c:pt>
                <c:pt idx="1">
                  <c:v>182</c:v>
                </c:pt>
                <c:pt idx="2">
                  <c:v>148</c:v>
                </c:pt>
                <c:pt idx="3">
                  <c:v>90</c:v>
                </c:pt>
                <c:pt idx="4">
                  <c:v>68</c:v>
                </c:pt>
                <c:pt idx="5">
                  <c:v>57</c:v>
                </c:pt>
                <c:pt idx="6">
                  <c:v>#N/A</c:v>
                </c:pt>
                <c:pt idx="7">
                  <c:v>20</c:v>
                </c:pt>
                <c:pt idx="8">
                  <c:v>13</c:v>
                </c:pt>
                <c:pt idx="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#N/A</c:v>
                </c:pt>
                <c:pt idx="7">
                  <c:v>VALENCIA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152</c:v>
                </c:pt>
                <c:pt idx="1">
                  <c:v>146</c:v>
                </c:pt>
                <c:pt idx="2">
                  <c:v>144</c:v>
                </c:pt>
                <c:pt idx="3">
                  <c:v>87</c:v>
                </c:pt>
                <c:pt idx="4">
                  <c:v>73</c:v>
                </c:pt>
                <c:pt idx="5">
                  <c:v>61</c:v>
                </c:pt>
                <c:pt idx="6">
                  <c:v>#N/A</c:v>
                </c:pt>
                <c:pt idx="7">
                  <c:v>33</c:v>
                </c:pt>
                <c:pt idx="8">
                  <c:v>17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40707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12179482</v>
      </c>
      <c r="E8" s="65">
        <v>13193506</v>
      </c>
      <c r="F8" s="65">
        <v>45371175</v>
      </c>
      <c r="G8" s="65">
        <v>49927263</v>
      </c>
      <c r="H8" s="65">
        <v>4556088</v>
      </c>
      <c r="I8" s="66">
        <f>((G8*100/F8)-100)</f>
        <v>10.041811789092961</v>
      </c>
    </row>
    <row r="9" spans="1:9" x14ac:dyDescent="0.25">
      <c r="A9" s="67"/>
      <c r="B9" s="68"/>
      <c r="C9" s="64" t="s">
        <v>15</v>
      </c>
      <c r="D9" s="65">
        <v>5876844</v>
      </c>
      <c r="E9" s="65">
        <v>6120509</v>
      </c>
      <c r="F9" s="65">
        <v>25250367</v>
      </c>
      <c r="G9" s="65">
        <v>24898491</v>
      </c>
      <c r="H9" s="65">
        <v>-351876</v>
      </c>
      <c r="I9" s="66">
        <f t="shared" ref="I9:I19" si="0">((G9*100/F9)-100)</f>
        <v>-1.3935480620935152</v>
      </c>
    </row>
    <row r="10" spans="1:9" x14ac:dyDescent="0.25">
      <c r="A10" s="67"/>
      <c r="B10" s="63" t="s">
        <v>16</v>
      </c>
      <c r="C10" s="64" t="s">
        <v>17</v>
      </c>
      <c r="D10" s="65">
        <v>4573455</v>
      </c>
      <c r="E10" s="65">
        <v>4775134</v>
      </c>
      <c r="F10" s="65">
        <v>16818208</v>
      </c>
      <c r="G10" s="65">
        <v>18188020</v>
      </c>
      <c r="H10" s="65">
        <v>1369812</v>
      </c>
      <c r="I10" s="66">
        <f t="shared" si="0"/>
        <v>8.1448154286116505</v>
      </c>
    </row>
    <row r="11" spans="1:9" x14ac:dyDescent="0.25">
      <c r="A11" s="67"/>
      <c r="B11" s="67"/>
      <c r="C11" s="64" t="s">
        <v>18</v>
      </c>
      <c r="D11" s="65">
        <v>11367263</v>
      </c>
      <c r="E11" s="65">
        <v>11827938</v>
      </c>
      <c r="F11" s="65">
        <v>43421855</v>
      </c>
      <c r="G11" s="65">
        <v>45163431</v>
      </c>
      <c r="H11" s="65">
        <v>1741576</v>
      </c>
      <c r="I11" s="66">
        <f t="shared" si="0"/>
        <v>4.0108281877869985</v>
      </c>
    </row>
    <row r="12" spans="1:9" x14ac:dyDescent="0.25">
      <c r="A12" s="68"/>
      <c r="B12" s="68"/>
      <c r="C12" s="64" t="s">
        <v>2</v>
      </c>
      <c r="D12" s="65">
        <v>15940718</v>
      </c>
      <c r="E12" s="65">
        <v>16603072</v>
      </c>
      <c r="F12" s="65">
        <v>60240063</v>
      </c>
      <c r="G12" s="65">
        <v>63351451</v>
      </c>
      <c r="H12" s="65">
        <v>3111388</v>
      </c>
      <c r="I12" s="66">
        <f t="shared" si="0"/>
        <v>5.1649813181636262</v>
      </c>
    </row>
    <row r="13" spans="1:9" x14ac:dyDescent="0.25">
      <c r="A13" s="69"/>
      <c r="B13" s="69"/>
      <c r="C13" s="70" t="s">
        <v>2</v>
      </c>
      <c r="D13" s="71">
        <v>33997044</v>
      </c>
      <c r="E13" s="71">
        <v>35917087</v>
      </c>
      <c r="F13" s="71">
        <v>130861605</v>
      </c>
      <c r="G13" s="71">
        <v>138177205</v>
      </c>
      <c r="H13" s="71">
        <v>7315600</v>
      </c>
      <c r="I13" s="72">
        <f t="shared" si="0"/>
        <v>5.5903333907604207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16658</v>
      </c>
      <c r="E14" s="65">
        <v>15304</v>
      </c>
      <c r="F14" s="65">
        <v>72619</v>
      </c>
      <c r="G14" s="65">
        <v>69236</v>
      </c>
      <c r="H14" s="65">
        <v>-3383</v>
      </c>
      <c r="I14" s="66">
        <f t="shared" si="0"/>
        <v>-4.6585604318429006</v>
      </c>
    </row>
    <row r="15" spans="1:9" x14ac:dyDescent="0.25">
      <c r="A15" s="67"/>
      <c r="B15" s="63" t="s">
        <v>7</v>
      </c>
      <c r="C15" s="64" t="s">
        <v>8</v>
      </c>
      <c r="D15" s="65">
        <v>652828</v>
      </c>
      <c r="E15" s="65">
        <v>579385</v>
      </c>
      <c r="F15" s="65">
        <v>2395310</v>
      </c>
      <c r="G15" s="65">
        <v>2404049</v>
      </c>
      <c r="H15" s="65">
        <v>8739</v>
      </c>
      <c r="I15" s="66">
        <f t="shared" si="0"/>
        <v>0.3648379541687774</v>
      </c>
    </row>
    <row r="16" spans="1:9" x14ac:dyDescent="0.25">
      <c r="A16" s="67"/>
      <c r="B16" s="68"/>
      <c r="C16" s="64" t="s">
        <v>9</v>
      </c>
      <c r="D16" s="65">
        <v>218384</v>
      </c>
      <c r="E16" s="65">
        <v>214379</v>
      </c>
      <c r="F16" s="65">
        <v>796892</v>
      </c>
      <c r="G16" s="65">
        <v>761330</v>
      </c>
      <c r="H16" s="65">
        <v>-35562</v>
      </c>
      <c r="I16" s="66">
        <f t="shared" si="0"/>
        <v>-4.4625871510819479</v>
      </c>
    </row>
    <row r="17" spans="1:9" x14ac:dyDescent="0.25">
      <c r="A17" s="68"/>
      <c r="B17" s="73" t="s">
        <v>10</v>
      </c>
      <c r="C17" s="64" t="s">
        <v>11</v>
      </c>
      <c r="D17" s="65">
        <v>259136</v>
      </c>
      <c r="E17" s="65">
        <v>287233</v>
      </c>
      <c r="F17" s="65">
        <v>1121980</v>
      </c>
      <c r="G17" s="65">
        <v>892583</v>
      </c>
      <c r="H17" s="65">
        <v>-229397</v>
      </c>
      <c r="I17" s="66">
        <f t="shared" si="0"/>
        <v>-20.445729870407675</v>
      </c>
    </row>
    <row r="18" spans="1:9" x14ac:dyDescent="0.25">
      <c r="A18" s="74"/>
      <c r="B18" s="74"/>
      <c r="C18" s="70" t="s">
        <v>2</v>
      </c>
      <c r="D18" s="71">
        <v>1147006</v>
      </c>
      <c r="E18" s="71">
        <v>1096301</v>
      </c>
      <c r="F18" s="71">
        <v>4386801</v>
      </c>
      <c r="G18" s="71">
        <v>4127198</v>
      </c>
      <c r="H18" s="71">
        <v>-259603</v>
      </c>
      <c r="I18" s="72">
        <f t="shared" si="0"/>
        <v>-5.9178202977522858</v>
      </c>
    </row>
    <row r="19" spans="1:9" x14ac:dyDescent="0.25">
      <c r="A19" s="75"/>
      <c r="B19" s="75"/>
      <c r="C19" s="76" t="s">
        <v>1</v>
      </c>
      <c r="D19" s="77">
        <f>+D13+D18</f>
        <v>35144050</v>
      </c>
      <c r="E19" s="77">
        <f t="shared" ref="E19:G19" si="1">+E13+E18</f>
        <v>37013388</v>
      </c>
      <c r="F19" s="77">
        <f t="shared" si="1"/>
        <v>135248406</v>
      </c>
      <c r="G19" s="77">
        <f t="shared" si="1"/>
        <v>142304403</v>
      </c>
      <c r="H19" s="77">
        <f t="shared" ref="H19" si="2">G19-F19</f>
        <v>7055997</v>
      </c>
      <c r="I19" s="78">
        <f t="shared" si="0"/>
        <v>5.2170648133183875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7858618</v>
      </c>
      <c r="E21" s="65">
        <v>8213800</v>
      </c>
      <c r="F21" s="65">
        <v>29861513</v>
      </c>
      <c r="G21" s="65">
        <v>30134494</v>
      </c>
      <c r="H21" s="65">
        <v>272981</v>
      </c>
      <c r="I21" s="66">
        <f t="shared" ref="I21:I34" si="3">((G21*100/F21)-100)</f>
        <v>0.91415662695992239</v>
      </c>
    </row>
    <row r="22" spans="1:9" x14ac:dyDescent="0.25">
      <c r="A22" s="67"/>
      <c r="B22" s="68"/>
      <c r="C22" s="64" t="s">
        <v>22</v>
      </c>
      <c r="D22" s="65">
        <v>7179160</v>
      </c>
      <c r="E22" s="65">
        <v>7271618</v>
      </c>
      <c r="F22" s="65">
        <v>27163026</v>
      </c>
      <c r="G22" s="65">
        <v>27280486</v>
      </c>
      <c r="H22" s="65">
        <v>117460</v>
      </c>
      <c r="I22" s="66">
        <f t="shared" si="3"/>
        <v>0.43242604855585398</v>
      </c>
    </row>
    <row r="23" spans="1:9" x14ac:dyDescent="0.25">
      <c r="A23" s="67"/>
      <c r="B23" s="73" t="s">
        <v>23</v>
      </c>
      <c r="C23" s="64" t="s">
        <v>24</v>
      </c>
      <c r="D23" s="65">
        <v>3411430</v>
      </c>
      <c r="E23" s="65">
        <v>3473926</v>
      </c>
      <c r="F23" s="65">
        <v>12879575</v>
      </c>
      <c r="G23" s="65">
        <v>13155005</v>
      </c>
      <c r="H23" s="65">
        <v>275430</v>
      </c>
      <c r="I23" s="66">
        <f t="shared" si="3"/>
        <v>2.1385022409512686</v>
      </c>
    </row>
    <row r="24" spans="1:9" x14ac:dyDescent="0.25">
      <c r="A24" s="67"/>
      <c r="B24" s="63" t="s">
        <v>25</v>
      </c>
      <c r="C24" s="64" t="s">
        <v>26</v>
      </c>
      <c r="D24" s="65">
        <v>1052003</v>
      </c>
      <c r="E24" s="65">
        <v>1091520.5</v>
      </c>
      <c r="F24" s="65">
        <v>3993379.5</v>
      </c>
      <c r="G24" s="65">
        <v>4160661.75</v>
      </c>
      <c r="H24" s="65">
        <v>167282.25</v>
      </c>
      <c r="I24" s="66">
        <f t="shared" si="3"/>
        <v>4.1889895513311473</v>
      </c>
    </row>
    <row r="25" spans="1:9" x14ac:dyDescent="0.25">
      <c r="A25" s="67"/>
      <c r="B25" s="67"/>
      <c r="C25" s="64" t="s">
        <v>21</v>
      </c>
      <c r="D25" s="65">
        <v>571656.5</v>
      </c>
      <c r="E25" s="65">
        <v>595450.5</v>
      </c>
      <c r="F25" s="65">
        <v>2122344</v>
      </c>
      <c r="G25" s="65">
        <v>2157345.25</v>
      </c>
      <c r="H25" s="65">
        <v>35001.25</v>
      </c>
      <c r="I25" s="66">
        <f t="shared" si="3"/>
        <v>1.6491789266961376</v>
      </c>
    </row>
    <row r="26" spans="1:9" x14ac:dyDescent="0.25">
      <c r="A26" s="67"/>
      <c r="B26" s="67"/>
      <c r="C26" s="64" t="s">
        <v>27</v>
      </c>
      <c r="D26" s="65">
        <v>133279</v>
      </c>
      <c r="E26" s="65">
        <v>133996.75</v>
      </c>
      <c r="F26" s="65">
        <v>526755.5</v>
      </c>
      <c r="G26" s="65">
        <v>526568.5</v>
      </c>
      <c r="H26" s="65">
        <v>-187</v>
      </c>
      <c r="I26" s="66">
        <f t="shared" si="3"/>
        <v>-3.5500341239909972E-2</v>
      </c>
    </row>
    <row r="27" spans="1:9" x14ac:dyDescent="0.25">
      <c r="A27" s="67"/>
      <c r="B27" s="67"/>
      <c r="C27" s="64" t="s">
        <v>28</v>
      </c>
      <c r="D27" s="65">
        <v>347061.5</v>
      </c>
      <c r="E27" s="65">
        <v>362073.25</v>
      </c>
      <c r="F27" s="65">
        <v>1344256</v>
      </c>
      <c r="G27" s="65">
        <v>1474879</v>
      </c>
      <c r="H27" s="65">
        <v>130623</v>
      </c>
      <c r="I27" s="66">
        <f t="shared" si="3"/>
        <v>9.717122333841175</v>
      </c>
    </row>
    <row r="28" spans="1:9" x14ac:dyDescent="0.25">
      <c r="A28" s="67"/>
      <c r="B28" s="68"/>
      <c r="C28" s="64" t="s">
        <v>29</v>
      </c>
      <c r="D28" s="65">
        <v>480346.5</v>
      </c>
      <c r="E28" s="65">
        <v>496070</v>
      </c>
      <c r="F28" s="65">
        <v>1871035.5</v>
      </c>
      <c r="G28" s="65">
        <v>2003316.5</v>
      </c>
      <c r="H28" s="65">
        <v>132281</v>
      </c>
      <c r="I28" s="66">
        <f t="shared" si="3"/>
        <v>7.0699353379452248</v>
      </c>
    </row>
    <row r="29" spans="1:9" x14ac:dyDescent="0.25">
      <c r="A29" s="67"/>
      <c r="B29" s="63" t="s">
        <v>30</v>
      </c>
      <c r="C29" s="64" t="s">
        <v>31</v>
      </c>
      <c r="D29" s="65">
        <v>2003614</v>
      </c>
      <c r="E29" s="65">
        <v>2147047</v>
      </c>
      <c r="F29" s="65">
        <v>5977890</v>
      </c>
      <c r="G29" s="65">
        <v>6043106</v>
      </c>
      <c r="H29" s="65">
        <v>65216</v>
      </c>
      <c r="I29" s="66">
        <f t="shared" si="3"/>
        <v>1.0909534969696608</v>
      </c>
    </row>
    <row r="30" spans="1:9" x14ac:dyDescent="0.25">
      <c r="A30" s="67"/>
      <c r="B30" s="68"/>
      <c r="C30" s="64" t="s">
        <v>32</v>
      </c>
      <c r="D30" s="65">
        <v>583679</v>
      </c>
      <c r="E30" s="65">
        <v>732859</v>
      </c>
      <c r="F30" s="65">
        <v>1388023</v>
      </c>
      <c r="G30" s="65">
        <v>1746235</v>
      </c>
      <c r="H30" s="65">
        <v>358212</v>
      </c>
      <c r="I30" s="66">
        <f t="shared" si="3"/>
        <v>25.807353336364017</v>
      </c>
    </row>
    <row r="31" spans="1:9" x14ac:dyDescent="0.25">
      <c r="A31" s="67"/>
      <c r="B31" s="73" t="s">
        <v>33</v>
      </c>
      <c r="C31" s="64" t="s">
        <v>34</v>
      </c>
      <c r="D31" s="65">
        <v>281683</v>
      </c>
      <c r="E31" s="65">
        <v>285859</v>
      </c>
      <c r="F31" s="65">
        <v>927398</v>
      </c>
      <c r="G31" s="65">
        <v>888337</v>
      </c>
      <c r="H31" s="65">
        <v>-39061</v>
      </c>
      <c r="I31" s="66">
        <f t="shared" si="3"/>
        <v>-4.2118917659947499</v>
      </c>
    </row>
    <row r="32" spans="1:9" x14ac:dyDescent="0.25">
      <c r="A32" s="67"/>
      <c r="B32" s="63" t="s">
        <v>35</v>
      </c>
      <c r="C32" s="64" t="s">
        <v>36</v>
      </c>
      <c r="D32" s="65">
        <v>9827</v>
      </c>
      <c r="E32" s="65">
        <v>9876</v>
      </c>
      <c r="F32" s="65">
        <v>37333</v>
      </c>
      <c r="G32" s="65">
        <v>37634</v>
      </c>
      <c r="H32" s="65">
        <v>301</v>
      </c>
      <c r="I32" s="66">
        <f t="shared" si="3"/>
        <v>0.80625719872499246</v>
      </c>
    </row>
    <row r="33" spans="1:9" x14ac:dyDescent="0.25">
      <c r="A33" s="67"/>
      <c r="B33" s="67"/>
      <c r="C33" s="64" t="s">
        <v>37</v>
      </c>
      <c r="D33" s="65">
        <v>139837069</v>
      </c>
      <c r="E33" s="65">
        <v>155025193</v>
      </c>
      <c r="F33" s="65">
        <v>515551392</v>
      </c>
      <c r="G33" s="65">
        <v>563740496</v>
      </c>
      <c r="H33" s="65">
        <v>48189104</v>
      </c>
      <c r="I33" s="66">
        <f t="shared" si="3"/>
        <v>9.3470999686487062</v>
      </c>
    </row>
    <row r="34" spans="1:9" x14ac:dyDescent="0.25">
      <c r="A34" s="80"/>
      <c r="B34" s="81"/>
      <c r="C34" s="64" t="s">
        <v>38</v>
      </c>
      <c r="D34" s="65">
        <v>392</v>
      </c>
      <c r="E34" s="65">
        <v>369</v>
      </c>
      <c r="F34" s="65">
        <v>794</v>
      </c>
      <c r="G34" s="65">
        <v>855</v>
      </c>
      <c r="H34" s="65">
        <v>61</v>
      </c>
      <c r="I34" s="66">
        <f t="shared" si="3"/>
        <v>7.6826196473551676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1135162</v>
      </c>
      <c r="C7" s="37">
        <v>1024298</v>
      </c>
      <c r="D7" s="37">
        <v>4058051</v>
      </c>
      <c r="E7" s="37">
        <v>3982373</v>
      </c>
      <c r="F7" s="10">
        <f>((E7*100)/D7)-100</f>
        <v>-1.8648853846341495</v>
      </c>
      <c r="G7" s="1"/>
      <c r="H7" s="1"/>
      <c r="I7" s="1"/>
    </row>
    <row r="8" spans="1:12" x14ac:dyDescent="0.25">
      <c r="A8" s="11" t="s">
        <v>45</v>
      </c>
      <c r="B8" s="38">
        <v>189099</v>
      </c>
      <c r="C8" s="38">
        <v>231437</v>
      </c>
      <c r="D8" s="38">
        <v>713359</v>
      </c>
      <c r="E8" s="38">
        <v>721180</v>
      </c>
      <c r="F8" s="13">
        <f t="shared" ref="F8:F35" si="0">((E8*100)/D8)-100</f>
        <v>1.0963624206044926</v>
      </c>
      <c r="G8" s="1"/>
      <c r="H8" s="1"/>
      <c r="I8" s="1"/>
    </row>
    <row r="9" spans="1:12" x14ac:dyDescent="0.25">
      <c r="A9" s="8" t="s">
        <v>46</v>
      </c>
      <c r="B9" s="37">
        <v>246502</v>
      </c>
      <c r="C9" s="37">
        <v>243661</v>
      </c>
      <c r="D9" s="37">
        <v>1285945</v>
      </c>
      <c r="E9" s="37">
        <v>1467407</v>
      </c>
      <c r="F9" s="10">
        <f t="shared" si="0"/>
        <v>14.111178938446045</v>
      </c>
      <c r="G9" s="1"/>
      <c r="H9" s="1"/>
      <c r="I9" s="1"/>
    </row>
    <row r="10" spans="1:12" x14ac:dyDescent="0.25">
      <c r="A10" s="11" t="s">
        <v>47</v>
      </c>
      <c r="B10" s="38">
        <v>354797</v>
      </c>
      <c r="C10" s="38">
        <v>456313</v>
      </c>
      <c r="D10" s="38">
        <v>1601470</v>
      </c>
      <c r="E10" s="38">
        <v>1802832</v>
      </c>
      <c r="F10" s="13">
        <f t="shared" si="0"/>
        <v>12.573573029778885</v>
      </c>
      <c r="G10" s="1"/>
      <c r="H10" s="1"/>
      <c r="I10" s="1"/>
    </row>
    <row r="11" spans="1:12" x14ac:dyDescent="0.25">
      <c r="A11" s="8" t="s">
        <v>48</v>
      </c>
      <c r="B11" s="37">
        <v>5624610</v>
      </c>
      <c r="C11" s="37">
        <v>6196546</v>
      </c>
      <c r="D11" s="37">
        <v>22602083</v>
      </c>
      <c r="E11" s="37">
        <v>24149708</v>
      </c>
      <c r="F11" s="10">
        <f t="shared" si="0"/>
        <v>6.8472671302021126</v>
      </c>
      <c r="G11" s="1"/>
      <c r="H11" s="1"/>
      <c r="I11" s="1"/>
    </row>
    <row r="12" spans="1:12" x14ac:dyDescent="0.25">
      <c r="A12" s="11" t="s">
        <v>49</v>
      </c>
      <c r="B12" s="38">
        <v>278215</v>
      </c>
      <c r="C12" s="38">
        <v>298903</v>
      </c>
      <c r="D12" s="38">
        <v>1483027</v>
      </c>
      <c r="E12" s="38">
        <v>1343698</v>
      </c>
      <c r="F12" s="13">
        <f t="shared" si="0"/>
        <v>-9.3949064986679218</v>
      </c>
      <c r="G12" s="1"/>
      <c r="H12" s="1"/>
      <c r="I12" s="1"/>
    </row>
    <row r="13" spans="1:12" x14ac:dyDescent="0.25">
      <c r="A13" s="8" t="s">
        <v>50</v>
      </c>
      <c r="B13" s="37">
        <v>1044083</v>
      </c>
      <c r="C13" s="37">
        <v>926348</v>
      </c>
      <c r="D13" s="37">
        <v>3641691</v>
      </c>
      <c r="E13" s="37">
        <v>3496603</v>
      </c>
      <c r="F13" s="10">
        <f t="shared" si="0"/>
        <v>-3.9840832184828372</v>
      </c>
      <c r="G13" s="1"/>
      <c r="H13" s="1"/>
      <c r="I13" s="1"/>
    </row>
    <row r="14" spans="1:12" x14ac:dyDescent="0.25">
      <c r="A14" s="11" t="s">
        <v>51</v>
      </c>
      <c r="B14" s="38">
        <v>3398475</v>
      </c>
      <c r="C14" s="38">
        <v>3506689</v>
      </c>
      <c r="D14" s="38">
        <v>13551931</v>
      </c>
      <c r="E14" s="38">
        <v>14761227</v>
      </c>
      <c r="F14" s="13">
        <f t="shared" si="0"/>
        <v>8.9234220569747578</v>
      </c>
      <c r="G14" s="1"/>
      <c r="H14" s="1"/>
      <c r="I14" s="1"/>
    </row>
    <row r="15" spans="1:12" x14ac:dyDescent="0.25">
      <c r="A15" s="8" t="s">
        <v>52</v>
      </c>
      <c r="B15" s="37">
        <v>2880394</v>
      </c>
      <c r="C15" s="37">
        <v>3291864</v>
      </c>
      <c r="D15" s="37">
        <v>10014981</v>
      </c>
      <c r="E15" s="37">
        <v>11610185</v>
      </c>
      <c r="F15" s="10">
        <f t="shared" si="0"/>
        <v>15.928177996543383</v>
      </c>
      <c r="G15" s="1"/>
      <c r="H15" s="1"/>
      <c r="I15" s="1"/>
    </row>
    <row r="16" spans="1:12" x14ac:dyDescent="0.25">
      <c r="A16" s="11" t="s">
        <v>53</v>
      </c>
      <c r="B16" s="38">
        <v>1727226</v>
      </c>
      <c r="C16" s="38">
        <v>1505115</v>
      </c>
      <c r="D16" s="38">
        <v>6344151</v>
      </c>
      <c r="E16" s="38">
        <v>6769611</v>
      </c>
      <c r="F16" s="13">
        <f t="shared" si="0"/>
        <v>6.7063347010498262</v>
      </c>
      <c r="G16" s="1"/>
      <c r="H16" s="1"/>
      <c r="I16" s="1"/>
    </row>
    <row r="17" spans="1:9" x14ac:dyDescent="0.25">
      <c r="A17" s="8" t="s">
        <v>54</v>
      </c>
      <c r="B17" s="37">
        <v>1128539</v>
      </c>
      <c r="C17" s="37">
        <v>1242206</v>
      </c>
      <c r="D17" s="37">
        <v>3740652</v>
      </c>
      <c r="E17" s="37">
        <v>4411487</v>
      </c>
      <c r="F17" s="10">
        <f t="shared" si="0"/>
        <v>17.933638306904783</v>
      </c>
      <c r="G17" s="1"/>
      <c r="H17" s="1"/>
      <c r="I17" s="1"/>
    </row>
    <row r="18" spans="1:9" x14ac:dyDescent="0.25">
      <c r="A18" s="11" t="s">
        <v>55</v>
      </c>
      <c r="B18" s="38">
        <v>208810</v>
      </c>
      <c r="C18" s="38">
        <v>221676</v>
      </c>
      <c r="D18" s="38">
        <v>883652</v>
      </c>
      <c r="E18" s="38">
        <v>940270</v>
      </c>
      <c r="F18" s="13">
        <f t="shared" si="0"/>
        <v>6.4072734515397514</v>
      </c>
      <c r="G18" s="1"/>
      <c r="H18" s="1"/>
      <c r="I18" s="1"/>
    </row>
    <row r="19" spans="1:9" x14ac:dyDescent="0.25">
      <c r="A19" s="8" t="s">
        <v>56</v>
      </c>
      <c r="B19" s="37">
        <v>1242874</v>
      </c>
      <c r="C19" s="37">
        <v>812734</v>
      </c>
      <c r="D19" s="37">
        <v>3945325</v>
      </c>
      <c r="E19" s="37">
        <v>3608829</v>
      </c>
      <c r="F19" s="10">
        <f t="shared" si="0"/>
        <v>-8.5289805022399889</v>
      </c>
      <c r="G19" s="1"/>
      <c r="H19" s="1"/>
      <c r="I19" s="1"/>
    </row>
    <row r="20" spans="1:9" x14ac:dyDescent="0.25">
      <c r="A20" s="11" t="s">
        <v>57</v>
      </c>
      <c r="B20" s="38">
        <v>701782</v>
      </c>
      <c r="C20" s="38">
        <v>1147067</v>
      </c>
      <c r="D20" s="38">
        <v>5048022</v>
      </c>
      <c r="E20" s="38">
        <v>4532676</v>
      </c>
      <c r="F20" s="13">
        <f t="shared" si="0"/>
        <v>-10.20886992964769</v>
      </c>
      <c r="G20" s="1"/>
      <c r="H20" s="1"/>
      <c r="I20" s="1"/>
    </row>
    <row r="21" spans="1:9" x14ac:dyDescent="0.25">
      <c r="A21" s="8" t="s">
        <v>58</v>
      </c>
      <c r="B21" s="37">
        <v>1643909</v>
      </c>
      <c r="C21" s="37">
        <v>2628057</v>
      </c>
      <c r="D21" s="37">
        <v>5773076</v>
      </c>
      <c r="E21" s="37">
        <v>7589392</v>
      </c>
      <c r="F21" s="10">
        <f t="shared" si="0"/>
        <v>31.461841139801379</v>
      </c>
      <c r="G21" s="1"/>
      <c r="H21" s="1"/>
      <c r="I21" s="1"/>
    </row>
    <row r="22" spans="1:9" x14ac:dyDescent="0.25">
      <c r="A22" s="11" t="s">
        <v>59</v>
      </c>
      <c r="B22" s="38">
        <v>1866571</v>
      </c>
      <c r="C22" s="38">
        <v>1892068</v>
      </c>
      <c r="D22" s="38">
        <v>7208050</v>
      </c>
      <c r="E22" s="38">
        <v>7630274</v>
      </c>
      <c r="F22" s="13">
        <f t="shared" si="0"/>
        <v>5.8576730183614103</v>
      </c>
      <c r="G22" s="1"/>
      <c r="H22" s="1"/>
      <c r="I22" s="1"/>
    </row>
    <row r="23" spans="1:9" x14ac:dyDescent="0.25">
      <c r="A23" s="8" t="s">
        <v>60</v>
      </c>
      <c r="B23" s="37">
        <v>260882</v>
      </c>
      <c r="C23" s="37">
        <v>204806</v>
      </c>
      <c r="D23" s="37">
        <v>770255</v>
      </c>
      <c r="E23" s="37">
        <v>764220</v>
      </c>
      <c r="F23" s="10">
        <f t="shared" si="0"/>
        <v>-0.78350676074806813</v>
      </c>
      <c r="G23" s="1"/>
      <c r="H23" s="1"/>
      <c r="I23" s="1"/>
    </row>
    <row r="24" spans="1:9" x14ac:dyDescent="0.25">
      <c r="A24" s="11" t="s">
        <v>61</v>
      </c>
      <c r="B24" s="38">
        <v>147342</v>
      </c>
      <c r="C24" s="38">
        <v>155239</v>
      </c>
      <c r="D24" s="38">
        <v>634744</v>
      </c>
      <c r="E24" s="38">
        <v>563169</v>
      </c>
      <c r="F24" s="13">
        <f t="shared" si="0"/>
        <v>-11.276199538711666</v>
      </c>
      <c r="G24" s="1"/>
      <c r="H24" s="1"/>
      <c r="I24" s="1"/>
    </row>
    <row r="25" spans="1:9" x14ac:dyDescent="0.25">
      <c r="A25" s="8" t="s">
        <v>62</v>
      </c>
      <c r="B25" s="37">
        <v>61663</v>
      </c>
      <c r="C25" s="37">
        <v>63103</v>
      </c>
      <c r="D25" s="37">
        <v>265734</v>
      </c>
      <c r="E25" s="37">
        <v>258026</v>
      </c>
      <c r="F25" s="10">
        <f t="shared" si="0"/>
        <v>-2.9006450059081601</v>
      </c>
      <c r="G25" s="1"/>
      <c r="H25" s="1"/>
      <c r="I25" s="1"/>
    </row>
    <row r="26" spans="1:9" x14ac:dyDescent="0.25">
      <c r="A26" s="11" t="s">
        <v>63</v>
      </c>
      <c r="B26" s="38">
        <v>199107</v>
      </c>
      <c r="C26" s="38">
        <v>171125</v>
      </c>
      <c r="D26" s="38">
        <v>664713</v>
      </c>
      <c r="E26" s="38">
        <v>721747</v>
      </c>
      <c r="F26" s="13">
        <f t="shared" si="0"/>
        <v>8.5802444062324668</v>
      </c>
      <c r="G26" s="1"/>
      <c r="H26" s="1"/>
      <c r="I26" s="1"/>
    </row>
    <row r="27" spans="1:9" x14ac:dyDescent="0.25">
      <c r="A27" s="8" t="s">
        <v>64</v>
      </c>
      <c r="B27" s="37">
        <v>380102</v>
      </c>
      <c r="C27" s="37">
        <v>251106</v>
      </c>
      <c r="D27" s="37">
        <v>1208845</v>
      </c>
      <c r="E27" s="37">
        <v>1279908</v>
      </c>
      <c r="F27" s="10">
        <f t="shared" si="0"/>
        <v>5.8785865847151655</v>
      </c>
      <c r="G27" s="1"/>
      <c r="H27" s="1"/>
      <c r="I27" s="1"/>
    </row>
    <row r="28" spans="1:9" x14ac:dyDescent="0.25">
      <c r="A28" s="11" t="s">
        <v>65</v>
      </c>
      <c r="B28" s="38">
        <v>1349056</v>
      </c>
      <c r="C28" s="38">
        <v>1185617</v>
      </c>
      <c r="D28" s="38">
        <v>5349001</v>
      </c>
      <c r="E28" s="38">
        <v>4652017</v>
      </c>
      <c r="F28" s="13">
        <f t="shared" si="0"/>
        <v>-13.030171428272311</v>
      </c>
      <c r="G28" s="1"/>
      <c r="H28" s="1"/>
      <c r="I28" s="1"/>
    </row>
    <row r="29" spans="1:9" x14ac:dyDescent="0.25">
      <c r="A29" s="8" t="s">
        <v>66</v>
      </c>
      <c r="B29" s="37">
        <v>404472</v>
      </c>
      <c r="C29" s="37">
        <v>355485</v>
      </c>
      <c r="D29" s="37">
        <v>1475849</v>
      </c>
      <c r="E29" s="37">
        <v>1678817</v>
      </c>
      <c r="F29" s="10">
        <f t="shared" si="0"/>
        <v>13.752626454332386</v>
      </c>
      <c r="G29" s="1"/>
      <c r="H29" s="1"/>
      <c r="I29" s="1"/>
    </row>
    <row r="30" spans="1:9" x14ac:dyDescent="0.25">
      <c r="A30" s="11" t="s">
        <v>67</v>
      </c>
      <c r="B30" s="38">
        <v>365072</v>
      </c>
      <c r="C30" s="38">
        <v>442784</v>
      </c>
      <c r="D30" s="38">
        <v>1437313</v>
      </c>
      <c r="E30" s="38">
        <v>1692777</v>
      </c>
      <c r="F30" s="13">
        <f t="shared" si="0"/>
        <v>17.773720824900352</v>
      </c>
      <c r="G30" s="1"/>
      <c r="H30" s="1"/>
      <c r="I30" s="1"/>
    </row>
    <row r="31" spans="1:9" x14ac:dyDescent="0.25">
      <c r="A31" s="8" t="s">
        <v>68</v>
      </c>
      <c r="B31" s="37">
        <v>2750156</v>
      </c>
      <c r="C31" s="37">
        <v>2749665</v>
      </c>
      <c r="D31" s="37">
        <v>10935216</v>
      </c>
      <c r="E31" s="37">
        <v>9228347</v>
      </c>
      <c r="F31" s="10">
        <f t="shared" si="0"/>
        <v>-15.608918927618802</v>
      </c>
      <c r="G31" s="1"/>
      <c r="H31" s="1"/>
      <c r="I31" s="1"/>
    </row>
    <row r="32" spans="1:9" x14ac:dyDescent="0.25">
      <c r="A32" s="11" t="s">
        <v>69</v>
      </c>
      <c r="B32" s="38">
        <v>5133870</v>
      </c>
      <c r="C32" s="38">
        <v>5390398</v>
      </c>
      <c r="D32" s="38">
        <v>19010238</v>
      </c>
      <c r="E32" s="38">
        <v>21015959</v>
      </c>
      <c r="F32" s="13">
        <f t="shared" si="0"/>
        <v>10.550741132225696</v>
      </c>
      <c r="G32" s="1"/>
      <c r="H32" s="1"/>
      <c r="I32" s="1"/>
    </row>
    <row r="33" spans="1:9" x14ac:dyDescent="0.25">
      <c r="A33" s="8" t="s">
        <v>70</v>
      </c>
      <c r="B33" s="37">
        <v>343690</v>
      </c>
      <c r="C33" s="37">
        <v>364287</v>
      </c>
      <c r="D33" s="37">
        <v>1342657</v>
      </c>
      <c r="E33" s="37">
        <v>1393131</v>
      </c>
      <c r="F33" s="10">
        <f t="shared" si="0"/>
        <v>3.7592624177284364</v>
      </c>
      <c r="G33" s="1"/>
      <c r="H33" s="1"/>
      <c r="I33" s="1"/>
    </row>
    <row r="34" spans="1:9" x14ac:dyDescent="0.25">
      <c r="A34" s="11" t="s">
        <v>71</v>
      </c>
      <c r="B34" s="38">
        <v>77590</v>
      </c>
      <c r="C34" s="38">
        <v>54791</v>
      </c>
      <c r="D34" s="38">
        <v>258375</v>
      </c>
      <c r="E34" s="38">
        <v>238533</v>
      </c>
      <c r="F34" s="13">
        <f t="shared" si="0"/>
        <v>-7.6795355587808416</v>
      </c>
      <c r="G34" s="1"/>
      <c r="H34" s="1"/>
      <c r="I34" s="1"/>
    </row>
    <row r="35" spans="1:9" x14ac:dyDescent="0.25">
      <c r="A35" s="14" t="s">
        <v>72</v>
      </c>
      <c r="B35" s="15">
        <f>SUM(B7:B34)</f>
        <v>35144050</v>
      </c>
      <c r="C35" s="15">
        <f t="shared" ref="C35:E35" si="1">SUM(C7:C34)</f>
        <v>37013388</v>
      </c>
      <c r="D35" s="15">
        <f t="shared" si="1"/>
        <v>135248406</v>
      </c>
      <c r="E35" s="15">
        <f t="shared" si="1"/>
        <v>142304403</v>
      </c>
      <c r="F35" s="16">
        <f t="shared" si="0"/>
        <v>5.2170648133183875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3982373</v>
      </c>
      <c r="C38" s="41">
        <f>D7</f>
        <v>4058051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24149708</v>
      </c>
      <c r="G38" s="42">
        <f>LOOKUP(E38,$A$38:$A$65,$C$38:$C$65)</f>
        <v>22602083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721180</v>
      </c>
      <c r="C39" s="41">
        <f t="shared" ref="C39:C65" si="5">D8</f>
        <v>713359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65" si="7">LOOKUP(E39,$A$38:$A$65,$B$38:$B$65)</f>
        <v>21015959</v>
      </c>
      <c r="G39" s="42">
        <f t="shared" ref="G39:G65" si="8">LOOKUP(E39,$A$38:$A$65,$C$38:$C$65)</f>
        <v>19010238</v>
      </c>
    </row>
    <row r="40" spans="1:9" x14ac:dyDescent="0.25">
      <c r="A40" s="42" t="str">
        <f t="shared" si="3"/>
        <v>ALMERIA</v>
      </c>
      <c r="B40" s="41">
        <f t="shared" si="4"/>
        <v>1467407</v>
      </c>
      <c r="C40" s="41">
        <f t="shared" si="5"/>
        <v>1285945</v>
      </c>
      <c r="D40" s="41">
        <f t="shared" si="6"/>
        <v>18</v>
      </c>
      <c r="E40" s="42" t="str">
        <f t="shared" si="2"/>
        <v>BARCELONA</v>
      </c>
      <c r="F40" s="42">
        <f t="shared" si="7"/>
        <v>14761227</v>
      </c>
      <c r="G40" s="42">
        <f t="shared" si="8"/>
        <v>13551931</v>
      </c>
    </row>
    <row r="41" spans="1:9" x14ac:dyDescent="0.25">
      <c r="A41" s="42" t="str">
        <f t="shared" si="3"/>
        <v>AVILES</v>
      </c>
      <c r="B41" s="41">
        <f t="shared" si="4"/>
        <v>1802832</v>
      </c>
      <c r="C41" s="41">
        <f t="shared" si="5"/>
        <v>1601470</v>
      </c>
      <c r="D41" s="41">
        <f t="shared" si="6"/>
        <v>15</v>
      </c>
      <c r="E41" s="42" t="str">
        <f t="shared" si="2"/>
        <v>BILBAO</v>
      </c>
      <c r="F41" s="42">
        <f t="shared" si="7"/>
        <v>11610185</v>
      </c>
      <c r="G41" s="42">
        <f t="shared" si="8"/>
        <v>10014981</v>
      </c>
    </row>
    <row r="42" spans="1:9" x14ac:dyDescent="0.25">
      <c r="A42" s="42" t="str">
        <f t="shared" si="3"/>
        <v>BAHIA DE ALGECIRAS</v>
      </c>
      <c r="B42" s="41">
        <f t="shared" si="4"/>
        <v>24149708</v>
      </c>
      <c r="C42" s="41">
        <f t="shared" si="5"/>
        <v>22602083</v>
      </c>
      <c r="D42" s="41">
        <f t="shared" si="6"/>
        <v>1</v>
      </c>
      <c r="E42" s="42" t="str">
        <f t="shared" si="2"/>
        <v>TARRAGONA</v>
      </c>
      <c r="F42" s="42">
        <f t="shared" si="7"/>
        <v>9228347</v>
      </c>
      <c r="G42" s="42">
        <f t="shared" si="8"/>
        <v>10935216</v>
      </c>
    </row>
    <row r="43" spans="1:9" x14ac:dyDescent="0.25">
      <c r="A43" s="42" t="str">
        <f t="shared" si="3"/>
        <v>BAHIA DE CADIZ</v>
      </c>
      <c r="B43" s="41">
        <f t="shared" si="4"/>
        <v>1343698</v>
      </c>
      <c r="C43" s="41">
        <f t="shared" si="5"/>
        <v>1483027</v>
      </c>
      <c r="D43" s="41">
        <f t="shared" si="6"/>
        <v>20</v>
      </c>
      <c r="E43" s="42" t="str">
        <f t="shared" si="2"/>
        <v>LAS PALMAS</v>
      </c>
      <c r="F43" s="42">
        <f t="shared" si="7"/>
        <v>7630274</v>
      </c>
      <c r="G43" s="42">
        <f t="shared" si="8"/>
        <v>7208050</v>
      </c>
    </row>
    <row r="44" spans="1:9" x14ac:dyDescent="0.25">
      <c r="A44" s="42" t="str">
        <f t="shared" si="3"/>
        <v>BALEARES</v>
      </c>
      <c r="B44" s="41">
        <f t="shared" si="4"/>
        <v>3496603</v>
      </c>
      <c r="C44" s="41">
        <f t="shared" si="5"/>
        <v>3641691</v>
      </c>
      <c r="D44" s="41">
        <f t="shared" si="6"/>
        <v>14</v>
      </c>
      <c r="E44" s="42" t="str">
        <f t="shared" si="2"/>
        <v>HUELVA</v>
      </c>
      <c r="F44" s="42">
        <f t="shared" si="7"/>
        <v>7589392</v>
      </c>
      <c r="G44" s="42">
        <f t="shared" si="8"/>
        <v>5773076</v>
      </c>
    </row>
    <row r="45" spans="1:9" x14ac:dyDescent="0.25">
      <c r="A45" s="42" t="str">
        <f t="shared" si="3"/>
        <v>BARCELONA</v>
      </c>
      <c r="B45" s="41">
        <f t="shared" si="4"/>
        <v>14761227</v>
      </c>
      <c r="C45" s="41">
        <f t="shared" si="5"/>
        <v>13551931</v>
      </c>
      <c r="D45" s="41">
        <f t="shared" si="6"/>
        <v>3</v>
      </c>
      <c r="E45" s="42" t="str">
        <f t="shared" si="2"/>
        <v>CARTAGENA</v>
      </c>
      <c r="F45" s="42">
        <f t="shared" si="7"/>
        <v>6769611</v>
      </c>
      <c r="G45" s="42">
        <f t="shared" si="8"/>
        <v>6344151</v>
      </c>
    </row>
    <row r="46" spans="1:9" x14ac:dyDescent="0.25">
      <c r="A46" s="42" t="str">
        <f t="shared" si="3"/>
        <v>BILBAO</v>
      </c>
      <c r="B46" s="41">
        <f t="shared" si="4"/>
        <v>11610185</v>
      </c>
      <c r="C46" s="41">
        <f t="shared" si="5"/>
        <v>10014981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4652017</v>
      </c>
      <c r="G46" s="42">
        <f t="shared" si="8"/>
        <v>5349001</v>
      </c>
    </row>
    <row r="47" spans="1:9" x14ac:dyDescent="0.25">
      <c r="A47" s="42" t="str">
        <f t="shared" si="3"/>
        <v>CARTAGENA</v>
      </c>
      <c r="B47" s="41">
        <f t="shared" si="4"/>
        <v>6769611</v>
      </c>
      <c r="C47" s="41">
        <f t="shared" si="5"/>
        <v>6344151</v>
      </c>
      <c r="D47" s="41">
        <f t="shared" si="6"/>
        <v>8</v>
      </c>
      <c r="E47" s="42" t="str">
        <f t="shared" si="2"/>
        <v>GIJON</v>
      </c>
      <c r="F47" s="42">
        <f t="shared" si="7"/>
        <v>4532676</v>
      </c>
      <c r="G47" s="42">
        <f t="shared" si="8"/>
        <v>5048022</v>
      </c>
    </row>
    <row r="48" spans="1:9" x14ac:dyDescent="0.25">
      <c r="A48" s="42" t="str">
        <f t="shared" si="3"/>
        <v>CASTELLON</v>
      </c>
      <c r="B48" s="41">
        <f t="shared" si="4"/>
        <v>4411487</v>
      </c>
      <c r="C48" s="41">
        <f t="shared" si="5"/>
        <v>3740652</v>
      </c>
      <c r="D48" s="41">
        <f t="shared" si="6"/>
        <v>11</v>
      </c>
      <c r="E48" s="42" t="str">
        <f t="shared" si="2"/>
        <v>CASTELLON</v>
      </c>
      <c r="F48" s="42">
        <f t="shared" si="7"/>
        <v>4411487</v>
      </c>
      <c r="G48" s="42">
        <f t="shared" si="8"/>
        <v>3740652</v>
      </c>
    </row>
    <row r="49" spans="1:7" x14ac:dyDescent="0.25">
      <c r="A49" s="42" t="str">
        <f t="shared" si="3"/>
        <v>CEUTA</v>
      </c>
      <c r="B49" s="41">
        <f t="shared" si="4"/>
        <v>940270</v>
      </c>
      <c r="C49" s="41">
        <f t="shared" si="5"/>
        <v>883652</v>
      </c>
      <c r="D49" s="41">
        <f t="shared" si="6"/>
        <v>22</v>
      </c>
      <c r="E49" s="42" t="str">
        <f t="shared" si="2"/>
        <v>A CORUÑA</v>
      </c>
      <c r="F49" s="42">
        <f t="shared" si="7"/>
        <v>3982373</v>
      </c>
      <c r="G49" s="42">
        <f t="shared" si="8"/>
        <v>4058051</v>
      </c>
    </row>
    <row r="50" spans="1:7" x14ac:dyDescent="0.25">
      <c r="A50" s="42" t="str">
        <f t="shared" si="3"/>
        <v>FERROL-SAN CIBRAO</v>
      </c>
      <c r="B50" s="41">
        <f t="shared" si="4"/>
        <v>3608829</v>
      </c>
      <c r="C50" s="41">
        <f t="shared" si="5"/>
        <v>3945325</v>
      </c>
      <c r="D50" s="41">
        <f t="shared" si="6"/>
        <v>13</v>
      </c>
      <c r="E50" s="42" t="str">
        <f t="shared" si="2"/>
        <v>FERROL-SAN CIBRAO</v>
      </c>
      <c r="F50" s="42">
        <f t="shared" si="7"/>
        <v>3608829</v>
      </c>
      <c r="G50" s="42">
        <f t="shared" si="8"/>
        <v>3945325</v>
      </c>
    </row>
    <row r="51" spans="1:7" x14ac:dyDescent="0.25">
      <c r="A51" s="42" t="str">
        <f t="shared" si="3"/>
        <v>GIJON</v>
      </c>
      <c r="B51" s="41">
        <f t="shared" si="4"/>
        <v>4532676</v>
      </c>
      <c r="C51" s="41">
        <f t="shared" si="5"/>
        <v>5048022</v>
      </c>
      <c r="D51" s="41">
        <f t="shared" si="6"/>
        <v>10</v>
      </c>
      <c r="E51" s="42" t="str">
        <f t="shared" si="2"/>
        <v>BALEARES</v>
      </c>
      <c r="F51" s="42">
        <f t="shared" si="7"/>
        <v>3496603</v>
      </c>
      <c r="G51" s="42">
        <f t="shared" si="8"/>
        <v>3641691</v>
      </c>
    </row>
    <row r="52" spans="1:7" x14ac:dyDescent="0.25">
      <c r="A52" s="42" t="str">
        <f t="shared" si="3"/>
        <v>HUELVA</v>
      </c>
      <c r="B52" s="41">
        <f t="shared" si="4"/>
        <v>7589392</v>
      </c>
      <c r="C52" s="41">
        <f t="shared" si="5"/>
        <v>5773076</v>
      </c>
      <c r="D52" s="41">
        <f t="shared" si="6"/>
        <v>7</v>
      </c>
      <c r="E52" s="42" t="str">
        <f t="shared" si="2"/>
        <v>AVILES</v>
      </c>
      <c r="F52" s="42">
        <f t="shared" si="7"/>
        <v>1802832</v>
      </c>
      <c r="G52" s="42">
        <f t="shared" si="8"/>
        <v>1601470</v>
      </c>
    </row>
    <row r="53" spans="1:7" x14ac:dyDescent="0.25">
      <c r="A53" s="42" t="str">
        <f t="shared" si="3"/>
        <v>LAS PALMAS</v>
      </c>
      <c r="B53" s="41">
        <f t="shared" si="4"/>
        <v>7630274</v>
      </c>
      <c r="C53" s="41">
        <f t="shared" si="5"/>
        <v>7208050</v>
      </c>
      <c r="D53" s="41">
        <f t="shared" si="6"/>
        <v>6</v>
      </c>
      <c r="E53" s="42" t="str">
        <f t="shared" si="2"/>
        <v>SEVILLA</v>
      </c>
      <c r="F53" s="42">
        <f t="shared" si="7"/>
        <v>1692777</v>
      </c>
      <c r="G53" s="42">
        <f t="shared" si="8"/>
        <v>1437313</v>
      </c>
    </row>
    <row r="54" spans="1:7" x14ac:dyDescent="0.25">
      <c r="A54" s="42" t="str">
        <f t="shared" si="3"/>
        <v>MALAGA</v>
      </c>
      <c r="B54" s="41">
        <f t="shared" si="4"/>
        <v>764220</v>
      </c>
      <c r="C54" s="41">
        <f t="shared" si="5"/>
        <v>770255</v>
      </c>
      <c r="D54" s="41">
        <f t="shared" si="6"/>
        <v>23</v>
      </c>
      <c r="E54" s="42" t="str">
        <f t="shared" si="2"/>
        <v>SANTANDER</v>
      </c>
      <c r="F54" s="42">
        <f t="shared" si="7"/>
        <v>1678817</v>
      </c>
      <c r="G54" s="42">
        <f t="shared" si="8"/>
        <v>1475849</v>
      </c>
    </row>
    <row r="55" spans="1:7" x14ac:dyDescent="0.25">
      <c r="A55" s="42" t="str">
        <f t="shared" si="3"/>
        <v>MARIN Y RIA DE PONTEVEDRA</v>
      </c>
      <c r="B55" s="41">
        <f t="shared" si="4"/>
        <v>563169</v>
      </c>
      <c r="C55" s="41">
        <f t="shared" si="5"/>
        <v>634744</v>
      </c>
      <c r="D55" s="41">
        <f t="shared" si="6"/>
        <v>26</v>
      </c>
      <c r="E55" s="42" t="str">
        <f t="shared" si="2"/>
        <v>ALMERIA</v>
      </c>
      <c r="F55" s="42">
        <f t="shared" si="7"/>
        <v>1467407</v>
      </c>
      <c r="G55" s="42">
        <f t="shared" si="8"/>
        <v>1285945</v>
      </c>
    </row>
    <row r="56" spans="1:7" x14ac:dyDescent="0.25">
      <c r="A56" s="42" t="str">
        <f t="shared" si="3"/>
        <v>MELILLA</v>
      </c>
      <c r="B56" s="41">
        <f t="shared" si="4"/>
        <v>258026</v>
      </c>
      <c r="C56" s="41">
        <f t="shared" si="5"/>
        <v>265734</v>
      </c>
      <c r="D56" s="41">
        <f t="shared" si="6"/>
        <v>27</v>
      </c>
      <c r="E56" s="42" t="str">
        <f t="shared" si="2"/>
        <v>VIGO</v>
      </c>
      <c r="F56" s="42">
        <f t="shared" si="7"/>
        <v>1393131</v>
      </c>
      <c r="G56" s="42">
        <f t="shared" si="8"/>
        <v>1342657</v>
      </c>
    </row>
    <row r="57" spans="1:7" x14ac:dyDescent="0.25">
      <c r="A57" s="42" t="str">
        <f t="shared" si="3"/>
        <v>MOTRIL</v>
      </c>
      <c r="B57" s="41">
        <f t="shared" si="4"/>
        <v>721747</v>
      </c>
      <c r="C57" s="41">
        <f t="shared" si="5"/>
        <v>664713</v>
      </c>
      <c r="D57" s="41">
        <f t="shared" si="6"/>
        <v>24</v>
      </c>
      <c r="E57" s="42" t="str">
        <f t="shared" si="2"/>
        <v>BAHIA DE CADIZ</v>
      </c>
      <c r="F57" s="42">
        <f t="shared" si="7"/>
        <v>1343698</v>
      </c>
      <c r="G57" s="42">
        <f t="shared" si="8"/>
        <v>1483027</v>
      </c>
    </row>
    <row r="58" spans="1:7" x14ac:dyDescent="0.25">
      <c r="A58" s="42" t="str">
        <f t="shared" si="3"/>
        <v>PASAIA</v>
      </c>
      <c r="B58" s="41">
        <f t="shared" si="4"/>
        <v>1279908</v>
      </c>
      <c r="C58" s="41">
        <f t="shared" si="5"/>
        <v>1208845</v>
      </c>
      <c r="D58" s="41">
        <f t="shared" si="6"/>
        <v>21</v>
      </c>
      <c r="E58" s="42" t="str">
        <f t="shared" si="2"/>
        <v>PASAIA</v>
      </c>
      <c r="F58" s="42">
        <f t="shared" si="7"/>
        <v>1279908</v>
      </c>
      <c r="G58" s="42">
        <f t="shared" si="8"/>
        <v>1208845</v>
      </c>
    </row>
    <row r="59" spans="1:7" x14ac:dyDescent="0.25">
      <c r="A59" s="42" t="str">
        <f t="shared" si="3"/>
        <v>SANTA CRUZ DE TENERIFE</v>
      </c>
      <c r="B59" s="41">
        <f t="shared" si="4"/>
        <v>4652017</v>
      </c>
      <c r="C59" s="41">
        <f t="shared" si="5"/>
        <v>5349001</v>
      </c>
      <c r="D59" s="41">
        <f t="shared" si="6"/>
        <v>9</v>
      </c>
      <c r="E59" s="42" t="str">
        <f t="shared" si="2"/>
        <v>CEUTA</v>
      </c>
      <c r="F59" s="42">
        <f t="shared" si="7"/>
        <v>940270</v>
      </c>
      <c r="G59" s="42">
        <f t="shared" si="8"/>
        <v>883652</v>
      </c>
    </row>
    <row r="60" spans="1:7" x14ac:dyDescent="0.25">
      <c r="A60" s="42" t="str">
        <f t="shared" si="3"/>
        <v>SANTANDER</v>
      </c>
      <c r="B60" s="41">
        <f t="shared" si="4"/>
        <v>1678817</v>
      </c>
      <c r="C60" s="41">
        <f t="shared" si="5"/>
        <v>1475849</v>
      </c>
      <c r="D60" s="41">
        <f t="shared" si="6"/>
        <v>17</v>
      </c>
      <c r="E60" s="42" t="str">
        <f t="shared" si="2"/>
        <v>MALAGA</v>
      </c>
      <c r="F60" s="42">
        <f t="shared" si="7"/>
        <v>764220</v>
      </c>
      <c r="G60" s="42">
        <f t="shared" si="8"/>
        <v>770255</v>
      </c>
    </row>
    <row r="61" spans="1:7" x14ac:dyDescent="0.25">
      <c r="A61" s="42" t="str">
        <f t="shared" si="3"/>
        <v>SEVILLA</v>
      </c>
      <c r="B61" s="41">
        <f t="shared" si="4"/>
        <v>1692777</v>
      </c>
      <c r="C61" s="41">
        <f t="shared" si="5"/>
        <v>1437313</v>
      </c>
      <c r="D61" s="41">
        <f t="shared" si="6"/>
        <v>16</v>
      </c>
      <c r="E61" s="42" t="str">
        <f t="shared" si="2"/>
        <v>MOTRIL</v>
      </c>
      <c r="F61" s="42">
        <f t="shared" si="7"/>
        <v>721747</v>
      </c>
      <c r="G61" s="42">
        <f t="shared" si="8"/>
        <v>664713</v>
      </c>
    </row>
    <row r="62" spans="1:7" x14ac:dyDescent="0.25">
      <c r="A62" s="42" t="str">
        <f t="shared" si="3"/>
        <v>TARRAGONA</v>
      </c>
      <c r="B62" s="41">
        <f t="shared" si="4"/>
        <v>9228347</v>
      </c>
      <c r="C62" s="41">
        <f t="shared" si="5"/>
        <v>10935216</v>
      </c>
      <c r="D62" s="41">
        <f t="shared" si="6"/>
        <v>5</v>
      </c>
      <c r="E62" s="42" t="str">
        <f t="shared" si="2"/>
        <v>ALICANTE</v>
      </c>
      <c r="F62" s="42">
        <f t="shared" si="7"/>
        <v>721180</v>
      </c>
      <c r="G62" s="42">
        <f t="shared" si="8"/>
        <v>713359</v>
      </c>
    </row>
    <row r="63" spans="1:7" x14ac:dyDescent="0.25">
      <c r="A63" s="42" t="str">
        <f t="shared" si="3"/>
        <v>VALENCIA</v>
      </c>
      <c r="B63" s="41">
        <f t="shared" si="4"/>
        <v>21015959</v>
      </c>
      <c r="C63" s="41">
        <f t="shared" si="5"/>
        <v>19010238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563169</v>
      </c>
      <c r="G63" s="42">
        <f t="shared" si="8"/>
        <v>634744</v>
      </c>
    </row>
    <row r="64" spans="1:7" x14ac:dyDescent="0.25">
      <c r="A64" s="42" t="str">
        <f t="shared" si="3"/>
        <v>VIGO</v>
      </c>
      <c r="B64" s="41">
        <f t="shared" si="4"/>
        <v>1393131</v>
      </c>
      <c r="C64" s="41">
        <f t="shared" si="5"/>
        <v>1342657</v>
      </c>
      <c r="D64" s="41">
        <f t="shared" si="6"/>
        <v>19</v>
      </c>
      <c r="E64" s="42" t="str">
        <f t="shared" si="2"/>
        <v>MELILLA</v>
      </c>
      <c r="F64" s="42">
        <f t="shared" si="7"/>
        <v>258026</v>
      </c>
      <c r="G64" s="42">
        <f t="shared" si="8"/>
        <v>265734</v>
      </c>
    </row>
    <row r="65" spans="1:7" x14ac:dyDescent="0.25">
      <c r="A65" s="42" t="str">
        <f t="shared" si="3"/>
        <v>VILAGARCIA</v>
      </c>
      <c r="B65" s="41">
        <f t="shared" si="4"/>
        <v>238533</v>
      </c>
      <c r="C65" s="41">
        <f t="shared" si="5"/>
        <v>258375</v>
      </c>
      <c r="D65" s="41">
        <f t="shared" si="6"/>
        <v>28</v>
      </c>
      <c r="E65" s="42" t="str">
        <f t="shared" si="2"/>
        <v>VILAGARCIA</v>
      </c>
      <c r="F65" s="42">
        <f t="shared" si="7"/>
        <v>238533</v>
      </c>
      <c r="G65" s="42">
        <f t="shared" si="8"/>
        <v>258375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1110480</v>
      </c>
      <c r="C7" s="37">
        <v>997702</v>
      </c>
      <c r="D7" s="37">
        <v>3945696</v>
      </c>
      <c r="E7" s="37">
        <v>3871642</v>
      </c>
      <c r="F7" s="10">
        <f>((E7*100)/D7)-100</f>
        <v>-1.8768298419340965</v>
      </c>
      <c r="G7" s="1"/>
      <c r="H7" s="1"/>
      <c r="I7" s="1"/>
    </row>
    <row r="8" spans="1:12" x14ac:dyDescent="0.25">
      <c r="A8" s="11" t="s">
        <v>45</v>
      </c>
      <c r="B8" s="38">
        <v>187879</v>
      </c>
      <c r="C8" s="38">
        <v>230869</v>
      </c>
      <c r="D8" s="38">
        <v>709628</v>
      </c>
      <c r="E8" s="38">
        <v>718353</v>
      </c>
      <c r="F8" s="13">
        <f t="shared" ref="F8:F35" si="0">((E8*100)/D8)-100</f>
        <v>1.2295174373051765</v>
      </c>
      <c r="G8" s="1"/>
      <c r="H8" s="1"/>
      <c r="I8" s="1"/>
    </row>
    <row r="9" spans="1:12" x14ac:dyDescent="0.25">
      <c r="A9" s="8" t="s">
        <v>46</v>
      </c>
      <c r="B9" s="37">
        <v>240028</v>
      </c>
      <c r="C9" s="37">
        <v>237367</v>
      </c>
      <c r="D9" s="37">
        <v>1262311</v>
      </c>
      <c r="E9" s="37">
        <v>1446905</v>
      </c>
      <c r="F9" s="10">
        <f t="shared" si="0"/>
        <v>14.62349611149709</v>
      </c>
      <c r="G9" s="1"/>
      <c r="H9" s="1"/>
      <c r="I9" s="1"/>
    </row>
    <row r="10" spans="1:12" x14ac:dyDescent="0.25">
      <c r="A10" s="11" t="s">
        <v>47</v>
      </c>
      <c r="B10" s="38">
        <v>350610</v>
      </c>
      <c r="C10" s="38">
        <v>453008</v>
      </c>
      <c r="D10" s="38">
        <v>1583081</v>
      </c>
      <c r="E10" s="38">
        <v>1784748</v>
      </c>
      <c r="F10" s="13">
        <f t="shared" si="0"/>
        <v>12.738893335211529</v>
      </c>
      <c r="G10" s="1"/>
      <c r="H10" s="1"/>
      <c r="I10" s="1"/>
    </row>
    <row r="11" spans="1:12" x14ac:dyDescent="0.25">
      <c r="A11" s="8" t="s">
        <v>48</v>
      </c>
      <c r="B11" s="37">
        <v>5234716</v>
      </c>
      <c r="C11" s="37">
        <v>5732582</v>
      </c>
      <c r="D11" s="37">
        <v>21021354</v>
      </c>
      <c r="E11" s="37">
        <v>22533145</v>
      </c>
      <c r="F11" s="10">
        <f t="shared" si="0"/>
        <v>7.1916918386893656</v>
      </c>
      <c r="G11" s="1"/>
      <c r="H11" s="1"/>
      <c r="I11" s="1"/>
    </row>
    <row r="12" spans="1:12" x14ac:dyDescent="0.25">
      <c r="A12" s="11" t="s">
        <v>49</v>
      </c>
      <c r="B12" s="38">
        <v>272034</v>
      </c>
      <c r="C12" s="38">
        <v>291322</v>
      </c>
      <c r="D12" s="38">
        <v>1455763</v>
      </c>
      <c r="E12" s="38">
        <v>1312475</v>
      </c>
      <c r="F12" s="13">
        <f t="shared" si="0"/>
        <v>-9.842810952057448</v>
      </c>
      <c r="G12" s="1"/>
      <c r="H12" s="1"/>
      <c r="I12" s="1"/>
    </row>
    <row r="13" spans="1:12" x14ac:dyDescent="0.25">
      <c r="A13" s="8" t="s">
        <v>50</v>
      </c>
      <c r="B13" s="37">
        <v>1035272</v>
      </c>
      <c r="C13" s="37">
        <v>906232</v>
      </c>
      <c r="D13" s="37">
        <v>3626133</v>
      </c>
      <c r="E13" s="37">
        <v>3458039</v>
      </c>
      <c r="F13" s="10">
        <f t="shared" si="0"/>
        <v>-4.6356269888611337</v>
      </c>
      <c r="G13" s="1"/>
      <c r="H13" s="1"/>
      <c r="I13" s="1"/>
    </row>
    <row r="14" spans="1:12" x14ac:dyDescent="0.25">
      <c r="A14" s="11" t="s">
        <v>51</v>
      </c>
      <c r="B14" s="38">
        <v>3284142</v>
      </c>
      <c r="C14" s="38">
        <v>3431209</v>
      </c>
      <c r="D14" s="38">
        <v>13263137</v>
      </c>
      <c r="E14" s="38">
        <v>14464011</v>
      </c>
      <c r="F14" s="13">
        <f t="shared" si="0"/>
        <v>9.0542229941528944</v>
      </c>
      <c r="G14" s="1"/>
      <c r="H14" s="1"/>
      <c r="I14" s="1"/>
    </row>
    <row r="15" spans="1:12" x14ac:dyDescent="0.25">
      <c r="A15" s="8" t="s">
        <v>52</v>
      </c>
      <c r="B15" s="37">
        <v>2811434</v>
      </c>
      <c r="C15" s="37">
        <v>3250308</v>
      </c>
      <c r="D15" s="37">
        <v>9682351</v>
      </c>
      <c r="E15" s="37">
        <v>11493503</v>
      </c>
      <c r="F15" s="10">
        <f t="shared" si="0"/>
        <v>18.705704843792589</v>
      </c>
      <c r="G15" s="1"/>
      <c r="H15" s="1"/>
      <c r="I15" s="1"/>
    </row>
    <row r="16" spans="1:12" x14ac:dyDescent="0.25">
      <c r="A16" s="11" t="s">
        <v>53</v>
      </c>
      <c r="B16" s="38">
        <v>1719814</v>
      </c>
      <c r="C16" s="38">
        <v>1501726</v>
      </c>
      <c r="D16" s="38">
        <v>6322791</v>
      </c>
      <c r="E16" s="38">
        <v>6749690</v>
      </c>
      <c r="F16" s="13">
        <f t="shared" si="0"/>
        <v>6.75174934613527</v>
      </c>
      <c r="G16" s="1"/>
      <c r="H16" s="1"/>
      <c r="I16" s="1"/>
    </row>
    <row r="17" spans="1:9" x14ac:dyDescent="0.25">
      <c r="A17" s="8" t="s">
        <v>54</v>
      </c>
      <c r="B17" s="37">
        <v>1125359</v>
      </c>
      <c r="C17" s="37">
        <v>1239604</v>
      </c>
      <c r="D17" s="37">
        <v>3729587</v>
      </c>
      <c r="E17" s="37">
        <v>4399912</v>
      </c>
      <c r="F17" s="10">
        <f t="shared" si="0"/>
        <v>17.973169683399263</v>
      </c>
      <c r="G17" s="1"/>
      <c r="H17" s="1"/>
      <c r="I17" s="1"/>
    </row>
    <row r="18" spans="1:9" x14ac:dyDescent="0.25">
      <c r="A18" s="11" t="s">
        <v>55</v>
      </c>
      <c r="B18" s="38">
        <v>152741</v>
      </c>
      <c r="C18" s="38">
        <v>160838</v>
      </c>
      <c r="D18" s="38">
        <v>661815</v>
      </c>
      <c r="E18" s="38">
        <v>695549</v>
      </c>
      <c r="F18" s="13">
        <f t="shared" si="0"/>
        <v>5.0971948354147258</v>
      </c>
      <c r="G18" s="1"/>
      <c r="H18" s="1"/>
      <c r="I18" s="1"/>
    </row>
    <row r="19" spans="1:9" x14ac:dyDescent="0.25">
      <c r="A19" s="8" t="s">
        <v>56</v>
      </c>
      <c r="B19" s="37">
        <v>1241364</v>
      </c>
      <c r="C19" s="37">
        <v>811268</v>
      </c>
      <c r="D19" s="37">
        <v>3939040</v>
      </c>
      <c r="E19" s="37">
        <v>3601753</v>
      </c>
      <c r="F19" s="10">
        <f t="shared" si="0"/>
        <v>-8.5626700922052095</v>
      </c>
      <c r="G19" s="1"/>
      <c r="H19" s="1"/>
      <c r="I19" s="1"/>
    </row>
    <row r="20" spans="1:9" x14ac:dyDescent="0.25">
      <c r="A20" s="11" t="s">
        <v>57</v>
      </c>
      <c r="B20" s="38">
        <v>696790</v>
      </c>
      <c r="C20" s="38">
        <v>1136425</v>
      </c>
      <c r="D20" s="38">
        <v>4998076</v>
      </c>
      <c r="E20" s="38">
        <v>4495964</v>
      </c>
      <c r="F20" s="13">
        <f t="shared" si="0"/>
        <v>-10.046105741489328</v>
      </c>
      <c r="G20" s="1"/>
      <c r="H20" s="1"/>
      <c r="I20" s="1"/>
    </row>
    <row r="21" spans="1:9" x14ac:dyDescent="0.25">
      <c r="A21" s="8" t="s">
        <v>58</v>
      </c>
      <c r="B21" s="37">
        <v>1586719</v>
      </c>
      <c r="C21" s="37">
        <v>2606562</v>
      </c>
      <c r="D21" s="37">
        <v>5580089</v>
      </c>
      <c r="E21" s="37">
        <v>7529191</v>
      </c>
      <c r="F21" s="10">
        <f t="shared" si="0"/>
        <v>34.929586248534747</v>
      </c>
      <c r="G21" s="1"/>
      <c r="H21" s="1"/>
      <c r="I21" s="1"/>
    </row>
    <row r="22" spans="1:9" x14ac:dyDescent="0.25">
      <c r="A22" s="11" t="s">
        <v>59</v>
      </c>
      <c r="B22" s="38">
        <v>1661130</v>
      </c>
      <c r="C22" s="38">
        <v>1701634</v>
      </c>
      <c r="D22" s="38">
        <v>6479923</v>
      </c>
      <c r="E22" s="38">
        <v>6809951</v>
      </c>
      <c r="F22" s="13">
        <f t="shared" si="0"/>
        <v>5.0930852110434017</v>
      </c>
      <c r="G22" s="1"/>
      <c r="H22" s="1"/>
      <c r="I22" s="1"/>
    </row>
    <row r="23" spans="1:9" x14ac:dyDescent="0.25">
      <c r="A23" s="8" t="s">
        <v>60</v>
      </c>
      <c r="B23" s="37">
        <v>253623</v>
      </c>
      <c r="C23" s="37">
        <v>198843</v>
      </c>
      <c r="D23" s="37">
        <v>751546</v>
      </c>
      <c r="E23" s="37">
        <v>746203</v>
      </c>
      <c r="F23" s="10">
        <f t="shared" si="0"/>
        <v>-0.71093452696175063</v>
      </c>
      <c r="G23" s="1"/>
      <c r="H23" s="1"/>
      <c r="I23" s="1"/>
    </row>
    <row r="24" spans="1:9" x14ac:dyDescent="0.25">
      <c r="A24" s="11" t="s">
        <v>61</v>
      </c>
      <c r="B24" s="38">
        <v>144197</v>
      </c>
      <c r="C24" s="38">
        <v>150945</v>
      </c>
      <c r="D24" s="38">
        <v>620737</v>
      </c>
      <c r="E24" s="38">
        <v>550412</v>
      </c>
      <c r="F24" s="13">
        <f t="shared" si="0"/>
        <v>-11.329274716989644</v>
      </c>
      <c r="G24" s="1"/>
      <c r="H24" s="1"/>
      <c r="I24" s="1"/>
    </row>
    <row r="25" spans="1:9" x14ac:dyDescent="0.25">
      <c r="A25" s="8" t="s">
        <v>62</v>
      </c>
      <c r="B25" s="37">
        <v>60895</v>
      </c>
      <c r="C25" s="37">
        <v>63073</v>
      </c>
      <c r="D25" s="37">
        <v>261700</v>
      </c>
      <c r="E25" s="37">
        <v>257846</v>
      </c>
      <c r="F25" s="10">
        <f t="shared" si="0"/>
        <v>-1.4726786396637408</v>
      </c>
      <c r="G25" s="1"/>
      <c r="H25" s="1"/>
      <c r="I25" s="1"/>
    </row>
    <row r="26" spans="1:9" x14ac:dyDescent="0.25">
      <c r="A26" s="11" t="s">
        <v>63</v>
      </c>
      <c r="B26" s="38">
        <v>197744</v>
      </c>
      <c r="C26" s="38">
        <v>169022</v>
      </c>
      <c r="D26" s="38">
        <v>660645</v>
      </c>
      <c r="E26" s="38">
        <v>712666</v>
      </c>
      <c r="F26" s="13">
        <f t="shared" si="0"/>
        <v>7.8742743833677764</v>
      </c>
      <c r="G26" s="1"/>
      <c r="H26" s="1"/>
      <c r="I26" s="1"/>
    </row>
    <row r="27" spans="1:9" x14ac:dyDescent="0.25">
      <c r="A27" s="8" t="s">
        <v>64</v>
      </c>
      <c r="B27" s="37">
        <v>375202</v>
      </c>
      <c r="C27" s="37">
        <v>246816</v>
      </c>
      <c r="D27" s="37">
        <v>1190447</v>
      </c>
      <c r="E27" s="37">
        <v>1259187</v>
      </c>
      <c r="F27" s="10">
        <f t="shared" si="0"/>
        <v>5.7743015858748805</v>
      </c>
      <c r="G27" s="1"/>
      <c r="H27" s="1"/>
      <c r="I27" s="1"/>
    </row>
    <row r="28" spans="1:9" x14ac:dyDescent="0.25">
      <c r="A28" s="11" t="s">
        <v>65</v>
      </c>
      <c r="B28" s="38">
        <v>1252356</v>
      </c>
      <c r="C28" s="38">
        <v>1107781</v>
      </c>
      <c r="D28" s="38">
        <v>4940295</v>
      </c>
      <c r="E28" s="38">
        <v>4306248</v>
      </c>
      <c r="F28" s="13">
        <f t="shared" si="0"/>
        <v>-12.834193099804764</v>
      </c>
      <c r="G28" s="1"/>
      <c r="H28" s="1"/>
      <c r="I28" s="1"/>
    </row>
    <row r="29" spans="1:9" x14ac:dyDescent="0.25">
      <c r="A29" s="8" t="s">
        <v>66</v>
      </c>
      <c r="B29" s="37">
        <v>400124</v>
      </c>
      <c r="C29" s="37">
        <v>350918</v>
      </c>
      <c r="D29" s="37">
        <v>1453485</v>
      </c>
      <c r="E29" s="37">
        <v>1658505</v>
      </c>
      <c r="F29" s="10">
        <f t="shared" si="0"/>
        <v>14.105408724548241</v>
      </c>
      <c r="G29" s="1"/>
      <c r="H29" s="1"/>
      <c r="I29" s="1"/>
    </row>
    <row r="30" spans="1:9" x14ac:dyDescent="0.25">
      <c r="A30" s="11" t="s">
        <v>67</v>
      </c>
      <c r="B30" s="38">
        <v>365072</v>
      </c>
      <c r="C30" s="38">
        <v>441493</v>
      </c>
      <c r="D30" s="38">
        <v>1437313</v>
      </c>
      <c r="E30" s="38">
        <v>1688587</v>
      </c>
      <c r="F30" s="13">
        <f t="shared" si="0"/>
        <v>17.482204641577724</v>
      </c>
      <c r="G30" s="1"/>
      <c r="H30" s="1"/>
      <c r="I30" s="1"/>
    </row>
    <row r="31" spans="1:9" x14ac:dyDescent="0.25">
      <c r="A31" s="8" t="s">
        <v>68</v>
      </c>
      <c r="B31" s="37">
        <v>2739969</v>
      </c>
      <c r="C31" s="37">
        <v>2738392</v>
      </c>
      <c r="D31" s="37">
        <v>10883973</v>
      </c>
      <c r="E31" s="37">
        <v>9182646</v>
      </c>
      <c r="F31" s="10">
        <f t="shared" si="0"/>
        <v>-15.631488611741318</v>
      </c>
      <c r="G31" s="1"/>
      <c r="H31" s="1"/>
      <c r="I31" s="1"/>
    </row>
    <row r="32" spans="1:9" x14ac:dyDescent="0.25">
      <c r="A32" s="11" t="s">
        <v>69</v>
      </c>
      <c r="B32" s="38">
        <v>5106930</v>
      </c>
      <c r="C32" s="38">
        <v>5367634</v>
      </c>
      <c r="D32" s="38">
        <v>18923193</v>
      </c>
      <c r="E32" s="38">
        <v>20926285</v>
      </c>
      <c r="F32" s="13">
        <f t="shared" si="0"/>
        <v>10.585380596181622</v>
      </c>
      <c r="G32" s="1"/>
      <c r="H32" s="1"/>
      <c r="I32" s="1"/>
    </row>
    <row r="33" spans="1:9" x14ac:dyDescent="0.25">
      <c r="A33" s="8" t="s">
        <v>70</v>
      </c>
      <c r="B33" s="37">
        <v>313638</v>
      </c>
      <c r="C33" s="37">
        <v>338863</v>
      </c>
      <c r="D33" s="37">
        <v>1221256</v>
      </c>
      <c r="E33" s="37">
        <v>1288027</v>
      </c>
      <c r="F33" s="10">
        <f t="shared" si="0"/>
        <v>5.4674040496013987</v>
      </c>
      <c r="G33" s="1"/>
      <c r="H33" s="1"/>
      <c r="I33" s="1"/>
    </row>
    <row r="34" spans="1:9" x14ac:dyDescent="0.25">
      <c r="A34" s="11" t="s">
        <v>71</v>
      </c>
      <c r="B34" s="38">
        <v>76782</v>
      </c>
      <c r="C34" s="38">
        <v>54651</v>
      </c>
      <c r="D34" s="38">
        <v>256240</v>
      </c>
      <c r="E34" s="38">
        <v>235762</v>
      </c>
      <c r="F34" s="13">
        <f t="shared" si="0"/>
        <v>-7.9917265064002549</v>
      </c>
      <c r="G34" s="1"/>
      <c r="H34" s="1"/>
      <c r="I34" s="1"/>
    </row>
    <row r="35" spans="1:9" x14ac:dyDescent="0.25">
      <c r="A35" s="14" t="s">
        <v>72</v>
      </c>
      <c r="B35" s="15">
        <f>SUM(B7:B34)</f>
        <v>33997044</v>
      </c>
      <c r="C35" s="15">
        <f t="shared" ref="C35:E35" si="1">SUM(C7:C34)</f>
        <v>35917087</v>
      </c>
      <c r="D35" s="15">
        <f t="shared" si="1"/>
        <v>130861605</v>
      </c>
      <c r="E35" s="15">
        <f t="shared" si="1"/>
        <v>138177205</v>
      </c>
      <c r="F35" s="16">
        <f t="shared" si="0"/>
        <v>5.5903333907604207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3871642</v>
      </c>
      <c r="C38" s="41">
        <f>D7</f>
        <v>3945696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22533145</v>
      </c>
      <c r="G38" s="42">
        <f>LOOKUP(E38,$A$38:$A$65,$C$38:$C$65)</f>
        <v>21021354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718353</v>
      </c>
      <c r="C39" s="41">
        <f t="shared" ref="C39:C65" si="5">D8</f>
        <v>709628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20926285</v>
      </c>
      <c r="G39" s="42">
        <f t="shared" ref="G39:G65" si="8">LOOKUP(E39,$A$38:$A$65,$C$38:$C$65)</f>
        <v>18923193</v>
      </c>
    </row>
    <row r="40" spans="1:9" x14ac:dyDescent="0.25">
      <c r="A40" s="42" t="str">
        <f t="shared" si="3"/>
        <v>ALMERIA</v>
      </c>
      <c r="B40" s="41">
        <f t="shared" si="4"/>
        <v>1446905</v>
      </c>
      <c r="C40" s="41">
        <f t="shared" si="5"/>
        <v>1262311</v>
      </c>
      <c r="D40" s="41">
        <f t="shared" si="6"/>
        <v>18</v>
      </c>
      <c r="E40" s="42" t="str">
        <f t="shared" si="2"/>
        <v>BARCELONA</v>
      </c>
      <c r="F40" s="42">
        <f t="shared" si="7"/>
        <v>14464011</v>
      </c>
      <c r="G40" s="42">
        <f t="shared" si="8"/>
        <v>13263137</v>
      </c>
    </row>
    <row r="41" spans="1:9" x14ac:dyDescent="0.25">
      <c r="A41" s="42" t="str">
        <f t="shared" si="3"/>
        <v>AVILES</v>
      </c>
      <c r="B41" s="41">
        <f t="shared" si="4"/>
        <v>1784748</v>
      </c>
      <c r="C41" s="41">
        <f t="shared" si="5"/>
        <v>1583081</v>
      </c>
      <c r="D41" s="41">
        <f t="shared" si="6"/>
        <v>15</v>
      </c>
      <c r="E41" s="42" t="str">
        <f t="shared" si="2"/>
        <v>BILBAO</v>
      </c>
      <c r="F41" s="42">
        <f t="shared" si="7"/>
        <v>11493503</v>
      </c>
      <c r="G41" s="42">
        <f t="shared" si="8"/>
        <v>9682351</v>
      </c>
    </row>
    <row r="42" spans="1:9" x14ac:dyDescent="0.25">
      <c r="A42" s="42" t="str">
        <f t="shared" si="3"/>
        <v>BAHIA DE ALGECIRAS</v>
      </c>
      <c r="B42" s="41">
        <f t="shared" si="4"/>
        <v>22533145</v>
      </c>
      <c r="C42" s="41">
        <f t="shared" si="5"/>
        <v>21021354</v>
      </c>
      <c r="D42" s="41">
        <f t="shared" si="6"/>
        <v>1</v>
      </c>
      <c r="E42" s="42" t="str">
        <f t="shared" si="2"/>
        <v>TARRAGONA</v>
      </c>
      <c r="F42" s="42">
        <f t="shared" si="7"/>
        <v>9182646</v>
      </c>
      <c r="G42" s="42">
        <f t="shared" si="8"/>
        <v>10883973</v>
      </c>
    </row>
    <row r="43" spans="1:9" x14ac:dyDescent="0.25">
      <c r="A43" s="42" t="str">
        <f t="shared" si="3"/>
        <v>BAHIA DE CADIZ</v>
      </c>
      <c r="B43" s="41">
        <f t="shared" si="4"/>
        <v>1312475</v>
      </c>
      <c r="C43" s="41">
        <f t="shared" si="5"/>
        <v>1455763</v>
      </c>
      <c r="D43" s="41">
        <f t="shared" si="6"/>
        <v>19</v>
      </c>
      <c r="E43" s="42" t="str">
        <f t="shared" si="2"/>
        <v>HUELVA</v>
      </c>
      <c r="F43" s="42">
        <f t="shared" si="7"/>
        <v>7529191</v>
      </c>
      <c r="G43" s="42">
        <f t="shared" si="8"/>
        <v>5580089</v>
      </c>
    </row>
    <row r="44" spans="1:9" x14ac:dyDescent="0.25">
      <c r="A44" s="42" t="str">
        <f t="shared" si="3"/>
        <v>BALEARES</v>
      </c>
      <c r="B44" s="41">
        <f t="shared" si="4"/>
        <v>3458039</v>
      </c>
      <c r="C44" s="41">
        <f t="shared" si="5"/>
        <v>3626133</v>
      </c>
      <c r="D44" s="41">
        <f t="shared" si="6"/>
        <v>14</v>
      </c>
      <c r="E44" s="42" t="str">
        <f t="shared" si="2"/>
        <v>LAS PALMAS</v>
      </c>
      <c r="F44" s="42">
        <f t="shared" si="7"/>
        <v>6809951</v>
      </c>
      <c r="G44" s="42">
        <f t="shared" si="8"/>
        <v>6479923</v>
      </c>
    </row>
    <row r="45" spans="1:9" x14ac:dyDescent="0.25">
      <c r="A45" s="42" t="str">
        <f t="shared" si="3"/>
        <v>BARCELONA</v>
      </c>
      <c r="B45" s="41">
        <f t="shared" si="4"/>
        <v>14464011</v>
      </c>
      <c r="C45" s="41">
        <f t="shared" si="5"/>
        <v>13263137</v>
      </c>
      <c r="D45" s="41">
        <f t="shared" si="6"/>
        <v>3</v>
      </c>
      <c r="E45" s="42" t="str">
        <f t="shared" si="2"/>
        <v>CARTAGENA</v>
      </c>
      <c r="F45" s="42">
        <f t="shared" si="7"/>
        <v>6749690</v>
      </c>
      <c r="G45" s="42">
        <f t="shared" si="8"/>
        <v>6322791</v>
      </c>
    </row>
    <row r="46" spans="1:9" x14ac:dyDescent="0.25">
      <c r="A46" s="42" t="str">
        <f t="shared" si="3"/>
        <v>BILBAO</v>
      </c>
      <c r="B46" s="41">
        <f t="shared" si="4"/>
        <v>11493503</v>
      </c>
      <c r="C46" s="41">
        <f t="shared" si="5"/>
        <v>9682351</v>
      </c>
      <c r="D46" s="41">
        <f t="shared" si="6"/>
        <v>4</v>
      </c>
      <c r="E46" s="42" t="str">
        <f t="shared" si="2"/>
        <v>GIJON</v>
      </c>
      <c r="F46" s="42">
        <f t="shared" si="7"/>
        <v>4495964</v>
      </c>
      <c r="G46" s="42">
        <f t="shared" si="8"/>
        <v>4998076</v>
      </c>
    </row>
    <row r="47" spans="1:9" x14ac:dyDescent="0.25">
      <c r="A47" s="42" t="str">
        <f t="shared" si="3"/>
        <v>CARTAGENA</v>
      </c>
      <c r="B47" s="41">
        <f t="shared" si="4"/>
        <v>6749690</v>
      </c>
      <c r="C47" s="41">
        <f t="shared" si="5"/>
        <v>6322791</v>
      </c>
      <c r="D47" s="41">
        <f t="shared" si="6"/>
        <v>8</v>
      </c>
      <c r="E47" s="42" t="str">
        <f t="shared" si="2"/>
        <v>CASTELLON</v>
      </c>
      <c r="F47" s="42">
        <f t="shared" si="7"/>
        <v>4399912</v>
      </c>
      <c r="G47" s="42">
        <f t="shared" si="8"/>
        <v>3729587</v>
      </c>
    </row>
    <row r="48" spans="1:9" x14ac:dyDescent="0.25">
      <c r="A48" s="42" t="str">
        <f t="shared" si="3"/>
        <v>CASTELLON</v>
      </c>
      <c r="B48" s="41">
        <f t="shared" si="4"/>
        <v>4399912</v>
      </c>
      <c r="C48" s="41">
        <f t="shared" si="5"/>
        <v>3729587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4306248</v>
      </c>
      <c r="G48" s="42">
        <f t="shared" si="8"/>
        <v>4940295</v>
      </c>
    </row>
    <row r="49" spans="1:7" x14ac:dyDescent="0.25">
      <c r="A49" s="42" t="str">
        <f t="shared" si="3"/>
        <v>CEUTA</v>
      </c>
      <c r="B49" s="41">
        <f t="shared" si="4"/>
        <v>695549</v>
      </c>
      <c r="C49" s="41">
        <f t="shared" si="5"/>
        <v>661815</v>
      </c>
      <c r="D49" s="41">
        <f t="shared" si="6"/>
        <v>25</v>
      </c>
      <c r="E49" s="42" t="str">
        <f t="shared" si="2"/>
        <v>A CORUÑA</v>
      </c>
      <c r="F49" s="42">
        <f t="shared" si="7"/>
        <v>3871642</v>
      </c>
      <c r="G49" s="42">
        <f t="shared" si="8"/>
        <v>3945696</v>
      </c>
    </row>
    <row r="50" spans="1:7" x14ac:dyDescent="0.25">
      <c r="A50" s="42" t="str">
        <f t="shared" si="3"/>
        <v>FERROL-SAN CIBRAO</v>
      </c>
      <c r="B50" s="41">
        <f t="shared" si="4"/>
        <v>3601753</v>
      </c>
      <c r="C50" s="41">
        <f t="shared" si="5"/>
        <v>3939040</v>
      </c>
      <c r="D50" s="41">
        <f t="shared" si="6"/>
        <v>13</v>
      </c>
      <c r="E50" s="42" t="str">
        <f t="shared" si="2"/>
        <v>FERROL-SAN CIBRAO</v>
      </c>
      <c r="F50" s="42">
        <f t="shared" si="7"/>
        <v>3601753</v>
      </c>
      <c r="G50" s="42">
        <f t="shared" si="8"/>
        <v>3939040</v>
      </c>
    </row>
    <row r="51" spans="1:7" x14ac:dyDescent="0.25">
      <c r="A51" s="42" t="str">
        <f t="shared" si="3"/>
        <v>GIJON</v>
      </c>
      <c r="B51" s="41">
        <f t="shared" si="4"/>
        <v>4495964</v>
      </c>
      <c r="C51" s="41">
        <f t="shared" si="5"/>
        <v>4998076</v>
      </c>
      <c r="D51" s="41">
        <f t="shared" si="6"/>
        <v>9</v>
      </c>
      <c r="E51" s="42" t="str">
        <f t="shared" si="2"/>
        <v>BALEARES</v>
      </c>
      <c r="F51" s="42">
        <f t="shared" si="7"/>
        <v>3458039</v>
      </c>
      <c r="G51" s="42">
        <f t="shared" si="8"/>
        <v>3626133</v>
      </c>
    </row>
    <row r="52" spans="1:7" x14ac:dyDescent="0.25">
      <c r="A52" s="42" t="str">
        <f t="shared" si="3"/>
        <v>HUELVA</v>
      </c>
      <c r="B52" s="41">
        <f t="shared" si="4"/>
        <v>7529191</v>
      </c>
      <c r="C52" s="41">
        <f t="shared" si="5"/>
        <v>5580089</v>
      </c>
      <c r="D52" s="41">
        <f t="shared" si="6"/>
        <v>6</v>
      </c>
      <c r="E52" s="42" t="str">
        <f t="shared" si="2"/>
        <v>AVILES</v>
      </c>
      <c r="F52" s="42">
        <f t="shared" si="7"/>
        <v>1784748</v>
      </c>
      <c r="G52" s="42">
        <f t="shared" si="8"/>
        <v>1583081</v>
      </c>
    </row>
    <row r="53" spans="1:7" x14ac:dyDescent="0.25">
      <c r="A53" s="42" t="str">
        <f t="shared" si="3"/>
        <v>LAS PALMAS</v>
      </c>
      <c r="B53" s="41">
        <f t="shared" si="4"/>
        <v>6809951</v>
      </c>
      <c r="C53" s="41">
        <f t="shared" si="5"/>
        <v>6479923</v>
      </c>
      <c r="D53" s="41">
        <f t="shared" si="6"/>
        <v>7</v>
      </c>
      <c r="E53" s="42" t="str">
        <f t="shared" si="2"/>
        <v>SEVILLA</v>
      </c>
      <c r="F53" s="42">
        <f t="shared" si="7"/>
        <v>1688587</v>
      </c>
      <c r="G53" s="42">
        <f t="shared" si="8"/>
        <v>1437313</v>
      </c>
    </row>
    <row r="54" spans="1:7" x14ac:dyDescent="0.25">
      <c r="A54" s="42" t="str">
        <f t="shared" si="3"/>
        <v>MALAGA</v>
      </c>
      <c r="B54" s="41">
        <f t="shared" si="4"/>
        <v>746203</v>
      </c>
      <c r="C54" s="41">
        <f t="shared" si="5"/>
        <v>751546</v>
      </c>
      <c r="D54" s="41">
        <f t="shared" si="6"/>
        <v>22</v>
      </c>
      <c r="E54" s="42" t="str">
        <f t="shared" si="2"/>
        <v>SANTANDER</v>
      </c>
      <c r="F54" s="42">
        <f t="shared" si="7"/>
        <v>1658505</v>
      </c>
      <c r="G54" s="42">
        <f t="shared" si="8"/>
        <v>1453485</v>
      </c>
    </row>
    <row r="55" spans="1:7" x14ac:dyDescent="0.25">
      <c r="A55" s="42" t="str">
        <f t="shared" si="3"/>
        <v>MARIN Y RIA DE PONTEVEDRA</v>
      </c>
      <c r="B55" s="41">
        <f t="shared" si="4"/>
        <v>550412</v>
      </c>
      <c r="C55" s="41">
        <f t="shared" si="5"/>
        <v>620737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1446905</v>
      </c>
      <c r="G55" s="42">
        <f t="shared" si="8"/>
        <v>1262311</v>
      </c>
    </row>
    <row r="56" spans="1:7" x14ac:dyDescent="0.25">
      <c r="A56" s="42" t="str">
        <f t="shared" si="3"/>
        <v>MELILLA</v>
      </c>
      <c r="B56" s="41">
        <f t="shared" si="4"/>
        <v>257846</v>
      </c>
      <c r="C56" s="41">
        <f t="shared" si="5"/>
        <v>261700</v>
      </c>
      <c r="D56" s="41">
        <f t="shared" si="6"/>
        <v>27</v>
      </c>
      <c r="E56" s="42" t="str">
        <f t="shared" si="2"/>
        <v>BAHIA DE CADIZ</v>
      </c>
      <c r="F56" s="42">
        <f t="shared" si="9"/>
        <v>1312475</v>
      </c>
      <c r="G56" s="42">
        <f t="shared" si="8"/>
        <v>1455763</v>
      </c>
    </row>
    <row r="57" spans="1:7" x14ac:dyDescent="0.25">
      <c r="A57" s="42" t="str">
        <f t="shared" si="3"/>
        <v>MOTRIL</v>
      </c>
      <c r="B57" s="41">
        <f t="shared" si="4"/>
        <v>712666</v>
      </c>
      <c r="C57" s="41">
        <f t="shared" si="5"/>
        <v>660645</v>
      </c>
      <c r="D57" s="41">
        <f t="shared" si="6"/>
        <v>24</v>
      </c>
      <c r="E57" s="42" t="str">
        <f t="shared" si="2"/>
        <v>VIGO</v>
      </c>
      <c r="F57" s="42">
        <f t="shared" si="9"/>
        <v>1288027</v>
      </c>
      <c r="G57" s="42">
        <f t="shared" si="8"/>
        <v>1221256</v>
      </c>
    </row>
    <row r="58" spans="1:7" x14ac:dyDescent="0.25">
      <c r="A58" s="42" t="str">
        <f t="shared" si="3"/>
        <v>PASAIA</v>
      </c>
      <c r="B58" s="41">
        <f t="shared" si="4"/>
        <v>1259187</v>
      </c>
      <c r="C58" s="41">
        <f t="shared" si="5"/>
        <v>1190447</v>
      </c>
      <c r="D58" s="41">
        <f t="shared" si="6"/>
        <v>21</v>
      </c>
      <c r="E58" s="42" t="str">
        <f t="shared" si="2"/>
        <v>PASAIA</v>
      </c>
      <c r="F58" s="42">
        <f t="shared" si="9"/>
        <v>1259187</v>
      </c>
      <c r="G58" s="42">
        <f t="shared" si="8"/>
        <v>1190447</v>
      </c>
    </row>
    <row r="59" spans="1:7" x14ac:dyDescent="0.25">
      <c r="A59" s="42" t="str">
        <f t="shared" si="3"/>
        <v>SANTA CRUZ DE TENERIFE</v>
      </c>
      <c r="B59" s="41">
        <f t="shared" si="4"/>
        <v>4306248</v>
      </c>
      <c r="C59" s="41">
        <f t="shared" si="5"/>
        <v>4940295</v>
      </c>
      <c r="D59" s="41">
        <f t="shared" si="6"/>
        <v>11</v>
      </c>
      <c r="E59" s="42" t="str">
        <f t="shared" si="2"/>
        <v>MALAGA</v>
      </c>
      <c r="F59" s="42">
        <f t="shared" si="9"/>
        <v>746203</v>
      </c>
      <c r="G59" s="42">
        <f t="shared" si="8"/>
        <v>751546</v>
      </c>
    </row>
    <row r="60" spans="1:7" x14ac:dyDescent="0.25">
      <c r="A60" s="42" t="str">
        <f t="shared" si="3"/>
        <v>SANTANDER</v>
      </c>
      <c r="B60" s="41">
        <f t="shared" si="4"/>
        <v>1658505</v>
      </c>
      <c r="C60" s="41">
        <f t="shared" si="5"/>
        <v>1453485</v>
      </c>
      <c r="D60" s="41">
        <f t="shared" si="6"/>
        <v>17</v>
      </c>
      <c r="E60" s="42" t="str">
        <f t="shared" si="2"/>
        <v>ALICANTE</v>
      </c>
      <c r="F60" s="42">
        <f t="shared" si="9"/>
        <v>718353</v>
      </c>
      <c r="G60" s="42">
        <f t="shared" si="8"/>
        <v>709628</v>
      </c>
    </row>
    <row r="61" spans="1:7" x14ac:dyDescent="0.25">
      <c r="A61" s="42" t="str">
        <f t="shared" si="3"/>
        <v>SEVILLA</v>
      </c>
      <c r="B61" s="41">
        <f t="shared" si="4"/>
        <v>1688587</v>
      </c>
      <c r="C61" s="41">
        <f t="shared" si="5"/>
        <v>1437313</v>
      </c>
      <c r="D61" s="41">
        <f t="shared" si="6"/>
        <v>16</v>
      </c>
      <c r="E61" s="42" t="str">
        <f t="shared" si="2"/>
        <v>MOTRIL</v>
      </c>
      <c r="F61" s="42">
        <f t="shared" si="9"/>
        <v>712666</v>
      </c>
      <c r="G61" s="42">
        <f t="shared" si="8"/>
        <v>660645</v>
      </c>
    </row>
    <row r="62" spans="1:7" x14ac:dyDescent="0.25">
      <c r="A62" s="42" t="str">
        <f t="shared" si="3"/>
        <v>TARRAGONA</v>
      </c>
      <c r="B62" s="41">
        <f t="shared" si="4"/>
        <v>9182646</v>
      </c>
      <c r="C62" s="41">
        <f t="shared" si="5"/>
        <v>10883973</v>
      </c>
      <c r="D62" s="41">
        <f t="shared" si="6"/>
        <v>5</v>
      </c>
      <c r="E62" s="42" t="str">
        <f t="shared" si="2"/>
        <v>CEUTA</v>
      </c>
      <c r="F62" s="42">
        <f t="shared" si="9"/>
        <v>695549</v>
      </c>
      <c r="G62" s="42">
        <f t="shared" si="8"/>
        <v>661815</v>
      </c>
    </row>
    <row r="63" spans="1:7" x14ac:dyDescent="0.25">
      <c r="A63" s="42" t="str">
        <f t="shared" si="3"/>
        <v>VALENCIA</v>
      </c>
      <c r="B63" s="41">
        <f t="shared" si="4"/>
        <v>20926285</v>
      </c>
      <c r="C63" s="41">
        <f t="shared" si="5"/>
        <v>18923193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550412</v>
      </c>
      <c r="G63" s="42">
        <f t="shared" si="8"/>
        <v>620737</v>
      </c>
    </row>
    <row r="64" spans="1:7" x14ac:dyDescent="0.25">
      <c r="A64" s="42" t="str">
        <f t="shared" si="3"/>
        <v>VIGO</v>
      </c>
      <c r="B64" s="41">
        <f t="shared" si="4"/>
        <v>1288027</v>
      </c>
      <c r="C64" s="41">
        <f t="shared" si="5"/>
        <v>1221256</v>
      </c>
      <c r="D64" s="41">
        <f t="shared" si="6"/>
        <v>20</v>
      </c>
      <c r="E64" s="42" t="str">
        <f t="shared" si="2"/>
        <v>MELILLA</v>
      </c>
      <c r="F64" s="42">
        <f t="shared" si="9"/>
        <v>257846</v>
      </c>
      <c r="G64" s="42">
        <f t="shared" si="8"/>
        <v>261700</v>
      </c>
    </row>
    <row r="65" spans="1:7" x14ac:dyDescent="0.25">
      <c r="A65" s="42" t="str">
        <f t="shared" si="3"/>
        <v>VILAGARCIA</v>
      </c>
      <c r="B65" s="41">
        <f t="shared" si="4"/>
        <v>235762</v>
      </c>
      <c r="C65" s="41">
        <f t="shared" si="5"/>
        <v>256240</v>
      </c>
      <c r="D65" s="41">
        <f t="shared" si="6"/>
        <v>28</v>
      </c>
      <c r="E65" s="42" t="str">
        <f t="shared" si="2"/>
        <v>VILAGARCIA</v>
      </c>
      <c r="F65" s="42">
        <f t="shared" si="9"/>
        <v>235762</v>
      </c>
      <c r="G65" s="42">
        <f t="shared" si="8"/>
        <v>256240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738894</v>
      </c>
      <c r="C7" s="37">
        <v>693145</v>
      </c>
      <c r="D7" s="37">
        <v>2549033</v>
      </c>
      <c r="E7" s="37">
        <v>2603055</v>
      </c>
      <c r="F7" s="10">
        <f>((E7*100)/D7)-100</f>
        <v>2.1193134808376328</v>
      </c>
      <c r="G7" s="1"/>
      <c r="H7" s="1"/>
      <c r="I7" s="1"/>
    </row>
    <row r="8" spans="1:12" x14ac:dyDescent="0.25">
      <c r="A8" s="11" t="s">
        <v>45</v>
      </c>
      <c r="B8" s="38">
        <v>9687</v>
      </c>
      <c r="C8" s="38">
        <v>12298</v>
      </c>
      <c r="D8" s="38">
        <v>37531</v>
      </c>
      <c r="E8" s="38">
        <v>36033</v>
      </c>
      <c r="F8" s="13">
        <f t="shared" ref="F8:F35" si="0">((E8*100)/D8)-100</f>
        <v>-3.9913671365004859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1005</v>
      </c>
      <c r="D9" s="37">
        <v>906</v>
      </c>
      <c r="E9" s="37">
        <v>2986</v>
      </c>
      <c r="F9" s="10">
        <f t="shared" si="0"/>
        <v>229.58057395143487</v>
      </c>
      <c r="G9" s="1"/>
      <c r="H9" s="1"/>
      <c r="I9" s="1"/>
    </row>
    <row r="10" spans="1:12" x14ac:dyDescent="0.25">
      <c r="A10" s="11" t="s">
        <v>47</v>
      </c>
      <c r="B10" s="38">
        <v>66841</v>
      </c>
      <c r="C10" s="38">
        <v>44408</v>
      </c>
      <c r="D10" s="38">
        <v>238241</v>
      </c>
      <c r="E10" s="38">
        <v>165259</v>
      </c>
      <c r="F10" s="13">
        <f t="shared" si="0"/>
        <v>-30.633686057395664</v>
      </c>
      <c r="G10" s="1"/>
      <c r="H10" s="1"/>
      <c r="I10" s="1"/>
    </row>
    <row r="11" spans="1:12" x14ac:dyDescent="0.25">
      <c r="A11" s="8" t="s">
        <v>48</v>
      </c>
      <c r="B11" s="37">
        <v>1434956</v>
      </c>
      <c r="C11" s="37">
        <v>1968717</v>
      </c>
      <c r="D11" s="37">
        <v>6192280</v>
      </c>
      <c r="E11" s="37">
        <v>8489963</v>
      </c>
      <c r="F11" s="10">
        <f t="shared" si="0"/>
        <v>37.105605689665197</v>
      </c>
      <c r="G11" s="1"/>
      <c r="H11" s="1"/>
      <c r="I11" s="1"/>
    </row>
    <row r="12" spans="1:12" x14ac:dyDescent="0.25">
      <c r="A12" s="11" t="s">
        <v>49</v>
      </c>
      <c r="B12" s="38">
        <v>14822</v>
      </c>
      <c r="C12" s="38">
        <v>4993</v>
      </c>
      <c r="D12" s="38">
        <v>31109</v>
      </c>
      <c r="E12" s="38">
        <v>34265</v>
      </c>
      <c r="F12" s="13">
        <f t="shared" si="0"/>
        <v>10.144974123244083</v>
      </c>
      <c r="G12" s="1"/>
      <c r="H12" s="1"/>
      <c r="I12" s="1"/>
    </row>
    <row r="13" spans="1:12" x14ac:dyDescent="0.25">
      <c r="A13" s="8" t="s">
        <v>50</v>
      </c>
      <c r="B13" s="37">
        <v>160621</v>
      </c>
      <c r="C13" s="37">
        <v>97959</v>
      </c>
      <c r="D13" s="37">
        <v>484525</v>
      </c>
      <c r="E13" s="37">
        <v>449097</v>
      </c>
      <c r="F13" s="10">
        <f t="shared" si="0"/>
        <v>-7.3119034105567238</v>
      </c>
      <c r="G13" s="1"/>
      <c r="H13" s="1"/>
      <c r="I13" s="1"/>
    </row>
    <row r="14" spans="1:12" x14ac:dyDescent="0.25">
      <c r="A14" s="11" t="s">
        <v>51</v>
      </c>
      <c r="B14" s="38">
        <v>858736</v>
      </c>
      <c r="C14" s="38">
        <v>922852</v>
      </c>
      <c r="D14" s="38">
        <v>3621654</v>
      </c>
      <c r="E14" s="38">
        <v>3909216</v>
      </c>
      <c r="F14" s="13">
        <f t="shared" si="0"/>
        <v>7.9400737894895599</v>
      </c>
      <c r="G14" s="1"/>
      <c r="H14" s="1"/>
      <c r="I14" s="1"/>
    </row>
    <row r="15" spans="1:12" x14ac:dyDescent="0.25">
      <c r="A15" s="8" t="s">
        <v>52</v>
      </c>
      <c r="B15" s="37">
        <v>1509633</v>
      </c>
      <c r="C15" s="37">
        <v>1882880</v>
      </c>
      <c r="D15" s="37">
        <v>5467429</v>
      </c>
      <c r="E15" s="37">
        <v>6820621</v>
      </c>
      <c r="F15" s="10">
        <f t="shared" si="0"/>
        <v>24.750060768964715</v>
      </c>
      <c r="G15" s="1"/>
      <c r="H15" s="1"/>
      <c r="I15" s="1"/>
    </row>
    <row r="16" spans="1:12" x14ac:dyDescent="0.25">
      <c r="A16" s="11" t="s">
        <v>53</v>
      </c>
      <c r="B16" s="38">
        <v>1444368</v>
      </c>
      <c r="C16" s="38">
        <v>1055338</v>
      </c>
      <c r="D16" s="38">
        <v>5104972</v>
      </c>
      <c r="E16" s="38">
        <v>5364725</v>
      </c>
      <c r="F16" s="13">
        <f t="shared" si="0"/>
        <v>5.0882355476190639</v>
      </c>
      <c r="G16" s="1"/>
      <c r="H16" s="1"/>
      <c r="I16" s="1"/>
    </row>
    <row r="17" spans="1:9" x14ac:dyDescent="0.25">
      <c r="A17" s="8" t="s">
        <v>54</v>
      </c>
      <c r="B17" s="37">
        <v>751492</v>
      </c>
      <c r="C17" s="37">
        <v>785873</v>
      </c>
      <c r="D17" s="37">
        <v>2448206</v>
      </c>
      <c r="E17" s="37">
        <v>2751811</v>
      </c>
      <c r="F17" s="10">
        <f t="shared" si="0"/>
        <v>12.401121474255021</v>
      </c>
      <c r="G17" s="1"/>
      <c r="H17" s="1"/>
      <c r="I17" s="1"/>
    </row>
    <row r="18" spans="1:9" x14ac:dyDescent="0.25">
      <c r="A18" s="11" t="s">
        <v>55</v>
      </c>
      <c r="B18" s="38">
        <v>70075</v>
      </c>
      <c r="C18" s="38">
        <v>81806</v>
      </c>
      <c r="D18" s="38">
        <v>346225</v>
      </c>
      <c r="E18" s="38">
        <v>366939</v>
      </c>
      <c r="F18" s="13">
        <f t="shared" si="0"/>
        <v>5.9828146436565817</v>
      </c>
      <c r="G18" s="1"/>
      <c r="H18" s="1"/>
      <c r="I18" s="1"/>
    </row>
    <row r="19" spans="1:9" x14ac:dyDescent="0.25">
      <c r="A19" s="8" t="s">
        <v>56</v>
      </c>
      <c r="B19" s="37">
        <v>168101</v>
      </c>
      <c r="C19" s="37">
        <v>205976</v>
      </c>
      <c r="D19" s="37">
        <v>789908</v>
      </c>
      <c r="E19" s="37">
        <v>851136</v>
      </c>
      <c r="F19" s="10">
        <f t="shared" si="0"/>
        <v>7.7512824278270358</v>
      </c>
      <c r="G19" s="1"/>
      <c r="H19" s="1"/>
      <c r="I19" s="1"/>
    </row>
    <row r="20" spans="1:9" x14ac:dyDescent="0.25">
      <c r="A20" s="11" t="s">
        <v>57</v>
      </c>
      <c r="B20" s="38">
        <v>129343</v>
      </c>
      <c r="C20" s="38">
        <v>71621</v>
      </c>
      <c r="D20" s="38">
        <v>492995</v>
      </c>
      <c r="E20" s="38">
        <v>356904</v>
      </c>
      <c r="F20" s="13">
        <f t="shared" si="0"/>
        <v>-27.604945283420719</v>
      </c>
      <c r="G20" s="1"/>
      <c r="H20" s="1"/>
      <c r="I20" s="1"/>
    </row>
    <row r="21" spans="1:9" x14ac:dyDescent="0.25">
      <c r="A21" s="8" t="s">
        <v>58</v>
      </c>
      <c r="B21" s="37">
        <v>1222341</v>
      </c>
      <c r="C21" s="37">
        <v>2115694</v>
      </c>
      <c r="D21" s="37">
        <v>4196202</v>
      </c>
      <c r="E21" s="37">
        <v>6298660</v>
      </c>
      <c r="F21" s="10">
        <f t="shared" si="0"/>
        <v>50.103831989022467</v>
      </c>
      <c r="G21" s="1"/>
      <c r="H21" s="1"/>
      <c r="I21" s="1"/>
    </row>
    <row r="22" spans="1:9" x14ac:dyDescent="0.25">
      <c r="A22" s="11" t="s">
        <v>59</v>
      </c>
      <c r="B22" s="38">
        <v>468281</v>
      </c>
      <c r="C22" s="38">
        <v>405245</v>
      </c>
      <c r="D22" s="38">
        <v>1588533</v>
      </c>
      <c r="E22" s="38">
        <v>1546284</v>
      </c>
      <c r="F22" s="13">
        <f t="shared" si="0"/>
        <v>-2.6596236905371171</v>
      </c>
      <c r="G22" s="1"/>
      <c r="H22" s="1"/>
      <c r="I22" s="1"/>
    </row>
    <row r="23" spans="1:9" x14ac:dyDescent="0.25">
      <c r="A23" s="8" t="s">
        <v>60</v>
      </c>
      <c r="B23" s="37">
        <v>6799</v>
      </c>
      <c r="C23" s="37">
        <v>3986</v>
      </c>
      <c r="D23" s="37">
        <v>17368</v>
      </c>
      <c r="E23" s="37">
        <v>12536</v>
      </c>
      <c r="F23" s="10">
        <f t="shared" si="0"/>
        <v>-27.821280515891289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5672</v>
      </c>
      <c r="C25" s="37">
        <v>4387</v>
      </c>
      <c r="D25" s="37">
        <v>23456</v>
      </c>
      <c r="E25" s="37">
        <v>21114</v>
      </c>
      <c r="F25" s="10">
        <f t="shared" si="0"/>
        <v>-9.9846521145975373</v>
      </c>
      <c r="G25" s="1"/>
      <c r="H25" s="1"/>
      <c r="I25" s="1"/>
    </row>
    <row r="26" spans="1:9" x14ac:dyDescent="0.25">
      <c r="A26" s="11" t="s">
        <v>63</v>
      </c>
      <c r="B26" s="38">
        <v>142503</v>
      </c>
      <c r="C26" s="38">
        <v>110368</v>
      </c>
      <c r="D26" s="38">
        <v>452021</v>
      </c>
      <c r="E26" s="38">
        <v>420697</v>
      </c>
      <c r="F26" s="13">
        <f t="shared" si="0"/>
        <v>-6.9297665373953805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714693</v>
      </c>
      <c r="C28" s="38">
        <v>598688</v>
      </c>
      <c r="D28" s="38">
        <v>2719985</v>
      </c>
      <c r="E28" s="38">
        <v>2301361</v>
      </c>
      <c r="F28" s="13">
        <f t="shared" si="0"/>
        <v>-15.390673110329658</v>
      </c>
      <c r="G28" s="1"/>
      <c r="H28" s="1"/>
      <c r="I28" s="1"/>
    </row>
    <row r="29" spans="1:9" x14ac:dyDescent="0.25">
      <c r="A29" s="8" t="s">
        <v>66</v>
      </c>
      <c r="B29" s="37">
        <v>49460</v>
      </c>
      <c r="C29" s="37">
        <v>23015</v>
      </c>
      <c r="D29" s="37">
        <v>124968</v>
      </c>
      <c r="E29" s="37">
        <v>97213</v>
      </c>
      <c r="F29" s="10">
        <f t="shared" si="0"/>
        <v>-22.209685679533962</v>
      </c>
      <c r="G29" s="1"/>
      <c r="H29" s="1"/>
      <c r="I29" s="1"/>
    </row>
    <row r="30" spans="1:9" x14ac:dyDescent="0.25">
      <c r="A30" s="11" t="s">
        <v>67</v>
      </c>
      <c r="B30" s="38">
        <v>9948</v>
      </c>
      <c r="C30" s="38">
        <v>22924</v>
      </c>
      <c r="D30" s="38">
        <v>66958</v>
      </c>
      <c r="E30" s="38">
        <v>116264</v>
      </c>
      <c r="F30" s="13">
        <f t="shared" si="0"/>
        <v>73.637205412348038</v>
      </c>
      <c r="G30" s="1"/>
      <c r="H30" s="1"/>
      <c r="I30" s="1"/>
    </row>
    <row r="31" spans="1:9" x14ac:dyDescent="0.25">
      <c r="A31" s="8" t="s">
        <v>68</v>
      </c>
      <c r="B31" s="37">
        <v>1779286</v>
      </c>
      <c r="C31" s="37">
        <v>1731548</v>
      </c>
      <c r="D31" s="37">
        <v>6555804</v>
      </c>
      <c r="E31" s="37">
        <v>5205395</v>
      </c>
      <c r="F31" s="10">
        <f t="shared" si="0"/>
        <v>-20.598678667025439</v>
      </c>
      <c r="G31" s="1"/>
      <c r="H31" s="1"/>
      <c r="I31" s="1"/>
    </row>
    <row r="32" spans="1:9" x14ac:dyDescent="0.25">
      <c r="A32" s="11" t="s">
        <v>69</v>
      </c>
      <c r="B32" s="38">
        <v>395191</v>
      </c>
      <c r="C32" s="38">
        <v>335102</v>
      </c>
      <c r="D32" s="38">
        <v>1720718</v>
      </c>
      <c r="E32" s="38">
        <v>1616637</v>
      </c>
      <c r="F32" s="13">
        <f t="shared" si="0"/>
        <v>-6.0486959513412444</v>
      </c>
      <c r="G32" s="1"/>
      <c r="H32" s="1"/>
      <c r="I32" s="1"/>
    </row>
    <row r="33" spans="1:9" x14ac:dyDescent="0.25">
      <c r="A33" s="8" t="s">
        <v>70</v>
      </c>
      <c r="B33" s="37">
        <v>0</v>
      </c>
      <c r="C33" s="37">
        <v>6279</v>
      </c>
      <c r="D33" s="37">
        <v>31241</v>
      </c>
      <c r="E33" s="37">
        <v>17843</v>
      </c>
      <c r="F33" s="10">
        <f t="shared" si="0"/>
        <v>-42.885951153932332</v>
      </c>
      <c r="G33" s="1"/>
      <c r="H33" s="1"/>
      <c r="I33" s="1"/>
    </row>
    <row r="34" spans="1:9" x14ac:dyDescent="0.25">
      <c r="A34" s="11" t="s">
        <v>71</v>
      </c>
      <c r="B34" s="38">
        <v>27739</v>
      </c>
      <c r="C34" s="38">
        <v>7399</v>
      </c>
      <c r="D34" s="38">
        <v>68907</v>
      </c>
      <c r="E34" s="38">
        <v>71249</v>
      </c>
      <c r="F34" s="13">
        <f t="shared" si="0"/>
        <v>3.3987838681120905</v>
      </c>
      <c r="G34" s="1"/>
      <c r="H34" s="1"/>
      <c r="I34" s="1"/>
    </row>
    <row r="35" spans="1:9" x14ac:dyDescent="0.25">
      <c r="A35" s="14" t="s">
        <v>72</v>
      </c>
      <c r="B35" s="15">
        <f>SUM(B7:B34)</f>
        <v>12179482</v>
      </c>
      <c r="C35" s="15">
        <f t="shared" ref="C35:E35" si="1">SUM(C7:C34)</f>
        <v>13193506</v>
      </c>
      <c r="D35" s="15">
        <f t="shared" si="1"/>
        <v>45371175</v>
      </c>
      <c r="E35" s="15">
        <f t="shared" si="1"/>
        <v>49927263</v>
      </c>
      <c r="F35" s="16">
        <f t="shared" si="0"/>
        <v>10.041811789092961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2603055</v>
      </c>
      <c r="C38" s="41">
        <f>D7</f>
        <v>2549033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8489963</v>
      </c>
      <c r="G38" s="42">
        <f>LOOKUP(E38,$A$38:$A$65,$C$38:$C$65)</f>
        <v>6192280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36033</v>
      </c>
      <c r="C39" s="41">
        <f t="shared" ref="C39:C65" si="5">D8</f>
        <v>37531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6820621</v>
      </c>
      <c r="G39" s="42">
        <f t="shared" ref="G39:G65" si="8">LOOKUP(E39,$A$38:$A$65,$C$38:$C$65)</f>
        <v>5467429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906</v>
      </c>
      <c r="D40" s="41">
        <f t="shared" si="6"/>
        <v>26</v>
      </c>
      <c r="E40" s="42" t="str">
        <f t="shared" si="2"/>
        <v>HUELVA</v>
      </c>
      <c r="F40" s="42">
        <f t="shared" si="7"/>
        <v>6298660</v>
      </c>
      <c r="G40" s="42">
        <f t="shared" si="8"/>
        <v>4196202</v>
      </c>
    </row>
    <row r="41" spans="1:9" x14ac:dyDescent="0.25">
      <c r="A41" s="42" t="str">
        <f t="shared" si="3"/>
        <v>AVILES</v>
      </c>
      <c r="B41" s="41">
        <f t="shared" si="4"/>
        <v>165259</v>
      </c>
      <c r="C41" s="41">
        <f t="shared" si="5"/>
        <v>238241</v>
      </c>
      <c r="D41" s="41">
        <f t="shared" si="6"/>
        <v>17</v>
      </c>
      <c r="E41" s="42" t="str">
        <f t="shared" si="2"/>
        <v>CARTAGENA</v>
      </c>
      <c r="F41" s="42">
        <f t="shared" si="7"/>
        <v>5364725</v>
      </c>
      <c r="G41" s="42">
        <f t="shared" si="8"/>
        <v>5104972</v>
      </c>
    </row>
    <row r="42" spans="1:9" x14ac:dyDescent="0.25">
      <c r="A42" s="42" t="str">
        <f t="shared" si="3"/>
        <v>BAHIA DE ALGECIRAS</v>
      </c>
      <c r="B42" s="41">
        <f t="shared" si="4"/>
        <v>8489963</v>
      </c>
      <c r="C42" s="41">
        <f t="shared" si="5"/>
        <v>6192280</v>
      </c>
      <c r="D42" s="41">
        <f t="shared" si="6"/>
        <v>1</v>
      </c>
      <c r="E42" s="42" t="str">
        <f t="shared" si="2"/>
        <v>TARRAGONA</v>
      </c>
      <c r="F42" s="42">
        <f t="shared" si="7"/>
        <v>5205395</v>
      </c>
      <c r="G42" s="42">
        <f t="shared" si="8"/>
        <v>6555804</v>
      </c>
    </row>
    <row r="43" spans="1:9" x14ac:dyDescent="0.25">
      <c r="A43" s="42" t="str">
        <f t="shared" si="3"/>
        <v>BAHIA DE CADIZ</v>
      </c>
      <c r="B43" s="41">
        <f t="shared" si="4"/>
        <v>34265</v>
      </c>
      <c r="C43" s="41">
        <f t="shared" si="5"/>
        <v>31109</v>
      </c>
      <c r="D43" s="41">
        <f t="shared" si="6"/>
        <v>22</v>
      </c>
      <c r="E43" s="42" t="str">
        <f t="shared" si="2"/>
        <v>BARCELONA</v>
      </c>
      <c r="F43" s="42">
        <f t="shared" si="7"/>
        <v>3909216</v>
      </c>
      <c r="G43" s="42">
        <f t="shared" si="8"/>
        <v>3621654</v>
      </c>
    </row>
    <row r="44" spans="1:9" x14ac:dyDescent="0.25">
      <c r="A44" s="42" t="str">
        <f t="shared" si="3"/>
        <v>BALEARES</v>
      </c>
      <c r="B44" s="41">
        <f t="shared" si="4"/>
        <v>449097</v>
      </c>
      <c r="C44" s="41">
        <f t="shared" si="5"/>
        <v>484525</v>
      </c>
      <c r="D44" s="41">
        <f t="shared" si="6"/>
        <v>13</v>
      </c>
      <c r="E44" s="42" t="str">
        <f t="shared" si="2"/>
        <v>CASTELLON</v>
      </c>
      <c r="F44" s="42">
        <f t="shared" si="7"/>
        <v>2751811</v>
      </c>
      <c r="G44" s="42">
        <f t="shared" si="8"/>
        <v>2448206</v>
      </c>
    </row>
    <row r="45" spans="1:9" x14ac:dyDescent="0.25">
      <c r="A45" s="42" t="str">
        <f t="shared" si="3"/>
        <v>BARCELONA</v>
      </c>
      <c r="B45" s="41">
        <f t="shared" si="4"/>
        <v>3909216</v>
      </c>
      <c r="C45" s="41">
        <f t="shared" si="5"/>
        <v>3621654</v>
      </c>
      <c r="D45" s="41">
        <f t="shared" si="6"/>
        <v>6</v>
      </c>
      <c r="E45" s="42" t="str">
        <f t="shared" si="2"/>
        <v>A CORUÑA</v>
      </c>
      <c r="F45" s="42">
        <f t="shared" si="7"/>
        <v>2603055</v>
      </c>
      <c r="G45" s="42">
        <f t="shared" si="8"/>
        <v>2549033</v>
      </c>
    </row>
    <row r="46" spans="1:9" x14ac:dyDescent="0.25">
      <c r="A46" s="42" t="str">
        <f t="shared" si="3"/>
        <v>BILBAO</v>
      </c>
      <c r="B46" s="41">
        <f t="shared" si="4"/>
        <v>6820621</v>
      </c>
      <c r="C46" s="41">
        <f t="shared" si="5"/>
        <v>5467429</v>
      </c>
      <c r="D46" s="41">
        <f t="shared" si="6"/>
        <v>2</v>
      </c>
      <c r="E46" s="42" t="str">
        <f t="shared" si="2"/>
        <v>SANTA CRUZ DE TENERIFE</v>
      </c>
      <c r="F46" s="42">
        <f t="shared" si="7"/>
        <v>2301361</v>
      </c>
      <c r="G46" s="42">
        <f t="shared" si="8"/>
        <v>2719985</v>
      </c>
    </row>
    <row r="47" spans="1:9" x14ac:dyDescent="0.25">
      <c r="A47" s="42" t="str">
        <f t="shared" si="3"/>
        <v>CARTAGENA</v>
      </c>
      <c r="B47" s="41">
        <f t="shared" si="4"/>
        <v>5364725</v>
      </c>
      <c r="C47" s="41">
        <f t="shared" si="5"/>
        <v>5104972</v>
      </c>
      <c r="D47" s="41">
        <f t="shared" si="6"/>
        <v>4</v>
      </c>
      <c r="E47" s="42" t="str">
        <f t="shared" si="2"/>
        <v>VALENCIA</v>
      </c>
      <c r="F47" s="42">
        <f t="shared" si="7"/>
        <v>1616637</v>
      </c>
      <c r="G47" s="42">
        <f t="shared" si="8"/>
        <v>1720718</v>
      </c>
    </row>
    <row r="48" spans="1:9" x14ac:dyDescent="0.25">
      <c r="A48" s="42" t="str">
        <f t="shared" si="3"/>
        <v>CASTELLON</v>
      </c>
      <c r="B48" s="41">
        <f t="shared" si="4"/>
        <v>2751811</v>
      </c>
      <c r="C48" s="41">
        <f t="shared" si="5"/>
        <v>2448206</v>
      </c>
      <c r="D48" s="41">
        <f t="shared" si="6"/>
        <v>7</v>
      </c>
      <c r="E48" s="42" t="str">
        <f t="shared" si="2"/>
        <v>LAS PALMAS</v>
      </c>
      <c r="F48" s="42">
        <f t="shared" si="7"/>
        <v>1546284</v>
      </c>
      <c r="G48" s="42">
        <f t="shared" si="8"/>
        <v>1588533</v>
      </c>
    </row>
    <row r="49" spans="1:7" x14ac:dyDescent="0.25">
      <c r="A49" s="42" t="str">
        <f t="shared" si="3"/>
        <v>CEUTA</v>
      </c>
      <c r="B49" s="41">
        <f t="shared" si="4"/>
        <v>366939</v>
      </c>
      <c r="C49" s="41">
        <f t="shared" si="5"/>
        <v>346225</v>
      </c>
      <c r="D49" s="41">
        <f t="shared" si="6"/>
        <v>15</v>
      </c>
      <c r="E49" s="42" t="str">
        <f t="shared" si="2"/>
        <v>FERROL-SAN CIBRAO</v>
      </c>
      <c r="F49" s="42">
        <f t="shared" si="7"/>
        <v>851136</v>
      </c>
      <c r="G49" s="42">
        <f t="shared" si="8"/>
        <v>789908</v>
      </c>
    </row>
    <row r="50" spans="1:7" x14ac:dyDescent="0.25">
      <c r="A50" s="42" t="str">
        <f t="shared" si="3"/>
        <v>FERROL-SAN CIBRAO</v>
      </c>
      <c r="B50" s="41">
        <f t="shared" si="4"/>
        <v>851136</v>
      </c>
      <c r="C50" s="41">
        <f t="shared" si="5"/>
        <v>789908</v>
      </c>
      <c r="D50" s="41">
        <f t="shared" si="6"/>
        <v>12</v>
      </c>
      <c r="E50" s="42" t="str">
        <f t="shared" si="2"/>
        <v>BALEARES</v>
      </c>
      <c r="F50" s="42">
        <f t="shared" si="7"/>
        <v>449097</v>
      </c>
      <c r="G50" s="42">
        <f t="shared" si="8"/>
        <v>484525</v>
      </c>
    </row>
    <row r="51" spans="1:7" x14ac:dyDescent="0.25">
      <c r="A51" s="42" t="str">
        <f t="shared" si="3"/>
        <v>GIJON</v>
      </c>
      <c r="B51" s="41">
        <f t="shared" si="4"/>
        <v>356904</v>
      </c>
      <c r="C51" s="41">
        <f t="shared" si="5"/>
        <v>492995</v>
      </c>
      <c r="D51" s="41">
        <f t="shared" si="6"/>
        <v>16</v>
      </c>
      <c r="E51" s="42" t="str">
        <f t="shared" si="2"/>
        <v>MOTRIL</v>
      </c>
      <c r="F51" s="42">
        <f t="shared" si="7"/>
        <v>420697</v>
      </c>
      <c r="G51" s="42">
        <f t="shared" si="8"/>
        <v>452021</v>
      </c>
    </row>
    <row r="52" spans="1:7" x14ac:dyDescent="0.25">
      <c r="A52" s="42" t="str">
        <f t="shared" si="3"/>
        <v>HUELVA</v>
      </c>
      <c r="B52" s="41">
        <f t="shared" si="4"/>
        <v>6298660</v>
      </c>
      <c r="C52" s="41">
        <f t="shared" si="5"/>
        <v>4196202</v>
      </c>
      <c r="D52" s="41">
        <f t="shared" si="6"/>
        <v>3</v>
      </c>
      <c r="E52" s="42" t="str">
        <f t="shared" si="2"/>
        <v>CEUTA</v>
      </c>
      <c r="F52" s="42">
        <f t="shared" si="7"/>
        <v>366939</v>
      </c>
      <c r="G52" s="42">
        <f t="shared" si="8"/>
        <v>346225</v>
      </c>
    </row>
    <row r="53" spans="1:7" x14ac:dyDescent="0.25">
      <c r="A53" s="42" t="str">
        <f t="shared" si="3"/>
        <v>LAS PALMAS</v>
      </c>
      <c r="B53" s="41">
        <f t="shared" si="4"/>
        <v>1546284</v>
      </c>
      <c r="C53" s="41">
        <f t="shared" si="5"/>
        <v>1588533</v>
      </c>
      <c r="D53" s="41">
        <f t="shared" si="6"/>
        <v>11</v>
      </c>
      <c r="E53" s="42" t="str">
        <f t="shared" si="2"/>
        <v>GIJON</v>
      </c>
      <c r="F53" s="42">
        <f t="shared" si="7"/>
        <v>356904</v>
      </c>
      <c r="G53" s="42">
        <f t="shared" si="8"/>
        <v>492995</v>
      </c>
    </row>
    <row r="54" spans="1:7" x14ac:dyDescent="0.25">
      <c r="A54" s="42" t="str">
        <f t="shared" si="3"/>
        <v>MALAGA</v>
      </c>
      <c r="B54" s="41">
        <f t="shared" si="4"/>
        <v>12536</v>
      </c>
      <c r="C54" s="41">
        <f t="shared" si="5"/>
        <v>17368</v>
      </c>
      <c r="D54" s="41">
        <f t="shared" si="6"/>
        <v>25</v>
      </c>
      <c r="E54" s="42" t="str">
        <f t="shared" si="2"/>
        <v>AVILES</v>
      </c>
      <c r="F54" s="42">
        <f t="shared" si="7"/>
        <v>165259</v>
      </c>
      <c r="G54" s="42">
        <f t="shared" si="8"/>
        <v>238241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116264</v>
      </c>
      <c r="G55" s="42">
        <f t="shared" si="8"/>
        <v>66958</v>
      </c>
    </row>
    <row r="56" spans="1:7" x14ac:dyDescent="0.25">
      <c r="A56" s="42" t="str">
        <f t="shared" si="3"/>
        <v>MELILLA</v>
      </c>
      <c r="B56" s="41">
        <f t="shared" si="4"/>
        <v>21114</v>
      </c>
      <c r="C56" s="41">
        <f t="shared" si="5"/>
        <v>23456</v>
      </c>
      <c r="D56" s="41">
        <f t="shared" si="6"/>
        <v>23</v>
      </c>
      <c r="E56" s="42" t="str">
        <f t="shared" si="2"/>
        <v>SANTANDER</v>
      </c>
      <c r="F56" s="42">
        <f t="shared" si="9"/>
        <v>97213</v>
      </c>
      <c r="G56" s="42">
        <f t="shared" si="8"/>
        <v>124968</v>
      </c>
    </row>
    <row r="57" spans="1:7" x14ac:dyDescent="0.25">
      <c r="A57" s="42" t="str">
        <f t="shared" si="3"/>
        <v>MOTRIL</v>
      </c>
      <c r="B57" s="41">
        <f t="shared" si="4"/>
        <v>420697</v>
      </c>
      <c r="C57" s="41">
        <f t="shared" si="5"/>
        <v>452021</v>
      </c>
      <c r="D57" s="41">
        <f t="shared" si="6"/>
        <v>14</v>
      </c>
      <c r="E57" s="42" t="str">
        <f t="shared" si="2"/>
        <v>VILAGARCIA</v>
      </c>
      <c r="F57" s="42">
        <f t="shared" si="9"/>
        <v>71249</v>
      </c>
      <c r="G57" s="42">
        <f t="shared" si="8"/>
        <v>68907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36033</v>
      </c>
      <c r="G58" s="42">
        <f t="shared" si="8"/>
        <v>37531</v>
      </c>
    </row>
    <row r="59" spans="1:7" x14ac:dyDescent="0.25">
      <c r="A59" s="42" t="str">
        <f t="shared" si="3"/>
        <v>SANTA CRUZ DE TENERIFE</v>
      </c>
      <c r="B59" s="41">
        <f t="shared" si="4"/>
        <v>2301361</v>
      </c>
      <c r="C59" s="41">
        <f t="shared" si="5"/>
        <v>2719985</v>
      </c>
      <c r="D59" s="41">
        <f t="shared" si="6"/>
        <v>9</v>
      </c>
      <c r="E59" s="42" t="str">
        <f t="shared" si="2"/>
        <v>BAHIA DE CADIZ</v>
      </c>
      <c r="F59" s="42">
        <f t="shared" si="9"/>
        <v>34265</v>
      </c>
      <c r="G59" s="42">
        <f t="shared" si="8"/>
        <v>31109</v>
      </c>
    </row>
    <row r="60" spans="1:7" x14ac:dyDescent="0.25">
      <c r="A60" s="42" t="str">
        <f t="shared" si="3"/>
        <v>SANTANDER</v>
      </c>
      <c r="B60" s="41">
        <f t="shared" si="4"/>
        <v>97213</v>
      </c>
      <c r="C60" s="41">
        <f t="shared" si="5"/>
        <v>124968</v>
      </c>
      <c r="D60" s="41">
        <f t="shared" si="6"/>
        <v>19</v>
      </c>
      <c r="E60" s="42" t="str">
        <f t="shared" si="2"/>
        <v>MELILLA</v>
      </c>
      <c r="F60" s="42">
        <f t="shared" si="9"/>
        <v>21114</v>
      </c>
      <c r="G60" s="42">
        <f t="shared" si="8"/>
        <v>23456</v>
      </c>
    </row>
    <row r="61" spans="1:7" x14ac:dyDescent="0.25">
      <c r="A61" s="42" t="str">
        <f t="shared" si="3"/>
        <v>SEVILLA</v>
      </c>
      <c r="B61" s="41">
        <f t="shared" si="4"/>
        <v>116264</v>
      </c>
      <c r="C61" s="41">
        <f t="shared" si="5"/>
        <v>66958</v>
      </c>
      <c r="D61" s="41">
        <f t="shared" si="6"/>
        <v>18</v>
      </c>
      <c r="E61" s="42" t="str">
        <f t="shared" si="2"/>
        <v>VIGO</v>
      </c>
      <c r="F61" s="42">
        <f t="shared" si="9"/>
        <v>17843</v>
      </c>
      <c r="G61" s="42">
        <f t="shared" si="8"/>
        <v>31241</v>
      </c>
    </row>
    <row r="62" spans="1:7" x14ac:dyDescent="0.25">
      <c r="A62" s="42" t="str">
        <f t="shared" si="3"/>
        <v>TARRAGONA</v>
      </c>
      <c r="B62" s="41">
        <f t="shared" si="4"/>
        <v>5205395</v>
      </c>
      <c r="C62" s="41">
        <f t="shared" si="5"/>
        <v>6555804</v>
      </c>
      <c r="D62" s="41">
        <f t="shared" si="6"/>
        <v>5</v>
      </c>
      <c r="E62" s="42" t="str">
        <f t="shared" si="2"/>
        <v>MALAGA</v>
      </c>
      <c r="F62" s="42">
        <f t="shared" si="9"/>
        <v>12536</v>
      </c>
      <c r="G62" s="42">
        <f t="shared" si="8"/>
        <v>17368</v>
      </c>
    </row>
    <row r="63" spans="1:7" x14ac:dyDescent="0.25">
      <c r="A63" s="42" t="str">
        <f t="shared" si="3"/>
        <v>VALENCIA</v>
      </c>
      <c r="B63" s="41">
        <f t="shared" si="4"/>
        <v>1616637</v>
      </c>
      <c r="C63" s="41">
        <f t="shared" si="5"/>
        <v>1720718</v>
      </c>
      <c r="D63" s="41">
        <f t="shared" si="6"/>
        <v>10</v>
      </c>
      <c r="E63" s="42" t="str">
        <f t="shared" si="2"/>
        <v>ALMERIA</v>
      </c>
      <c r="F63" s="42">
        <f t="shared" si="9"/>
        <v>2986</v>
      </c>
      <c r="G63" s="42">
        <f t="shared" si="8"/>
        <v>906</v>
      </c>
    </row>
    <row r="64" spans="1:7" x14ac:dyDescent="0.25">
      <c r="A64" s="42" t="str">
        <f t="shared" si="3"/>
        <v>VIGO</v>
      </c>
      <c r="B64" s="41">
        <f t="shared" si="4"/>
        <v>17843</v>
      </c>
      <c r="C64" s="41">
        <f t="shared" si="5"/>
        <v>31241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71249</v>
      </c>
      <c r="C65" s="41">
        <f t="shared" si="5"/>
        <v>68907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289282</v>
      </c>
      <c r="C7" s="19">
        <v>213414</v>
      </c>
      <c r="D7" s="19">
        <v>1102353</v>
      </c>
      <c r="E7" s="19">
        <v>966848</v>
      </c>
      <c r="F7" s="10">
        <f>((E7*100)/D7)-100</f>
        <v>-12.292341926769367</v>
      </c>
      <c r="G7" s="1"/>
      <c r="H7" s="1"/>
      <c r="I7" s="1"/>
    </row>
    <row r="8" spans="1:12" x14ac:dyDescent="0.25">
      <c r="A8" s="11" t="s">
        <v>45</v>
      </c>
      <c r="B8" s="20">
        <v>67097</v>
      </c>
      <c r="C8" s="20">
        <v>83532</v>
      </c>
      <c r="D8" s="20">
        <v>238524</v>
      </c>
      <c r="E8" s="20">
        <v>197287</v>
      </c>
      <c r="F8" s="13">
        <f t="shared" ref="F8:F35" si="0">((E8*100)/D8)-100</f>
        <v>-17.288407036608476</v>
      </c>
      <c r="G8" s="1"/>
      <c r="H8" s="1"/>
      <c r="I8" s="1"/>
    </row>
    <row r="9" spans="1:12" x14ac:dyDescent="0.25">
      <c r="A9" s="8" t="s">
        <v>46</v>
      </c>
      <c r="B9" s="19">
        <v>186034</v>
      </c>
      <c r="C9" s="19">
        <v>185395</v>
      </c>
      <c r="D9" s="19">
        <v>1065167</v>
      </c>
      <c r="E9" s="19">
        <v>1246347</v>
      </c>
      <c r="F9" s="10">
        <f t="shared" si="0"/>
        <v>17.009539349228803</v>
      </c>
      <c r="G9" s="1"/>
      <c r="H9" s="1"/>
      <c r="I9" s="1"/>
    </row>
    <row r="10" spans="1:12" x14ac:dyDescent="0.25">
      <c r="A10" s="11" t="s">
        <v>47</v>
      </c>
      <c r="B10" s="20">
        <v>189473</v>
      </c>
      <c r="C10" s="20">
        <v>307893</v>
      </c>
      <c r="D10" s="20">
        <v>894535</v>
      </c>
      <c r="E10" s="20">
        <v>1142336</v>
      </c>
      <c r="F10" s="13">
        <f t="shared" si="0"/>
        <v>27.701655049830364</v>
      </c>
      <c r="G10" s="1"/>
      <c r="H10" s="1"/>
      <c r="I10" s="1"/>
    </row>
    <row r="11" spans="1:12" x14ac:dyDescent="0.25">
      <c r="A11" s="8" t="s">
        <v>48</v>
      </c>
      <c r="B11" s="19">
        <v>79273</v>
      </c>
      <c r="C11" s="19">
        <v>53463</v>
      </c>
      <c r="D11" s="19">
        <v>445997</v>
      </c>
      <c r="E11" s="19">
        <v>543560</v>
      </c>
      <c r="F11" s="10">
        <f t="shared" si="0"/>
        <v>21.875259250622761</v>
      </c>
      <c r="G11" s="1"/>
      <c r="H11" s="1"/>
      <c r="I11" s="1"/>
    </row>
    <row r="12" spans="1:12" x14ac:dyDescent="0.25">
      <c r="A12" s="11" t="s">
        <v>49</v>
      </c>
      <c r="B12" s="20">
        <v>78200</v>
      </c>
      <c r="C12" s="20">
        <v>135395</v>
      </c>
      <c r="D12" s="20">
        <v>712965</v>
      </c>
      <c r="E12" s="20">
        <v>640082</v>
      </c>
      <c r="F12" s="13">
        <f t="shared" si="0"/>
        <v>-10.22252144214653</v>
      </c>
      <c r="G12" s="1"/>
      <c r="H12" s="1"/>
      <c r="I12" s="1"/>
    </row>
    <row r="13" spans="1:12" x14ac:dyDescent="0.25">
      <c r="A13" s="8" t="s">
        <v>50</v>
      </c>
      <c r="B13" s="19">
        <v>207620</v>
      </c>
      <c r="C13" s="19">
        <v>135867</v>
      </c>
      <c r="D13" s="19">
        <v>716759</v>
      </c>
      <c r="E13" s="19">
        <v>582863</v>
      </c>
      <c r="F13" s="10">
        <f t="shared" si="0"/>
        <v>-18.680756014225139</v>
      </c>
      <c r="G13" s="1"/>
      <c r="H13" s="1"/>
      <c r="I13" s="1"/>
    </row>
    <row r="14" spans="1:12" x14ac:dyDescent="0.25">
      <c r="A14" s="11" t="s">
        <v>51</v>
      </c>
      <c r="B14" s="20">
        <v>237561</v>
      </c>
      <c r="C14" s="20">
        <v>230193</v>
      </c>
      <c r="D14" s="20">
        <v>1021306</v>
      </c>
      <c r="E14" s="20">
        <v>1022577</v>
      </c>
      <c r="F14" s="13">
        <f t="shared" si="0"/>
        <v>0.12444850025359244</v>
      </c>
      <c r="G14" s="1"/>
      <c r="H14" s="1"/>
      <c r="I14" s="1"/>
    </row>
    <row r="15" spans="1:12" x14ac:dyDescent="0.25">
      <c r="A15" s="8" t="s">
        <v>52</v>
      </c>
      <c r="B15" s="19">
        <v>535527</v>
      </c>
      <c r="C15" s="19">
        <v>486570</v>
      </c>
      <c r="D15" s="19">
        <v>1451494</v>
      </c>
      <c r="E15" s="19">
        <v>1617263</v>
      </c>
      <c r="F15" s="10">
        <f t="shared" si="0"/>
        <v>11.420577694430705</v>
      </c>
      <c r="G15" s="1"/>
      <c r="H15" s="1"/>
      <c r="I15" s="1"/>
    </row>
    <row r="16" spans="1:12" x14ac:dyDescent="0.25">
      <c r="A16" s="11" t="s">
        <v>53</v>
      </c>
      <c r="B16" s="20">
        <v>204871</v>
      </c>
      <c r="C16" s="20">
        <v>363076</v>
      </c>
      <c r="D16" s="20">
        <v>949321</v>
      </c>
      <c r="E16" s="20">
        <v>1040442</v>
      </c>
      <c r="F16" s="13">
        <f t="shared" si="0"/>
        <v>9.5985446440139839</v>
      </c>
      <c r="G16" s="1"/>
      <c r="H16" s="1"/>
      <c r="I16" s="1"/>
    </row>
    <row r="17" spans="1:9" x14ac:dyDescent="0.25">
      <c r="A17" s="8" t="s">
        <v>54</v>
      </c>
      <c r="B17" s="19">
        <v>242464</v>
      </c>
      <c r="C17" s="19">
        <v>289826</v>
      </c>
      <c r="D17" s="19">
        <v>813031</v>
      </c>
      <c r="E17" s="19">
        <v>1040312</v>
      </c>
      <c r="F17" s="10">
        <f t="shared" si="0"/>
        <v>27.954776632133331</v>
      </c>
      <c r="G17" s="1"/>
      <c r="H17" s="1"/>
      <c r="I17" s="1"/>
    </row>
    <row r="18" spans="1:9" x14ac:dyDescent="0.25">
      <c r="A18" s="11" t="s">
        <v>55</v>
      </c>
      <c r="B18" s="20">
        <v>8333</v>
      </c>
      <c r="C18" s="20">
        <v>11885</v>
      </c>
      <c r="D18" s="20">
        <v>22796</v>
      </c>
      <c r="E18" s="20">
        <v>61002</v>
      </c>
      <c r="F18" s="13">
        <f t="shared" si="0"/>
        <v>167.59957887348656</v>
      </c>
      <c r="G18" s="1"/>
      <c r="H18" s="1"/>
      <c r="I18" s="1"/>
    </row>
    <row r="19" spans="1:9" x14ac:dyDescent="0.25">
      <c r="A19" s="8" t="s">
        <v>56</v>
      </c>
      <c r="B19" s="19">
        <v>987264</v>
      </c>
      <c r="C19" s="19">
        <v>507103</v>
      </c>
      <c r="D19" s="19">
        <v>2955109</v>
      </c>
      <c r="E19" s="19">
        <v>2565033</v>
      </c>
      <c r="F19" s="10">
        <f t="shared" si="0"/>
        <v>-13.200054549595293</v>
      </c>
      <c r="G19" s="1"/>
      <c r="H19" s="1"/>
      <c r="I19" s="1"/>
    </row>
    <row r="20" spans="1:9" x14ac:dyDescent="0.25">
      <c r="A20" s="11" t="s">
        <v>57</v>
      </c>
      <c r="B20" s="20">
        <v>480763</v>
      </c>
      <c r="C20" s="20">
        <v>960646</v>
      </c>
      <c r="D20" s="20">
        <v>4195894</v>
      </c>
      <c r="E20" s="20">
        <v>3708833</v>
      </c>
      <c r="F20" s="13">
        <f t="shared" si="0"/>
        <v>-11.608038715944687</v>
      </c>
      <c r="G20" s="1"/>
      <c r="H20" s="1"/>
      <c r="I20" s="1"/>
    </row>
    <row r="21" spans="1:9" x14ac:dyDescent="0.25">
      <c r="A21" s="8" t="s">
        <v>58</v>
      </c>
      <c r="B21" s="19">
        <v>337174</v>
      </c>
      <c r="C21" s="19">
        <v>459638</v>
      </c>
      <c r="D21" s="19">
        <v>1305527</v>
      </c>
      <c r="E21" s="19">
        <v>1133671</v>
      </c>
      <c r="F21" s="10">
        <f t="shared" si="0"/>
        <v>-13.163726219373473</v>
      </c>
      <c r="G21" s="1"/>
      <c r="H21" s="1"/>
      <c r="I21" s="1"/>
    </row>
    <row r="22" spans="1:9" x14ac:dyDescent="0.25">
      <c r="A22" s="11" t="s">
        <v>59</v>
      </c>
      <c r="B22" s="20">
        <v>58508</v>
      </c>
      <c r="C22" s="20">
        <v>33244</v>
      </c>
      <c r="D22" s="20">
        <v>258458</v>
      </c>
      <c r="E22" s="20">
        <v>187605</v>
      </c>
      <c r="F22" s="13">
        <f t="shared" si="0"/>
        <v>-27.413738402370981</v>
      </c>
      <c r="G22" s="1"/>
      <c r="H22" s="1"/>
      <c r="I22" s="1"/>
    </row>
    <row r="23" spans="1:9" x14ac:dyDescent="0.25">
      <c r="A23" s="8" t="s">
        <v>60</v>
      </c>
      <c r="B23" s="19">
        <v>48230</v>
      </c>
      <c r="C23" s="19">
        <v>49815</v>
      </c>
      <c r="D23" s="19">
        <v>231813</v>
      </c>
      <c r="E23" s="19">
        <v>260061</v>
      </c>
      <c r="F23" s="10">
        <f t="shared" si="0"/>
        <v>12.185684150586894</v>
      </c>
      <c r="G23" s="1"/>
      <c r="H23" s="1"/>
      <c r="I23" s="1"/>
    </row>
    <row r="24" spans="1:9" x14ac:dyDescent="0.25">
      <c r="A24" s="11" t="s">
        <v>61</v>
      </c>
      <c r="B24" s="20">
        <v>50719</v>
      </c>
      <c r="C24" s="20">
        <v>66786</v>
      </c>
      <c r="D24" s="20">
        <v>322968</v>
      </c>
      <c r="E24" s="20">
        <v>243698</v>
      </c>
      <c r="F24" s="13">
        <f t="shared" si="0"/>
        <v>-24.544227291867927</v>
      </c>
      <c r="G24" s="1"/>
      <c r="H24" s="1"/>
      <c r="I24" s="1"/>
    </row>
    <row r="25" spans="1:9" x14ac:dyDescent="0.25">
      <c r="A25" s="8" t="s">
        <v>62</v>
      </c>
      <c r="B25" s="19">
        <v>1600</v>
      </c>
      <c r="C25" s="19">
        <v>3001</v>
      </c>
      <c r="D25" s="19">
        <v>10357</v>
      </c>
      <c r="E25" s="19">
        <v>13195</v>
      </c>
      <c r="F25" s="10">
        <f t="shared" si="0"/>
        <v>27.401757265617462</v>
      </c>
      <c r="G25" s="1"/>
      <c r="H25" s="1"/>
      <c r="I25" s="1"/>
    </row>
    <row r="26" spans="1:9" x14ac:dyDescent="0.25">
      <c r="A26" s="11" t="s">
        <v>63</v>
      </c>
      <c r="B26" s="20">
        <v>48248</v>
      </c>
      <c r="C26" s="20">
        <v>47901</v>
      </c>
      <c r="D26" s="20">
        <v>159466</v>
      </c>
      <c r="E26" s="20">
        <v>234243</v>
      </c>
      <c r="F26" s="13">
        <f t="shared" si="0"/>
        <v>46.892127475449314</v>
      </c>
      <c r="G26" s="1"/>
      <c r="H26" s="1"/>
      <c r="I26" s="1"/>
    </row>
    <row r="27" spans="1:9" x14ac:dyDescent="0.25">
      <c r="A27" s="8" t="s">
        <v>64</v>
      </c>
      <c r="B27" s="19">
        <v>186629</v>
      </c>
      <c r="C27" s="19">
        <v>76786</v>
      </c>
      <c r="D27" s="19">
        <v>530463</v>
      </c>
      <c r="E27" s="19">
        <v>486327</v>
      </c>
      <c r="F27" s="10">
        <f t="shared" si="0"/>
        <v>-8.3202786999281813</v>
      </c>
      <c r="G27" s="1"/>
      <c r="H27" s="1"/>
      <c r="I27" s="1"/>
    </row>
    <row r="28" spans="1:9" x14ac:dyDescent="0.25">
      <c r="A28" s="11" t="s">
        <v>65</v>
      </c>
      <c r="B28" s="20">
        <v>58722</v>
      </c>
      <c r="C28" s="20">
        <v>70784</v>
      </c>
      <c r="D28" s="20">
        <v>282181</v>
      </c>
      <c r="E28" s="20">
        <v>226217</v>
      </c>
      <c r="F28" s="13">
        <f t="shared" si="0"/>
        <v>-19.832660597276217</v>
      </c>
      <c r="G28" s="1"/>
      <c r="H28" s="1"/>
      <c r="I28" s="1"/>
    </row>
    <row r="29" spans="1:9" x14ac:dyDescent="0.25">
      <c r="A29" s="8" t="s">
        <v>66</v>
      </c>
      <c r="B29" s="19">
        <v>196562</v>
      </c>
      <c r="C29" s="19">
        <v>197896</v>
      </c>
      <c r="D29" s="19">
        <v>869914</v>
      </c>
      <c r="E29" s="19">
        <v>1015778</v>
      </c>
      <c r="F29" s="10">
        <f t="shared" si="0"/>
        <v>16.767634501801325</v>
      </c>
      <c r="G29" s="1"/>
      <c r="H29" s="1"/>
      <c r="I29" s="1"/>
    </row>
    <row r="30" spans="1:9" x14ac:dyDescent="0.25">
      <c r="A30" s="11" t="s">
        <v>67</v>
      </c>
      <c r="B30" s="20">
        <v>193292</v>
      </c>
      <c r="C30" s="20">
        <v>212521</v>
      </c>
      <c r="D30" s="20">
        <v>729699</v>
      </c>
      <c r="E30" s="20">
        <v>777285</v>
      </c>
      <c r="F30" s="13">
        <f t="shared" si="0"/>
        <v>6.5213190644361561</v>
      </c>
      <c r="G30" s="1"/>
      <c r="H30" s="1"/>
      <c r="I30" s="1"/>
    </row>
    <row r="31" spans="1:9" x14ac:dyDescent="0.25">
      <c r="A31" s="8" t="s">
        <v>68</v>
      </c>
      <c r="B31" s="19">
        <v>646425</v>
      </c>
      <c r="C31" s="19">
        <v>725965</v>
      </c>
      <c r="D31" s="19">
        <v>3049203</v>
      </c>
      <c r="E31" s="19">
        <v>2797321</v>
      </c>
      <c r="F31" s="10">
        <f t="shared" si="0"/>
        <v>-8.2605848151139867</v>
      </c>
      <c r="G31" s="1"/>
      <c r="H31" s="1"/>
      <c r="I31" s="1"/>
    </row>
    <row r="32" spans="1:9" x14ac:dyDescent="0.25">
      <c r="A32" s="11" t="s">
        <v>69</v>
      </c>
      <c r="B32" s="20">
        <v>182448</v>
      </c>
      <c r="C32" s="20">
        <v>146526</v>
      </c>
      <c r="D32" s="20">
        <v>657773</v>
      </c>
      <c r="E32" s="20">
        <v>902297</v>
      </c>
      <c r="F32" s="13">
        <f t="shared" si="0"/>
        <v>37.174526774434355</v>
      </c>
      <c r="G32" s="1"/>
      <c r="H32" s="1"/>
      <c r="I32" s="1"/>
    </row>
    <row r="33" spans="1:9" x14ac:dyDescent="0.25">
      <c r="A33" s="8" t="s">
        <v>70</v>
      </c>
      <c r="B33" s="19">
        <v>34337</v>
      </c>
      <c r="C33" s="19">
        <v>33518</v>
      </c>
      <c r="D33" s="19">
        <v>119061</v>
      </c>
      <c r="E33" s="19">
        <v>140145</v>
      </c>
      <c r="F33" s="10">
        <f t="shared" si="0"/>
        <v>17.708569556781811</v>
      </c>
      <c r="G33" s="1"/>
      <c r="H33" s="1"/>
      <c r="I33" s="1"/>
    </row>
    <row r="34" spans="1:9" x14ac:dyDescent="0.25">
      <c r="A34" s="11" t="s">
        <v>71</v>
      </c>
      <c r="B34" s="20">
        <v>40188</v>
      </c>
      <c r="C34" s="20">
        <v>31870</v>
      </c>
      <c r="D34" s="20">
        <v>138233</v>
      </c>
      <c r="E34" s="20">
        <v>105863</v>
      </c>
      <c r="F34" s="13">
        <f t="shared" si="0"/>
        <v>-23.416984366974603</v>
      </c>
      <c r="G34" s="1"/>
      <c r="H34" s="1"/>
      <c r="I34" s="1"/>
    </row>
    <row r="35" spans="1:9" x14ac:dyDescent="0.25">
      <c r="A35" s="14" t="s">
        <v>72</v>
      </c>
      <c r="B35" s="15">
        <f>SUM(B7:B34)</f>
        <v>5876844</v>
      </c>
      <c r="C35" s="15">
        <f t="shared" ref="C35:E35" si="1">SUM(C7:C34)</f>
        <v>6120509</v>
      </c>
      <c r="D35" s="15">
        <f t="shared" si="1"/>
        <v>25250367</v>
      </c>
      <c r="E35" s="15">
        <f t="shared" si="1"/>
        <v>24898491</v>
      </c>
      <c r="F35" s="16">
        <f t="shared" si="0"/>
        <v>-1.3935480620935152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966848</v>
      </c>
      <c r="C38" s="41">
        <f>D7</f>
        <v>1102353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3708833</v>
      </c>
      <c r="G38" s="42">
        <f>LOOKUP(E38,$A$38:$A$65,$C$38:$C$65)</f>
        <v>4195894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197287</v>
      </c>
      <c r="C39" s="41">
        <f t="shared" ref="C39:C65" si="5">D8</f>
        <v>238524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2797321</v>
      </c>
      <c r="G39" s="42">
        <f t="shared" ref="G39:G65" si="8">LOOKUP(E39,$A$38:$A$65,$C$38:$C$65)</f>
        <v>3049203</v>
      </c>
    </row>
    <row r="40" spans="1:9" x14ac:dyDescent="0.25">
      <c r="A40" s="42" t="str">
        <f t="shared" si="3"/>
        <v>ALMERIA</v>
      </c>
      <c r="B40" s="41">
        <f t="shared" si="4"/>
        <v>1246347</v>
      </c>
      <c r="C40" s="41">
        <f t="shared" si="5"/>
        <v>1065167</v>
      </c>
      <c r="D40" s="41">
        <f t="shared" si="6"/>
        <v>5</v>
      </c>
      <c r="E40" s="42" t="str">
        <f t="shared" si="2"/>
        <v>FERROL-SAN CIBRAO</v>
      </c>
      <c r="F40" s="42">
        <f t="shared" si="7"/>
        <v>2565033</v>
      </c>
      <c r="G40" s="42">
        <f t="shared" si="8"/>
        <v>2955109</v>
      </c>
    </row>
    <row r="41" spans="1:9" x14ac:dyDescent="0.25">
      <c r="A41" s="42" t="str">
        <f t="shared" si="3"/>
        <v>AVILES</v>
      </c>
      <c r="B41" s="41">
        <f t="shared" si="4"/>
        <v>1142336</v>
      </c>
      <c r="C41" s="41">
        <f t="shared" si="5"/>
        <v>894535</v>
      </c>
      <c r="D41" s="41">
        <f t="shared" si="6"/>
        <v>6</v>
      </c>
      <c r="E41" s="42" t="str">
        <f t="shared" si="2"/>
        <v>BILBAO</v>
      </c>
      <c r="F41" s="42">
        <f t="shared" si="7"/>
        <v>1617263</v>
      </c>
      <c r="G41" s="42">
        <f t="shared" si="8"/>
        <v>1451494</v>
      </c>
    </row>
    <row r="42" spans="1:9" x14ac:dyDescent="0.25">
      <c r="A42" s="42" t="str">
        <f t="shared" si="3"/>
        <v>BAHIA DE ALGECIRAS</v>
      </c>
      <c r="B42" s="41">
        <f t="shared" si="4"/>
        <v>543560</v>
      </c>
      <c r="C42" s="41">
        <f t="shared" si="5"/>
        <v>445997</v>
      </c>
      <c r="D42" s="41">
        <f t="shared" si="6"/>
        <v>17</v>
      </c>
      <c r="E42" s="42" t="str">
        <f t="shared" si="2"/>
        <v>ALMERIA</v>
      </c>
      <c r="F42" s="42">
        <f t="shared" si="7"/>
        <v>1246347</v>
      </c>
      <c r="G42" s="42">
        <f t="shared" si="8"/>
        <v>1065167</v>
      </c>
    </row>
    <row r="43" spans="1:9" x14ac:dyDescent="0.25">
      <c r="A43" s="42" t="str">
        <f t="shared" si="3"/>
        <v>BAHIA DE CADIZ</v>
      </c>
      <c r="B43" s="41">
        <f t="shared" si="4"/>
        <v>640082</v>
      </c>
      <c r="C43" s="41">
        <f t="shared" si="5"/>
        <v>712965</v>
      </c>
      <c r="D43" s="41">
        <f t="shared" si="6"/>
        <v>15</v>
      </c>
      <c r="E43" s="42" t="str">
        <f t="shared" si="2"/>
        <v>AVILES</v>
      </c>
      <c r="F43" s="42">
        <f t="shared" si="7"/>
        <v>1142336</v>
      </c>
      <c r="G43" s="42">
        <f t="shared" si="8"/>
        <v>894535</v>
      </c>
    </row>
    <row r="44" spans="1:9" x14ac:dyDescent="0.25">
      <c r="A44" s="42" t="str">
        <f t="shared" si="3"/>
        <v>BALEARES</v>
      </c>
      <c r="B44" s="41">
        <f t="shared" si="4"/>
        <v>582863</v>
      </c>
      <c r="C44" s="41">
        <f t="shared" si="5"/>
        <v>716759</v>
      </c>
      <c r="D44" s="41">
        <f t="shared" si="6"/>
        <v>16</v>
      </c>
      <c r="E44" s="42" t="str">
        <f t="shared" si="2"/>
        <v>HUELVA</v>
      </c>
      <c r="F44" s="42">
        <f t="shared" si="7"/>
        <v>1133671</v>
      </c>
      <c r="G44" s="42">
        <f t="shared" si="8"/>
        <v>1305527</v>
      </c>
    </row>
    <row r="45" spans="1:9" x14ac:dyDescent="0.25">
      <c r="A45" s="42" t="str">
        <f t="shared" si="3"/>
        <v>BARCELONA</v>
      </c>
      <c r="B45" s="41">
        <f t="shared" si="4"/>
        <v>1022577</v>
      </c>
      <c r="C45" s="41">
        <f t="shared" si="5"/>
        <v>1021306</v>
      </c>
      <c r="D45" s="41">
        <f t="shared" si="6"/>
        <v>10</v>
      </c>
      <c r="E45" s="42" t="str">
        <f t="shared" si="2"/>
        <v>CARTAGENA</v>
      </c>
      <c r="F45" s="42">
        <f t="shared" si="7"/>
        <v>1040442</v>
      </c>
      <c r="G45" s="42">
        <f t="shared" si="8"/>
        <v>949321</v>
      </c>
    </row>
    <row r="46" spans="1:9" x14ac:dyDescent="0.25">
      <c r="A46" s="42" t="str">
        <f t="shared" si="3"/>
        <v>BILBAO</v>
      </c>
      <c r="B46" s="41">
        <f t="shared" si="4"/>
        <v>1617263</v>
      </c>
      <c r="C46" s="41">
        <f t="shared" si="5"/>
        <v>1451494</v>
      </c>
      <c r="D46" s="41">
        <f t="shared" si="6"/>
        <v>4</v>
      </c>
      <c r="E46" s="42" t="str">
        <f t="shared" si="2"/>
        <v>CASTELLON</v>
      </c>
      <c r="F46" s="42">
        <f t="shared" si="7"/>
        <v>1040312</v>
      </c>
      <c r="G46" s="42">
        <f t="shared" si="8"/>
        <v>813031</v>
      </c>
    </row>
    <row r="47" spans="1:9" x14ac:dyDescent="0.25">
      <c r="A47" s="42" t="str">
        <f t="shared" si="3"/>
        <v>CARTAGENA</v>
      </c>
      <c r="B47" s="41">
        <f t="shared" si="4"/>
        <v>1040442</v>
      </c>
      <c r="C47" s="41">
        <f t="shared" si="5"/>
        <v>949321</v>
      </c>
      <c r="D47" s="41">
        <f t="shared" si="6"/>
        <v>8</v>
      </c>
      <c r="E47" s="42" t="str">
        <f t="shared" si="2"/>
        <v>BARCELONA</v>
      </c>
      <c r="F47" s="42">
        <f t="shared" si="7"/>
        <v>1022577</v>
      </c>
      <c r="G47" s="42">
        <f t="shared" si="8"/>
        <v>1021306</v>
      </c>
    </row>
    <row r="48" spans="1:9" x14ac:dyDescent="0.25">
      <c r="A48" s="42" t="str">
        <f t="shared" si="3"/>
        <v>CASTELLON</v>
      </c>
      <c r="B48" s="41">
        <f t="shared" si="4"/>
        <v>1040312</v>
      </c>
      <c r="C48" s="41">
        <f t="shared" si="5"/>
        <v>813031</v>
      </c>
      <c r="D48" s="41">
        <f t="shared" si="6"/>
        <v>9</v>
      </c>
      <c r="E48" s="42" t="str">
        <f t="shared" si="2"/>
        <v>SANTANDER</v>
      </c>
      <c r="F48" s="42">
        <f t="shared" si="7"/>
        <v>1015778</v>
      </c>
      <c r="G48" s="42">
        <f t="shared" si="8"/>
        <v>869914</v>
      </c>
    </row>
    <row r="49" spans="1:7" x14ac:dyDescent="0.25">
      <c r="A49" s="42" t="str">
        <f t="shared" si="3"/>
        <v>CEUTA</v>
      </c>
      <c r="B49" s="41">
        <f t="shared" si="4"/>
        <v>61002</v>
      </c>
      <c r="C49" s="41">
        <f t="shared" si="5"/>
        <v>22796</v>
      </c>
      <c r="D49" s="41">
        <f t="shared" si="6"/>
        <v>27</v>
      </c>
      <c r="E49" s="42" t="str">
        <f t="shared" si="2"/>
        <v>A CORUÑA</v>
      </c>
      <c r="F49" s="42">
        <f t="shared" si="7"/>
        <v>966848</v>
      </c>
      <c r="G49" s="42">
        <f t="shared" si="8"/>
        <v>1102353</v>
      </c>
    </row>
    <row r="50" spans="1:7" x14ac:dyDescent="0.25">
      <c r="A50" s="42" t="str">
        <f t="shared" si="3"/>
        <v>FERROL-SAN CIBRAO</v>
      </c>
      <c r="B50" s="41">
        <f t="shared" si="4"/>
        <v>2565033</v>
      </c>
      <c r="C50" s="41">
        <f t="shared" si="5"/>
        <v>2955109</v>
      </c>
      <c r="D50" s="41">
        <f t="shared" si="6"/>
        <v>3</v>
      </c>
      <c r="E50" s="42" t="str">
        <f t="shared" si="2"/>
        <v>VALENCIA</v>
      </c>
      <c r="F50" s="42">
        <f t="shared" si="7"/>
        <v>902297</v>
      </c>
      <c r="G50" s="42">
        <f t="shared" si="8"/>
        <v>657773</v>
      </c>
    </row>
    <row r="51" spans="1:7" x14ac:dyDescent="0.25">
      <c r="A51" s="42" t="str">
        <f t="shared" si="3"/>
        <v>GIJON</v>
      </c>
      <c r="B51" s="41">
        <f t="shared" si="4"/>
        <v>3708833</v>
      </c>
      <c r="C51" s="41">
        <f t="shared" si="5"/>
        <v>4195894</v>
      </c>
      <c r="D51" s="41">
        <f t="shared" si="6"/>
        <v>1</v>
      </c>
      <c r="E51" s="42" t="str">
        <f t="shared" si="2"/>
        <v>SEVILLA</v>
      </c>
      <c r="F51" s="42">
        <f t="shared" si="7"/>
        <v>777285</v>
      </c>
      <c r="G51" s="42">
        <f t="shared" si="8"/>
        <v>729699</v>
      </c>
    </row>
    <row r="52" spans="1:7" x14ac:dyDescent="0.25">
      <c r="A52" s="42" t="str">
        <f t="shared" si="3"/>
        <v>HUELVA</v>
      </c>
      <c r="B52" s="41">
        <f t="shared" si="4"/>
        <v>1133671</v>
      </c>
      <c r="C52" s="41">
        <f t="shared" si="5"/>
        <v>1305527</v>
      </c>
      <c r="D52" s="41">
        <f t="shared" si="6"/>
        <v>7</v>
      </c>
      <c r="E52" s="42" t="str">
        <f t="shared" si="2"/>
        <v>BAHIA DE CADIZ</v>
      </c>
      <c r="F52" s="42">
        <f t="shared" si="7"/>
        <v>640082</v>
      </c>
      <c r="G52" s="42">
        <f t="shared" si="8"/>
        <v>712965</v>
      </c>
    </row>
    <row r="53" spans="1:7" x14ac:dyDescent="0.25">
      <c r="A53" s="42" t="str">
        <f t="shared" si="3"/>
        <v>LAS PALMAS</v>
      </c>
      <c r="B53" s="41">
        <f t="shared" si="4"/>
        <v>187605</v>
      </c>
      <c r="C53" s="41">
        <f t="shared" si="5"/>
        <v>258458</v>
      </c>
      <c r="D53" s="41">
        <f t="shared" si="6"/>
        <v>24</v>
      </c>
      <c r="E53" s="42" t="str">
        <f t="shared" si="2"/>
        <v>BALEARES</v>
      </c>
      <c r="F53" s="42">
        <f t="shared" si="7"/>
        <v>582863</v>
      </c>
      <c r="G53" s="42">
        <f t="shared" si="8"/>
        <v>716759</v>
      </c>
    </row>
    <row r="54" spans="1:7" x14ac:dyDescent="0.25">
      <c r="A54" s="42" t="str">
        <f t="shared" si="3"/>
        <v>MALAGA</v>
      </c>
      <c r="B54" s="41">
        <f t="shared" si="4"/>
        <v>260061</v>
      </c>
      <c r="C54" s="41">
        <f t="shared" si="5"/>
        <v>231813</v>
      </c>
      <c r="D54" s="41">
        <f t="shared" si="6"/>
        <v>19</v>
      </c>
      <c r="E54" s="42" t="str">
        <f t="shared" si="2"/>
        <v>BAHIA DE ALGECIRAS</v>
      </c>
      <c r="F54" s="42">
        <f t="shared" si="7"/>
        <v>543560</v>
      </c>
      <c r="G54" s="42">
        <f t="shared" si="8"/>
        <v>445997</v>
      </c>
    </row>
    <row r="55" spans="1:7" x14ac:dyDescent="0.25">
      <c r="A55" s="42" t="str">
        <f t="shared" si="3"/>
        <v>MARIN Y RIA DE PONTEVEDRA</v>
      </c>
      <c r="B55" s="41">
        <f t="shared" si="4"/>
        <v>243698</v>
      </c>
      <c r="C55" s="41">
        <f t="shared" si="5"/>
        <v>322968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486327</v>
      </c>
      <c r="G55" s="42">
        <f t="shared" si="8"/>
        <v>530463</v>
      </c>
    </row>
    <row r="56" spans="1:7" x14ac:dyDescent="0.25">
      <c r="A56" s="42" t="str">
        <f t="shared" si="3"/>
        <v>MELILLA</v>
      </c>
      <c r="B56" s="41">
        <f t="shared" si="4"/>
        <v>13195</v>
      </c>
      <c r="C56" s="41">
        <f t="shared" si="5"/>
        <v>10357</v>
      </c>
      <c r="D56" s="41">
        <f t="shared" si="6"/>
        <v>28</v>
      </c>
      <c r="E56" s="42" t="str">
        <f t="shared" si="2"/>
        <v>MALAGA</v>
      </c>
      <c r="F56" s="42">
        <f t="shared" si="9"/>
        <v>260061</v>
      </c>
      <c r="G56" s="42">
        <f t="shared" si="8"/>
        <v>231813</v>
      </c>
    </row>
    <row r="57" spans="1:7" x14ac:dyDescent="0.25">
      <c r="A57" s="42" t="str">
        <f t="shared" si="3"/>
        <v>MOTRIL</v>
      </c>
      <c r="B57" s="41">
        <f t="shared" si="4"/>
        <v>234243</v>
      </c>
      <c r="C57" s="41">
        <f t="shared" si="5"/>
        <v>159466</v>
      </c>
      <c r="D57" s="41">
        <f t="shared" si="6"/>
        <v>21</v>
      </c>
      <c r="E57" s="42" t="str">
        <f t="shared" si="2"/>
        <v>MARIN Y RIA DE PONTEVEDRA</v>
      </c>
      <c r="F57" s="42">
        <f t="shared" si="9"/>
        <v>243698</v>
      </c>
      <c r="G57" s="42">
        <f t="shared" si="8"/>
        <v>322968</v>
      </c>
    </row>
    <row r="58" spans="1:7" x14ac:dyDescent="0.25">
      <c r="A58" s="42" t="str">
        <f t="shared" si="3"/>
        <v>PASAIA</v>
      </c>
      <c r="B58" s="41">
        <f t="shared" si="4"/>
        <v>486327</v>
      </c>
      <c r="C58" s="41">
        <f t="shared" si="5"/>
        <v>530463</v>
      </c>
      <c r="D58" s="41">
        <f t="shared" si="6"/>
        <v>18</v>
      </c>
      <c r="E58" s="42" t="str">
        <f t="shared" si="2"/>
        <v>MOTRIL</v>
      </c>
      <c r="F58" s="42">
        <f t="shared" si="9"/>
        <v>234243</v>
      </c>
      <c r="G58" s="42">
        <f t="shared" si="8"/>
        <v>159466</v>
      </c>
    </row>
    <row r="59" spans="1:7" x14ac:dyDescent="0.25">
      <c r="A59" s="42" t="str">
        <f t="shared" si="3"/>
        <v>SANTA CRUZ DE TENERIFE</v>
      </c>
      <c r="B59" s="41">
        <f t="shared" si="4"/>
        <v>226217</v>
      </c>
      <c r="C59" s="41">
        <f t="shared" si="5"/>
        <v>282181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226217</v>
      </c>
      <c r="G59" s="42">
        <f t="shared" si="8"/>
        <v>282181</v>
      </c>
    </row>
    <row r="60" spans="1:7" x14ac:dyDescent="0.25">
      <c r="A60" s="42" t="str">
        <f t="shared" si="3"/>
        <v>SANTANDER</v>
      </c>
      <c r="B60" s="41">
        <f t="shared" si="4"/>
        <v>1015778</v>
      </c>
      <c r="C60" s="41">
        <f t="shared" si="5"/>
        <v>869914</v>
      </c>
      <c r="D60" s="41">
        <f t="shared" si="6"/>
        <v>11</v>
      </c>
      <c r="E60" s="42" t="str">
        <f t="shared" si="2"/>
        <v>ALICANTE</v>
      </c>
      <c r="F60" s="42">
        <f t="shared" si="9"/>
        <v>197287</v>
      </c>
      <c r="G60" s="42">
        <f t="shared" si="8"/>
        <v>238524</v>
      </c>
    </row>
    <row r="61" spans="1:7" x14ac:dyDescent="0.25">
      <c r="A61" s="42" t="str">
        <f t="shared" si="3"/>
        <v>SEVILLA</v>
      </c>
      <c r="B61" s="41">
        <f t="shared" si="4"/>
        <v>777285</v>
      </c>
      <c r="C61" s="41">
        <f t="shared" si="5"/>
        <v>729699</v>
      </c>
      <c r="D61" s="41">
        <f t="shared" si="6"/>
        <v>14</v>
      </c>
      <c r="E61" s="42" t="str">
        <f t="shared" si="2"/>
        <v>LAS PALMAS</v>
      </c>
      <c r="F61" s="42">
        <f t="shared" si="9"/>
        <v>187605</v>
      </c>
      <c r="G61" s="42">
        <f t="shared" si="8"/>
        <v>258458</v>
      </c>
    </row>
    <row r="62" spans="1:7" x14ac:dyDescent="0.25">
      <c r="A62" s="42" t="str">
        <f t="shared" si="3"/>
        <v>TARRAGONA</v>
      </c>
      <c r="B62" s="41">
        <f t="shared" si="4"/>
        <v>2797321</v>
      </c>
      <c r="C62" s="41">
        <f t="shared" si="5"/>
        <v>3049203</v>
      </c>
      <c r="D62" s="41">
        <f t="shared" si="6"/>
        <v>2</v>
      </c>
      <c r="E62" s="42" t="str">
        <f t="shared" si="2"/>
        <v>VIGO</v>
      </c>
      <c r="F62" s="42">
        <f t="shared" si="9"/>
        <v>140145</v>
      </c>
      <c r="G62" s="42">
        <f t="shared" si="8"/>
        <v>119061</v>
      </c>
    </row>
    <row r="63" spans="1:7" x14ac:dyDescent="0.25">
      <c r="A63" s="42" t="str">
        <f t="shared" si="3"/>
        <v>VALENCIA</v>
      </c>
      <c r="B63" s="41">
        <f t="shared" si="4"/>
        <v>902297</v>
      </c>
      <c r="C63" s="41">
        <f t="shared" si="5"/>
        <v>657773</v>
      </c>
      <c r="D63" s="41">
        <f t="shared" si="6"/>
        <v>13</v>
      </c>
      <c r="E63" s="42" t="str">
        <f t="shared" si="2"/>
        <v>VILAGARCIA</v>
      </c>
      <c r="F63" s="42">
        <f t="shared" si="9"/>
        <v>105863</v>
      </c>
      <c r="G63" s="42">
        <f t="shared" si="8"/>
        <v>138233</v>
      </c>
    </row>
    <row r="64" spans="1:7" x14ac:dyDescent="0.25">
      <c r="A64" s="42" t="str">
        <f t="shared" si="3"/>
        <v>VIGO</v>
      </c>
      <c r="B64" s="41">
        <f t="shared" si="4"/>
        <v>140145</v>
      </c>
      <c r="C64" s="41">
        <f t="shared" si="5"/>
        <v>119061</v>
      </c>
      <c r="D64" s="41">
        <f t="shared" si="6"/>
        <v>25</v>
      </c>
      <c r="E64" s="42" t="str">
        <f t="shared" si="2"/>
        <v>CEUTA</v>
      </c>
      <c r="F64" s="42">
        <f t="shared" si="9"/>
        <v>61002</v>
      </c>
      <c r="G64" s="42">
        <f t="shared" si="8"/>
        <v>22796</v>
      </c>
    </row>
    <row r="65" spans="1:7" x14ac:dyDescent="0.25">
      <c r="A65" s="42" t="str">
        <f t="shared" si="3"/>
        <v>VILAGARCIA</v>
      </c>
      <c r="B65" s="41">
        <f t="shared" si="4"/>
        <v>105863</v>
      </c>
      <c r="C65" s="41">
        <f t="shared" si="5"/>
        <v>138233</v>
      </c>
      <c r="D65" s="41">
        <f t="shared" si="6"/>
        <v>26</v>
      </c>
      <c r="E65" s="42" t="str">
        <f t="shared" si="2"/>
        <v>MELILLA</v>
      </c>
      <c r="F65" s="42">
        <f t="shared" si="9"/>
        <v>13195</v>
      </c>
      <c r="G65" s="42">
        <f t="shared" si="8"/>
        <v>10357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82304</v>
      </c>
      <c r="C7" s="21">
        <v>91143</v>
      </c>
      <c r="D7" s="21">
        <v>294310</v>
      </c>
      <c r="E7" s="21">
        <v>301739</v>
      </c>
      <c r="F7" s="10">
        <f>((E7*100)/D7)-100</f>
        <v>2.5242091672046456</v>
      </c>
      <c r="G7" s="1"/>
      <c r="H7" s="1"/>
      <c r="I7" s="1"/>
    </row>
    <row r="8" spans="1:12" x14ac:dyDescent="0.25">
      <c r="A8" s="11" t="s">
        <v>45</v>
      </c>
      <c r="B8" s="22">
        <v>111095</v>
      </c>
      <c r="C8" s="22">
        <v>135039</v>
      </c>
      <c r="D8" s="22">
        <v>433573</v>
      </c>
      <c r="E8" s="22">
        <v>485033</v>
      </c>
      <c r="F8" s="13">
        <f t="shared" ref="F8:F35" si="0">((E8*100)/D8)-100</f>
        <v>11.868820244803061</v>
      </c>
      <c r="G8" s="1"/>
      <c r="H8" s="1"/>
      <c r="I8" s="1"/>
    </row>
    <row r="9" spans="1:12" x14ac:dyDescent="0.25">
      <c r="A9" s="8" t="s">
        <v>46</v>
      </c>
      <c r="B9" s="21">
        <v>53994</v>
      </c>
      <c r="C9" s="21">
        <v>50967</v>
      </c>
      <c r="D9" s="21">
        <v>196238</v>
      </c>
      <c r="E9" s="21">
        <v>197572</v>
      </c>
      <c r="F9" s="10">
        <f t="shared" si="0"/>
        <v>0.67978678951070037</v>
      </c>
      <c r="G9" s="1"/>
      <c r="H9" s="1"/>
      <c r="I9" s="1"/>
    </row>
    <row r="10" spans="1:12" x14ac:dyDescent="0.25">
      <c r="A10" s="11" t="s">
        <v>47</v>
      </c>
      <c r="B10" s="22">
        <v>94296</v>
      </c>
      <c r="C10" s="22">
        <v>100707</v>
      </c>
      <c r="D10" s="22">
        <v>450305</v>
      </c>
      <c r="E10" s="22">
        <v>477153</v>
      </c>
      <c r="F10" s="13">
        <f t="shared" si="0"/>
        <v>5.9621811883057063</v>
      </c>
      <c r="G10" s="1"/>
      <c r="H10" s="1"/>
      <c r="I10" s="1"/>
    </row>
    <row r="11" spans="1:12" x14ac:dyDescent="0.25">
      <c r="A11" s="8" t="s">
        <v>48</v>
      </c>
      <c r="B11" s="21">
        <v>3720487</v>
      </c>
      <c r="C11" s="21">
        <v>3710402</v>
      </c>
      <c r="D11" s="21">
        <v>14383077</v>
      </c>
      <c r="E11" s="21">
        <v>13499622</v>
      </c>
      <c r="F11" s="10">
        <f t="shared" si="0"/>
        <v>-6.1423226754608891</v>
      </c>
      <c r="G11" s="1"/>
      <c r="H11" s="1"/>
      <c r="I11" s="1"/>
    </row>
    <row r="12" spans="1:12" x14ac:dyDescent="0.25">
      <c r="A12" s="11" t="s">
        <v>49</v>
      </c>
      <c r="B12" s="22">
        <v>179012</v>
      </c>
      <c r="C12" s="22">
        <v>150934</v>
      </c>
      <c r="D12" s="22">
        <v>711689</v>
      </c>
      <c r="E12" s="22">
        <v>638128</v>
      </c>
      <c r="F12" s="13">
        <f t="shared" si="0"/>
        <v>-10.336115915800306</v>
      </c>
      <c r="G12" s="1"/>
      <c r="H12" s="1"/>
      <c r="I12" s="1"/>
    </row>
    <row r="13" spans="1:12" x14ac:dyDescent="0.25">
      <c r="A13" s="8" t="s">
        <v>50</v>
      </c>
      <c r="B13" s="21">
        <v>667031</v>
      </c>
      <c r="C13" s="21">
        <v>672406</v>
      </c>
      <c r="D13" s="21">
        <v>2424849</v>
      </c>
      <c r="E13" s="21">
        <v>2426079</v>
      </c>
      <c r="F13" s="10">
        <f t="shared" si="0"/>
        <v>5.0724808018969725E-2</v>
      </c>
      <c r="G13" s="1"/>
      <c r="H13" s="1"/>
      <c r="I13" s="1"/>
    </row>
    <row r="14" spans="1:12" x14ac:dyDescent="0.25">
      <c r="A14" s="11" t="s">
        <v>51</v>
      </c>
      <c r="B14" s="22">
        <v>2187845</v>
      </c>
      <c r="C14" s="22">
        <v>2278164</v>
      </c>
      <c r="D14" s="22">
        <v>8620177</v>
      </c>
      <c r="E14" s="22">
        <v>9532218</v>
      </c>
      <c r="F14" s="13">
        <f t="shared" si="0"/>
        <v>10.580304789565233</v>
      </c>
      <c r="G14" s="1"/>
      <c r="H14" s="1"/>
      <c r="I14" s="1"/>
    </row>
    <row r="15" spans="1:12" x14ac:dyDescent="0.25">
      <c r="A15" s="8" t="s">
        <v>52</v>
      </c>
      <c r="B15" s="21">
        <v>766274</v>
      </c>
      <c r="C15" s="21">
        <v>880858</v>
      </c>
      <c r="D15" s="21">
        <v>2763428</v>
      </c>
      <c r="E15" s="21">
        <v>3055619</v>
      </c>
      <c r="F15" s="10">
        <f t="shared" si="0"/>
        <v>10.573497843982182</v>
      </c>
      <c r="G15" s="1"/>
      <c r="H15" s="1"/>
      <c r="I15" s="1"/>
    </row>
    <row r="16" spans="1:12" x14ac:dyDescent="0.25">
      <c r="A16" s="11" t="s">
        <v>53</v>
      </c>
      <c r="B16" s="22">
        <v>70575</v>
      </c>
      <c r="C16" s="22">
        <v>83312</v>
      </c>
      <c r="D16" s="22">
        <v>268498</v>
      </c>
      <c r="E16" s="22">
        <v>344523</v>
      </c>
      <c r="F16" s="13">
        <f t="shared" si="0"/>
        <v>28.314922271301839</v>
      </c>
      <c r="G16" s="1"/>
      <c r="H16" s="1"/>
      <c r="I16" s="1"/>
    </row>
    <row r="17" spans="1:9" x14ac:dyDescent="0.25">
      <c r="A17" s="8" t="s">
        <v>54</v>
      </c>
      <c r="B17" s="21">
        <v>131403</v>
      </c>
      <c r="C17" s="21">
        <v>163905</v>
      </c>
      <c r="D17" s="21">
        <v>468350</v>
      </c>
      <c r="E17" s="21">
        <v>607789</v>
      </c>
      <c r="F17" s="10">
        <f t="shared" si="0"/>
        <v>29.772392441550124</v>
      </c>
      <c r="G17" s="1"/>
      <c r="H17" s="1"/>
      <c r="I17" s="1"/>
    </row>
    <row r="18" spans="1:9" x14ac:dyDescent="0.25">
      <c r="A18" s="11" t="s">
        <v>55</v>
      </c>
      <c r="B18" s="22">
        <v>74333</v>
      </c>
      <c r="C18" s="22">
        <v>67147</v>
      </c>
      <c r="D18" s="22">
        <v>292794</v>
      </c>
      <c r="E18" s="22">
        <v>267608</v>
      </c>
      <c r="F18" s="13">
        <f t="shared" si="0"/>
        <v>-8.6019522257969783</v>
      </c>
      <c r="G18" s="1"/>
      <c r="H18" s="1"/>
      <c r="I18" s="1"/>
    </row>
    <row r="19" spans="1:9" x14ac:dyDescent="0.25">
      <c r="A19" s="8" t="s">
        <v>56</v>
      </c>
      <c r="B19" s="21">
        <v>85999</v>
      </c>
      <c r="C19" s="21">
        <v>98189</v>
      </c>
      <c r="D19" s="21">
        <v>194023</v>
      </c>
      <c r="E19" s="21">
        <v>185584</v>
      </c>
      <c r="F19" s="10">
        <f t="shared" si="0"/>
        <v>-4.349484339485528</v>
      </c>
      <c r="G19" s="1"/>
      <c r="H19" s="1"/>
      <c r="I19" s="1"/>
    </row>
    <row r="20" spans="1:9" x14ac:dyDescent="0.25">
      <c r="A20" s="11" t="s">
        <v>57</v>
      </c>
      <c r="B20" s="22">
        <v>86684</v>
      </c>
      <c r="C20" s="22">
        <v>104158</v>
      </c>
      <c r="D20" s="22">
        <v>309187</v>
      </c>
      <c r="E20" s="22">
        <v>430227</v>
      </c>
      <c r="F20" s="13">
        <f t="shared" si="0"/>
        <v>39.147829630611909</v>
      </c>
      <c r="G20" s="1"/>
      <c r="H20" s="1"/>
      <c r="I20" s="1"/>
    </row>
    <row r="21" spans="1:9" x14ac:dyDescent="0.25">
      <c r="A21" s="8" t="s">
        <v>58</v>
      </c>
      <c r="B21" s="21">
        <v>27204</v>
      </c>
      <c r="C21" s="21">
        <v>31230</v>
      </c>
      <c r="D21" s="21">
        <v>78360</v>
      </c>
      <c r="E21" s="21">
        <v>96860</v>
      </c>
      <c r="F21" s="10">
        <f t="shared" si="0"/>
        <v>23.608984175599801</v>
      </c>
      <c r="G21" s="1"/>
      <c r="H21" s="1"/>
      <c r="I21" s="1"/>
    </row>
    <row r="22" spans="1:9" x14ac:dyDescent="0.25">
      <c r="A22" s="11" t="s">
        <v>59</v>
      </c>
      <c r="B22" s="22">
        <v>1134341</v>
      </c>
      <c r="C22" s="22">
        <v>1263145</v>
      </c>
      <c r="D22" s="22">
        <v>4632932</v>
      </c>
      <c r="E22" s="22">
        <v>5076062</v>
      </c>
      <c r="F22" s="13">
        <f t="shared" si="0"/>
        <v>9.5647853238510692</v>
      </c>
      <c r="G22" s="1"/>
      <c r="H22" s="1"/>
      <c r="I22" s="1"/>
    </row>
    <row r="23" spans="1:9" x14ac:dyDescent="0.25">
      <c r="A23" s="8" t="s">
        <v>60</v>
      </c>
      <c r="B23" s="21">
        <v>198594</v>
      </c>
      <c r="C23" s="21">
        <v>145042</v>
      </c>
      <c r="D23" s="21">
        <v>502365</v>
      </c>
      <c r="E23" s="21">
        <v>473606</v>
      </c>
      <c r="F23" s="10">
        <f t="shared" si="0"/>
        <v>-5.7247220646342782</v>
      </c>
      <c r="G23" s="1"/>
      <c r="H23" s="1"/>
      <c r="I23" s="1"/>
    </row>
    <row r="24" spans="1:9" x14ac:dyDescent="0.25">
      <c r="A24" s="11" t="s">
        <v>61</v>
      </c>
      <c r="B24" s="22">
        <v>93478</v>
      </c>
      <c r="C24" s="22">
        <v>84159</v>
      </c>
      <c r="D24" s="22">
        <v>297769</v>
      </c>
      <c r="E24" s="22">
        <v>306714</v>
      </c>
      <c r="F24" s="13">
        <f t="shared" si="0"/>
        <v>3.0040064613844919</v>
      </c>
      <c r="G24" s="1"/>
      <c r="H24" s="1"/>
      <c r="I24" s="1"/>
    </row>
    <row r="25" spans="1:9" x14ac:dyDescent="0.25">
      <c r="A25" s="8" t="s">
        <v>62</v>
      </c>
      <c r="B25" s="21">
        <v>53623</v>
      </c>
      <c r="C25" s="21">
        <v>55685</v>
      </c>
      <c r="D25" s="21">
        <v>227887</v>
      </c>
      <c r="E25" s="21">
        <v>223537</v>
      </c>
      <c r="F25" s="10">
        <f t="shared" si="0"/>
        <v>-1.9088407851259603</v>
      </c>
      <c r="G25" s="1"/>
      <c r="H25" s="1"/>
      <c r="I25" s="1"/>
    </row>
    <row r="26" spans="1:9" x14ac:dyDescent="0.25">
      <c r="A26" s="11" t="s">
        <v>63</v>
      </c>
      <c r="B26" s="22">
        <v>6993</v>
      </c>
      <c r="C26" s="22">
        <v>10753</v>
      </c>
      <c r="D26" s="22">
        <v>49158</v>
      </c>
      <c r="E26" s="22">
        <v>57726</v>
      </c>
      <c r="F26" s="13">
        <f t="shared" si="0"/>
        <v>17.429512998901501</v>
      </c>
      <c r="G26" s="1"/>
      <c r="H26" s="1"/>
      <c r="I26" s="1"/>
    </row>
    <row r="27" spans="1:9" x14ac:dyDescent="0.25">
      <c r="A27" s="8" t="s">
        <v>64</v>
      </c>
      <c r="B27" s="21">
        <v>188573</v>
      </c>
      <c r="C27" s="21">
        <v>170030</v>
      </c>
      <c r="D27" s="21">
        <v>659984</v>
      </c>
      <c r="E27" s="21">
        <v>772860</v>
      </c>
      <c r="F27" s="10">
        <f t="shared" si="0"/>
        <v>17.102838856699563</v>
      </c>
      <c r="G27" s="1"/>
      <c r="H27" s="1"/>
      <c r="I27" s="1"/>
    </row>
    <row r="28" spans="1:9" x14ac:dyDescent="0.25">
      <c r="A28" s="11" t="s">
        <v>65</v>
      </c>
      <c r="B28" s="22">
        <v>478941</v>
      </c>
      <c r="C28" s="22">
        <v>438309</v>
      </c>
      <c r="D28" s="22">
        <v>1938129</v>
      </c>
      <c r="E28" s="22">
        <v>1778670</v>
      </c>
      <c r="F28" s="13">
        <f t="shared" si="0"/>
        <v>-8.227470926857805</v>
      </c>
      <c r="G28" s="1"/>
      <c r="H28" s="1"/>
      <c r="I28" s="1"/>
    </row>
    <row r="29" spans="1:9" x14ac:dyDescent="0.25">
      <c r="A29" s="8" t="s">
        <v>66</v>
      </c>
      <c r="B29" s="21">
        <v>154102</v>
      </c>
      <c r="C29" s="21">
        <v>130007</v>
      </c>
      <c r="D29" s="21">
        <v>458603</v>
      </c>
      <c r="E29" s="21">
        <v>545514</v>
      </c>
      <c r="F29" s="10">
        <f t="shared" si="0"/>
        <v>18.951249773769476</v>
      </c>
      <c r="G29" s="1"/>
      <c r="H29" s="1"/>
      <c r="I29" s="1"/>
    </row>
    <row r="30" spans="1:9" x14ac:dyDescent="0.25">
      <c r="A30" s="11" t="s">
        <v>67</v>
      </c>
      <c r="B30" s="22">
        <v>161832</v>
      </c>
      <c r="C30" s="22">
        <v>206048</v>
      </c>
      <c r="D30" s="22">
        <v>640656</v>
      </c>
      <c r="E30" s="22">
        <v>795038</v>
      </c>
      <c r="F30" s="13">
        <f t="shared" si="0"/>
        <v>24.097487575235377</v>
      </c>
      <c r="G30" s="1"/>
      <c r="H30" s="1"/>
      <c r="I30" s="1"/>
    </row>
    <row r="31" spans="1:9" x14ac:dyDescent="0.25">
      <c r="A31" s="8" t="s">
        <v>68</v>
      </c>
      <c r="B31" s="21">
        <v>314258</v>
      </c>
      <c r="C31" s="21">
        <v>280879</v>
      </c>
      <c r="D31" s="21">
        <v>1278966</v>
      </c>
      <c r="E31" s="21">
        <v>1179930</v>
      </c>
      <c r="F31" s="10">
        <f t="shared" si="0"/>
        <v>-7.7434427498463663</v>
      </c>
      <c r="G31" s="1"/>
      <c r="H31" s="1"/>
      <c r="I31" s="1"/>
    </row>
    <row r="32" spans="1:9" x14ac:dyDescent="0.25">
      <c r="A32" s="11" t="s">
        <v>69</v>
      </c>
      <c r="B32" s="22">
        <v>4529291</v>
      </c>
      <c r="C32" s="22">
        <v>4886006</v>
      </c>
      <c r="D32" s="22">
        <v>16544702</v>
      </c>
      <c r="E32" s="22">
        <v>18407351</v>
      </c>
      <c r="F32" s="13">
        <f t="shared" si="0"/>
        <v>11.258280747516636</v>
      </c>
      <c r="G32" s="1"/>
      <c r="H32" s="1"/>
      <c r="I32" s="1"/>
    </row>
    <row r="33" spans="1:9" x14ac:dyDescent="0.25">
      <c r="A33" s="8" t="s">
        <v>70</v>
      </c>
      <c r="B33" s="21">
        <v>279301</v>
      </c>
      <c r="C33" s="21">
        <v>299066</v>
      </c>
      <c r="D33" s="21">
        <v>1070954</v>
      </c>
      <c r="E33" s="21">
        <v>1130039</v>
      </c>
      <c r="F33" s="10">
        <f t="shared" si="0"/>
        <v>5.5170436825484614</v>
      </c>
      <c r="G33" s="1"/>
      <c r="H33" s="1"/>
      <c r="I33" s="1"/>
    </row>
    <row r="34" spans="1:9" x14ac:dyDescent="0.25">
      <c r="A34" s="11" t="s">
        <v>71</v>
      </c>
      <c r="B34" s="22">
        <v>8855</v>
      </c>
      <c r="C34" s="22">
        <v>15382</v>
      </c>
      <c r="D34" s="22">
        <v>49100</v>
      </c>
      <c r="E34" s="22">
        <v>58650</v>
      </c>
      <c r="F34" s="13">
        <f t="shared" si="0"/>
        <v>19.450101832993894</v>
      </c>
      <c r="G34" s="1"/>
      <c r="H34" s="1"/>
      <c r="I34" s="1"/>
    </row>
    <row r="35" spans="1:9" x14ac:dyDescent="0.25">
      <c r="A35" s="14" t="s">
        <v>72</v>
      </c>
      <c r="B35" s="15">
        <f>SUM(B7:B34)</f>
        <v>15940718</v>
      </c>
      <c r="C35" s="15">
        <f t="shared" ref="C35:E35" si="1">SUM(C7:C34)</f>
        <v>16603072</v>
      </c>
      <c r="D35" s="15">
        <f t="shared" si="1"/>
        <v>60240063</v>
      </c>
      <c r="E35" s="15">
        <f t="shared" si="1"/>
        <v>63351451</v>
      </c>
      <c r="F35" s="16">
        <f t="shared" si="0"/>
        <v>5.1649813181636262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301739</v>
      </c>
      <c r="C38" s="41">
        <f>D7</f>
        <v>294310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18407351</v>
      </c>
      <c r="G38" s="42">
        <f>LOOKUP(E38,$A$38:$A$65,$C$38:$C$65)</f>
        <v>16544702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485033</v>
      </c>
      <c r="C39" s="41">
        <f t="shared" ref="C39:C65" si="5">D8</f>
        <v>433573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13499622</v>
      </c>
      <c r="G39" s="42">
        <f t="shared" ref="G39:G65" si="8">LOOKUP(E39,$A$38:$A$65,$C$38:$C$65)</f>
        <v>14383077</v>
      </c>
    </row>
    <row r="40" spans="1:9" x14ac:dyDescent="0.25">
      <c r="A40" s="42" t="str">
        <f t="shared" si="3"/>
        <v>ALMERIA</v>
      </c>
      <c r="B40" s="41">
        <f t="shared" si="4"/>
        <v>197572</v>
      </c>
      <c r="C40" s="41">
        <f t="shared" si="5"/>
        <v>196238</v>
      </c>
      <c r="D40" s="41">
        <f t="shared" si="6"/>
        <v>24</v>
      </c>
      <c r="E40" s="42" t="str">
        <f t="shared" si="2"/>
        <v>BARCELONA</v>
      </c>
      <c r="F40" s="42">
        <f t="shared" si="7"/>
        <v>9532218</v>
      </c>
      <c r="G40" s="42">
        <f t="shared" si="8"/>
        <v>8620177</v>
      </c>
    </row>
    <row r="41" spans="1:9" x14ac:dyDescent="0.25">
      <c r="A41" s="42" t="str">
        <f t="shared" si="3"/>
        <v>AVILES</v>
      </c>
      <c r="B41" s="41">
        <f t="shared" si="4"/>
        <v>477153</v>
      </c>
      <c r="C41" s="41">
        <f t="shared" si="5"/>
        <v>450305</v>
      </c>
      <c r="D41" s="41">
        <f t="shared" si="6"/>
        <v>16</v>
      </c>
      <c r="E41" s="42" t="str">
        <f t="shared" si="2"/>
        <v>LAS PALMAS</v>
      </c>
      <c r="F41" s="42">
        <f t="shared" si="7"/>
        <v>5076062</v>
      </c>
      <c r="G41" s="42">
        <f t="shared" si="8"/>
        <v>4632932</v>
      </c>
    </row>
    <row r="42" spans="1:9" x14ac:dyDescent="0.25">
      <c r="A42" s="42" t="str">
        <f t="shared" si="3"/>
        <v>BAHIA DE ALGECIRAS</v>
      </c>
      <c r="B42" s="41">
        <f t="shared" si="4"/>
        <v>13499622</v>
      </c>
      <c r="C42" s="41">
        <f t="shared" si="5"/>
        <v>14383077</v>
      </c>
      <c r="D42" s="41">
        <f t="shared" si="6"/>
        <v>2</v>
      </c>
      <c r="E42" s="42" t="str">
        <f t="shared" si="2"/>
        <v>BILBAO</v>
      </c>
      <c r="F42" s="42">
        <f t="shared" si="7"/>
        <v>3055619</v>
      </c>
      <c r="G42" s="42">
        <f t="shared" si="8"/>
        <v>2763428</v>
      </c>
    </row>
    <row r="43" spans="1:9" x14ac:dyDescent="0.25">
      <c r="A43" s="42" t="str">
        <f t="shared" si="3"/>
        <v>BAHIA DE CADIZ</v>
      </c>
      <c r="B43" s="41">
        <f t="shared" si="4"/>
        <v>638128</v>
      </c>
      <c r="C43" s="41">
        <f t="shared" si="5"/>
        <v>711689</v>
      </c>
      <c r="D43" s="41">
        <f t="shared" si="6"/>
        <v>12</v>
      </c>
      <c r="E43" s="42" t="str">
        <f t="shared" si="2"/>
        <v>BALEARES</v>
      </c>
      <c r="F43" s="42">
        <f t="shared" si="7"/>
        <v>2426079</v>
      </c>
      <c r="G43" s="42">
        <f t="shared" si="8"/>
        <v>2424849</v>
      </c>
    </row>
    <row r="44" spans="1:9" x14ac:dyDescent="0.25">
      <c r="A44" s="42" t="str">
        <f t="shared" si="3"/>
        <v>BALEARES</v>
      </c>
      <c r="B44" s="41">
        <f t="shared" si="4"/>
        <v>2426079</v>
      </c>
      <c r="C44" s="41">
        <f t="shared" si="5"/>
        <v>2424849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1778670</v>
      </c>
      <c r="G44" s="42">
        <f t="shared" si="8"/>
        <v>1938129</v>
      </c>
    </row>
    <row r="45" spans="1:9" x14ac:dyDescent="0.25">
      <c r="A45" s="42" t="str">
        <f t="shared" si="3"/>
        <v>BARCELONA</v>
      </c>
      <c r="B45" s="41">
        <f t="shared" si="4"/>
        <v>9532218</v>
      </c>
      <c r="C45" s="41">
        <f t="shared" si="5"/>
        <v>8620177</v>
      </c>
      <c r="D45" s="41">
        <f t="shared" si="6"/>
        <v>3</v>
      </c>
      <c r="E45" s="42" t="str">
        <f t="shared" si="2"/>
        <v>TARRAGONA</v>
      </c>
      <c r="F45" s="42">
        <f t="shared" si="7"/>
        <v>1179930</v>
      </c>
      <c r="G45" s="42">
        <f t="shared" si="8"/>
        <v>1278966</v>
      </c>
    </row>
    <row r="46" spans="1:9" x14ac:dyDescent="0.25">
      <c r="A46" s="42" t="str">
        <f t="shared" si="3"/>
        <v>BILBAO</v>
      </c>
      <c r="B46" s="41">
        <f t="shared" si="4"/>
        <v>3055619</v>
      </c>
      <c r="C46" s="41">
        <f t="shared" si="5"/>
        <v>2763428</v>
      </c>
      <c r="D46" s="41">
        <f t="shared" si="6"/>
        <v>5</v>
      </c>
      <c r="E46" s="42" t="str">
        <f t="shared" si="2"/>
        <v>VIGO</v>
      </c>
      <c r="F46" s="42">
        <f t="shared" si="7"/>
        <v>1130039</v>
      </c>
      <c r="G46" s="42">
        <f t="shared" si="8"/>
        <v>1070954</v>
      </c>
    </row>
    <row r="47" spans="1:9" x14ac:dyDescent="0.25">
      <c r="A47" s="42" t="str">
        <f t="shared" si="3"/>
        <v>CARTAGENA</v>
      </c>
      <c r="B47" s="41">
        <f t="shared" si="4"/>
        <v>344523</v>
      </c>
      <c r="C47" s="41">
        <f t="shared" si="5"/>
        <v>268498</v>
      </c>
      <c r="D47" s="41">
        <f t="shared" si="6"/>
        <v>19</v>
      </c>
      <c r="E47" s="42" t="str">
        <f t="shared" si="2"/>
        <v>SEVILLA</v>
      </c>
      <c r="F47" s="42">
        <f t="shared" si="7"/>
        <v>795038</v>
      </c>
      <c r="G47" s="42">
        <f t="shared" si="8"/>
        <v>640656</v>
      </c>
    </row>
    <row r="48" spans="1:9" x14ac:dyDescent="0.25">
      <c r="A48" s="42" t="str">
        <f t="shared" si="3"/>
        <v>CASTELLON</v>
      </c>
      <c r="B48" s="41">
        <f t="shared" si="4"/>
        <v>607789</v>
      </c>
      <c r="C48" s="41">
        <f t="shared" si="5"/>
        <v>468350</v>
      </c>
      <c r="D48" s="41">
        <f t="shared" si="6"/>
        <v>13</v>
      </c>
      <c r="E48" s="42" t="str">
        <f t="shared" si="2"/>
        <v>PASAIA</v>
      </c>
      <c r="F48" s="42">
        <f t="shared" si="7"/>
        <v>772860</v>
      </c>
      <c r="G48" s="42">
        <f t="shared" si="8"/>
        <v>659984</v>
      </c>
    </row>
    <row r="49" spans="1:7" x14ac:dyDescent="0.25">
      <c r="A49" s="42" t="str">
        <f t="shared" si="3"/>
        <v>CEUTA</v>
      </c>
      <c r="B49" s="41">
        <f t="shared" si="4"/>
        <v>267608</v>
      </c>
      <c r="C49" s="41">
        <f t="shared" si="5"/>
        <v>292794</v>
      </c>
      <c r="D49" s="41">
        <f t="shared" si="6"/>
        <v>22</v>
      </c>
      <c r="E49" s="42" t="str">
        <f t="shared" si="2"/>
        <v>BAHIA DE CADIZ</v>
      </c>
      <c r="F49" s="42">
        <f t="shared" si="7"/>
        <v>638128</v>
      </c>
      <c r="G49" s="42">
        <f t="shared" si="8"/>
        <v>711689</v>
      </c>
    </row>
    <row r="50" spans="1:7" x14ac:dyDescent="0.25">
      <c r="A50" s="42" t="str">
        <f t="shared" si="3"/>
        <v>FERROL-SAN CIBRAO</v>
      </c>
      <c r="B50" s="41">
        <f t="shared" si="4"/>
        <v>185584</v>
      </c>
      <c r="C50" s="41">
        <f t="shared" si="5"/>
        <v>194023</v>
      </c>
      <c r="D50" s="41">
        <f t="shared" si="6"/>
        <v>25</v>
      </c>
      <c r="E50" s="42" t="str">
        <f t="shared" si="2"/>
        <v>CASTELLON</v>
      </c>
      <c r="F50" s="42">
        <f t="shared" si="7"/>
        <v>607789</v>
      </c>
      <c r="G50" s="42">
        <f t="shared" si="8"/>
        <v>468350</v>
      </c>
    </row>
    <row r="51" spans="1:7" x14ac:dyDescent="0.25">
      <c r="A51" s="42" t="str">
        <f t="shared" si="3"/>
        <v>GIJON</v>
      </c>
      <c r="B51" s="41">
        <f t="shared" si="4"/>
        <v>430227</v>
      </c>
      <c r="C51" s="41">
        <f t="shared" si="5"/>
        <v>309187</v>
      </c>
      <c r="D51" s="41">
        <f t="shared" si="6"/>
        <v>18</v>
      </c>
      <c r="E51" s="42" t="str">
        <f t="shared" si="2"/>
        <v>SANTANDER</v>
      </c>
      <c r="F51" s="42">
        <f t="shared" si="7"/>
        <v>545514</v>
      </c>
      <c r="G51" s="42">
        <f t="shared" si="8"/>
        <v>458603</v>
      </c>
    </row>
    <row r="52" spans="1:7" x14ac:dyDescent="0.25">
      <c r="A52" s="42" t="str">
        <f t="shared" si="3"/>
        <v>HUELVA</v>
      </c>
      <c r="B52" s="41">
        <f t="shared" si="4"/>
        <v>96860</v>
      </c>
      <c r="C52" s="41">
        <f t="shared" si="5"/>
        <v>78360</v>
      </c>
      <c r="D52" s="41">
        <f t="shared" si="6"/>
        <v>26</v>
      </c>
      <c r="E52" s="42" t="str">
        <f t="shared" si="2"/>
        <v>ALICANTE</v>
      </c>
      <c r="F52" s="42">
        <f t="shared" si="7"/>
        <v>485033</v>
      </c>
      <c r="G52" s="42">
        <f t="shared" si="8"/>
        <v>433573</v>
      </c>
    </row>
    <row r="53" spans="1:7" x14ac:dyDescent="0.25">
      <c r="A53" s="42" t="str">
        <f t="shared" si="3"/>
        <v>LAS PALMAS</v>
      </c>
      <c r="B53" s="41">
        <f t="shared" si="4"/>
        <v>5076062</v>
      </c>
      <c r="C53" s="41">
        <f t="shared" si="5"/>
        <v>4632932</v>
      </c>
      <c r="D53" s="41">
        <f t="shared" si="6"/>
        <v>4</v>
      </c>
      <c r="E53" s="42" t="str">
        <f t="shared" si="2"/>
        <v>AVILES</v>
      </c>
      <c r="F53" s="42">
        <f t="shared" si="7"/>
        <v>477153</v>
      </c>
      <c r="G53" s="42">
        <f t="shared" si="8"/>
        <v>450305</v>
      </c>
    </row>
    <row r="54" spans="1:7" x14ac:dyDescent="0.25">
      <c r="A54" s="42" t="str">
        <f t="shared" si="3"/>
        <v>MALAGA</v>
      </c>
      <c r="B54" s="41">
        <f t="shared" si="4"/>
        <v>473606</v>
      </c>
      <c r="C54" s="41">
        <f t="shared" si="5"/>
        <v>502365</v>
      </c>
      <c r="D54" s="41">
        <f t="shared" si="6"/>
        <v>17</v>
      </c>
      <c r="E54" s="42" t="str">
        <f t="shared" si="2"/>
        <v>MALAGA</v>
      </c>
      <c r="F54" s="42">
        <f t="shared" si="7"/>
        <v>473606</v>
      </c>
      <c r="G54" s="42">
        <f t="shared" si="8"/>
        <v>502365</v>
      </c>
    </row>
    <row r="55" spans="1:7" x14ac:dyDescent="0.25">
      <c r="A55" s="42" t="str">
        <f t="shared" si="3"/>
        <v>MARIN Y RIA DE PONTEVEDRA</v>
      </c>
      <c r="B55" s="41">
        <f t="shared" si="4"/>
        <v>306714</v>
      </c>
      <c r="C55" s="41">
        <f t="shared" si="5"/>
        <v>297769</v>
      </c>
      <c r="D55" s="41">
        <f t="shared" si="6"/>
        <v>20</v>
      </c>
      <c r="E55" s="42" t="str">
        <f t="shared" si="2"/>
        <v>GIJON</v>
      </c>
      <c r="F55" s="42">
        <f t="shared" ref="F55:F65" si="9">LOOKUP(E55,$A$38:$A$65,$B$38:$B$65)</f>
        <v>430227</v>
      </c>
      <c r="G55" s="42">
        <f t="shared" si="8"/>
        <v>309187</v>
      </c>
    </row>
    <row r="56" spans="1:7" x14ac:dyDescent="0.25">
      <c r="A56" s="42" t="str">
        <f t="shared" si="3"/>
        <v>MELILLA</v>
      </c>
      <c r="B56" s="41">
        <f t="shared" si="4"/>
        <v>223537</v>
      </c>
      <c r="C56" s="41">
        <f t="shared" si="5"/>
        <v>227887</v>
      </c>
      <c r="D56" s="41">
        <f t="shared" si="6"/>
        <v>23</v>
      </c>
      <c r="E56" s="42" t="str">
        <f t="shared" si="2"/>
        <v>CARTAGENA</v>
      </c>
      <c r="F56" s="42">
        <f t="shared" si="9"/>
        <v>344523</v>
      </c>
      <c r="G56" s="42">
        <f t="shared" si="8"/>
        <v>268498</v>
      </c>
    </row>
    <row r="57" spans="1:7" x14ac:dyDescent="0.25">
      <c r="A57" s="42" t="str">
        <f t="shared" si="3"/>
        <v>MOTRIL</v>
      </c>
      <c r="B57" s="41">
        <f t="shared" si="4"/>
        <v>57726</v>
      </c>
      <c r="C57" s="41">
        <f t="shared" si="5"/>
        <v>49158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306714</v>
      </c>
      <c r="G57" s="42">
        <f t="shared" si="8"/>
        <v>297769</v>
      </c>
    </row>
    <row r="58" spans="1:7" x14ac:dyDescent="0.25">
      <c r="A58" s="42" t="str">
        <f t="shared" si="3"/>
        <v>PASAIA</v>
      </c>
      <c r="B58" s="41">
        <f t="shared" si="4"/>
        <v>772860</v>
      </c>
      <c r="C58" s="41">
        <f t="shared" si="5"/>
        <v>659984</v>
      </c>
      <c r="D58" s="41">
        <f t="shared" si="6"/>
        <v>11</v>
      </c>
      <c r="E58" s="42" t="str">
        <f t="shared" si="2"/>
        <v>A CORUÑA</v>
      </c>
      <c r="F58" s="42">
        <f t="shared" si="9"/>
        <v>301739</v>
      </c>
      <c r="G58" s="42">
        <f t="shared" si="8"/>
        <v>294310</v>
      </c>
    </row>
    <row r="59" spans="1:7" x14ac:dyDescent="0.25">
      <c r="A59" s="42" t="str">
        <f t="shared" si="3"/>
        <v>SANTA CRUZ DE TENERIFE</v>
      </c>
      <c r="B59" s="41">
        <f t="shared" si="4"/>
        <v>1778670</v>
      </c>
      <c r="C59" s="41">
        <f t="shared" si="5"/>
        <v>1938129</v>
      </c>
      <c r="D59" s="41">
        <f t="shared" si="6"/>
        <v>7</v>
      </c>
      <c r="E59" s="42" t="str">
        <f t="shared" si="2"/>
        <v>CEUTA</v>
      </c>
      <c r="F59" s="42">
        <f t="shared" si="9"/>
        <v>267608</v>
      </c>
      <c r="G59" s="42">
        <f t="shared" si="8"/>
        <v>292794</v>
      </c>
    </row>
    <row r="60" spans="1:7" x14ac:dyDescent="0.25">
      <c r="A60" s="42" t="str">
        <f t="shared" si="3"/>
        <v>SANTANDER</v>
      </c>
      <c r="B60" s="41">
        <f t="shared" si="4"/>
        <v>545514</v>
      </c>
      <c r="C60" s="41">
        <f t="shared" si="5"/>
        <v>458603</v>
      </c>
      <c r="D60" s="41">
        <f t="shared" si="6"/>
        <v>14</v>
      </c>
      <c r="E60" s="42" t="str">
        <f t="shared" si="2"/>
        <v>MELILLA</v>
      </c>
      <c r="F60" s="42">
        <f t="shared" si="9"/>
        <v>223537</v>
      </c>
      <c r="G60" s="42">
        <f t="shared" si="8"/>
        <v>227887</v>
      </c>
    </row>
    <row r="61" spans="1:7" x14ac:dyDescent="0.25">
      <c r="A61" s="42" t="str">
        <f t="shared" si="3"/>
        <v>SEVILLA</v>
      </c>
      <c r="B61" s="41">
        <f t="shared" si="4"/>
        <v>795038</v>
      </c>
      <c r="C61" s="41">
        <f t="shared" si="5"/>
        <v>640656</v>
      </c>
      <c r="D61" s="41">
        <f t="shared" si="6"/>
        <v>10</v>
      </c>
      <c r="E61" s="42" t="str">
        <f t="shared" si="2"/>
        <v>ALMERIA</v>
      </c>
      <c r="F61" s="42">
        <f t="shared" si="9"/>
        <v>197572</v>
      </c>
      <c r="G61" s="42">
        <f t="shared" si="8"/>
        <v>196238</v>
      </c>
    </row>
    <row r="62" spans="1:7" x14ac:dyDescent="0.25">
      <c r="A62" s="42" t="str">
        <f t="shared" si="3"/>
        <v>TARRAGONA</v>
      </c>
      <c r="B62" s="41">
        <f t="shared" si="4"/>
        <v>1179930</v>
      </c>
      <c r="C62" s="41">
        <f t="shared" si="5"/>
        <v>1278966</v>
      </c>
      <c r="D62" s="41">
        <f t="shared" si="6"/>
        <v>8</v>
      </c>
      <c r="E62" s="42" t="str">
        <f t="shared" si="2"/>
        <v>FERROL-SAN CIBRAO</v>
      </c>
      <c r="F62" s="42">
        <f t="shared" si="9"/>
        <v>185584</v>
      </c>
      <c r="G62" s="42">
        <f t="shared" si="8"/>
        <v>194023</v>
      </c>
    </row>
    <row r="63" spans="1:7" x14ac:dyDescent="0.25">
      <c r="A63" s="42" t="str">
        <f t="shared" si="3"/>
        <v>VALENCIA</v>
      </c>
      <c r="B63" s="41">
        <f t="shared" si="4"/>
        <v>18407351</v>
      </c>
      <c r="C63" s="41">
        <f t="shared" si="5"/>
        <v>16544702</v>
      </c>
      <c r="D63" s="41">
        <f t="shared" si="6"/>
        <v>1</v>
      </c>
      <c r="E63" s="42" t="str">
        <f t="shared" si="2"/>
        <v>HUELVA</v>
      </c>
      <c r="F63" s="42">
        <f t="shared" si="9"/>
        <v>96860</v>
      </c>
      <c r="G63" s="42">
        <f t="shared" si="8"/>
        <v>78360</v>
      </c>
    </row>
    <row r="64" spans="1:7" x14ac:dyDescent="0.25">
      <c r="A64" s="42" t="str">
        <f t="shared" si="3"/>
        <v>VIGO</v>
      </c>
      <c r="B64" s="41">
        <f t="shared" si="4"/>
        <v>1130039</v>
      </c>
      <c r="C64" s="41">
        <f t="shared" si="5"/>
        <v>1070954</v>
      </c>
      <c r="D64" s="41">
        <f t="shared" si="6"/>
        <v>9</v>
      </c>
      <c r="E64" s="42" t="str">
        <f t="shared" si="2"/>
        <v>VILAGARCIA</v>
      </c>
      <c r="F64" s="42">
        <f t="shared" si="9"/>
        <v>58650</v>
      </c>
      <c r="G64" s="42">
        <f t="shared" si="8"/>
        <v>49100</v>
      </c>
    </row>
    <row r="65" spans="1:7" x14ac:dyDescent="0.25">
      <c r="A65" s="42" t="str">
        <f t="shared" si="3"/>
        <v>VILAGARCIA</v>
      </c>
      <c r="B65" s="41">
        <f t="shared" si="4"/>
        <v>58650</v>
      </c>
      <c r="C65" s="41">
        <f t="shared" si="5"/>
        <v>49100</v>
      </c>
      <c r="D65" s="41">
        <f t="shared" si="6"/>
        <v>27</v>
      </c>
      <c r="E65" s="42" t="str">
        <f t="shared" si="2"/>
        <v>MOTRIL</v>
      </c>
      <c r="F65" s="42">
        <f t="shared" si="9"/>
        <v>57726</v>
      </c>
      <c r="G65" s="42">
        <f t="shared" si="8"/>
        <v>49158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2952</v>
      </c>
      <c r="C7" s="23">
        <v>3394</v>
      </c>
      <c r="D7" s="23">
        <v>13122</v>
      </c>
      <c r="E7" s="23">
        <v>13053</v>
      </c>
      <c r="F7" s="10">
        <f>((E7*100)/D7)-100</f>
        <v>-0.52583447645176307</v>
      </c>
      <c r="G7" s="1"/>
      <c r="H7" s="1"/>
      <c r="I7" s="1"/>
    </row>
    <row r="8" spans="1:12" x14ac:dyDescent="0.25">
      <c r="A8" s="11" t="s">
        <v>45</v>
      </c>
      <c r="B8" s="24">
        <v>30</v>
      </c>
      <c r="C8" s="24">
        <v>29</v>
      </c>
      <c r="D8" s="24">
        <v>126</v>
      </c>
      <c r="E8" s="24">
        <v>117</v>
      </c>
      <c r="F8" s="13">
        <f t="shared" ref="F8:F35" si="0">((E8*100)/D8)-100</f>
        <v>-7.1428571428571388</v>
      </c>
      <c r="G8" s="1"/>
      <c r="H8" s="1"/>
      <c r="I8" s="1"/>
    </row>
    <row r="9" spans="1:12" x14ac:dyDescent="0.25">
      <c r="A9" s="8" t="s">
        <v>46</v>
      </c>
      <c r="B9" s="23">
        <v>200</v>
      </c>
      <c r="C9" s="23">
        <v>318</v>
      </c>
      <c r="D9" s="23">
        <v>938</v>
      </c>
      <c r="E9" s="23">
        <v>847</v>
      </c>
      <c r="F9" s="10">
        <f t="shared" si="0"/>
        <v>-9.7014925373134275</v>
      </c>
      <c r="G9" s="1"/>
      <c r="H9" s="1"/>
      <c r="I9" s="1"/>
    </row>
    <row r="10" spans="1:12" x14ac:dyDescent="0.25">
      <c r="A10" s="11" t="s">
        <v>47</v>
      </c>
      <c r="B10" s="24">
        <v>982</v>
      </c>
      <c r="C10" s="24">
        <v>989</v>
      </c>
      <c r="D10" s="24">
        <v>5724</v>
      </c>
      <c r="E10" s="24">
        <v>6276</v>
      </c>
      <c r="F10" s="13">
        <f t="shared" si="0"/>
        <v>9.6436058700209628</v>
      </c>
      <c r="G10" s="1"/>
      <c r="H10" s="1"/>
      <c r="I10" s="1"/>
    </row>
    <row r="11" spans="1:12" x14ac:dyDescent="0.25">
      <c r="A11" s="8" t="s">
        <v>48</v>
      </c>
      <c r="B11" s="23">
        <v>127</v>
      </c>
      <c r="C11" s="23">
        <v>80</v>
      </c>
      <c r="D11" s="23">
        <v>374</v>
      </c>
      <c r="E11" s="23">
        <v>323</v>
      </c>
      <c r="F11" s="10">
        <f t="shared" si="0"/>
        <v>-13.63636363636364</v>
      </c>
      <c r="G11" s="1"/>
      <c r="H11" s="1"/>
      <c r="I11" s="1"/>
    </row>
    <row r="12" spans="1:12" x14ac:dyDescent="0.25">
      <c r="A12" s="11" t="s">
        <v>49</v>
      </c>
      <c r="B12" s="24">
        <v>1339</v>
      </c>
      <c r="C12" s="24">
        <v>621</v>
      </c>
      <c r="D12" s="24">
        <v>4905</v>
      </c>
      <c r="E12" s="24">
        <v>4212</v>
      </c>
      <c r="F12" s="13">
        <f t="shared" si="0"/>
        <v>-14.128440366972484</v>
      </c>
      <c r="G12" s="1"/>
      <c r="H12" s="1"/>
      <c r="I12" s="1"/>
    </row>
    <row r="13" spans="1:12" x14ac:dyDescent="0.25">
      <c r="A13" s="8" t="s">
        <v>50</v>
      </c>
      <c r="B13" s="23">
        <v>235</v>
      </c>
      <c r="C13" s="23">
        <v>36</v>
      </c>
      <c r="D13" s="23">
        <v>635</v>
      </c>
      <c r="E13" s="23">
        <v>513</v>
      </c>
      <c r="F13" s="10">
        <f t="shared" si="0"/>
        <v>-19.212598425196845</v>
      </c>
      <c r="G13" s="1"/>
      <c r="H13" s="1"/>
      <c r="I13" s="1"/>
    </row>
    <row r="14" spans="1:12" x14ac:dyDescent="0.25">
      <c r="A14" s="11" t="s">
        <v>51</v>
      </c>
      <c r="B14" s="24">
        <v>353</v>
      </c>
      <c r="C14" s="24">
        <v>330</v>
      </c>
      <c r="D14" s="24">
        <v>923</v>
      </c>
      <c r="E14" s="24">
        <v>948</v>
      </c>
      <c r="F14" s="13">
        <f t="shared" si="0"/>
        <v>2.7085590465872116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120</v>
      </c>
      <c r="C16" s="24">
        <v>85</v>
      </c>
      <c r="D16" s="24">
        <v>386</v>
      </c>
      <c r="E16" s="24">
        <v>294</v>
      </c>
      <c r="F16" s="13">
        <f t="shared" si="0"/>
        <v>-23.834196891191709</v>
      </c>
      <c r="G16" s="1"/>
      <c r="H16" s="1"/>
      <c r="I16" s="1"/>
    </row>
    <row r="17" spans="1:9" x14ac:dyDescent="0.25">
      <c r="A17" s="8" t="s">
        <v>54</v>
      </c>
      <c r="B17" s="23">
        <v>429</v>
      </c>
      <c r="C17" s="23">
        <v>423</v>
      </c>
      <c r="D17" s="23">
        <v>1267</v>
      </c>
      <c r="E17" s="23">
        <v>1452</v>
      </c>
      <c r="F17" s="10">
        <f t="shared" si="0"/>
        <v>14.601420678768747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4</v>
      </c>
      <c r="D18" s="24">
        <v>5</v>
      </c>
      <c r="E18" s="24">
        <v>23</v>
      </c>
      <c r="F18" s="13">
        <f t="shared" si="0"/>
        <v>360</v>
      </c>
      <c r="G18" s="1"/>
      <c r="H18" s="1"/>
      <c r="I18" s="1"/>
    </row>
    <row r="19" spans="1:9" x14ac:dyDescent="0.25">
      <c r="A19" s="8" t="s">
        <v>56</v>
      </c>
      <c r="B19" s="23">
        <v>27</v>
      </c>
      <c r="C19" s="23">
        <v>51</v>
      </c>
      <c r="D19" s="23">
        <v>148</v>
      </c>
      <c r="E19" s="23">
        <v>187</v>
      </c>
      <c r="F19" s="10">
        <f t="shared" si="0"/>
        <v>26.351351351351354</v>
      </c>
      <c r="G19" s="1"/>
      <c r="H19" s="1"/>
      <c r="I19" s="1"/>
    </row>
    <row r="20" spans="1:9" x14ac:dyDescent="0.25">
      <c r="A20" s="11" t="s">
        <v>57</v>
      </c>
      <c r="B20" s="24">
        <v>627</v>
      </c>
      <c r="C20" s="24">
        <v>283</v>
      </c>
      <c r="D20" s="24">
        <v>6189</v>
      </c>
      <c r="E20" s="24">
        <v>5196</v>
      </c>
      <c r="F20" s="13">
        <f t="shared" si="0"/>
        <v>-16.044595249636458</v>
      </c>
      <c r="G20" s="1"/>
      <c r="H20" s="1"/>
      <c r="I20" s="1"/>
    </row>
    <row r="21" spans="1:9" x14ac:dyDescent="0.25">
      <c r="A21" s="8" t="s">
        <v>58</v>
      </c>
      <c r="B21" s="23">
        <v>177</v>
      </c>
      <c r="C21" s="23">
        <v>235</v>
      </c>
      <c r="D21" s="23">
        <v>788</v>
      </c>
      <c r="E21" s="23">
        <v>780</v>
      </c>
      <c r="F21" s="10">
        <f t="shared" si="0"/>
        <v>-1.0152284263959359</v>
      </c>
      <c r="G21" s="1"/>
      <c r="H21" s="1"/>
      <c r="I21" s="1"/>
    </row>
    <row r="22" spans="1:9" x14ac:dyDescent="0.25">
      <c r="A22" s="11" t="s">
        <v>59</v>
      </c>
      <c r="B22" s="24">
        <v>253</v>
      </c>
      <c r="C22" s="24">
        <v>0</v>
      </c>
      <c r="D22" s="24">
        <v>798</v>
      </c>
      <c r="E22" s="24">
        <v>86</v>
      </c>
      <c r="F22" s="13">
        <f t="shared" si="0"/>
        <v>-89.22305764411027</v>
      </c>
      <c r="G22" s="1"/>
      <c r="H22" s="1"/>
      <c r="I22" s="1"/>
    </row>
    <row r="23" spans="1:9" x14ac:dyDescent="0.25">
      <c r="A23" s="8" t="s">
        <v>60</v>
      </c>
      <c r="B23" s="23">
        <v>25</v>
      </c>
      <c r="C23" s="23">
        <v>30</v>
      </c>
      <c r="D23" s="23">
        <v>158</v>
      </c>
      <c r="E23" s="23">
        <v>101</v>
      </c>
      <c r="F23" s="10">
        <f t="shared" si="0"/>
        <v>-36.075949367088604</v>
      </c>
      <c r="G23" s="1"/>
      <c r="H23" s="1"/>
      <c r="I23" s="1"/>
    </row>
    <row r="24" spans="1:9" x14ac:dyDescent="0.25">
      <c r="A24" s="11" t="s">
        <v>61</v>
      </c>
      <c r="B24" s="24">
        <v>234</v>
      </c>
      <c r="C24" s="24">
        <v>208</v>
      </c>
      <c r="D24" s="24">
        <v>902</v>
      </c>
      <c r="E24" s="24">
        <v>737</v>
      </c>
      <c r="F24" s="13">
        <f t="shared" si="0"/>
        <v>-18.292682926829272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161</v>
      </c>
      <c r="C26" s="24">
        <v>239</v>
      </c>
      <c r="D26" s="24">
        <v>537</v>
      </c>
      <c r="E26" s="24">
        <v>506</v>
      </c>
      <c r="F26" s="13">
        <f t="shared" si="0"/>
        <v>-5.7728119180633115</v>
      </c>
      <c r="G26" s="1"/>
      <c r="H26" s="1"/>
      <c r="I26" s="1"/>
    </row>
    <row r="27" spans="1:9" x14ac:dyDescent="0.25">
      <c r="A27" s="8" t="s">
        <v>64</v>
      </c>
      <c r="B27" s="23">
        <v>1312</v>
      </c>
      <c r="C27" s="23">
        <v>1571</v>
      </c>
      <c r="D27" s="23">
        <v>6546</v>
      </c>
      <c r="E27" s="23">
        <v>8671</v>
      </c>
      <c r="F27" s="10">
        <f t="shared" si="0"/>
        <v>32.462572563397487</v>
      </c>
      <c r="G27" s="1"/>
      <c r="H27" s="1"/>
      <c r="I27" s="1"/>
    </row>
    <row r="28" spans="1:9" x14ac:dyDescent="0.25">
      <c r="A28" s="11" t="s">
        <v>65</v>
      </c>
      <c r="B28" s="24">
        <v>273</v>
      </c>
      <c r="C28" s="24">
        <v>133</v>
      </c>
      <c r="D28" s="24">
        <v>1179</v>
      </c>
      <c r="E28" s="24">
        <v>760</v>
      </c>
      <c r="F28" s="13">
        <f t="shared" si="0"/>
        <v>-35.538592027141647</v>
      </c>
      <c r="G28" s="1"/>
      <c r="H28" s="1"/>
      <c r="I28" s="1"/>
    </row>
    <row r="29" spans="1:9" x14ac:dyDescent="0.25">
      <c r="A29" s="8" t="s">
        <v>66</v>
      </c>
      <c r="B29" s="23">
        <v>385</v>
      </c>
      <c r="C29" s="23">
        <v>282</v>
      </c>
      <c r="D29" s="23">
        <v>4808</v>
      </c>
      <c r="E29" s="23">
        <v>3233</v>
      </c>
      <c r="F29" s="10">
        <f t="shared" si="0"/>
        <v>-32.757903494176375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240</v>
      </c>
      <c r="C31" s="23">
        <v>268</v>
      </c>
      <c r="D31" s="23">
        <v>905</v>
      </c>
      <c r="E31" s="23">
        <v>840</v>
      </c>
      <c r="F31" s="10">
        <f t="shared" si="0"/>
        <v>-7.1823204419889493</v>
      </c>
      <c r="G31" s="1"/>
      <c r="H31" s="1"/>
      <c r="I31" s="1"/>
    </row>
    <row r="32" spans="1:9" x14ac:dyDescent="0.25">
      <c r="A32" s="11" t="s">
        <v>69</v>
      </c>
      <c r="B32" s="24">
        <v>204</v>
      </c>
      <c r="C32" s="24">
        <v>126</v>
      </c>
      <c r="D32" s="24">
        <v>592</v>
      </c>
      <c r="E32" s="24">
        <v>447</v>
      </c>
      <c r="F32" s="13">
        <f t="shared" si="0"/>
        <v>-24.493243243243242</v>
      </c>
      <c r="G32" s="1"/>
      <c r="H32" s="1"/>
      <c r="I32" s="1"/>
    </row>
    <row r="33" spans="1:9" x14ac:dyDescent="0.25">
      <c r="A33" s="8" t="s">
        <v>70</v>
      </c>
      <c r="B33" s="23">
        <v>5973</v>
      </c>
      <c r="C33" s="23">
        <v>5569</v>
      </c>
      <c r="D33" s="23">
        <v>20664</v>
      </c>
      <c r="E33" s="23">
        <v>19634</v>
      </c>
      <c r="F33" s="10">
        <f t="shared" si="0"/>
        <v>-4.9845141308556009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16658</v>
      </c>
      <c r="C35" s="15">
        <f t="shared" ref="C35:E35" si="1">SUM(C7:C34)</f>
        <v>15304</v>
      </c>
      <c r="D35" s="15">
        <f t="shared" si="1"/>
        <v>72619</v>
      </c>
      <c r="E35" s="15">
        <f t="shared" si="1"/>
        <v>69236</v>
      </c>
      <c r="F35" s="16">
        <f t="shared" si="0"/>
        <v>-4.6585604318429006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13053</v>
      </c>
      <c r="C38" s="41">
        <f>D7</f>
        <v>13122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19634</v>
      </c>
      <c r="G38" s="42">
        <f>LOOKUP(E38,$A$38:$A$65,$C$38:$C$65)</f>
        <v>20664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</v>
      </c>
      <c r="C39" s="41">
        <f t="shared" ref="C39:C65" si="5">D8</f>
        <v>126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13053</v>
      </c>
      <c r="G39" s="42">
        <f t="shared" ref="G39:G65" si="8">LOOKUP(E39,$A$38:$A$65,$C$38:$C$65)</f>
        <v>13122</v>
      </c>
    </row>
    <row r="40" spans="1:9" x14ac:dyDescent="0.25">
      <c r="A40" s="42" t="str">
        <f t="shared" si="3"/>
        <v>ALMERIA</v>
      </c>
      <c r="B40" s="41">
        <f t="shared" si="4"/>
        <v>847</v>
      </c>
      <c r="C40" s="41">
        <f t="shared" si="5"/>
        <v>938</v>
      </c>
      <c r="D40" s="41">
        <f t="shared" si="6"/>
        <v>10</v>
      </c>
      <c r="E40" s="42" t="str">
        <f t="shared" si="2"/>
        <v>PASAIA</v>
      </c>
      <c r="F40" s="42">
        <f t="shared" si="7"/>
        <v>8671</v>
      </c>
      <c r="G40" s="42">
        <f t="shared" si="8"/>
        <v>6546</v>
      </c>
    </row>
    <row r="41" spans="1:9" x14ac:dyDescent="0.25">
      <c r="A41" s="42" t="str">
        <f t="shared" si="3"/>
        <v>AVILES</v>
      </c>
      <c r="B41" s="41">
        <f t="shared" si="4"/>
        <v>6276</v>
      </c>
      <c r="C41" s="41">
        <f t="shared" si="5"/>
        <v>5724</v>
      </c>
      <c r="D41" s="41">
        <f t="shared" si="6"/>
        <v>4</v>
      </c>
      <c r="E41" s="42" t="str">
        <f t="shared" si="2"/>
        <v>AVILES</v>
      </c>
      <c r="F41" s="42">
        <f t="shared" si="7"/>
        <v>6276</v>
      </c>
      <c r="G41" s="42">
        <f t="shared" si="8"/>
        <v>5724</v>
      </c>
    </row>
    <row r="42" spans="1:9" x14ac:dyDescent="0.25">
      <c r="A42" s="42" t="str">
        <f t="shared" si="3"/>
        <v>BAHIA DE ALGECIRAS</v>
      </c>
      <c r="B42" s="41">
        <f t="shared" si="4"/>
        <v>323</v>
      </c>
      <c r="C42" s="41">
        <f t="shared" si="5"/>
        <v>374</v>
      </c>
      <c r="D42" s="41">
        <f t="shared" si="6"/>
        <v>18</v>
      </c>
      <c r="E42" s="42" t="str">
        <f t="shared" si="2"/>
        <v>GIJON</v>
      </c>
      <c r="F42" s="42">
        <f t="shared" si="7"/>
        <v>5196</v>
      </c>
      <c r="G42" s="42">
        <f t="shared" si="8"/>
        <v>6189</v>
      </c>
    </row>
    <row r="43" spans="1:9" x14ac:dyDescent="0.25">
      <c r="A43" s="42" t="str">
        <f t="shared" si="3"/>
        <v>BAHIA DE CADIZ</v>
      </c>
      <c r="B43" s="41">
        <f t="shared" si="4"/>
        <v>4212</v>
      </c>
      <c r="C43" s="41">
        <f t="shared" si="5"/>
        <v>4905</v>
      </c>
      <c r="D43" s="41">
        <f t="shared" si="6"/>
        <v>6</v>
      </c>
      <c r="E43" s="42" t="str">
        <f t="shared" si="2"/>
        <v>BAHIA DE CADIZ</v>
      </c>
      <c r="F43" s="42">
        <f t="shared" si="7"/>
        <v>4212</v>
      </c>
      <c r="G43" s="42">
        <f t="shared" si="8"/>
        <v>4905</v>
      </c>
    </row>
    <row r="44" spans="1:9" x14ac:dyDescent="0.25">
      <c r="A44" s="42" t="str">
        <f t="shared" si="3"/>
        <v>BALEARES</v>
      </c>
      <c r="B44" s="41">
        <f t="shared" si="4"/>
        <v>513</v>
      </c>
      <c r="C44" s="41">
        <f t="shared" si="5"/>
        <v>635</v>
      </c>
      <c r="D44" s="41">
        <f t="shared" si="6"/>
        <v>15</v>
      </c>
      <c r="E44" s="42" t="str">
        <f t="shared" si="2"/>
        <v>SANTANDER</v>
      </c>
      <c r="F44" s="42">
        <f t="shared" si="7"/>
        <v>3233</v>
      </c>
      <c r="G44" s="42">
        <f t="shared" si="8"/>
        <v>4808</v>
      </c>
    </row>
    <row r="45" spans="1:9" x14ac:dyDescent="0.25">
      <c r="A45" s="42" t="str">
        <f t="shared" si="3"/>
        <v>BARCELONA</v>
      </c>
      <c r="B45" s="41">
        <f t="shared" si="4"/>
        <v>948</v>
      </c>
      <c r="C45" s="41">
        <f t="shared" si="5"/>
        <v>923</v>
      </c>
      <c r="D45" s="41">
        <f t="shared" si="6"/>
        <v>9</v>
      </c>
      <c r="E45" s="42" t="str">
        <f t="shared" si="2"/>
        <v>CASTELLON</v>
      </c>
      <c r="F45" s="42">
        <f t="shared" si="7"/>
        <v>1452</v>
      </c>
      <c r="G45" s="42">
        <f t="shared" si="8"/>
        <v>1267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BARCELONA</v>
      </c>
      <c r="F46" s="42">
        <f t="shared" si="7"/>
        <v>948</v>
      </c>
      <c r="G46" s="42">
        <f t="shared" si="8"/>
        <v>923</v>
      </c>
    </row>
    <row r="47" spans="1:9" x14ac:dyDescent="0.25">
      <c r="A47" s="42" t="str">
        <f t="shared" si="3"/>
        <v>CARTAGENA</v>
      </c>
      <c r="B47" s="41">
        <f t="shared" si="4"/>
        <v>294</v>
      </c>
      <c r="C47" s="41">
        <f t="shared" si="5"/>
        <v>386</v>
      </c>
      <c r="D47" s="41">
        <f t="shared" si="6"/>
        <v>19</v>
      </c>
      <c r="E47" s="42" t="str">
        <f t="shared" si="2"/>
        <v>ALMERIA</v>
      </c>
      <c r="F47" s="42">
        <f t="shared" si="7"/>
        <v>847</v>
      </c>
      <c r="G47" s="42">
        <f t="shared" si="8"/>
        <v>938</v>
      </c>
    </row>
    <row r="48" spans="1:9" x14ac:dyDescent="0.25">
      <c r="A48" s="42" t="str">
        <f t="shared" si="3"/>
        <v>CASTELLON</v>
      </c>
      <c r="B48" s="41">
        <f t="shared" si="4"/>
        <v>1452</v>
      </c>
      <c r="C48" s="41">
        <f t="shared" si="5"/>
        <v>1267</v>
      </c>
      <c r="D48" s="41">
        <f t="shared" si="6"/>
        <v>8</v>
      </c>
      <c r="E48" s="42" t="str">
        <f t="shared" si="2"/>
        <v>TARRAGONA</v>
      </c>
      <c r="F48" s="42">
        <f t="shared" si="7"/>
        <v>840</v>
      </c>
      <c r="G48" s="42">
        <f t="shared" si="8"/>
        <v>905</v>
      </c>
    </row>
    <row r="49" spans="1:7" x14ac:dyDescent="0.25">
      <c r="A49" s="42" t="str">
        <f t="shared" si="3"/>
        <v>CEUTA</v>
      </c>
      <c r="B49" s="41">
        <f t="shared" si="4"/>
        <v>23</v>
      </c>
      <c r="C49" s="41">
        <f t="shared" si="5"/>
        <v>5</v>
      </c>
      <c r="D49" s="41">
        <f t="shared" si="6"/>
        <v>24</v>
      </c>
      <c r="E49" s="42" t="str">
        <f t="shared" si="2"/>
        <v>HUELVA</v>
      </c>
      <c r="F49" s="42">
        <f t="shared" si="7"/>
        <v>780</v>
      </c>
      <c r="G49" s="42">
        <f t="shared" si="8"/>
        <v>788</v>
      </c>
    </row>
    <row r="50" spans="1:7" x14ac:dyDescent="0.25">
      <c r="A50" s="42" t="str">
        <f t="shared" si="3"/>
        <v>FERROL-SAN CIBRAO</v>
      </c>
      <c r="B50" s="41">
        <f t="shared" si="4"/>
        <v>187</v>
      </c>
      <c r="C50" s="41">
        <f t="shared" si="5"/>
        <v>148</v>
      </c>
      <c r="D50" s="41">
        <f t="shared" si="6"/>
        <v>20</v>
      </c>
      <c r="E50" s="42" t="str">
        <f t="shared" si="2"/>
        <v>SANTA CRUZ DE TENERIFE</v>
      </c>
      <c r="F50" s="42">
        <f t="shared" si="7"/>
        <v>760</v>
      </c>
      <c r="G50" s="42">
        <f t="shared" si="8"/>
        <v>1179</v>
      </c>
    </row>
    <row r="51" spans="1:7" x14ac:dyDescent="0.25">
      <c r="A51" s="42" t="str">
        <f t="shared" si="3"/>
        <v>GIJON</v>
      </c>
      <c r="B51" s="41">
        <f t="shared" si="4"/>
        <v>5196</v>
      </c>
      <c r="C51" s="41">
        <f t="shared" si="5"/>
        <v>6189</v>
      </c>
      <c r="D51" s="41">
        <f t="shared" si="6"/>
        <v>5</v>
      </c>
      <c r="E51" s="42" t="str">
        <f t="shared" si="2"/>
        <v>MARIN Y RIA DE PONTEVEDRA</v>
      </c>
      <c r="F51" s="42">
        <f t="shared" si="7"/>
        <v>737</v>
      </c>
      <c r="G51" s="42">
        <f t="shared" si="8"/>
        <v>902</v>
      </c>
    </row>
    <row r="52" spans="1:7" x14ac:dyDescent="0.25">
      <c r="A52" s="42" t="str">
        <f t="shared" si="3"/>
        <v>HUELVA</v>
      </c>
      <c r="B52" s="41">
        <f t="shared" si="4"/>
        <v>780</v>
      </c>
      <c r="C52" s="41">
        <f t="shared" si="5"/>
        <v>788</v>
      </c>
      <c r="D52" s="41">
        <f t="shared" si="6"/>
        <v>12</v>
      </c>
      <c r="E52" s="42" t="str">
        <f t="shared" si="2"/>
        <v>BALEARES</v>
      </c>
      <c r="F52" s="42">
        <f t="shared" si="7"/>
        <v>513</v>
      </c>
      <c r="G52" s="42">
        <f t="shared" si="8"/>
        <v>635</v>
      </c>
    </row>
    <row r="53" spans="1:7" x14ac:dyDescent="0.25">
      <c r="A53" s="42" t="str">
        <f t="shared" si="3"/>
        <v>LAS PALMAS</v>
      </c>
      <c r="B53" s="41">
        <f t="shared" si="4"/>
        <v>86</v>
      </c>
      <c r="C53" s="41">
        <f t="shared" si="5"/>
        <v>798</v>
      </c>
      <c r="D53" s="41">
        <f t="shared" si="6"/>
        <v>23</v>
      </c>
      <c r="E53" s="42" t="str">
        <f t="shared" si="2"/>
        <v>MOTRIL</v>
      </c>
      <c r="F53" s="42">
        <f t="shared" si="7"/>
        <v>506</v>
      </c>
      <c r="G53" s="42">
        <f t="shared" si="8"/>
        <v>537</v>
      </c>
    </row>
    <row r="54" spans="1:7" x14ac:dyDescent="0.25">
      <c r="A54" s="42" t="str">
        <f t="shared" si="3"/>
        <v>MALAGA</v>
      </c>
      <c r="B54" s="41">
        <f t="shared" si="4"/>
        <v>101</v>
      </c>
      <c r="C54" s="41">
        <f t="shared" si="5"/>
        <v>158</v>
      </c>
      <c r="D54" s="41">
        <f t="shared" si="6"/>
        <v>22</v>
      </c>
      <c r="E54" s="42" t="str">
        <f t="shared" si="2"/>
        <v>VALENCIA</v>
      </c>
      <c r="F54" s="42">
        <f t="shared" si="7"/>
        <v>447</v>
      </c>
      <c r="G54" s="42">
        <f t="shared" si="8"/>
        <v>592</v>
      </c>
    </row>
    <row r="55" spans="1:7" x14ac:dyDescent="0.25">
      <c r="A55" s="42" t="str">
        <f t="shared" si="3"/>
        <v>MARIN Y RIA DE PONTEVEDRA</v>
      </c>
      <c r="B55" s="41">
        <f t="shared" si="4"/>
        <v>737</v>
      </c>
      <c r="C55" s="41">
        <f t="shared" si="5"/>
        <v>902</v>
      </c>
      <c r="D55" s="41">
        <f t="shared" si="6"/>
        <v>14</v>
      </c>
      <c r="E55" s="42" t="str">
        <f t="shared" si="2"/>
        <v>BAHIA DE ALGECIRAS</v>
      </c>
      <c r="F55" s="42">
        <f t="shared" ref="F55:F65" si="9">LOOKUP(E55,$A$38:$A$65,$B$38:$B$65)</f>
        <v>323</v>
      </c>
      <c r="G55" s="42">
        <f t="shared" si="8"/>
        <v>374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294</v>
      </c>
      <c r="G56" s="42">
        <f t="shared" si="8"/>
        <v>386</v>
      </c>
    </row>
    <row r="57" spans="1:7" x14ac:dyDescent="0.25">
      <c r="A57" s="42" t="str">
        <f t="shared" si="3"/>
        <v>MOTRIL</v>
      </c>
      <c r="B57" s="41">
        <f t="shared" si="4"/>
        <v>506</v>
      </c>
      <c r="C57" s="41">
        <f t="shared" si="5"/>
        <v>537</v>
      </c>
      <c r="D57" s="41">
        <f t="shared" si="6"/>
        <v>16</v>
      </c>
      <c r="E57" s="42" t="str">
        <f t="shared" si="2"/>
        <v>FERROL-SAN CIBRAO</v>
      </c>
      <c r="F57" s="42">
        <f t="shared" si="9"/>
        <v>187</v>
      </c>
      <c r="G57" s="42">
        <f t="shared" si="8"/>
        <v>148</v>
      </c>
    </row>
    <row r="58" spans="1:7" x14ac:dyDescent="0.25">
      <c r="A58" s="42" t="str">
        <f t="shared" si="3"/>
        <v>PASAIA</v>
      </c>
      <c r="B58" s="41">
        <f t="shared" si="4"/>
        <v>8671</v>
      </c>
      <c r="C58" s="41">
        <f t="shared" si="5"/>
        <v>6546</v>
      </c>
      <c r="D58" s="41">
        <f t="shared" si="6"/>
        <v>3</v>
      </c>
      <c r="E58" s="42" t="str">
        <f t="shared" si="2"/>
        <v>ALICANTE</v>
      </c>
      <c r="F58" s="42">
        <f t="shared" si="9"/>
        <v>117</v>
      </c>
      <c r="G58" s="42">
        <f t="shared" si="8"/>
        <v>126</v>
      </c>
    </row>
    <row r="59" spans="1:7" x14ac:dyDescent="0.25">
      <c r="A59" s="42" t="str">
        <f t="shared" si="3"/>
        <v>SANTA CRUZ DE TENERIFE</v>
      </c>
      <c r="B59" s="41">
        <f t="shared" si="4"/>
        <v>760</v>
      </c>
      <c r="C59" s="41">
        <f t="shared" si="5"/>
        <v>1179</v>
      </c>
      <c r="D59" s="41">
        <f t="shared" si="6"/>
        <v>13</v>
      </c>
      <c r="E59" s="42" t="str">
        <f t="shared" si="2"/>
        <v>MALAGA</v>
      </c>
      <c r="F59" s="42">
        <f t="shared" si="9"/>
        <v>101</v>
      </c>
      <c r="G59" s="42">
        <f t="shared" si="8"/>
        <v>158</v>
      </c>
    </row>
    <row r="60" spans="1:7" x14ac:dyDescent="0.25">
      <c r="A60" s="42" t="str">
        <f t="shared" si="3"/>
        <v>SANTANDER</v>
      </c>
      <c r="B60" s="41">
        <f t="shared" si="4"/>
        <v>3233</v>
      </c>
      <c r="C60" s="41">
        <f t="shared" si="5"/>
        <v>4808</v>
      </c>
      <c r="D60" s="41">
        <f t="shared" si="6"/>
        <v>7</v>
      </c>
      <c r="E60" s="42" t="str">
        <f t="shared" si="2"/>
        <v>LAS PALMAS</v>
      </c>
      <c r="F60" s="42">
        <f t="shared" si="9"/>
        <v>86</v>
      </c>
      <c r="G60" s="42">
        <f t="shared" si="8"/>
        <v>798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23</v>
      </c>
      <c r="G61" s="42">
        <f t="shared" si="8"/>
        <v>5</v>
      </c>
    </row>
    <row r="62" spans="1:7" x14ac:dyDescent="0.25">
      <c r="A62" s="42" t="str">
        <f t="shared" si="3"/>
        <v>TARRAGONA</v>
      </c>
      <c r="B62" s="41">
        <f t="shared" si="4"/>
        <v>840</v>
      </c>
      <c r="C62" s="41">
        <f t="shared" si="5"/>
        <v>905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447</v>
      </c>
      <c r="C63" s="41">
        <f t="shared" si="5"/>
        <v>592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19634</v>
      </c>
      <c r="C64" s="41">
        <f t="shared" si="5"/>
        <v>20664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3722</v>
      </c>
      <c r="C7" s="25">
        <v>3614</v>
      </c>
      <c r="D7" s="25">
        <v>18815</v>
      </c>
      <c r="E7" s="25">
        <v>16965</v>
      </c>
      <c r="F7" s="10">
        <f>((E7*100)/D7)-100</f>
        <v>-9.8325803879883011</v>
      </c>
      <c r="G7" s="1"/>
      <c r="H7" s="1"/>
      <c r="I7" s="1"/>
    </row>
    <row r="8" spans="1:12" x14ac:dyDescent="0.25">
      <c r="A8" s="11" t="s">
        <v>45</v>
      </c>
      <c r="B8" s="26">
        <v>1190</v>
      </c>
      <c r="C8" s="26">
        <v>539</v>
      </c>
      <c r="D8" s="26">
        <v>3605</v>
      </c>
      <c r="E8" s="26">
        <v>2680</v>
      </c>
      <c r="F8" s="13">
        <f t="shared" ref="F8:F35" si="0">((E8*100)/D8)-100</f>
        <v>-25.658807212205275</v>
      </c>
      <c r="G8" s="1"/>
      <c r="H8" s="1"/>
      <c r="I8" s="1"/>
    </row>
    <row r="9" spans="1:12" x14ac:dyDescent="0.25">
      <c r="A9" s="8" t="s">
        <v>46</v>
      </c>
      <c r="B9" s="25">
        <v>6274</v>
      </c>
      <c r="C9" s="25">
        <v>5976</v>
      </c>
      <c r="D9" s="25">
        <v>22696</v>
      </c>
      <c r="E9" s="25">
        <v>19655</v>
      </c>
      <c r="F9" s="10">
        <f t="shared" si="0"/>
        <v>-13.398836799436026</v>
      </c>
      <c r="G9" s="1"/>
      <c r="H9" s="1"/>
      <c r="I9" s="1"/>
    </row>
    <row r="10" spans="1:12" x14ac:dyDescent="0.25">
      <c r="A10" s="11" t="s">
        <v>47</v>
      </c>
      <c r="B10" s="26">
        <v>3205</v>
      </c>
      <c r="C10" s="26">
        <v>2316</v>
      </c>
      <c r="D10" s="26">
        <v>12665</v>
      </c>
      <c r="E10" s="26">
        <v>11808</v>
      </c>
      <c r="F10" s="13">
        <f t="shared" si="0"/>
        <v>-6.7666798262929291</v>
      </c>
      <c r="G10" s="1"/>
      <c r="H10" s="1"/>
      <c r="I10" s="1"/>
    </row>
    <row r="11" spans="1:12" x14ac:dyDescent="0.25">
      <c r="A11" s="8" t="s">
        <v>48</v>
      </c>
      <c r="B11" s="25">
        <v>248569</v>
      </c>
      <c r="C11" s="25">
        <v>233029</v>
      </c>
      <c r="D11" s="25">
        <v>982273</v>
      </c>
      <c r="E11" s="25">
        <v>886765</v>
      </c>
      <c r="F11" s="10">
        <f t="shared" si="0"/>
        <v>-9.7231625016670478</v>
      </c>
      <c r="G11" s="1"/>
      <c r="H11" s="1"/>
      <c r="I11" s="1"/>
    </row>
    <row r="12" spans="1:12" x14ac:dyDescent="0.25">
      <c r="A12" s="11" t="s">
        <v>49</v>
      </c>
      <c r="B12" s="26">
        <v>4815</v>
      </c>
      <c r="C12" s="26">
        <v>6960</v>
      </c>
      <c r="D12" s="26">
        <v>22332</v>
      </c>
      <c r="E12" s="26">
        <v>26986</v>
      </c>
      <c r="F12" s="13">
        <f t="shared" si="0"/>
        <v>20.840050152247898</v>
      </c>
      <c r="G12" s="1"/>
      <c r="H12" s="1"/>
      <c r="I12" s="1"/>
    </row>
    <row r="13" spans="1:12" x14ac:dyDescent="0.25">
      <c r="A13" s="8" t="s">
        <v>50</v>
      </c>
      <c r="B13" s="25">
        <v>8502</v>
      </c>
      <c r="C13" s="25">
        <v>20080</v>
      </c>
      <c r="D13" s="25">
        <v>14822</v>
      </c>
      <c r="E13" s="25">
        <v>38051</v>
      </c>
      <c r="F13" s="10">
        <f t="shared" si="0"/>
        <v>156.71974092565108</v>
      </c>
      <c r="G13" s="1"/>
      <c r="H13" s="1"/>
      <c r="I13" s="1"/>
    </row>
    <row r="14" spans="1:12" x14ac:dyDescent="0.25">
      <c r="A14" s="11" t="s">
        <v>51</v>
      </c>
      <c r="B14" s="26">
        <v>113980</v>
      </c>
      <c r="C14" s="26">
        <v>75150</v>
      </c>
      <c r="D14" s="26">
        <v>287871</v>
      </c>
      <c r="E14" s="26">
        <v>296268</v>
      </c>
      <c r="F14" s="13">
        <f t="shared" si="0"/>
        <v>2.9169315422532947</v>
      </c>
      <c r="G14" s="1"/>
      <c r="H14" s="1"/>
      <c r="I14" s="1"/>
    </row>
    <row r="15" spans="1:12" x14ac:dyDescent="0.25">
      <c r="A15" s="8" t="s">
        <v>52</v>
      </c>
      <c r="B15" s="25">
        <v>13405</v>
      </c>
      <c r="C15" s="25">
        <v>13800</v>
      </c>
      <c r="D15" s="25">
        <v>45095</v>
      </c>
      <c r="E15" s="25">
        <v>46485</v>
      </c>
      <c r="F15" s="10">
        <f t="shared" si="0"/>
        <v>3.0823816387626124</v>
      </c>
      <c r="G15" s="1"/>
      <c r="H15" s="1"/>
      <c r="I15" s="1"/>
    </row>
    <row r="16" spans="1:12" x14ac:dyDescent="0.25">
      <c r="A16" s="11" t="s">
        <v>53</v>
      </c>
      <c r="B16" s="26">
        <v>7292</v>
      </c>
      <c r="C16" s="26">
        <v>3304</v>
      </c>
      <c r="D16" s="26">
        <v>20974</v>
      </c>
      <c r="E16" s="26">
        <v>19560</v>
      </c>
      <c r="F16" s="13">
        <f t="shared" si="0"/>
        <v>-6.741680175455329</v>
      </c>
      <c r="G16" s="1"/>
      <c r="H16" s="1"/>
      <c r="I16" s="1"/>
    </row>
    <row r="17" spans="1:9" x14ac:dyDescent="0.25">
      <c r="A17" s="8" t="s">
        <v>54</v>
      </c>
      <c r="B17" s="25">
        <v>2751</v>
      </c>
      <c r="C17" s="25">
        <v>2179</v>
      </c>
      <c r="D17" s="25">
        <v>9798</v>
      </c>
      <c r="E17" s="25">
        <v>10123</v>
      </c>
      <c r="F17" s="10">
        <f t="shared" si="0"/>
        <v>3.3170034700959405</v>
      </c>
      <c r="G17" s="1"/>
      <c r="H17" s="1"/>
      <c r="I17" s="1"/>
    </row>
    <row r="18" spans="1:9" x14ac:dyDescent="0.25">
      <c r="A18" s="11" t="s">
        <v>55</v>
      </c>
      <c r="B18" s="26">
        <v>56069</v>
      </c>
      <c r="C18" s="26">
        <v>60834</v>
      </c>
      <c r="D18" s="26">
        <v>221786</v>
      </c>
      <c r="E18" s="26">
        <v>244698</v>
      </c>
      <c r="F18" s="13">
        <f t="shared" si="0"/>
        <v>10.330679123118685</v>
      </c>
      <c r="G18" s="1"/>
      <c r="H18" s="1"/>
      <c r="I18" s="1"/>
    </row>
    <row r="19" spans="1:9" x14ac:dyDescent="0.25">
      <c r="A19" s="8" t="s">
        <v>56</v>
      </c>
      <c r="B19" s="25">
        <v>1483</v>
      </c>
      <c r="C19" s="25">
        <v>1390</v>
      </c>
      <c r="D19" s="25">
        <v>6137</v>
      </c>
      <c r="E19" s="25">
        <v>6864</v>
      </c>
      <c r="F19" s="10">
        <f t="shared" si="0"/>
        <v>11.846178914779202</v>
      </c>
      <c r="G19" s="1"/>
      <c r="H19" s="1"/>
      <c r="I19" s="1"/>
    </row>
    <row r="20" spans="1:9" x14ac:dyDescent="0.25">
      <c r="A20" s="11" t="s">
        <v>57</v>
      </c>
      <c r="B20" s="26">
        <v>4365</v>
      </c>
      <c r="C20" s="26">
        <v>10359</v>
      </c>
      <c r="D20" s="26">
        <v>43757</v>
      </c>
      <c r="E20" s="26">
        <v>31516</v>
      </c>
      <c r="F20" s="13">
        <f t="shared" si="0"/>
        <v>-27.974952579015934</v>
      </c>
      <c r="G20" s="1"/>
      <c r="H20" s="1"/>
      <c r="I20" s="1"/>
    </row>
    <row r="21" spans="1:9" x14ac:dyDescent="0.25">
      <c r="A21" s="8" t="s">
        <v>58</v>
      </c>
      <c r="B21" s="25">
        <v>12821</v>
      </c>
      <c r="C21" s="25">
        <v>12251</v>
      </c>
      <c r="D21" s="25">
        <v>36945</v>
      </c>
      <c r="E21" s="25">
        <v>47378</v>
      </c>
      <c r="F21" s="10">
        <f t="shared" si="0"/>
        <v>28.239274597374475</v>
      </c>
      <c r="G21" s="1"/>
      <c r="H21" s="1"/>
      <c r="I21" s="1"/>
    </row>
    <row r="22" spans="1:9" x14ac:dyDescent="0.25">
      <c r="A22" s="11" t="s">
        <v>59</v>
      </c>
      <c r="B22" s="26">
        <v>205188</v>
      </c>
      <c r="C22" s="26">
        <v>190434</v>
      </c>
      <c r="D22" s="26">
        <v>727329</v>
      </c>
      <c r="E22" s="26">
        <v>820237</v>
      </c>
      <c r="F22" s="13">
        <f t="shared" si="0"/>
        <v>12.773861622456963</v>
      </c>
      <c r="G22" s="1"/>
      <c r="H22" s="1"/>
      <c r="I22" s="1"/>
    </row>
    <row r="23" spans="1:9" x14ac:dyDescent="0.25">
      <c r="A23" s="8" t="s">
        <v>60</v>
      </c>
      <c r="B23" s="25">
        <v>7234</v>
      </c>
      <c r="C23" s="25">
        <v>5933</v>
      </c>
      <c r="D23" s="25">
        <v>18551</v>
      </c>
      <c r="E23" s="25">
        <v>17916</v>
      </c>
      <c r="F23" s="10">
        <f t="shared" si="0"/>
        <v>-3.4229960649021649</v>
      </c>
      <c r="G23" s="1"/>
      <c r="H23" s="1"/>
      <c r="I23" s="1"/>
    </row>
    <row r="24" spans="1:9" x14ac:dyDescent="0.25">
      <c r="A24" s="11" t="s">
        <v>61</v>
      </c>
      <c r="B24" s="26">
        <v>2911</v>
      </c>
      <c r="C24" s="26">
        <v>4086</v>
      </c>
      <c r="D24" s="26">
        <v>13105</v>
      </c>
      <c r="E24" s="26">
        <v>12012</v>
      </c>
      <c r="F24" s="13">
        <f t="shared" si="0"/>
        <v>-8.3403281190385314</v>
      </c>
      <c r="G24" s="1"/>
      <c r="H24" s="1"/>
      <c r="I24" s="1"/>
    </row>
    <row r="25" spans="1:9" x14ac:dyDescent="0.25">
      <c r="A25" s="8" t="s">
        <v>62</v>
      </c>
      <c r="B25" s="25">
        <v>768</v>
      </c>
      <c r="C25" s="25">
        <v>30</v>
      </c>
      <c r="D25" s="25">
        <v>4034</v>
      </c>
      <c r="E25" s="25">
        <v>180</v>
      </c>
      <c r="F25" s="10">
        <f t="shared" si="0"/>
        <v>-95.537927615270206</v>
      </c>
      <c r="G25" s="1"/>
      <c r="H25" s="1"/>
      <c r="I25" s="1"/>
    </row>
    <row r="26" spans="1:9" x14ac:dyDescent="0.25">
      <c r="A26" s="11" t="s">
        <v>63</v>
      </c>
      <c r="B26" s="26">
        <v>1202</v>
      </c>
      <c r="C26" s="26">
        <v>1864</v>
      </c>
      <c r="D26" s="26">
        <v>3531</v>
      </c>
      <c r="E26" s="26">
        <v>8575</v>
      </c>
      <c r="F26" s="13">
        <f t="shared" si="0"/>
        <v>142.84905126026621</v>
      </c>
      <c r="G26" s="1"/>
      <c r="H26" s="1"/>
      <c r="I26" s="1"/>
    </row>
    <row r="27" spans="1:9" x14ac:dyDescent="0.25">
      <c r="A27" s="8" t="s">
        <v>64</v>
      </c>
      <c r="B27" s="25">
        <v>3588</v>
      </c>
      <c r="C27" s="25">
        <v>2719</v>
      </c>
      <c r="D27" s="25">
        <v>11852</v>
      </c>
      <c r="E27" s="25">
        <v>12050</v>
      </c>
      <c r="F27" s="10">
        <f t="shared" si="0"/>
        <v>1.6706041174485335</v>
      </c>
      <c r="G27" s="1"/>
      <c r="H27" s="1"/>
      <c r="I27" s="1"/>
    </row>
    <row r="28" spans="1:9" x14ac:dyDescent="0.25">
      <c r="A28" s="11" t="s">
        <v>65</v>
      </c>
      <c r="B28" s="26">
        <v>96345</v>
      </c>
      <c r="C28" s="26">
        <v>77703</v>
      </c>
      <c r="D28" s="26">
        <v>407167</v>
      </c>
      <c r="E28" s="26">
        <v>345009</v>
      </c>
      <c r="F28" s="13">
        <f t="shared" si="0"/>
        <v>-15.265971947628373</v>
      </c>
      <c r="G28" s="1"/>
      <c r="H28" s="1"/>
      <c r="I28" s="1"/>
    </row>
    <row r="29" spans="1:9" x14ac:dyDescent="0.25">
      <c r="A29" s="8" t="s">
        <v>66</v>
      </c>
      <c r="B29" s="25">
        <v>3963</v>
      </c>
      <c r="C29" s="25">
        <v>4285</v>
      </c>
      <c r="D29" s="25">
        <v>17556</v>
      </c>
      <c r="E29" s="25">
        <v>17079</v>
      </c>
      <c r="F29" s="10">
        <f t="shared" si="0"/>
        <v>-2.7170198222829782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1291</v>
      </c>
      <c r="D30" s="26">
        <v>0</v>
      </c>
      <c r="E30" s="26">
        <v>4190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9947</v>
      </c>
      <c r="C31" s="25">
        <v>11005</v>
      </c>
      <c r="D31" s="25">
        <v>50338</v>
      </c>
      <c r="E31" s="25">
        <v>44861</v>
      </c>
      <c r="F31" s="10">
        <f t="shared" si="0"/>
        <v>-10.880448170368311</v>
      </c>
      <c r="G31" s="1"/>
      <c r="H31" s="1"/>
      <c r="I31" s="1"/>
    </row>
    <row r="32" spans="1:9" x14ac:dyDescent="0.25">
      <c r="A32" s="11" t="s">
        <v>69</v>
      </c>
      <c r="B32" s="26">
        <v>26736</v>
      </c>
      <c r="C32" s="26">
        <v>22638</v>
      </c>
      <c r="D32" s="26">
        <v>86453</v>
      </c>
      <c r="E32" s="26">
        <v>89227</v>
      </c>
      <c r="F32" s="13">
        <f t="shared" si="0"/>
        <v>3.2086798607335822</v>
      </c>
      <c r="G32" s="1"/>
      <c r="H32" s="1"/>
      <c r="I32" s="1"/>
    </row>
    <row r="33" spans="1:9" x14ac:dyDescent="0.25">
      <c r="A33" s="8" t="s">
        <v>70</v>
      </c>
      <c r="B33" s="25">
        <v>24079</v>
      </c>
      <c r="C33" s="25">
        <v>19855</v>
      </c>
      <c r="D33" s="25">
        <v>100580</v>
      </c>
      <c r="E33" s="25">
        <v>85470</v>
      </c>
      <c r="F33" s="10">
        <f t="shared" si="0"/>
        <v>-15.022867369258307</v>
      </c>
      <c r="G33" s="1"/>
      <c r="H33" s="1"/>
      <c r="I33" s="1"/>
    </row>
    <row r="34" spans="1:9" x14ac:dyDescent="0.25">
      <c r="A34" s="11" t="s">
        <v>71</v>
      </c>
      <c r="B34" s="26">
        <v>808</v>
      </c>
      <c r="C34" s="26">
        <v>140</v>
      </c>
      <c r="D34" s="26">
        <v>2135</v>
      </c>
      <c r="E34" s="26">
        <v>2771</v>
      </c>
      <c r="F34" s="13">
        <f t="shared" si="0"/>
        <v>29.789227166276333</v>
      </c>
      <c r="G34" s="1"/>
      <c r="H34" s="1"/>
      <c r="I34" s="1"/>
    </row>
    <row r="35" spans="1:9" x14ac:dyDescent="0.25">
      <c r="A35" s="14" t="s">
        <v>72</v>
      </c>
      <c r="B35" s="15">
        <f>SUM(B7:B34)</f>
        <v>871212</v>
      </c>
      <c r="C35" s="15">
        <f t="shared" ref="C35:E35" si="1">SUM(C7:C34)</f>
        <v>793764</v>
      </c>
      <c r="D35" s="15">
        <f t="shared" si="1"/>
        <v>3192202</v>
      </c>
      <c r="E35" s="15">
        <f t="shared" si="1"/>
        <v>3165379</v>
      </c>
      <c r="F35" s="16">
        <f t="shared" si="0"/>
        <v>-0.84026637412043215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16965</v>
      </c>
      <c r="C38" s="41">
        <f>D7</f>
        <v>18815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886765</v>
      </c>
      <c r="G38" s="42">
        <f>LOOKUP(E38,$A$38:$A$65,$C$38:$C$65)</f>
        <v>982273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2680</v>
      </c>
      <c r="C39" s="41">
        <f t="shared" ref="C39:C65" si="5">D8</f>
        <v>3605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820237</v>
      </c>
      <c r="G39" s="42">
        <f t="shared" ref="G39:G65" si="8">LOOKUP(E39,$A$38:$A$65,$C$38:$C$65)</f>
        <v>727329</v>
      </c>
    </row>
    <row r="40" spans="1:9" x14ac:dyDescent="0.25">
      <c r="A40" s="42" t="str">
        <f t="shared" si="3"/>
        <v>ALMERIA</v>
      </c>
      <c r="B40" s="41">
        <f t="shared" si="4"/>
        <v>19655</v>
      </c>
      <c r="C40" s="41">
        <f t="shared" si="5"/>
        <v>22696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345009</v>
      </c>
      <c r="G40" s="42">
        <f t="shared" si="8"/>
        <v>407167</v>
      </c>
    </row>
    <row r="41" spans="1:9" x14ac:dyDescent="0.25">
      <c r="A41" s="42" t="str">
        <f t="shared" si="3"/>
        <v>AVILES</v>
      </c>
      <c r="B41" s="41">
        <f t="shared" si="4"/>
        <v>11808</v>
      </c>
      <c r="C41" s="41">
        <f t="shared" si="5"/>
        <v>12665</v>
      </c>
      <c r="D41" s="41">
        <f t="shared" si="6"/>
        <v>21</v>
      </c>
      <c r="E41" s="42" t="str">
        <f t="shared" si="2"/>
        <v>BARCELONA</v>
      </c>
      <c r="F41" s="42">
        <f t="shared" si="7"/>
        <v>296268</v>
      </c>
      <c r="G41" s="42">
        <f t="shared" si="8"/>
        <v>287871</v>
      </c>
    </row>
    <row r="42" spans="1:9" x14ac:dyDescent="0.25">
      <c r="A42" s="42" t="str">
        <f t="shared" si="3"/>
        <v>BAHIA DE ALGECIRAS</v>
      </c>
      <c r="B42" s="41">
        <f t="shared" si="4"/>
        <v>886765</v>
      </c>
      <c r="C42" s="41">
        <f t="shared" si="5"/>
        <v>982273</v>
      </c>
      <c r="D42" s="41">
        <f t="shared" si="6"/>
        <v>1</v>
      </c>
      <c r="E42" s="42" t="str">
        <f t="shared" si="2"/>
        <v>CEUTA</v>
      </c>
      <c r="F42" s="42">
        <f t="shared" si="7"/>
        <v>244698</v>
      </c>
      <c r="G42" s="42">
        <f t="shared" si="8"/>
        <v>221786</v>
      </c>
    </row>
    <row r="43" spans="1:9" x14ac:dyDescent="0.25">
      <c r="A43" s="42" t="str">
        <f t="shared" si="3"/>
        <v>BAHIA DE CADIZ</v>
      </c>
      <c r="B43" s="41">
        <f t="shared" si="4"/>
        <v>26986</v>
      </c>
      <c r="C43" s="41">
        <f t="shared" si="5"/>
        <v>22332</v>
      </c>
      <c r="D43" s="41">
        <f t="shared" si="6"/>
        <v>13</v>
      </c>
      <c r="E43" s="42" t="str">
        <f t="shared" si="2"/>
        <v>VALENCIA</v>
      </c>
      <c r="F43" s="42">
        <f t="shared" si="7"/>
        <v>89227</v>
      </c>
      <c r="G43" s="42">
        <f t="shared" si="8"/>
        <v>86453</v>
      </c>
    </row>
    <row r="44" spans="1:9" x14ac:dyDescent="0.25">
      <c r="A44" s="42" t="str">
        <f t="shared" si="3"/>
        <v>BALEARES</v>
      </c>
      <c r="B44" s="41">
        <f t="shared" si="4"/>
        <v>38051</v>
      </c>
      <c r="C44" s="41">
        <f t="shared" si="5"/>
        <v>14822</v>
      </c>
      <c r="D44" s="41">
        <f t="shared" si="6"/>
        <v>11</v>
      </c>
      <c r="E44" s="42" t="str">
        <f t="shared" si="2"/>
        <v>VIGO</v>
      </c>
      <c r="F44" s="42">
        <f t="shared" si="7"/>
        <v>85470</v>
      </c>
      <c r="G44" s="42">
        <f t="shared" si="8"/>
        <v>100580</v>
      </c>
    </row>
    <row r="45" spans="1:9" x14ac:dyDescent="0.25">
      <c r="A45" s="42" t="str">
        <f t="shared" si="3"/>
        <v>BARCELONA</v>
      </c>
      <c r="B45" s="41">
        <f t="shared" si="4"/>
        <v>296268</v>
      </c>
      <c r="C45" s="41">
        <f t="shared" si="5"/>
        <v>287871</v>
      </c>
      <c r="D45" s="41">
        <f t="shared" si="6"/>
        <v>4</v>
      </c>
      <c r="E45" s="42" t="str">
        <f t="shared" si="2"/>
        <v>HUELVA</v>
      </c>
      <c r="F45" s="42">
        <f t="shared" si="7"/>
        <v>47378</v>
      </c>
      <c r="G45" s="42">
        <f t="shared" si="8"/>
        <v>36945</v>
      </c>
    </row>
    <row r="46" spans="1:9" x14ac:dyDescent="0.25">
      <c r="A46" s="42" t="str">
        <f t="shared" si="3"/>
        <v>BILBAO</v>
      </c>
      <c r="B46" s="41">
        <f t="shared" si="4"/>
        <v>46485</v>
      </c>
      <c r="C46" s="41">
        <f t="shared" si="5"/>
        <v>45095</v>
      </c>
      <c r="D46" s="41">
        <f t="shared" si="6"/>
        <v>9</v>
      </c>
      <c r="E46" s="42" t="str">
        <f t="shared" si="2"/>
        <v>BILBAO</v>
      </c>
      <c r="F46" s="42">
        <f t="shared" si="7"/>
        <v>46485</v>
      </c>
      <c r="G46" s="42">
        <f t="shared" si="8"/>
        <v>45095</v>
      </c>
    </row>
    <row r="47" spans="1:9" x14ac:dyDescent="0.25">
      <c r="A47" s="42" t="str">
        <f t="shared" si="3"/>
        <v>CARTAGENA</v>
      </c>
      <c r="B47" s="41">
        <f t="shared" si="4"/>
        <v>19560</v>
      </c>
      <c r="C47" s="41">
        <f t="shared" si="5"/>
        <v>20974</v>
      </c>
      <c r="D47" s="41">
        <f t="shared" si="6"/>
        <v>15</v>
      </c>
      <c r="E47" s="42" t="str">
        <f t="shared" si="2"/>
        <v>TARRAGONA</v>
      </c>
      <c r="F47" s="42">
        <f t="shared" si="7"/>
        <v>44861</v>
      </c>
      <c r="G47" s="42">
        <f t="shared" si="8"/>
        <v>50338</v>
      </c>
    </row>
    <row r="48" spans="1:9" x14ac:dyDescent="0.25">
      <c r="A48" s="42" t="str">
        <f t="shared" si="3"/>
        <v>CASTELLON</v>
      </c>
      <c r="B48" s="41">
        <f t="shared" si="4"/>
        <v>10123</v>
      </c>
      <c r="C48" s="41">
        <f t="shared" si="5"/>
        <v>9798</v>
      </c>
      <c r="D48" s="41">
        <f t="shared" si="6"/>
        <v>22</v>
      </c>
      <c r="E48" s="42" t="str">
        <f t="shared" si="2"/>
        <v>BALEARES</v>
      </c>
      <c r="F48" s="42">
        <f t="shared" si="7"/>
        <v>38051</v>
      </c>
      <c r="G48" s="42">
        <f t="shared" si="8"/>
        <v>14822</v>
      </c>
    </row>
    <row r="49" spans="1:7" x14ac:dyDescent="0.25">
      <c r="A49" s="42" t="str">
        <f t="shared" si="3"/>
        <v>CEUTA</v>
      </c>
      <c r="B49" s="41">
        <f t="shared" si="4"/>
        <v>244698</v>
      </c>
      <c r="C49" s="41">
        <f t="shared" si="5"/>
        <v>221786</v>
      </c>
      <c r="D49" s="41">
        <f t="shared" si="6"/>
        <v>5</v>
      </c>
      <c r="E49" s="42" t="str">
        <f t="shared" si="2"/>
        <v>GIJON</v>
      </c>
      <c r="F49" s="42">
        <f t="shared" si="7"/>
        <v>31516</v>
      </c>
      <c r="G49" s="42">
        <f t="shared" si="8"/>
        <v>43757</v>
      </c>
    </row>
    <row r="50" spans="1:7" x14ac:dyDescent="0.25">
      <c r="A50" s="42" t="str">
        <f t="shared" si="3"/>
        <v>FERROL-SAN CIBRAO</v>
      </c>
      <c r="B50" s="41">
        <f t="shared" si="4"/>
        <v>6864</v>
      </c>
      <c r="C50" s="41">
        <f t="shared" si="5"/>
        <v>6137</v>
      </c>
      <c r="D50" s="41">
        <f t="shared" si="6"/>
        <v>24</v>
      </c>
      <c r="E50" s="42" t="str">
        <f t="shared" si="2"/>
        <v>BAHIA DE CADIZ</v>
      </c>
      <c r="F50" s="42">
        <f t="shared" si="7"/>
        <v>26986</v>
      </c>
      <c r="G50" s="42">
        <f t="shared" si="8"/>
        <v>22332</v>
      </c>
    </row>
    <row r="51" spans="1:7" x14ac:dyDescent="0.25">
      <c r="A51" s="42" t="str">
        <f t="shared" si="3"/>
        <v>GIJON</v>
      </c>
      <c r="B51" s="41">
        <f t="shared" si="4"/>
        <v>31516</v>
      </c>
      <c r="C51" s="41">
        <f t="shared" si="5"/>
        <v>43757</v>
      </c>
      <c r="D51" s="41">
        <f t="shared" si="6"/>
        <v>12</v>
      </c>
      <c r="E51" s="42" t="str">
        <f t="shared" si="2"/>
        <v>ALMERIA</v>
      </c>
      <c r="F51" s="42">
        <f t="shared" si="7"/>
        <v>19655</v>
      </c>
      <c r="G51" s="42">
        <f t="shared" si="8"/>
        <v>22696</v>
      </c>
    </row>
    <row r="52" spans="1:7" x14ac:dyDescent="0.25">
      <c r="A52" s="42" t="str">
        <f t="shared" si="3"/>
        <v>HUELVA</v>
      </c>
      <c r="B52" s="41">
        <f t="shared" si="4"/>
        <v>47378</v>
      </c>
      <c r="C52" s="41">
        <f t="shared" si="5"/>
        <v>36945</v>
      </c>
      <c r="D52" s="41">
        <f t="shared" si="6"/>
        <v>8</v>
      </c>
      <c r="E52" s="42" t="str">
        <f t="shared" si="2"/>
        <v>CARTAGENA</v>
      </c>
      <c r="F52" s="42">
        <f t="shared" si="7"/>
        <v>19560</v>
      </c>
      <c r="G52" s="42">
        <f t="shared" si="8"/>
        <v>20974</v>
      </c>
    </row>
    <row r="53" spans="1:7" x14ac:dyDescent="0.25">
      <c r="A53" s="42" t="str">
        <f t="shared" si="3"/>
        <v>LAS PALMAS</v>
      </c>
      <c r="B53" s="41">
        <f t="shared" si="4"/>
        <v>820237</v>
      </c>
      <c r="C53" s="41">
        <f t="shared" si="5"/>
        <v>727329</v>
      </c>
      <c r="D53" s="41">
        <f t="shared" si="6"/>
        <v>2</v>
      </c>
      <c r="E53" s="42" t="str">
        <f t="shared" si="2"/>
        <v>MALAGA</v>
      </c>
      <c r="F53" s="42">
        <f t="shared" si="7"/>
        <v>17916</v>
      </c>
      <c r="G53" s="42">
        <f t="shared" si="8"/>
        <v>18551</v>
      </c>
    </row>
    <row r="54" spans="1:7" x14ac:dyDescent="0.25">
      <c r="A54" s="42" t="str">
        <f t="shared" si="3"/>
        <v>MALAGA</v>
      </c>
      <c r="B54" s="41">
        <f t="shared" si="4"/>
        <v>17916</v>
      </c>
      <c r="C54" s="41">
        <f t="shared" si="5"/>
        <v>18551</v>
      </c>
      <c r="D54" s="41">
        <f t="shared" si="6"/>
        <v>16</v>
      </c>
      <c r="E54" s="42" t="str">
        <f t="shared" si="2"/>
        <v>SANTANDER</v>
      </c>
      <c r="F54" s="42">
        <f t="shared" si="7"/>
        <v>17079</v>
      </c>
      <c r="G54" s="42">
        <f t="shared" si="8"/>
        <v>17556</v>
      </c>
    </row>
    <row r="55" spans="1:7" x14ac:dyDescent="0.25">
      <c r="A55" s="42" t="str">
        <f t="shared" si="3"/>
        <v>MARIN Y RIA DE PONTEVEDRA</v>
      </c>
      <c r="B55" s="41">
        <f t="shared" si="4"/>
        <v>12012</v>
      </c>
      <c r="C55" s="41">
        <f t="shared" si="5"/>
        <v>13105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16965</v>
      </c>
      <c r="G55" s="42">
        <f t="shared" si="8"/>
        <v>18815</v>
      </c>
    </row>
    <row r="56" spans="1:7" x14ac:dyDescent="0.25">
      <c r="A56" s="42" t="str">
        <f t="shared" si="3"/>
        <v>MELILLA</v>
      </c>
      <c r="B56" s="41">
        <f t="shared" si="4"/>
        <v>180</v>
      </c>
      <c r="C56" s="41">
        <f t="shared" si="5"/>
        <v>4034</v>
      </c>
      <c r="D56" s="41">
        <f t="shared" si="6"/>
        <v>28</v>
      </c>
      <c r="E56" s="42" t="str">
        <f t="shared" si="2"/>
        <v>PASAIA</v>
      </c>
      <c r="F56" s="42">
        <f t="shared" si="9"/>
        <v>12050</v>
      </c>
      <c r="G56" s="42">
        <f t="shared" si="8"/>
        <v>11852</v>
      </c>
    </row>
    <row r="57" spans="1:7" x14ac:dyDescent="0.25">
      <c r="A57" s="42" t="str">
        <f t="shared" si="3"/>
        <v>MOTRIL</v>
      </c>
      <c r="B57" s="41">
        <f t="shared" si="4"/>
        <v>8575</v>
      </c>
      <c r="C57" s="41">
        <f t="shared" si="5"/>
        <v>3531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12012</v>
      </c>
      <c r="G57" s="42">
        <f t="shared" si="8"/>
        <v>13105</v>
      </c>
    </row>
    <row r="58" spans="1:7" x14ac:dyDescent="0.25">
      <c r="A58" s="42" t="str">
        <f t="shared" si="3"/>
        <v>PASAIA</v>
      </c>
      <c r="B58" s="41">
        <f t="shared" si="4"/>
        <v>12050</v>
      </c>
      <c r="C58" s="41">
        <f t="shared" si="5"/>
        <v>11852</v>
      </c>
      <c r="D58" s="41">
        <f t="shared" si="6"/>
        <v>19</v>
      </c>
      <c r="E58" s="42" t="str">
        <f t="shared" si="2"/>
        <v>AVILES</v>
      </c>
      <c r="F58" s="42">
        <f t="shared" si="9"/>
        <v>11808</v>
      </c>
      <c r="G58" s="42">
        <f t="shared" si="8"/>
        <v>12665</v>
      </c>
    </row>
    <row r="59" spans="1:7" x14ac:dyDescent="0.25">
      <c r="A59" s="42" t="str">
        <f t="shared" si="3"/>
        <v>SANTA CRUZ DE TENERIFE</v>
      </c>
      <c r="B59" s="41">
        <f t="shared" si="4"/>
        <v>345009</v>
      </c>
      <c r="C59" s="41">
        <f t="shared" si="5"/>
        <v>407167</v>
      </c>
      <c r="D59" s="41">
        <f t="shared" si="6"/>
        <v>3</v>
      </c>
      <c r="E59" s="42" t="str">
        <f t="shared" si="2"/>
        <v>CASTELLON</v>
      </c>
      <c r="F59" s="42">
        <f t="shared" si="9"/>
        <v>10123</v>
      </c>
      <c r="G59" s="42">
        <f t="shared" si="8"/>
        <v>9798</v>
      </c>
    </row>
    <row r="60" spans="1:7" x14ac:dyDescent="0.25">
      <c r="A60" s="42" t="str">
        <f t="shared" si="3"/>
        <v>SANTANDER</v>
      </c>
      <c r="B60" s="41">
        <f t="shared" si="4"/>
        <v>17079</v>
      </c>
      <c r="C60" s="41">
        <f t="shared" si="5"/>
        <v>17556</v>
      </c>
      <c r="D60" s="41">
        <f t="shared" si="6"/>
        <v>17</v>
      </c>
      <c r="E60" s="42" t="str">
        <f t="shared" si="2"/>
        <v>MOTRIL</v>
      </c>
      <c r="F60" s="42">
        <f t="shared" si="9"/>
        <v>8575</v>
      </c>
      <c r="G60" s="42">
        <f t="shared" si="8"/>
        <v>3531</v>
      </c>
    </row>
    <row r="61" spans="1:7" x14ac:dyDescent="0.25">
      <c r="A61" s="42" t="str">
        <f t="shared" si="3"/>
        <v>SEVILLA</v>
      </c>
      <c r="B61" s="41">
        <f t="shared" si="4"/>
        <v>4190</v>
      </c>
      <c r="C61" s="41">
        <f t="shared" si="5"/>
        <v>0</v>
      </c>
      <c r="D61" s="41">
        <f t="shared" si="6"/>
        <v>25</v>
      </c>
      <c r="E61" s="42" t="str">
        <f t="shared" si="2"/>
        <v>FERROL-SAN CIBRAO</v>
      </c>
      <c r="F61" s="42">
        <f t="shared" si="9"/>
        <v>6864</v>
      </c>
      <c r="G61" s="42">
        <f t="shared" si="8"/>
        <v>6137</v>
      </c>
    </row>
    <row r="62" spans="1:7" x14ac:dyDescent="0.25">
      <c r="A62" s="42" t="str">
        <f t="shared" si="3"/>
        <v>TARRAGONA</v>
      </c>
      <c r="B62" s="41">
        <f t="shared" si="4"/>
        <v>44861</v>
      </c>
      <c r="C62" s="41">
        <f t="shared" si="5"/>
        <v>50338</v>
      </c>
      <c r="D62" s="41">
        <f t="shared" si="6"/>
        <v>10</v>
      </c>
      <c r="E62" s="42" t="str">
        <f t="shared" si="2"/>
        <v>SEVILLA</v>
      </c>
      <c r="F62" s="42">
        <f t="shared" si="9"/>
        <v>4190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89227</v>
      </c>
      <c r="C63" s="41">
        <f t="shared" si="5"/>
        <v>86453</v>
      </c>
      <c r="D63" s="41">
        <f t="shared" si="6"/>
        <v>6</v>
      </c>
      <c r="E63" s="42" t="str">
        <f t="shared" si="2"/>
        <v>VILAGARCIA</v>
      </c>
      <c r="F63" s="42">
        <f t="shared" si="9"/>
        <v>2771</v>
      </c>
      <c r="G63" s="42">
        <f t="shared" si="8"/>
        <v>2135</v>
      </c>
    </row>
    <row r="64" spans="1:7" x14ac:dyDescent="0.25">
      <c r="A64" s="42" t="str">
        <f t="shared" si="3"/>
        <v>VIGO</v>
      </c>
      <c r="B64" s="41">
        <f t="shared" si="4"/>
        <v>85470</v>
      </c>
      <c r="C64" s="41">
        <f t="shared" si="5"/>
        <v>100580</v>
      </c>
      <c r="D64" s="41">
        <f t="shared" si="6"/>
        <v>7</v>
      </c>
      <c r="E64" s="42" t="str">
        <f t="shared" si="2"/>
        <v>ALICANTE</v>
      </c>
      <c r="F64" s="42">
        <f t="shared" si="9"/>
        <v>2680</v>
      </c>
      <c r="G64" s="42">
        <f t="shared" si="8"/>
        <v>3605</v>
      </c>
    </row>
    <row r="65" spans="1:7" x14ac:dyDescent="0.25">
      <c r="A65" s="42" t="str">
        <f t="shared" si="3"/>
        <v>VILAGARCIA</v>
      </c>
      <c r="B65" s="41">
        <f t="shared" si="4"/>
        <v>2771</v>
      </c>
      <c r="C65" s="41">
        <f t="shared" si="5"/>
        <v>2135</v>
      </c>
      <c r="D65" s="41">
        <f t="shared" si="6"/>
        <v>26</v>
      </c>
      <c r="E65" s="42" t="str">
        <f t="shared" si="2"/>
        <v>MELILLA</v>
      </c>
      <c r="F65" s="42">
        <f t="shared" si="9"/>
        <v>180</v>
      </c>
      <c r="G65" s="42">
        <f t="shared" si="8"/>
        <v>4034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531</v>
      </c>
      <c r="D8" s="28">
        <v>0</v>
      </c>
      <c r="E8" s="28">
        <v>16731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3131685</v>
      </c>
      <c r="C11" s="27">
        <v>2960441</v>
      </c>
      <c r="D11" s="27">
        <v>12133287</v>
      </c>
      <c r="E11" s="27">
        <v>10808181</v>
      </c>
      <c r="F11" s="10">
        <f t="shared" si="0"/>
        <v>-10.921245001457564</v>
      </c>
      <c r="G11" s="1"/>
      <c r="H11" s="1"/>
      <c r="I11" s="1"/>
    </row>
    <row r="12" spans="1:12" x14ac:dyDescent="0.25">
      <c r="A12" s="11" t="s">
        <v>49</v>
      </c>
      <c r="B12" s="28">
        <v>6510</v>
      </c>
      <c r="C12" s="28">
        <v>91</v>
      </c>
      <c r="D12" s="28">
        <v>135443</v>
      </c>
      <c r="E12" s="28">
        <v>56232</v>
      </c>
      <c r="F12" s="13">
        <f t="shared" si="0"/>
        <v>-58.482904247543246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10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597622</v>
      </c>
      <c r="C14" s="28">
        <v>584733</v>
      </c>
      <c r="D14" s="28">
        <v>2317959</v>
      </c>
      <c r="E14" s="28">
        <v>2813696</v>
      </c>
      <c r="F14" s="13">
        <f t="shared" si="0"/>
        <v>21.386788981168351</v>
      </c>
      <c r="G14" s="1"/>
      <c r="H14" s="1"/>
      <c r="I14" s="1"/>
    </row>
    <row r="15" spans="1:12" x14ac:dyDescent="0.25">
      <c r="A15" s="8" t="s">
        <v>52</v>
      </c>
      <c r="B15" s="27">
        <v>61524</v>
      </c>
      <c r="C15" s="27">
        <v>16010</v>
      </c>
      <c r="D15" s="27">
        <v>108576</v>
      </c>
      <c r="E15" s="27">
        <v>188921</v>
      </c>
      <c r="F15" s="10">
        <f t="shared" si="0"/>
        <v>73.998857942823463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556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1260</v>
      </c>
      <c r="C17" s="27">
        <v>9524</v>
      </c>
      <c r="D17" s="27">
        <v>2052</v>
      </c>
      <c r="E17" s="27">
        <v>33278</v>
      </c>
      <c r="F17" s="10">
        <f t="shared" si="0"/>
        <v>1521.7348927875244</v>
      </c>
      <c r="G17" s="1"/>
      <c r="H17" s="1"/>
      <c r="I17" s="1"/>
    </row>
    <row r="18" spans="1:9" x14ac:dyDescent="0.25">
      <c r="A18" s="11" t="s">
        <v>55</v>
      </c>
      <c r="B18" s="28">
        <v>60996</v>
      </c>
      <c r="C18" s="28">
        <v>0</v>
      </c>
      <c r="D18" s="28">
        <v>312588</v>
      </c>
      <c r="E18" s="28">
        <v>124</v>
      </c>
      <c r="F18" s="13">
        <f t="shared" si="0"/>
        <v>-99.960331170742322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39001</v>
      </c>
      <c r="C20" s="28">
        <v>35724</v>
      </c>
      <c r="D20" s="28">
        <v>151263</v>
      </c>
      <c r="E20" s="28">
        <v>142878</v>
      </c>
      <c r="F20" s="13">
        <f t="shared" si="0"/>
        <v>-5.5433252018008403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405553</v>
      </c>
      <c r="D21" s="27">
        <v>0</v>
      </c>
      <c r="E21" s="27">
        <v>407553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665574</v>
      </c>
      <c r="C22" s="28">
        <v>799073</v>
      </c>
      <c r="D22" s="28">
        <v>2725610</v>
      </c>
      <c r="E22" s="28">
        <v>2980878</v>
      </c>
      <c r="F22" s="13">
        <f t="shared" si="0"/>
        <v>9.3655365220996458</v>
      </c>
      <c r="G22" s="1"/>
      <c r="H22" s="1"/>
      <c r="I22" s="1"/>
    </row>
    <row r="23" spans="1:9" x14ac:dyDescent="0.25">
      <c r="A23" s="8" t="s">
        <v>60</v>
      </c>
      <c r="B23" s="27">
        <v>150015</v>
      </c>
      <c r="C23" s="27">
        <v>93059</v>
      </c>
      <c r="D23" s="27">
        <v>310625</v>
      </c>
      <c r="E23" s="27">
        <v>273384</v>
      </c>
      <c r="F23" s="10">
        <f t="shared" si="0"/>
        <v>-11.989054325955735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125</v>
      </c>
      <c r="D24" s="28">
        <v>116</v>
      </c>
      <c r="E24" s="28">
        <v>11988</v>
      </c>
      <c r="F24" s="13">
        <f t="shared" si="0"/>
        <v>10234.48275862069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15096</v>
      </c>
      <c r="C28" s="28">
        <v>18515</v>
      </c>
      <c r="D28" s="28">
        <v>80201</v>
      </c>
      <c r="E28" s="28">
        <v>207164</v>
      </c>
      <c r="F28" s="13">
        <f t="shared" si="0"/>
        <v>158.3060061595242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34</v>
      </c>
      <c r="E29" s="27">
        <v>290</v>
      </c>
      <c r="F29" s="10">
        <f t="shared" si="0"/>
        <v>752.94117647058829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614790</v>
      </c>
      <c r="C31" s="27">
        <v>474645</v>
      </c>
      <c r="D31" s="27">
        <v>2400809</v>
      </c>
      <c r="E31" s="27">
        <v>1747764</v>
      </c>
      <c r="F31" s="10">
        <f t="shared" si="0"/>
        <v>-27.201039316330451</v>
      </c>
      <c r="G31" s="1"/>
      <c r="H31" s="1"/>
      <c r="I31" s="1"/>
    </row>
    <row r="32" spans="1:9" x14ac:dyDescent="0.25">
      <c r="A32" s="11" t="s">
        <v>69</v>
      </c>
      <c r="B32" s="28">
        <v>2488106</v>
      </c>
      <c r="C32" s="28">
        <v>2784326</v>
      </c>
      <c r="D32" s="28">
        <v>9087956</v>
      </c>
      <c r="E32" s="28">
        <v>10331595</v>
      </c>
      <c r="F32" s="13">
        <f t="shared" si="0"/>
        <v>13.684474264620121</v>
      </c>
      <c r="G32" s="1"/>
      <c r="H32" s="1"/>
      <c r="I32" s="1"/>
    </row>
    <row r="33" spans="1:9" x14ac:dyDescent="0.25">
      <c r="A33" s="8" t="s">
        <v>70</v>
      </c>
      <c r="B33" s="27">
        <v>26439</v>
      </c>
      <c r="C33" s="27">
        <v>31450</v>
      </c>
      <c r="D33" s="27">
        <v>93126</v>
      </c>
      <c r="E33" s="27">
        <v>100736</v>
      </c>
      <c r="F33" s="10">
        <f t="shared" si="0"/>
        <v>8.1717243304769909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12545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7858618</v>
      </c>
      <c r="C35" s="15">
        <f t="shared" ref="C35:E35" si="1">SUM(C7:C34)</f>
        <v>8213800</v>
      </c>
      <c r="D35" s="15">
        <f t="shared" si="1"/>
        <v>29861513</v>
      </c>
      <c r="E35" s="15">
        <f t="shared" si="1"/>
        <v>30134494</v>
      </c>
      <c r="F35" s="16">
        <f t="shared" si="0"/>
        <v>0.91415662695992239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10808181</v>
      </c>
      <c r="G38" s="42">
        <f>LOOKUP(E38,$A$38:$A$65,$C$38:$C$65)</f>
        <v>12133287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16731</v>
      </c>
      <c r="C39" s="41">
        <f t="shared" ref="C39:C65" si="5">D8</f>
        <v>0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10331595</v>
      </c>
      <c r="G39" s="42">
        <f t="shared" ref="G39:G65" si="8">LOOKUP(E39,$A$38:$A$65,$C$38:$C$65)</f>
        <v>9087956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2980878</v>
      </c>
      <c r="G40" s="42">
        <f t="shared" si="8"/>
        <v>2725610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2813696</v>
      </c>
      <c r="G41" s="42">
        <f t="shared" si="8"/>
        <v>2317959</v>
      </c>
    </row>
    <row r="42" spans="1:9" x14ac:dyDescent="0.25">
      <c r="A42" s="42" t="str">
        <f t="shared" si="3"/>
        <v>BAHIA DE ALGECIRAS</v>
      </c>
      <c r="B42" s="41">
        <f t="shared" si="4"/>
        <v>10808181</v>
      </c>
      <c r="C42" s="41">
        <f t="shared" si="5"/>
        <v>12133287</v>
      </c>
      <c r="D42" s="41">
        <f t="shared" si="6"/>
        <v>1</v>
      </c>
      <c r="E42" s="42" t="str">
        <f t="shared" si="2"/>
        <v>TARRAGONA</v>
      </c>
      <c r="F42" s="42">
        <f t="shared" si="7"/>
        <v>1747764</v>
      </c>
      <c r="G42" s="42">
        <f t="shared" si="8"/>
        <v>2400809</v>
      </c>
    </row>
    <row r="43" spans="1:9" x14ac:dyDescent="0.25">
      <c r="A43" s="42" t="str">
        <f t="shared" si="3"/>
        <v>BAHIA DE CADIZ</v>
      </c>
      <c r="B43" s="41">
        <f t="shared" si="4"/>
        <v>56232</v>
      </c>
      <c r="C43" s="41">
        <f t="shared" si="5"/>
        <v>135443</v>
      </c>
      <c r="D43" s="41">
        <f t="shared" si="6"/>
        <v>12</v>
      </c>
      <c r="E43" s="42" t="str">
        <f t="shared" si="2"/>
        <v>HUELVA</v>
      </c>
      <c r="F43" s="42">
        <f t="shared" si="7"/>
        <v>407553</v>
      </c>
      <c r="G43" s="42">
        <f t="shared" si="8"/>
        <v>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10</v>
      </c>
      <c r="D44" s="41">
        <f t="shared" si="6"/>
        <v>28</v>
      </c>
      <c r="E44" s="42" t="str">
        <f t="shared" si="2"/>
        <v>MALAGA</v>
      </c>
      <c r="F44" s="42">
        <f t="shared" si="7"/>
        <v>273384</v>
      </c>
      <c r="G44" s="42">
        <f t="shared" si="8"/>
        <v>310625</v>
      </c>
    </row>
    <row r="45" spans="1:9" x14ac:dyDescent="0.25">
      <c r="A45" s="42" t="str">
        <f t="shared" si="3"/>
        <v>BARCELONA</v>
      </c>
      <c r="B45" s="41">
        <f t="shared" si="4"/>
        <v>2813696</v>
      </c>
      <c r="C45" s="41">
        <f t="shared" si="5"/>
        <v>2317959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207164</v>
      </c>
      <c r="G45" s="42">
        <f t="shared" si="8"/>
        <v>80201</v>
      </c>
    </row>
    <row r="46" spans="1:9" x14ac:dyDescent="0.25">
      <c r="A46" s="42" t="str">
        <f t="shared" si="3"/>
        <v>BILBAO</v>
      </c>
      <c r="B46" s="41">
        <f t="shared" si="4"/>
        <v>188921</v>
      </c>
      <c r="C46" s="41">
        <f t="shared" si="5"/>
        <v>108576</v>
      </c>
      <c r="D46" s="41">
        <f t="shared" si="6"/>
        <v>9</v>
      </c>
      <c r="E46" s="42" t="str">
        <f t="shared" si="2"/>
        <v>BILBAO</v>
      </c>
      <c r="F46" s="42">
        <f t="shared" si="7"/>
        <v>188921</v>
      </c>
      <c r="G46" s="42">
        <f t="shared" si="8"/>
        <v>108576</v>
      </c>
    </row>
    <row r="47" spans="1:9" x14ac:dyDescent="0.25">
      <c r="A47" s="42" t="str">
        <f t="shared" si="3"/>
        <v>CARTAGENA</v>
      </c>
      <c r="B47" s="41">
        <f t="shared" si="4"/>
        <v>556</v>
      </c>
      <c r="C47" s="41">
        <f t="shared" si="5"/>
        <v>0</v>
      </c>
      <c r="D47" s="41">
        <f t="shared" si="6"/>
        <v>17</v>
      </c>
      <c r="E47" s="42" t="str">
        <f t="shared" si="2"/>
        <v>GIJON</v>
      </c>
      <c r="F47" s="42">
        <f t="shared" si="7"/>
        <v>142878</v>
      </c>
      <c r="G47" s="42">
        <f t="shared" si="8"/>
        <v>151263</v>
      </c>
    </row>
    <row r="48" spans="1:9" x14ac:dyDescent="0.25">
      <c r="A48" s="42" t="str">
        <f t="shared" si="3"/>
        <v>CASTELLON</v>
      </c>
      <c r="B48" s="41">
        <f t="shared" si="4"/>
        <v>33278</v>
      </c>
      <c r="C48" s="41">
        <f t="shared" si="5"/>
        <v>2052</v>
      </c>
      <c r="D48" s="41">
        <f t="shared" si="6"/>
        <v>13</v>
      </c>
      <c r="E48" s="42" t="str">
        <f t="shared" si="2"/>
        <v>VIGO</v>
      </c>
      <c r="F48" s="42">
        <f t="shared" si="7"/>
        <v>100736</v>
      </c>
      <c r="G48" s="42">
        <f t="shared" si="8"/>
        <v>93126</v>
      </c>
    </row>
    <row r="49" spans="1:7" x14ac:dyDescent="0.25">
      <c r="A49" s="42" t="str">
        <f t="shared" si="3"/>
        <v>CEUTA</v>
      </c>
      <c r="B49" s="41">
        <f t="shared" si="4"/>
        <v>124</v>
      </c>
      <c r="C49" s="41">
        <f t="shared" si="5"/>
        <v>312588</v>
      </c>
      <c r="D49" s="41">
        <f t="shared" si="6"/>
        <v>19</v>
      </c>
      <c r="E49" s="42" t="str">
        <f t="shared" si="2"/>
        <v>BAHIA DE CADIZ</v>
      </c>
      <c r="F49" s="42">
        <f t="shared" si="7"/>
        <v>56232</v>
      </c>
      <c r="G49" s="42">
        <f t="shared" si="8"/>
        <v>135443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33278</v>
      </c>
      <c r="G50" s="42">
        <f t="shared" si="8"/>
        <v>2052</v>
      </c>
    </row>
    <row r="51" spans="1:7" x14ac:dyDescent="0.25">
      <c r="A51" s="42" t="str">
        <f t="shared" si="3"/>
        <v>GIJON</v>
      </c>
      <c r="B51" s="41">
        <f t="shared" si="4"/>
        <v>142878</v>
      </c>
      <c r="C51" s="41">
        <f t="shared" si="5"/>
        <v>151263</v>
      </c>
      <c r="D51" s="41">
        <f t="shared" si="6"/>
        <v>10</v>
      </c>
      <c r="E51" s="42" t="str">
        <f t="shared" si="2"/>
        <v>ALICANTE</v>
      </c>
      <c r="F51" s="42">
        <f t="shared" si="7"/>
        <v>16731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407553</v>
      </c>
      <c r="C52" s="41">
        <f t="shared" si="5"/>
        <v>0</v>
      </c>
      <c r="D52" s="41">
        <f t="shared" si="6"/>
        <v>6</v>
      </c>
      <c r="E52" s="42" t="str">
        <f t="shared" si="2"/>
        <v>VILAGARCIA</v>
      </c>
      <c r="F52" s="42">
        <f t="shared" si="7"/>
        <v>12545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2980878</v>
      </c>
      <c r="C53" s="41">
        <f t="shared" si="5"/>
        <v>2725610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11988</v>
      </c>
      <c r="G53" s="42">
        <f t="shared" si="8"/>
        <v>116</v>
      </c>
    </row>
    <row r="54" spans="1:7" x14ac:dyDescent="0.25">
      <c r="A54" s="42" t="str">
        <f t="shared" si="3"/>
        <v>MALAGA</v>
      </c>
      <c r="B54" s="41">
        <f t="shared" si="4"/>
        <v>273384</v>
      </c>
      <c r="C54" s="41">
        <f t="shared" si="5"/>
        <v>310625</v>
      </c>
      <c r="D54" s="41">
        <f t="shared" si="6"/>
        <v>7</v>
      </c>
      <c r="E54" s="42" t="str">
        <f t="shared" si="2"/>
        <v>CARTAGENA</v>
      </c>
      <c r="F54" s="42">
        <f t="shared" si="7"/>
        <v>556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11988</v>
      </c>
      <c r="C55" s="41">
        <f t="shared" si="5"/>
        <v>116</v>
      </c>
      <c r="D55" s="41">
        <f t="shared" si="6"/>
        <v>16</v>
      </c>
      <c r="E55" s="42" t="str">
        <f t="shared" si="2"/>
        <v>SANTANDER</v>
      </c>
      <c r="F55" s="42">
        <f t="shared" ref="F55:F65" si="9">LOOKUP(E55,$A$38:$A$65,$B$38:$B$65)</f>
        <v>290</v>
      </c>
      <c r="G55" s="42">
        <f t="shared" si="8"/>
        <v>34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124</v>
      </c>
      <c r="G56" s="42">
        <f t="shared" si="8"/>
        <v>312588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207164</v>
      </c>
      <c r="C59" s="41">
        <f t="shared" si="5"/>
        <v>80201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290</v>
      </c>
      <c r="C60" s="41">
        <f t="shared" si="5"/>
        <v>34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1747764</v>
      </c>
      <c r="C62" s="41">
        <f t="shared" si="5"/>
        <v>2400809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10331595</v>
      </c>
      <c r="C63" s="41">
        <f t="shared" si="5"/>
        <v>9087956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100736</v>
      </c>
      <c r="C64" s="41">
        <f t="shared" si="5"/>
        <v>93126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12545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531</v>
      </c>
      <c r="D8" s="30">
        <v>0</v>
      </c>
      <c r="E8" s="30">
        <v>16731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3130570</v>
      </c>
      <c r="C11" s="29">
        <v>2957109</v>
      </c>
      <c r="D11" s="29">
        <v>12074871</v>
      </c>
      <c r="E11" s="29">
        <v>10688543</v>
      </c>
      <c r="F11" s="10">
        <f t="shared" si="0"/>
        <v>-11.481099880901425</v>
      </c>
      <c r="G11" s="1"/>
      <c r="H11" s="1"/>
      <c r="I11" s="1"/>
    </row>
    <row r="12" spans="1:12" x14ac:dyDescent="0.25">
      <c r="A12" s="11" t="s">
        <v>49</v>
      </c>
      <c r="B12" s="30">
        <v>54</v>
      </c>
      <c r="C12" s="30">
        <v>54</v>
      </c>
      <c r="D12" s="30">
        <v>86</v>
      </c>
      <c r="E12" s="30">
        <v>2751</v>
      </c>
      <c r="F12" s="13">
        <f t="shared" si="0"/>
        <v>3098.8372093023254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571010</v>
      </c>
      <c r="C14" s="30">
        <v>545924</v>
      </c>
      <c r="D14" s="30">
        <v>2206989</v>
      </c>
      <c r="E14" s="30">
        <v>2719344</v>
      </c>
      <c r="F14" s="13">
        <f t="shared" si="0"/>
        <v>23.215113441888477</v>
      </c>
      <c r="G14" s="1"/>
      <c r="H14" s="1"/>
      <c r="I14" s="1"/>
    </row>
    <row r="15" spans="1:12" x14ac:dyDescent="0.25">
      <c r="A15" s="8" t="s">
        <v>52</v>
      </c>
      <c r="B15" s="29">
        <v>9358</v>
      </c>
      <c r="C15" s="29">
        <v>6814</v>
      </c>
      <c r="D15" s="29">
        <v>35786</v>
      </c>
      <c r="E15" s="29">
        <v>28230</v>
      </c>
      <c r="F15" s="10">
        <f t="shared" si="0"/>
        <v>-21.114402280221313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334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1260</v>
      </c>
      <c r="C17" s="29">
        <v>3420</v>
      </c>
      <c r="D17" s="29">
        <v>2045</v>
      </c>
      <c r="E17" s="29">
        <v>13788</v>
      </c>
      <c r="F17" s="10">
        <f t="shared" si="0"/>
        <v>574.22982885085571</v>
      </c>
      <c r="G17" s="1"/>
      <c r="H17" s="1"/>
      <c r="I17" s="1"/>
    </row>
    <row r="18" spans="1:9" x14ac:dyDescent="0.25">
      <c r="A18" s="11" t="s">
        <v>55</v>
      </c>
      <c r="B18" s="30">
        <v>32</v>
      </c>
      <c r="C18" s="30">
        <v>0</v>
      </c>
      <c r="D18" s="30">
        <v>32</v>
      </c>
      <c r="E18" s="30">
        <v>60</v>
      </c>
      <c r="F18" s="17">
        <f t="shared" si="0"/>
        <v>87.5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625136</v>
      </c>
      <c r="C22" s="30">
        <v>713936</v>
      </c>
      <c r="D22" s="30">
        <v>2574430</v>
      </c>
      <c r="E22" s="30">
        <v>2761950</v>
      </c>
      <c r="F22" s="13">
        <f t="shared" si="0"/>
        <v>7.2839424649339861</v>
      </c>
      <c r="G22" s="1"/>
      <c r="H22" s="1"/>
      <c r="I22" s="1"/>
    </row>
    <row r="23" spans="1:9" x14ac:dyDescent="0.25">
      <c r="A23" s="8" t="s">
        <v>60</v>
      </c>
      <c r="B23" s="29">
        <v>150015</v>
      </c>
      <c r="C23" s="29">
        <v>93059</v>
      </c>
      <c r="D23" s="29">
        <v>310625</v>
      </c>
      <c r="E23" s="29">
        <v>273384</v>
      </c>
      <c r="F23" s="10">
        <f t="shared" si="0"/>
        <v>-11.989054325955735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125</v>
      </c>
      <c r="D24" s="30">
        <v>116</v>
      </c>
      <c r="E24" s="30">
        <v>11988</v>
      </c>
      <c r="F24" s="13">
        <f t="shared" si="0"/>
        <v>10234.48275862069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11508</v>
      </c>
      <c r="C28" s="30">
        <v>16032</v>
      </c>
      <c r="D28" s="30">
        <v>66079</v>
      </c>
      <c r="E28" s="30">
        <v>53831</v>
      </c>
      <c r="F28" s="13">
        <f t="shared" si="0"/>
        <v>-18.535389458072913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183244</v>
      </c>
      <c r="C31" s="29">
        <v>136179</v>
      </c>
      <c r="D31" s="29">
        <v>756966</v>
      </c>
      <c r="E31" s="29">
        <v>567276</v>
      </c>
      <c r="F31" s="10">
        <f t="shared" si="0"/>
        <v>-25.059249688889594</v>
      </c>
      <c r="G31" s="1"/>
      <c r="H31" s="1"/>
      <c r="I31" s="1"/>
    </row>
    <row r="32" spans="1:9" x14ac:dyDescent="0.25">
      <c r="A32" s="11" t="s">
        <v>69</v>
      </c>
      <c r="B32" s="30">
        <v>2483149</v>
      </c>
      <c r="C32" s="30">
        <v>2780888</v>
      </c>
      <c r="D32" s="30">
        <v>9078113</v>
      </c>
      <c r="E32" s="30">
        <v>10091121</v>
      </c>
      <c r="F32" s="13">
        <f t="shared" si="0"/>
        <v>11.15879478477521</v>
      </c>
      <c r="G32" s="1"/>
      <c r="H32" s="1"/>
      <c r="I32" s="1"/>
    </row>
    <row r="33" spans="1:9" x14ac:dyDescent="0.25">
      <c r="A33" s="8" t="s">
        <v>70</v>
      </c>
      <c r="B33" s="29">
        <v>13824</v>
      </c>
      <c r="C33" s="29">
        <v>17547</v>
      </c>
      <c r="D33" s="29">
        <v>56842</v>
      </c>
      <c r="E33" s="29">
        <v>51039</v>
      </c>
      <c r="F33" s="10">
        <f t="shared" si="0"/>
        <v>-10.209000387037747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7179160</v>
      </c>
      <c r="C35" s="15">
        <f t="shared" ref="C35:E35" si="1">SUM(C7:C34)</f>
        <v>7271618</v>
      </c>
      <c r="D35" s="15">
        <f t="shared" si="1"/>
        <v>27163026</v>
      </c>
      <c r="E35" s="15">
        <f t="shared" si="1"/>
        <v>27280486</v>
      </c>
      <c r="F35" s="16">
        <f t="shared" si="0"/>
        <v>0.43242604855585398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10688543</v>
      </c>
      <c r="G38" s="42">
        <f>LOOKUP(E38,$A$38:$A$65,$C$38:$C$65)</f>
        <v>12074871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16731</v>
      </c>
      <c r="C39" s="41">
        <f t="shared" ref="C39:C65" si="5">D8</f>
        <v>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10091121</v>
      </c>
      <c r="G39" s="42">
        <f t="shared" ref="G39:G65" si="8">LOOKUP(E39,$A$38:$A$65,$C$38:$C$65)</f>
        <v>9078113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2761950</v>
      </c>
      <c r="G40" s="42">
        <f t="shared" si="8"/>
        <v>2574430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2719344</v>
      </c>
      <c r="G41" s="42">
        <f t="shared" si="8"/>
        <v>2206989</v>
      </c>
    </row>
    <row r="42" spans="1:9" x14ac:dyDescent="0.25">
      <c r="A42" s="42" t="str">
        <f t="shared" si="3"/>
        <v>BAHIA DE ALGECIRAS</v>
      </c>
      <c r="B42" s="41">
        <f t="shared" si="4"/>
        <v>10688543</v>
      </c>
      <c r="C42" s="41">
        <f t="shared" si="5"/>
        <v>12074871</v>
      </c>
      <c r="D42" s="41">
        <f t="shared" si="6"/>
        <v>1</v>
      </c>
      <c r="E42" s="42" t="str">
        <f t="shared" si="2"/>
        <v>TARRAGONA</v>
      </c>
      <c r="F42" s="42">
        <f t="shared" si="7"/>
        <v>567276</v>
      </c>
      <c r="G42" s="42">
        <f t="shared" si="8"/>
        <v>756966</v>
      </c>
    </row>
    <row r="43" spans="1:9" x14ac:dyDescent="0.25">
      <c r="A43" s="42" t="str">
        <f t="shared" si="3"/>
        <v>BAHIA DE CADIZ</v>
      </c>
      <c r="B43" s="41">
        <f t="shared" si="4"/>
        <v>2751</v>
      </c>
      <c r="C43" s="41">
        <f t="shared" si="5"/>
        <v>86</v>
      </c>
      <c r="D43" s="41">
        <f t="shared" si="6"/>
        <v>13</v>
      </c>
      <c r="E43" s="42" t="str">
        <f t="shared" si="2"/>
        <v>MALAGA</v>
      </c>
      <c r="F43" s="42">
        <f t="shared" si="7"/>
        <v>273384</v>
      </c>
      <c r="G43" s="42">
        <f t="shared" si="8"/>
        <v>310625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53831</v>
      </c>
      <c r="G44" s="42">
        <f t="shared" si="8"/>
        <v>66079</v>
      </c>
    </row>
    <row r="45" spans="1:9" x14ac:dyDescent="0.25">
      <c r="A45" s="42" t="str">
        <f t="shared" si="3"/>
        <v>BARCELONA</v>
      </c>
      <c r="B45" s="41">
        <f t="shared" si="4"/>
        <v>2719344</v>
      </c>
      <c r="C45" s="41">
        <f t="shared" si="5"/>
        <v>2206989</v>
      </c>
      <c r="D45" s="41">
        <f t="shared" si="6"/>
        <v>4</v>
      </c>
      <c r="E45" s="42" t="str">
        <f t="shared" si="2"/>
        <v>VIGO</v>
      </c>
      <c r="F45" s="42">
        <f t="shared" si="7"/>
        <v>51039</v>
      </c>
      <c r="G45" s="42">
        <f t="shared" si="8"/>
        <v>56842</v>
      </c>
    </row>
    <row r="46" spans="1:9" x14ac:dyDescent="0.25">
      <c r="A46" s="42" t="str">
        <f t="shared" si="3"/>
        <v>BILBAO</v>
      </c>
      <c r="B46" s="41">
        <f t="shared" si="4"/>
        <v>28230</v>
      </c>
      <c r="C46" s="41">
        <f t="shared" si="5"/>
        <v>35786</v>
      </c>
      <c r="D46" s="41">
        <f t="shared" si="6"/>
        <v>9</v>
      </c>
      <c r="E46" s="42" t="str">
        <f t="shared" si="2"/>
        <v>BILBAO</v>
      </c>
      <c r="F46" s="42">
        <f t="shared" si="7"/>
        <v>28230</v>
      </c>
      <c r="G46" s="42">
        <f t="shared" si="8"/>
        <v>35786</v>
      </c>
    </row>
    <row r="47" spans="1:9" x14ac:dyDescent="0.25">
      <c r="A47" s="42" t="str">
        <f t="shared" si="3"/>
        <v>CARTAGENA</v>
      </c>
      <c r="B47" s="41">
        <f t="shared" si="4"/>
        <v>334</v>
      </c>
      <c r="C47" s="41">
        <f t="shared" si="5"/>
        <v>0</v>
      </c>
      <c r="D47" s="41">
        <f t="shared" si="6"/>
        <v>14</v>
      </c>
      <c r="E47" s="42" t="str">
        <f t="shared" si="2"/>
        <v>ALICANTE</v>
      </c>
      <c r="F47" s="42">
        <f t="shared" si="7"/>
        <v>16731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13788</v>
      </c>
      <c r="C48" s="41">
        <f t="shared" si="5"/>
        <v>2045</v>
      </c>
      <c r="D48" s="41">
        <f t="shared" si="6"/>
        <v>11</v>
      </c>
      <c r="E48" s="42" t="str">
        <f t="shared" si="2"/>
        <v>CASTELLON</v>
      </c>
      <c r="F48" s="42">
        <f t="shared" si="7"/>
        <v>13788</v>
      </c>
      <c r="G48" s="42">
        <f t="shared" si="8"/>
        <v>2045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32</v>
      </c>
      <c r="D49" s="41">
        <f t="shared" si="6"/>
        <v>16</v>
      </c>
      <c r="E49" s="42" t="str">
        <f t="shared" si="2"/>
        <v>MARIN Y RIA DE PONTEVEDRA</v>
      </c>
      <c r="F49" s="42">
        <f t="shared" si="7"/>
        <v>11988</v>
      </c>
      <c r="G49" s="42">
        <f t="shared" si="8"/>
        <v>116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2751</v>
      </c>
      <c r="G50" s="42">
        <f t="shared" si="8"/>
        <v>86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334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116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2761950</v>
      </c>
      <c r="C53" s="41">
        <f t="shared" si="5"/>
        <v>2574430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32</v>
      </c>
    </row>
    <row r="54" spans="1:7" x14ac:dyDescent="0.25">
      <c r="A54" s="42" t="str">
        <f t="shared" si="3"/>
        <v>MALAGA</v>
      </c>
      <c r="B54" s="41">
        <f t="shared" si="4"/>
        <v>273384</v>
      </c>
      <c r="C54" s="41">
        <f t="shared" si="5"/>
        <v>310625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11988</v>
      </c>
      <c r="C55" s="41">
        <f t="shared" si="5"/>
        <v>116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53831</v>
      </c>
      <c r="C59" s="41">
        <f t="shared" si="5"/>
        <v>66079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567276</v>
      </c>
      <c r="C62" s="41">
        <f t="shared" si="5"/>
        <v>756966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10091121</v>
      </c>
      <c r="C63" s="41">
        <f t="shared" si="5"/>
        <v>9078113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51039</v>
      </c>
      <c r="C64" s="41">
        <f t="shared" si="5"/>
        <v>56842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3392</v>
      </c>
      <c r="C7" s="31">
        <v>3652</v>
      </c>
      <c r="D7" s="31">
        <v>26166</v>
      </c>
      <c r="E7" s="31">
        <v>18871</v>
      </c>
      <c r="F7" s="10">
        <f>((E7*100)/D7)-100</f>
        <v>-27.879691202323627</v>
      </c>
      <c r="G7" s="1"/>
      <c r="H7" s="1"/>
      <c r="I7" s="1"/>
    </row>
    <row r="8" spans="1:12" x14ac:dyDescent="0.25">
      <c r="A8" s="11" t="s">
        <v>45</v>
      </c>
      <c r="B8" s="32">
        <v>87932</v>
      </c>
      <c r="C8" s="32">
        <v>111739</v>
      </c>
      <c r="D8" s="32">
        <v>353119</v>
      </c>
      <c r="E8" s="32">
        <v>420122</v>
      </c>
      <c r="F8" s="13">
        <f t="shared" ref="F8:F35" si="0">((E8*100)/D8)-100</f>
        <v>18.974623285634593</v>
      </c>
      <c r="G8" s="1"/>
      <c r="H8" s="1"/>
      <c r="I8" s="1"/>
    </row>
    <row r="9" spans="1:12" x14ac:dyDescent="0.25">
      <c r="A9" s="8" t="s">
        <v>46</v>
      </c>
      <c r="B9" s="31">
        <v>2381</v>
      </c>
      <c r="C9" s="31">
        <v>4329</v>
      </c>
      <c r="D9" s="31">
        <v>9354</v>
      </c>
      <c r="E9" s="31">
        <v>15388</v>
      </c>
      <c r="F9" s="10">
        <f t="shared" si="0"/>
        <v>64.507162711139614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3289862</v>
      </c>
      <c r="C11" s="31">
        <v>3209698</v>
      </c>
      <c r="D11" s="31">
        <v>12698417</v>
      </c>
      <c r="E11" s="31">
        <v>11645449</v>
      </c>
      <c r="F11" s="10">
        <f t="shared" si="0"/>
        <v>-8.2921201910442903</v>
      </c>
      <c r="G11" s="1"/>
      <c r="H11" s="1"/>
      <c r="I11" s="1"/>
    </row>
    <row r="12" spans="1:12" x14ac:dyDescent="0.25">
      <c r="A12" s="11" t="s">
        <v>49</v>
      </c>
      <c r="B12" s="32">
        <v>96289</v>
      </c>
      <c r="C12" s="32">
        <v>63409</v>
      </c>
      <c r="D12" s="32">
        <v>391901</v>
      </c>
      <c r="E12" s="32">
        <v>258278</v>
      </c>
      <c r="F12" s="13">
        <f t="shared" si="0"/>
        <v>-34.096111007626931</v>
      </c>
      <c r="G12" s="1"/>
      <c r="H12" s="1"/>
      <c r="I12" s="1"/>
    </row>
    <row r="13" spans="1:12" x14ac:dyDescent="0.25">
      <c r="A13" s="8" t="s">
        <v>50</v>
      </c>
      <c r="B13" s="31">
        <v>50600</v>
      </c>
      <c r="C13" s="31">
        <v>27951</v>
      </c>
      <c r="D13" s="31">
        <v>169695</v>
      </c>
      <c r="E13" s="31">
        <v>111609</v>
      </c>
      <c r="F13" s="10">
        <f t="shared" si="0"/>
        <v>-34.229647308406257</v>
      </c>
      <c r="G13" s="1"/>
      <c r="H13" s="1"/>
      <c r="I13" s="1"/>
    </row>
    <row r="14" spans="1:12" x14ac:dyDescent="0.25">
      <c r="A14" s="11" t="s">
        <v>51</v>
      </c>
      <c r="B14" s="32">
        <v>1477818</v>
      </c>
      <c r="C14" s="32">
        <v>1533564</v>
      </c>
      <c r="D14" s="32">
        <v>5871294</v>
      </c>
      <c r="E14" s="32">
        <v>6785221</v>
      </c>
      <c r="F14" s="13">
        <f t="shared" si="0"/>
        <v>15.56602343537898</v>
      </c>
      <c r="G14" s="1"/>
      <c r="H14" s="1"/>
      <c r="I14" s="1"/>
    </row>
    <row r="15" spans="1:12" x14ac:dyDescent="0.25">
      <c r="A15" s="8" t="s">
        <v>52</v>
      </c>
      <c r="B15" s="31">
        <v>447134</v>
      </c>
      <c r="C15" s="31">
        <v>492787</v>
      </c>
      <c r="D15" s="31">
        <v>1681915</v>
      </c>
      <c r="E15" s="31">
        <v>1830521</v>
      </c>
      <c r="F15" s="10">
        <f t="shared" si="0"/>
        <v>8.835523792819501</v>
      </c>
      <c r="G15" s="1"/>
      <c r="H15" s="1"/>
      <c r="I15" s="1"/>
    </row>
    <row r="16" spans="1:12" x14ac:dyDescent="0.25">
      <c r="A16" s="11" t="s">
        <v>53</v>
      </c>
      <c r="B16" s="32">
        <v>61535</v>
      </c>
      <c r="C16" s="32">
        <v>71217</v>
      </c>
      <c r="D16" s="32">
        <v>218981</v>
      </c>
      <c r="E16" s="32">
        <v>269042</v>
      </c>
      <c r="F16" s="13">
        <f t="shared" si="0"/>
        <v>22.860887474255762</v>
      </c>
      <c r="G16" s="1"/>
      <c r="H16" s="1"/>
      <c r="I16" s="1"/>
    </row>
    <row r="17" spans="1:9" x14ac:dyDescent="0.25">
      <c r="A17" s="8" t="s">
        <v>54</v>
      </c>
      <c r="B17" s="31">
        <v>101111</v>
      </c>
      <c r="C17" s="31">
        <v>148343</v>
      </c>
      <c r="D17" s="31">
        <v>336879</v>
      </c>
      <c r="E17" s="31">
        <v>493537</v>
      </c>
      <c r="F17" s="10">
        <f t="shared" si="0"/>
        <v>46.502750245637145</v>
      </c>
      <c r="G17" s="1"/>
      <c r="H17" s="1"/>
      <c r="I17" s="1"/>
    </row>
    <row r="18" spans="1:9" x14ac:dyDescent="0.25">
      <c r="A18" s="11" t="s">
        <v>55</v>
      </c>
      <c r="B18" s="32">
        <v>2313</v>
      </c>
      <c r="C18" s="32">
        <v>5100</v>
      </c>
      <c r="D18" s="32">
        <v>11336</v>
      </c>
      <c r="E18" s="32">
        <v>19810</v>
      </c>
      <c r="F18" s="13">
        <f t="shared" si="0"/>
        <v>74.752999294283711</v>
      </c>
      <c r="G18" s="1"/>
      <c r="H18" s="1"/>
      <c r="I18" s="1"/>
    </row>
    <row r="19" spans="1:9" x14ac:dyDescent="0.25">
      <c r="A19" s="8" t="s">
        <v>56</v>
      </c>
      <c r="B19" s="31">
        <v>357</v>
      </c>
      <c r="C19" s="31">
        <v>297</v>
      </c>
      <c r="D19" s="31">
        <v>1693</v>
      </c>
      <c r="E19" s="31">
        <v>1857</v>
      </c>
      <c r="F19" s="10">
        <f t="shared" si="0"/>
        <v>9.6869462492616663</v>
      </c>
      <c r="G19" s="1"/>
      <c r="H19" s="1"/>
      <c r="I19" s="1"/>
    </row>
    <row r="20" spans="1:9" x14ac:dyDescent="0.25">
      <c r="A20" s="11" t="s">
        <v>57</v>
      </c>
      <c r="B20" s="32">
        <v>30558</v>
      </c>
      <c r="C20" s="32">
        <v>28872</v>
      </c>
      <c r="D20" s="32">
        <v>132897</v>
      </c>
      <c r="E20" s="32">
        <v>138842</v>
      </c>
      <c r="F20" s="13">
        <f t="shared" si="0"/>
        <v>4.4733891660458909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891164</v>
      </c>
      <c r="C22" s="32">
        <v>977635</v>
      </c>
      <c r="D22" s="32">
        <v>3632114</v>
      </c>
      <c r="E22" s="32">
        <v>3828393</v>
      </c>
      <c r="F22" s="13">
        <f t="shared" si="0"/>
        <v>5.4039878704247712</v>
      </c>
      <c r="G22" s="1"/>
      <c r="H22" s="1"/>
      <c r="I22" s="1"/>
    </row>
    <row r="23" spans="1:9" x14ac:dyDescent="0.25">
      <c r="A23" s="8" t="s">
        <v>60</v>
      </c>
      <c r="B23" s="31">
        <v>163045</v>
      </c>
      <c r="C23" s="31">
        <v>113682</v>
      </c>
      <c r="D23" s="31">
        <v>354523</v>
      </c>
      <c r="E23" s="31">
        <v>339568</v>
      </c>
      <c r="F23" s="10">
        <f t="shared" si="0"/>
        <v>-4.21834408486896</v>
      </c>
      <c r="G23" s="1"/>
      <c r="H23" s="1"/>
      <c r="I23" s="1"/>
    </row>
    <row r="24" spans="1:9" x14ac:dyDescent="0.25">
      <c r="A24" s="11" t="s">
        <v>61</v>
      </c>
      <c r="B24" s="32">
        <v>41495</v>
      </c>
      <c r="C24" s="32">
        <v>36163</v>
      </c>
      <c r="D24" s="32">
        <v>136801</v>
      </c>
      <c r="E24" s="32">
        <v>136481</v>
      </c>
      <c r="F24" s="13">
        <f t="shared" si="0"/>
        <v>-0.23391641873962499</v>
      </c>
      <c r="G24" s="1"/>
      <c r="H24" s="1"/>
      <c r="I24" s="1"/>
    </row>
    <row r="25" spans="1:9" x14ac:dyDescent="0.25">
      <c r="A25" s="8" t="s">
        <v>62</v>
      </c>
      <c r="B25" s="31">
        <v>10371</v>
      </c>
      <c r="C25" s="31">
        <v>13758</v>
      </c>
      <c r="D25" s="31">
        <v>49078</v>
      </c>
      <c r="E25" s="31">
        <v>51293</v>
      </c>
      <c r="F25" s="10">
        <f t="shared" si="0"/>
        <v>4.5132238477525561</v>
      </c>
      <c r="G25" s="1"/>
      <c r="H25" s="1"/>
      <c r="I25" s="1"/>
    </row>
    <row r="26" spans="1:9" x14ac:dyDescent="0.25">
      <c r="A26" s="11" t="s">
        <v>63</v>
      </c>
      <c r="B26" s="32">
        <v>1514</v>
      </c>
      <c r="C26" s="32">
        <v>2081</v>
      </c>
      <c r="D26" s="32">
        <v>7695</v>
      </c>
      <c r="E26" s="32">
        <v>11099</v>
      </c>
      <c r="F26" s="13">
        <f t="shared" si="0"/>
        <v>44.236517218973347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51</v>
      </c>
      <c r="E27" s="31">
        <v>14</v>
      </c>
      <c r="F27" s="10">
        <f t="shared" si="0"/>
        <v>-72.549019607843135</v>
      </c>
      <c r="G27" s="1"/>
      <c r="H27" s="1"/>
      <c r="I27" s="1"/>
    </row>
    <row r="28" spans="1:9" x14ac:dyDescent="0.25">
      <c r="A28" s="11" t="s">
        <v>65</v>
      </c>
      <c r="B28" s="32">
        <v>236855</v>
      </c>
      <c r="C28" s="32">
        <v>205596</v>
      </c>
      <c r="D28" s="32">
        <v>958283</v>
      </c>
      <c r="E28" s="32">
        <v>874436</v>
      </c>
      <c r="F28" s="13">
        <f t="shared" si="0"/>
        <v>-8.7497117239896767</v>
      </c>
      <c r="G28" s="1"/>
      <c r="H28" s="1"/>
      <c r="I28" s="1"/>
    </row>
    <row r="29" spans="1:9" x14ac:dyDescent="0.25">
      <c r="A29" s="8" t="s">
        <v>66</v>
      </c>
      <c r="B29" s="31">
        <v>444</v>
      </c>
      <c r="C29" s="31">
        <v>1067</v>
      </c>
      <c r="D29" s="31">
        <v>2974</v>
      </c>
      <c r="E29" s="31">
        <v>5842</v>
      </c>
      <c r="F29" s="10">
        <f t="shared" si="0"/>
        <v>96.435776731674508</v>
      </c>
      <c r="G29" s="1"/>
      <c r="H29" s="1"/>
      <c r="I29" s="1"/>
    </row>
    <row r="30" spans="1:9" x14ac:dyDescent="0.25">
      <c r="A30" s="11" t="s">
        <v>67</v>
      </c>
      <c r="B30" s="32">
        <v>88334</v>
      </c>
      <c r="C30" s="32">
        <v>101833</v>
      </c>
      <c r="D30" s="32">
        <v>357752</v>
      </c>
      <c r="E30" s="32">
        <v>425237</v>
      </c>
      <c r="F30" s="13">
        <f t="shared" si="0"/>
        <v>18.863626199154723</v>
      </c>
      <c r="G30" s="1"/>
      <c r="H30" s="1"/>
      <c r="I30" s="1"/>
    </row>
    <row r="31" spans="1:9" x14ac:dyDescent="0.25">
      <c r="A31" s="8" t="s">
        <v>68</v>
      </c>
      <c r="B31" s="31">
        <v>234713</v>
      </c>
      <c r="C31" s="31">
        <v>209582</v>
      </c>
      <c r="D31" s="31">
        <v>1004056</v>
      </c>
      <c r="E31" s="31">
        <v>856804</v>
      </c>
      <c r="F31" s="10">
        <f t="shared" si="0"/>
        <v>-14.665715856486088</v>
      </c>
      <c r="G31" s="1"/>
      <c r="H31" s="1"/>
      <c r="I31" s="1"/>
    </row>
    <row r="32" spans="1:9" x14ac:dyDescent="0.25">
      <c r="A32" s="11" t="s">
        <v>69</v>
      </c>
      <c r="B32" s="32">
        <v>3865399</v>
      </c>
      <c r="C32" s="32">
        <v>4272019</v>
      </c>
      <c r="D32" s="32">
        <v>14312048</v>
      </c>
      <c r="E32" s="32">
        <v>15857621</v>
      </c>
      <c r="F32" s="13">
        <f t="shared" si="0"/>
        <v>10.799104362981453</v>
      </c>
      <c r="G32" s="1"/>
      <c r="H32" s="1"/>
      <c r="I32" s="1"/>
    </row>
    <row r="33" spans="1:9" x14ac:dyDescent="0.25">
      <c r="A33" s="8" t="s">
        <v>70</v>
      </c>
      <c r="B33" s="31">
        <v>182647</v>
      </c>
      <c r="C33" s="31">
        <v>193564</v>
      </c>
      <c r="D33" s="31">
        <v>699123</v>
      </c>
      <c r="E33" s="31">
        <v>767945</v>
      </c>
      <c r="F33" s="10">
        <f t="shared" si="0"/>
        <v>9.8440474709028365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0</v>
      </c>
      <c r="D34" s="32">
        <v>3710</v>
      </c>
      <c r="E34" s="32">
        <v>151</v>
      </c>
      <c r="F34" s="13">
        <f t="shared" si="0"/>
        <v>-95.929919137466314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11367263</v>
      </c>
      <c r="C35" s="15">
        <f t="shared" ref="C35:E35" si="1">SUM(C7:C34)</f>
        <v>11827938</v>
      </c>
      <c r="D35" s="15">
        <f t="shared" si="1"/>
        <v>43421855</v>
      </c>
      <c r="E35" s="15">
        <f t="shared" si="1"/>
        <v>45163431</v>
      </c>
      <c r="F35" s="16">
        <f t="shared" si="0"/>
        <v>4.0108281877869985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18871</v>
      </c>
      <c r="C38" s="41">
        <f>D7</f>
        <v>26166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15857621</v>
      </c>
      <c r="G38" s="42">
        <f>LOOKUP(E38,$A$38:$A$65,$C$38:$C$65)</f>
        <v>14312048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420122</v>
      </c>
      <c r="C39" s="41">
        <f t="shared" ref="C39:C65" si="5">D8</f>
        <v>353119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11645449</v>
      </c>
      <c r="G39" s="42">
        <f t="shared" ref="G39:G65" si="8">LOOKUP(E39,$A$38:$A$65,$C$38:$C$65)</f>
        <v>12698417</v>
      </c>
    </row>
    <row r="40" spans="1:9" x14ac:dyDescent="0.25">
      <c r="A40" s="42" t="str">
        <f t="shared" si="3"/>
        <v>ALMERIA</v>
      </c>
      <c r="B40" s="41">
        <f t="shared" si="4"/>
        <v>15388</v>
      </c>
      <c r="C40" s="41">
        <f t="shared" si="5"/>
        <v>9354</v>
      </c>
      <c r="D40" s="41">
        <f t="shared" si="6"/>
        <v>21</v>
      </c>
      <c r="E40" s="42" t="str">
        <f t="shared" si="2"/>
        <v>BARCELONA</v>
      </c>
      <c r="F40" s="42">
        <f t="shared" si="7"/>
        <v>6785221</v>
      </c>
      <c r="G40" s="42">
        <f t="shared" si="8"/>
        <v>5871294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3828393</v>
      </c>
      <c r="G41" s="42">
        <f t="shared" si="8"/>
        <v>3632114</v>
      </c>
    </row>
    <row r="42" spans="1:9" x14ac:dyDescent="0.25">
      <c r="A42" s="42" t="str">
        <f t="shared" si="3"/>
        <v>BAHIA DE ALGECIRAS</v>
      </c>
      <c r="B42" s="41">
        <f t="shared" si="4"/>
        <v>11645449</v>
      </c>
      <c r="C42" s="41">
        <f t="shared" si="5"/>
        <v>12698417</v>
      </c>
      <c r="D42" s="41">
        <f t="shared" si="6"/>
        <v>2</v>
      </c>
      <c r="E42" s="42" t="str">
        <f t="shared" si="2"/>
        <v>BILBAO</v>
      </c>
      <c r="F42" s="42">
        <f t="shared" si="7"/>
        <v>1830521</v>
      </c>
      <c r="G42" s="42">
        <f t="shared" si="8"/>
        <v>1681915</v>
      </c>
    </row>
    <row r="43" spans="1:9" x14ac:dyDescent="0.25">
      <c r="A43" s="42" t="str">
        <f t="shared" si="3"/>
        <v>BAHIA DE CADIZ</v>
      </c>
      <c r="B43" s="41">
        <f t="shared" si="4"/>
        <v>258278</v>
      </c>
      <c r="C43" s="41">
        <f t="shared" si="5"/>
        <v>391901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874436</v>
      </c>
      <c r="G43" s="42">
        <f t="shared" si="8"/>
        <v>958283</v>
      </c>
    </row>
    <row r="44" spans="1:9" x14ac:dyDescent="0.25">
      <c r="A44" s="42" t="str">
        <f t="shared" si="3"/>
        <v>BALEARES</v>
      </c>
      <c r="B44" s="41">
        <f t="shared" si="4"/>
        <v>111609</v>
      </c>
      <c r="C44" s="41">
        <f t="shared" si="5"/>
        <v>169695</v>
      </c>
      <c r="D44" s="41">
        <f t="shared" si="6"/>
        <v>17</v>
      </c>
      <c r="E44" s="42" t="str">
        <f t="shared" si="2"/>
        <v>TARRAGONA</v>
      </c>
      <c r="F44" s="42">
        <f t="shared" si="7"/>
        <v>856804</v>
      </c>
      <c r="G44" s="42">
        <f t="shared" si="8"/>
        <v>1004056</v>
      </c>
    </row>
    <row r="45" spans="1:9" x14ac:dyDescent="0.25">
      <c r="A45" s="42" t="str">
        <f t="shared" si="3"/>
        <v>BARCELONA</v>
      </c>
      <c r="B45" s="41">
        <f t="shared" si="4"/>
        <v>6785221</v>
      </c>
      <c r="C45" s="41">
        <f t="shared" si="5"/>
        <v>5871294</v>
      </c>
      <c r="D45" s="41">
        <f t="shared" si="6"/>
        <v>3</v>
      </c>
      <c r="E45" s="42" t="str">
        <f t="shared" si="2"/>
        <v>VIGO</v>
      </c>
      <c r="F45" s="42">
        <f t="shared" si="7"/>
        <v>767945</v>
      </c>
      <c r="G45" s="42">
        <f t="shared" si="8"/>
        <v>699123</v>
      </c>
    </row>
    <row r="46" spans="1:9" x14ac:dyDescent="0.25">
      <c r="A46" s="42" t="str">
        <f t="shared" si="3"/>
        <v>BILBAO</v>
      </c>
      <c r="B46" s="41">
        <f t="shared" si="4"/>
        <v>1830521</v>
      </c>
      <c r="C46" s="41">
        <f t="shared" si="5"/>
        <v>1681915</v>
      </c>
      <c r="D46" s="41">
        <f t="shared" si="6"/>
        <v>5</v>
      </c>
      <c r="E46" s="42" t="str">
        <f t="shared" si="2"/>
        <v>CASTELLON</v>
      </c>
      <c r="F46" s="42">
        <f t="shared" si="7"/>
        <v>493537</v>
      </c>
      <c r="G46" s="42">
        <f t="shared" si="8"/>
        <v>336879</v>
      </c>
    </row>
    <row r="47" spans="1:9" x14ac:dyDescent="0.25">
      <c r="A47" s="42" t="str">
        <f t="shared" si="3"/>
        <v>CARTAGENA</v>
      </c>
      <c r="B47" s="41">
        <f t="shared" si="4"/>
        <v>269042</v>
      </c>
      <c r="C47" s="41">
        <f t="shared" si="5"/>
        <v>218981</v>
      </c>
      <c r="D47" s="41">
        <f t="shared" si="6"/>
        <v>13</v>
      </c>
      <c r="E47" s="42" t="str">
        <f t="shared" si="2"/>
        <v>SEVILLA</v>
      </c>
      <c r="F47" s="42">
        <f t="shared" si="7"/>
        <v>425237</v>
      </c>
      <c r="G47" s="42">
        <f t="shared" si="8"/>
        <v>357752</v>
      </c>
    </row>
    <row r="48" spans="1:9" x14ac:dyDescent="0.25">
      <c r="A48" s="42" t="str">
        <f t="shared" si="3"/>
        <v>CASTELLON</v>
      </c>
      <c r="B48" s="41">
        <f t="shared" si="4"/>
        <v>493537</v>
      </c>
      <c r="C48" s="41">
        <f t="shared" si="5"/>
        <v>336879</v>
      </c>
      <c r="D48" s="41">
        <f t="shared" si="6"/>
        <v>9</v>
      </c>
      <c r="E48" s="42" t="str">
        <f t="shared" si="2"/>
        <v>ALICANTE</v>
      </c>
      <c r="F48" s="42">
        <f t="shared" si="7"/>
        <v>420122</v>
      </c>
      <c r="G48" s="42">
        <f t="shared" si="8"/>
        <v>353119</v>
      </c>
    </row>
    <row r="49" spans="1:7" x14ac:dyDescent="0.25">
      <c r="A49" s="42" t="str">
        <f t="shared" si="3"/>
        <v>CEUTA</v>
      </c>
      <c r="B49" s="41">
        <f t="shared" si="4"/>
        <v>19810</v>
      </c>
      <c r="C49" s="41">
        <f t="shared" si="5"/>
        <v>11336</v>
      </c>
      <c r="D49" s="41">
        <f t="shared" si="6"/>
        <v>19</v>
      </c>
      <c r="E49" s="42" t="str">
        <f t="shared" si="2"/>
        <v>MALAGA</v>
      </c>
      <c r="F49" s="42">
        <f t="shared" si="7"/>
        <v>339568</v>
      </c>
      <c r="G49" s="42">
        <f t="shared" si="8"/>
        <v>354523</v>
      </c>
    </row>
    <row r="50" spans="1:7" x14ac:dyDescent="0.25">
      <c r="A50" s="42" t="str">
        <f t="shared" si="3"/>
        <v>FERROL-SAN CIBRAO</v>
      </c>
      <c r="B50" s="41">
        <f t="shared" si="4"/>
        <v>1857</v>
      </c>
      <c r="C50" s="41">
        <f t="shared" si="5"/>
        <v>1693</v>
      </c>
      <c r="D50" s="41">
        <f t="shared" si="6"/>
        <v>24</v>
      </c>
      <c r="E50" s="42" t="str">
        <f t="shared" si="2"/>
        <v>CARTAGENA</v>
      </c>
      <c r="F50" s="42">
        <f t="shared" si="7"/>
        <v>269042</v>
      </c>
      <c r="G50" s="42">
        <f t="shared" si="8"/>
        <v>218981</v>
      </c>
    </row>
    <row r="51" spans="1:7" x14ac:dyDescent="0.25">
      <c r="A51" s="42" t="str">
        <f t="shared" si="3"/>
        <v>GIJON</v>
      </c>
      <c r="B51" s="41">
        <f t="shared" si="4"/>
        <v>138842</v>
      </c>
      <c r="C51" s="41">
        <f t="shared" si="5"/>
        <v>132897</v>
      </c>
      <c r="D51" s="41">
        <f t="shared" si="6"/>
        <v>15</v>
      </c>
      <c r="E51" s="42" t="str">
        <f t="shared" si="2"/>
        <v>BAHIA DE CADIZ</v>
      </c>
      <c r="F51" s="42">
        <f t="shared" si="7"/>
        <v>258278</v>
      </c>
      <c r="G51" s="42">
        <f t="shared" si="8"/>
        <v>391901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138842</v>
      </c>
      <c r="G52" s="42">
        <f t="shared" si="8"/>
        <v>132897</v>
      </c>
    </row>
    <row r="53" spans="1:7" x14ac:dyDescent="0.25">
      <c r="A53" s="42" t="str">
        <f t="shared" si="3"/>
        <v>LAS PALMAS</v>
      </c>
      <c r="B53" s="41">
        <f t="shared" si="4"/>
        <v>3828393</v>
      </c>
      <c r="C53" s="41">
        <f t="shared" si="5"/>
        <v>3632114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136481</v>
      </c>
      <c r="G53" s="42">
        <f t="shared" si="8"/>
        <v>136801</v>
      </c>
    </row>
    <row r="54" spans="1:7" x14ac:dyDescent="0.25">
      <c r="A54" s="42" t="str">
        <f t="shared" si="3"/>
        <v>MALAGA</v>
      </c>
      <c r="B54" s="41">
        <f t="shared" si="4"/>
        <v>339568</v>
      </c>
      <c r="C54" s="41">
        <f t="shared" si="5"/>
        <v>354523</v>
      </c>
      <c r="D54" s="41">
        <f t="shared" si="6"/>
        <v>12</v>
      </c>
      <c r="E54" s="42" t="str">
        <f t="shared" si="2"/>
        <v>BALEARES</v>
      </c>
      <c r="F54" s="42">
        <f t="shared" si="7"/>
        <v>111609</v>
      </c>
      <c r="G54" s="42">
        <f t="shared" si="8"/>
        <v>169695</v>
      </c>
    </row>
    <row r="55" spans="1:7" x14ac:dyDescent="0.25">
      <c r="A55" s="42" t="str">
        <f t="shared" si="3"/>
        <v>MARIN Y RIA DE PONTEVEDRA</v>
      </c>
      <c r="B55" s="41">
        <f t="shared" si="4"/>
        <v>136481</v>
      </c>
      <c r="C55" s="41">
        <f t="shared" si="5"/>
        <v>136801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51293</v>
      </c>
      <c r="G55" s="42">
        <f t="shared" si="8"/>
        <v>49078</v>
      </c>
    </row>
    <row r="56" spans="1:7" x14ac:dyDescent="0.25">
      <c r="A56" s="42" t="str">
        <f t="shared" si="3"/>
        <v>MELILLA</v>
      </c>
      <c r="B56" s="41">
        <f t="shared" si="4"/>
        <v>51293</v>
      </c>
      <c r="C56" s="41">
        <f t="shared" si="5"/>
        <v>49078</v>
      </c>
      <c r="D56" s="41">
        <f t="shared" si="6"/>
        <v>18</v>
      </c>
      <c r="E56" s="42" t="str">
        <f t="shared" si="2"/>
        <v>CEUTA</v>
      </c>
      <c r="F56" s="42">
        <f t="shared" si="9"/>
        <v>19810</v>
      </c>
      <c r="G56" s="42">
        <f t="shared" si="8"/>
        <v>11336</v>
      </c>
    </row>
    <row r="57" spans="1:7" x14ac:dyDescent="0.25">
      <c r="A57" s="42" t="str">
        <f t="shared" si="3"/>
        <v>MOTRIL</v>
      </c>
      <c r="B57" s="41">
        <f t="shared" si="4"/>
        <v>11099</v>
      </c>
      <c r="C57" s="41">
        <f t="shared" si="5"/>
        <v>7695</v>
      </c>
      <c r="D57" s="41">
        <f t="shared" si="6"/>
        <v>22</v>
      </c>
      <c r="E57" s="42" t="str">
        <f t="shared" si="2"/>
        <v>A CORUÑA</v>
      </c>
      <c r="F57" s="42">
        <f t="shared" si="9"/>
        <v>18871</v>
      </c>
      <c r="G57" s="42">
        <f t="shared" si="8"/>
        <v>26166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51</v>
      </c>
      <c r="D58" s="41">
        <f t="shared" si="6"/>
        <v>26</v>
      </c>
      <c r="E58" s="42" t="str">
        <f t="shared" si="2"/>
        <v>ALMERIA</v>
      </c>
      <c r="F58" s="42">
        <f t="shared" si="9"/>
        <v>15388</v>
      </c>
      <c r="G58" s="42">
        <f t="shared" si="8"/>
        <v>9354</v>
      </c>
    </row>
    <row r="59" spans="1:7" x14ac:dyDescent="0.25">
      <c r="A59" s="42" t="str">
        <f t="shared" si="3"/>
        <v>SANTA CRUZ DE TENERIFE</v>
      </c>
      <c r="B59" s="41">
        <f t="shared" si="4"/>
        <v>874436</v>
      </c>
      <c r="C59" s="41">
        <f t="shared" si="5"/>
        <v>958283</v>
      </c>
      <c r="D59" s="41">
        <f t="shared" si="6"/>
        <v>6</v>
      </c>
      <c r="E59" s="42" t="str">
        <f t="shared" si="2"/>
        <v>MOTRIL</v>
      </c>
      <c r="F59" s="42">
        <f t="shared" si="9"/>
        <v>11099</v>
      </c>
      <c r="G59" s="42">
        <f t="shared" si="8"/>
        <v>7695</v>
      </c>
    </row>
    <row r="60" spans="1:7" x14ac:dyDescent="0.25">
      <c r="A60" s="42" t="str">
        <f t="shared" si="3"/>
        <v>SANTANDER</v>
      </c>
      <c r="B60" s="41">
        <f t="shared" si="4"/>
        <v>5842</v>
      </c>
      <c r="C60" s="41">
        <f t="shared" si="5"/>
        <v>2974</v>
      </c>
      <c r="D60" s="41">
        <f t="shared" si="6"/>
        <v>23</v>
      </c>
      <c r="E60" s="42" t="str">
        <f t="shared" si="2"/>
        <v>SANTANDER</v>
      </c>
      <c r="F60" s="42">
        <f t="shared" si="9"/>
        <v>5842</v>
      </c>
      <c r="G60" s="42">
        <f t="shared" si="8"/>
        <v>2974</v>
      </c>
    </row>
    <row r="61" spans="1:7" x14ac:dyDescent="0.25">
      <c r="A61" s="42" t="str">
        <f t="shared" si="3"/>
        <v>SEVILLA</v>
      </c>
      <c r="B61" s="41">
        <f t="shared" si="4"/>
        <v>425237</v>
      </c>
      <c r="C61" s="41">
        <f t="shared" si="5"/>
        <v>357752</v>
      </c>
      <c r="D61" s="41">
        <f t="shared" si="6"/>
        <v>10</v>
      </c>
      <c r="E61" s="42" t="str">
        <f t="shared" si="2"/>
        <v>FERROL-SAN CIBRAO</v>
      </c>
      <c r="F61" s="42">
        <f t="shared" si="9"/>
        <v>1857</v>
      </c>
      <c r="G61" s="42">
        <f t="shared" si="8"/>
        <v>1693</v>
      </c>
    </row>
    <row r="62" spans="1:7" x14ac:dyDescent="0.25">
      <c r="A62" s="42" t="str">
        <f t="shared" si="3"/>
        <v>TARRAGONA</v>
      </c>
      <c r="B62" s="41">
        <f t="shared" si="4"/>
        <v>856804</v>
      </c>
      <c r="C62" s="41">
        <f t="shared" si="5"/>
        <v>1004056</v>
      </c>
      <c r="D62" s="41">
        <f t="shared" si="6"/>
        <v>7</v>
      </c>
      <c r="E62" s="42" t="str">
        <f t="shared" si="2"/>
        <v>VILAGARCIA</v>
      </c>
      <c r="F62" s="42">
        <f t="shared" si="9"/>
        <v>151</v>
      </c>
      <c r="G62" s="42">
        <f t="shared" si="8"/>
        <v>3710</v>
      </c>
    </row>
    <row r="63" spans="1:7" x14ac:dyDescent="0.25">
      <c r="A63" s="42" t="str">
        <f t="shared" si="3"/>
        <v>VALENCIA</v>
      </c>
      <c r="B63" s="41">
        <f t="shared" si="4"/>
        <v>15857621</v>
      </c>
      <c r="C63" s="41">
        <f t="shared" si="5"/>
        <v>14312048</v>
      </c>
      <c r="D63" s="41">
        <f t="shared" si="6"/>
        <v>1</v>
      </c>
      <c r="E63" s="42" t="str">
        <f t="shared" si="2"/>
        <v>PASAIA</v>
      </c>
      <c r="F63" s="42">
        <f t="shared" si="9"/>
        <v>14</v>
      </c>
      <c r="G63" s="42">
        <f t="shared" si="8"/>
        <v>51</v>
      </c>
    </row>
    <row r="64" spans="1:7" x14ac:dyDescent="0.25">
      <c r="A64" s="42" t="str">
        <f t="shared" si="3"/>
        <v>VIGO</v>
      </c>
      <c r="B64" s="41">
        <f t="shared" si="4"/>
        <v>767945</v>
      </c>
      <c r="C64" s="41">
        <f t="shared" si="5"/>
        <v>699123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151</v>
      </c>
      <c r="C65" s="41">
        <f t="shared" si="5"/>
        <v>3710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12524</v>
      </c>
      <c r="C8" s="34">
        <v>459</v>
      </c>
      <c r="D8" s="34">
        <v>56632</v>
      </c>
      <c r="E8" s="34">
        <v>4366</v>
      </c>
      <c r="F8" s="13">
        <f t="shared" ref="F8:F35" si="0">((E8*100)/D8)-100</f>
        <v>-92.290577765221073</v>
      </c>
      <c r="G8" s="1"/>
      <c r="H8" s="1"/>
      <c r="I8" s="1"/>
    </row>
    <row r="9" spans="1:12" x14ac:dyDescent="0.25">
      <c r="A9" s="8" t="s">
        <v>46</v>
      </c>
      <c r="B9" s="33">
        <v>42546</v>
      </c>
      <c r="C9" s="33">
        <v>36877</v>
      </c>
      <c r="D9" s="33">
        <v>152143</v>
      </c>
      <c r="E9" s="33">
        <v>140102</v>
      </c>
      <c r="F9" s="10">
        <f t="shared" si="0"/>
        <v>-7.91426486923487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405234</v>
      </c>
      <c r="C11" s="33">
        <v>488631</v>
      </c>
      <c r="D11" s="33">
        <v>1547783</v>
      </c>
      <c r="E11" s="33">
        <v>1794216</v>
      </c>
      <c r="F11" s="10">
        <f t="shared" si="0"/>
        <v>15.921676359024488</v>
      </c>
      <c r="G11" s="1"/>
      <c r="H11" s="1"/>
      <c r="I11" s="1"/>
    </row>
    <row r="12" spans="1:12" x14ac:dyDescent="0.25">
      <c r="A12" s="11" t="s">
        <v>49</v>
      </c>
      <c r="B12" s="34">
        <v>112186</v>
      </c>
      <c r="C12" s="34">
        <v>91684</v>
      </c>
      <c r="D12" s="34">
        <v>438651</v>
      </c>
      <c r="E12" s="34">
        <v>352924</v>
      </c>
      <c r="F12" s="13">
        <f t="shared" si="0"/>
        <v>-19.543327155301142</v>
      </c>
      <c r="G12" s="1"/>
      <c r="H12" s="1"/>
      <c r="I12" s="1"/>
    </row>
    <row r="13" spans="1:12" x14ac:dyDescent="0.25">
      <c r="A13" s="8" t="s">
        <v>50</v>
      </c>
      <c r="B13" s="33">
        <v>663295</v>
      </c>
      <c r="C13" s="33">
        <v>662379</v>
      </c>
      <c r="D13" s="33">
        <v>2393926</v>
      </c>
      <c r="E13" s="33">
        <v>2344277</v>
      </c>
      <c r="F13" s="10">
        <f t="shared" si="0"/>
        <v>-2.0739571732793678</v>
      </c>
      <c r="G13" s="1"/>
      <c r="H13" s="1"/>
      <c r="I13" s="1"/>
    </row>
    <row r="14" spans="1:12" x14ac:dyDescent="0.25">
      <c r="A14" s="11" t="s">
        <v>51</v>
      </c>
      <c r="B14" s="34">
        <v>729224</v>
      </c>
      <c r="C14" s="34">
        <v>738473</v>
      </c>
      <c r="D14" s="34">
        <v>2745893</v>
      </c>
      <c r="E14" s="34">
        <v>2735151</v>
      </c>
      <c r="F14" s="13">
        <f t="shared" si="0"/>
        <v>-0.39120242485778078</v>
      </c>
      <c r="G14" s="1"/>
      <c r="H14" s="1"/>
      <c r="I14" s="1"/>
    </row>
    <row r="15" spans="1:12" x14ac:dyDescent="0.25">
      <c r="A15" s="8" t="s">
        <v>52</v>
      </c>
      <c r="B15" s="33">
        <v>117188</v>
      </c>
      <c r="C15" s="33">
        <v>76448</v>
      </c>
      <c r="D15" s="33">
        <v>368343</v>
      </c>
      <c r="E15" s="33">
        <v>368743</v>
      </c>
      <c r="F15" s="10">
        <f t="shared" si="0"/>
        <v>0.10859443507817446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1319</v>
      </c>
      <c r="E16" s="34">
        <v>984</v>
      </c>
      <c r="F16" s="17">
        <f t="shared" si="0"/>
        <v>-25.398028809704329</v>
      </c>
      <c r="G16" s="1"/>
      <c r="H16" s="1"/>
      <c r="I16" s="1"/>
    </row>
    <row r="17" spans="1:9" x14ac:dyDescent="0.25">
      <c r="A17" s="8" t="s">
        <v>54</v>
      </c>
      <c r="B17" s="33">
        <v>12591</v>
      </c>
      <c r="C17" s="33">
        <v>29525</v>
      </c>
      <c r="D17" s="33">
        <v>55220</v>
      </c>
      <c r="E17" s="33">
        <v>119403</v>
      </c>
      <c r="F17" s="10">
        <f t="shared" si="0"/>
        <v>116.23143788482435</v>
      </c>
      <c r="G17" s="1"/>
      <c r="H17" s="1"/>
      <c r="I17" s="1"/>
    </row>
    <row r="18" spans="1:9" x14ac:dyDescent="0.25">
      <c r="A18" s="11" t="s">
        <v>55</v>
      </c>
      <c r="B18" s="34">
        <v>73183</v>
      </c>
      <c r="C18" s="34">
        <v>66561</v>
      </c>
      <c r="D18" s="34">
        <v>289630</v>
      </c>
      <c r="E18" s="34">
        <v>264925</v>
      </c>
      <c r="F18" s="13">
        <f t="shared" si="0"/>
        <v>-8.5298484273038042</v>
      </c>
      <c r="G18" s="1"/>
      <c r="H18" s="1"/>
      <c r="I18" s="1"/>
    </row>
    <row r="19" spans="1:9" x14ac:dyDescent="0.25">
      <c r="A19" s="8" t="s">
        <v>56</v>
      </c>
      <c r="B19" s="33">
        <v>12781</v>
      </c>
      <c r="C19" s="33">
        <v>3234</v>
      </c>
      <c r="D19" s="33">
        <v>35864</v>
      </c>
      <c r="E19" s="33">
        <v>26251</v>
      </c>
      <c r="F19" s="10">
        <f t="shared" si="0"/>
        <v>-26.804037474905201</v>
      </c>
      <c r="G19" s="1"/>
      <c r="H19" s="1"/>
      <c r="I19" s="1"/>
    </row>
    <row r="20" spans="1:9" x14ac:dyDescent="0.25">
      <c r="A20" s="11" t="s">
        <v>57</v>
      </c>
      <c r="B20" s="34">
        <v>423</v>
      </c>
      <c r="C20" s="34">
        <v>48106</v>
      </c>
      <c r="D20" s="34">
        <v>423</v>
      </c>
      <c r="E20" s="34">
        <v>167807</v>
      </c>
      <c r="F20" s="13">
        <f t="shared" si="0"/>
        <v>39570.685579196215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185036</v>
      </c>
      <c r="C22" s="34">
        <v>185094</v>
      </c>
      <c r="D22" s="34">
        <v>782033</v>
      </c>
      <c r="E22" s="34">
        <v>748288</v>
      </c>
      <c r="F22" s="13">
        <f t="shared" si="0"/>
        <v>-4.3150352990219147</v>
      </c>
      <c r="G22" s="1"/>
      <c r="H22" s="1"/>
      <c r="I22" s="1"/>
    </row>
    <row r="23" spans="1:9" x14ac:dyDescent="0.25">
      <c r="A23" s="8" t="s">
        <v>60</v>
      </c>
      <c r="B23" s="33">
        <v>36526</v>
      </c>
      <c r="C23" s="33">
        <v>34194</v>
      </c>
      <c r="D23" s="33">
        <v>152428</v>
      </c>
      <c r="E23" s="33">
        <v>140793</v>
      </c>
      <c r="F23" s="10">
        <f t="shared" si="0"/>
        <v>-7.6331120266617631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43952</v>
      </c>
      <c r="C25" s="33">
        <v>44665</v>
      </c>
      <c r="D25" s="33">
        <v>182252</v>
      </c>
      <c r="E25" s="33">
        <v>178779</v>
      </c>
      <c r="F25" s="10">
        <f t="shared" si="0"/>
        <v>-1.9056032306915682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2104</v>
      </c>
      <c r="D26" s="34">
        <v>6924</v>
      </c>
      <c r="E26" s="34">
        <v>2104</v>
      </c>
      <c r="F26" s="13">
        <f t="shared" si="0"/>
        <v>-69.612940496822645</v>
      </c>
      <c r="G26" s="1"/>
      <c r="H26" s="1"/>
      <c r="I26" s="1"/>
    </row>
    <row r="27" spans="1:9" x14ac:dyDescent="0.25">
      <c r="A27" s="8" t="s">
        <v>64</v>
      </c>
      <c r="B27" s="33">
        <v>35857</v>
      </c>
      <c r="C27" s="33">
        <v>48141</v>
      </c>
      <c r="D27" s="33">
        <v>147785</v>
      </c>
      <c r="E27" s="33">
        <v>192289</v>
      </c>
      <c r="F27" s="10">
        <f t="shared" si="0"/>
        <v>30.114016984132348</v>
      </c>
      <c r="G27" s="1"/>
      <c r="H27" s="1"/>
      <c r="I27" s="1"/>
    </row>
    <row r="28" spans="1:9" x14ac:dyDescent="0.25">
      <c r="A28" s="11" t="s">
        <v>65</v>
      </c>
      <c r="B28" s="34">
        <v>276883</v>
      </c>
      <c r="C28" s="34">
        <v>220283</v>
      </c>
      <c r="D28" s="34">
        <v>1112787</v>
      </c>
      <c r="E28" s="34">
        <v>824644</v>
      </c>
      <c r="F28" s="13">
        <f t="shared" si="0"/>
        <v>-25.893814359801112</v>
      </c>
      <c r="G28" s="1"/>
      <c r="H28" s="1"/>
      <c r="I28" s="1"/>
    </row>
    <row r="29" spans="1:9" x14ac:dyDescent="0.25">
      <c r="A29" s="8" t="s">
        <v>66</v>
      </c>
      <c r="B29" s="33">
        <v>124933</v>
      </c>
      <c r="C29" s="33">
        <v>108180</v>
      </c>
      <c r="D29" s="33">
        <v>346926</v>
      </c>
      <c r="E29" s="33">
        <v>432249</v>
      </c>
      <c r="F29" s="10">
        <f t="shared" si="0"/>
        <v>24.594005638089968</v>
      </c>
      <c r="G29" s="1"/>
      <c r="H29" s="1"/>
      <c r="I29" s="1"/>
    </row>
    <row r="30" spans="1:9" x14ac:dyDescent="0.25">
      <c r="A30" s="11" t="s">
        <v>67</v>
      </c>
      <c r="B30" s="34">
        <v>15429</v>
      </c>
      <c r="C30" s="34">
        <v>22029</v>
      </c>
      <c r="D30" s="34">
        <v>70388</v>
      </c>
      <c r="E30" s="34">
        <v>81503</v>
      </c>
      <c r="F30" s="13">
        <f t="shared" si="0"/>
        <v>15.791043927942269</v>
      </c>
      <c r="G30" s="1"/>
      <c r="H30" s="1"/>
      <c r="I30" s="1"/>
    </row>
    <row r="31" spans="1:9" x14ac:dyDescent="0.25">
      <c r="A31" s="8" t="s">
        <v>68</v>
      </c>
      <c r="B31" s="33">
        <v>12002</v>
      </c>
      <c r="C31" s="33">
        <v>7301</v>
      </c>
      <c r="D31" s="33">
        <v>75054</v>
      </c>
      <c r="E31" s="33">
        <v>48424</v>
      </c>
      <c r="F31" s="10">
        <f t="shared" si="0"/>
        <v>-35.481120260079408</v>
      </c>
      <c r="G31" s="1"/>
      <c r="H31" s="1"/>
      <c r="I31" s="1"/>
    </row>
    <row r="32" spans="1:9" x14ac:dyDescent="0.25">
      <c r="A32" s="11" t="s">
        <v>69</v>
      </c>
      <c r="B32" s="34">
        <v>421723</v>
      </c>
      <c r="C32" s="34">
        <v>465346</v>
      </c>
      <c r="D32" s="34">
        <v>1562332</v>
      </c>
      <c r="E32" s="34">
        <v>1824339</v>
      </c>
      <c r="F32" s="13">
        <f t="shared" si="0"/>
        <v>16.770251137402298</v>
      </c>
      <c r="G32" s="1"/>
      <c r="H32" s="1"/>
      <c r="I32" s="1"/>
    </row>
    <row r="33" spans="1:9" x14ac:dyDescent="0.25">
      <c r="A33" s="8" t="s">
        <v>70</v>
      </c>
      <c r="B33" s="33">
        <v>77914</v>
      </c>
      <c r="C33" s="33">
        <v>94212</v>
      </c>
      <c r="D33" s="33">
        <v>349686</v>
      </c>
      <c r="E33" s="33">
        <v>361244</v>
      </c>
      <c r="F33" s="10">
        <f t="shared" si="0"/>
        <v>3.305250996608379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3411430</v>
      </c>
      <c r="C35" s="15">
        <f t="shared" ref="C35:E35" si="1">SUM(C7:C34)</f>
        <v>3473926</v>
      </c>
      <c r="D35" s="15">
        <f t="shared" si="1"/>
        <v>12879575</v>
      </c>
      <c r="E35" s="15">
        <f t="shared" si="1"/>
        <v>13155005</v>
      </c>
      <c r="F35" s="16">
        <f t="shared" si="0"/>
        <v>2.1385022409512686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2735151</v>
      </c>
      <c r="G38" s="42">
        <f>LOOKUP(E38,$A$38:$A$65,$C$38:$C$65)</f>
        <v>2745893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4366</v>
      </c>
      <c r="C39" s="41">
        <f t="shared" ref="C39:C65" si="5">D8</f>
        <v>56632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2344277</v>
      </c>
      <c r="G39" s="42">
        <f t="shared" ref="G39:G65" si="8">LOOKUP(E39,$A$38:$A$65,$C$38:$C$65)</f>
        <v>2393926</v>
      </c>
    </row>
    <row r="40" spans="1:9" x14ac:dyDescent="0.25">
      <c r="A40" s="42" t="str">
        <f t="shared" si="3"/>
        <v>ALMERIA</v>
      </c>
      <c r="B40" s="41">
        <f t="shared" si="4"/>
        <v>140102</v>
      </c>
      <c r="C40" s="41">
        <f t="shared" si="5"/>
        <v>152143</v>
      </c>
      <c r="D40" s="41">
        <f t="shared" si="6"/>
        <v>16</v>
      </c>
      <c r="E40" s="42" t="str">
        <f t="shared" si="2"/>
        <v>VALENCIA</v>
      </c>
      <c r="F40" s="42">
        <f t="shared" si="7"/>
        <v>1824339</v>
      </c>
      <c r="G40" s="42">
        <f t="shared" si="8"/>
        <v>1562332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1794216</v>
      </c>
      <c r="G41" s="42">
        <f t="shared" si="8"/>
        <v>1547783</v>
      </c>
    </row>
    <row r="42" spans="1:9" x14ac:dyDescent="0.25">
      <c r="A42" s="42" t="str">
        <f t="shared" si="3"/>
        <v>BAHIA DE ALGECIRAS</v>
      </c>
      <c r="B42" s="41">
        <f t="shared" si="4"/>
        <v>1794216</v>
      </c>
      <c r="C42" s="41">
        <f t="shared" si="5"/>
        <v>1547783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824644</v>
      </c>
      <c r="G42" s="42">
        <f t="shared" si="8"/>
        <v>1112787</v>
      </c>
    </row>
    <row r="43" spans="1:9" x14ac:dyDescent="0.25">
      <c r="A43" s="42" t="str">
        <f t="shared" si="3"/>
        <v>BAHIA DE CADIZ</v>
      </c>
      <c r="B43" s="41">
        <f t="shared" si="4"/>
        <v>352924</v>
      </c>
      <c r="C43" s="41">
        <f t="shared" si="5"/>
        <v>438651</v>
      </c>
      <c r="D43" s="41">
        <f t="shared" si="6"/>
        <v>10</v>
      </c>
      <c r="E43" s="42" t="str">
        <f t="shared" si="2"/>
        <v>LAS PALMAS</v>
      </c>
      <c r="F43" s="42">
        <f t="shared" si="7"/>
        <v>748288</v>
      </c>
      <c r="G43" s="42">
        <f t="shared" si="8"/>
        <v>782033</v>
      </c>
    </row>
    <row r="44" spans="1:9" x14ac:dyDescent="0.25">
      <c r="A44" s="42" t="str">
        <f t="shared" si="3"/>
        <v>BALEARES</v>
      </c>
      <c r="B44" s="41">
        <f t="shared" si="4"/>
        <v>2344277</v>
      </c>
      <c r="C44" s="41">
        <f t="shared" si="5"/>
        <v>2393926</v>
      </c>
      <c r="D44" s="41">
        <f t="shared" si="6"/>
        <v>2</v>
      </c>
      <c r="E44" s="42" t="str">
        <f t="shared" si="2"/>
        <v>SANTANDER</v>
      </c>
      <c r="F44" s="42">
        <f t="shared" si="7"/>
        <v>432249</v>
      </c>
      <c r="G44" s="42">
        <f t="shared" si="8"/>
        <v>346926</v>
      </c>
    </row>
    <row r="45" spans="1:9" x14ac:dyDescent="0.25">
      <c r="A45" s="42" t="str">
        <f t="shared" si="3"/>
        <v>BARCELONA</v>
      </c>
      <c r="B45" s="41">
        <f t="shared" si="4"/>
        <v>2735151</v>
      </c>
      <c r="C45" s="41">
        <f t="shared" si="5"/>
        <v>2745893</v>
      </c>
      <c r="D45" s="41">
        <f t="shared" si="6"/>
        <v>1</v>
      </c>
      <c r="E45" s="42" t="str">
        <f t="shared" si="2"/>
        <v>BILBAO</v>
      </c>
      <c r="F45" s="42">
        <f t="shared" si="7"/>
        <v>368743</v>
      </c>
      <c r="G45" s="42">
        <f t="shared" si="8"/>
        <v>368343</v>
      </c>
    </row>
    <row r="46" spans="1:9" x14ac:dyDescent="0.25">
      <c r="A46" s="42" t="str">
        <f t="shared" si="3"/>
        <v>BILBAO</v>
      </c>
      <c r="B46" s="41">
        <f t="shared" si="4"/>
        <v>368743</v>
      </c>
      <c r="C46" s="41">
        <f t="shared" si="5"/>
        <v>368343</v>
      </c>
      <c r="D46" s="41">
        <f t="shared" si="6"/>
        <v>8</v>
      </c>
      <c r="E46" s="42" t="str">
        <f t="shared" si="2"/>
        <v>VIGO</v>
      </c>
      <c r="F46" s="42">
        <f t="shared" si="7"/>
        <v>361244</v>
      </c>
      <c r="G46" s="42">
        <f t="shared" si="8"/>
        <v>349686</v>
      </c>
    </row>
    <row r="47" spans="1:9" x14ac:dyDescent="0.25">
      <c r="A47" s="42" t="str">
        <f t="shared" si="3"/>
        <v>CARTAGENA</v>
      </c>
      <c r="B47" s="41">
        <f t="shared" si="4"/>
        <v>984</v>
      </c>
      <c r="C47" s="41">
        <f t="shared" si="5"/>
        <v>1319</v>
      </c>
      <c r="D47" s="41">
        <f t="shared" si="6"/>
        <v>24</v>
      </c>
      <c r="E47" s="42" t="str">
        <f t="shared" si="2"/>
        <v>BAHIA DE CADIZ</v>
      </c>
      <c r="F47" s="42">
        <f t="shared" si="7"/>
        <v>352924</v>
      </c>
      <c r="G47" s="42">
        <f t="shared" si="8"/>
        <v>438651</v>
      </c>
    </row>
    <row r="48" spans="1:9" x14ac:dyDescent="0.25">
      <c r="A48" s="42" t="str">
        <f t="shared" si="3"/>
        <v>CASTELLON</v>
      </c>
      <c r="B48" s="41">
        <f t="shared" si="4"/>
        <v>119403</v>
      </c>
      <c r="C48" s="41">
        <f t="shared" si="5"/>
        <v>55220</v>
      </c>
      <c r="D48" s="41">
        <f t="shared" si="6"/>
        <v>17</v>
      </c>
      <c r="E48" s="42" t="str">
        <f t="shared" si="2"/>
        <v>CEUTA</v>
      </c>
      <c r="F48" s="42">
        <f t="shared" si="7"/>
        <v>264925</v>
      </c>
      <c r="G48" s="42">
        <f t="shared" si="8"/>
        <v>289630</v>
      </c>
    </row>
    <row r="49" spans="1:7" x14ac:dyDescent="0.25">
      <c r="A49" s="42" t="str">
        <f t="shared" si="3"/>
        <v>CEUTA</v>
      </c>
      <c r="B49" s="41">
        <f t="shared" si="4"/>
        <v>264925</v>
      </c>
      <c r="C49" s="41">
        <f t="shared" si="5"/>
        <v>289630</v>
      </c>
      <c r="D49" s="41">
        <f t="shared" si="6"/>
        <v>11</v>
      </c>
      <c r="E49" s="42" t="str">
        <f t="shared" si="2"/>
        <v>PASAIA</v>
      </c>
      <c r="F49" s="42">
        <f t="shared" si="7"/>
        <v>192289</v>
      </c>
      <c r="G49" s="42">
        <f t="shared" si="8"/>
        <v>147785</v>
      </c>
    </row>
    <row r="50" spans="1:7" x14ac:dyDescent="0.25">
      <c r="A50" s="42" t="str">
        <f t="shared" si="3"/>
        <v>FERROL-SAN CIBRAO</v>
      </c>
      <c r="B50" s="41">
        <f t="shared" si="4"/>
        <v>26251</v>
      </c>
      <c r="C50" s="41">
        <f t="shared" si="5"/>
        <v>35864</v>
      </c>
      <c r="D50" s="41">
        <f t="shared" si="6"/>
        <v>20</v>
      </c>
      <c r="E50" s="42" t="str">
        <f t="shared" si="2"/>
        <v>MELILLA</v>
      </c>
      <c r="F50" s="42">
        <f t="shared" si="7"/>
        <v>178779</v>
      </c>
      <c r="G50" s="42">
        <f t="shared" si="8"/>
        <v>182252</v>
      </c>
    </row>
    <row r="51" spans="1:7" x14ac:dyDescent="0.25">
      <c r="A51" s="42" t="str">
        <f t="shared" si="3"/>
        <v>GIJON</v>
      </c>
      <c r="B51" s="41">
        <f t="shared" si="4"/>
        <v>167807</v>
      </c>
      <c r="C51" s="41">
        <f t="shared" si="5"/>
        <v>423</v>
      </c>
      <c r="D51" s="41">
        <f t="shared" si="6"/>
        <v>14</v>
      </c>
      <c r="E51" s="42" t="str">
        <f t="shared" si="2"/>
        <v>GIJON</v>
      </c>
      <c r="F51" s="42">
        <f t="shared" si="7"/>
        <v>167807</v>
      </c>
      <c r="G51" s="42">
        <f t="shared" si="8"/>
        <v>423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140793</v>
      </c>
      <c r="G52" s="42">
        <f t="shared" si="8"/>
        <v>152428</v>
      </c>
    </row>
    <row r="53" spans="1:7" x14ac:dyDescent="0.25">
      <c r="A53" s="42" t="str">
        <f t="shared" si="3"/>
        <v>LAS PALMAS</v>
      </c>
      <c r="B53" s="41">
        <f t="shared" si="4"/>
        <v>748288</v>
      </c>
      <c r="C53" s="41">
        <f t="shared" si="5"/>
        <v>782033</v>
      </c>
      <c r="D53" s="41">
        <f t="shared" si="6"/>
        <v>6</v>
      </c>
      <c r="E53" s="42" t="str">
        <f t="shared" si="2"/>
        <v>ALMERIA</v>
      </c>
      <c r="F53" s="42">
        <f t="shared" si="7"/>
        <v>140102</v>
      </c>
      <c r="G53" s="42">
        <f t="shared" si="8"/>
        <v>152143</v>
      </c>
    </row>
    <row r="54" spans="1:7" x14ac:dyDescent="0.25">
      <c r="A54" s="42" t="str">
        <f t="shared" si="3"/>
        <v>MALAGA</v>
      </c>
      <c r="B54" s="41">
        <f t="shared" si="4"/>
        <v>140793</v>
      </c>
      <c r="C54" s="41">
        <f t="shared" si="5"/>
        <v>152428</v>
      </c>
      <c r="D54" s="41">
        <f t="shared" si="6"/>
        <v>15</v>
      </c>
      <c r="E54" s="42" t="str">
        <f t="shared" si="2"/>
        <v>CASTELLON</v>
      </c>
      <c r="F54" s="42">
        <f t="shared" si="7"/>
        <v>119403</v>
      </c>
      <c r="G54" s="42">
        <f t="shared" si="8"/>
        <v>55220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81503</v>
      </c>
      <c r="G55" s="42">
        <f t="shared" si="8"/>
        <v>70388</v>
      </c>
    </row>
    <row r="56" spans="1:7" x14ac:dyDescent="0.25">
      <c r="A56" s="42" t="str">
        <f t="shared" si="3"/>
        <v>MELILLA</v>
      </c>
      <c r="B56" s="41">
        <f t="shared" si="4"/>
        <v>178779</v>
      </c>
      <c r="C56" s="41">
        <f t="shared" si="5"/>
        <v>182252</v>
      </c>
      <c r="D56" s="41">
        <f t="shared" si="6"/>
        <v>13</v>
      </c>
      <c r="E56" s="42" t="str">
        <f t="shared" si="2"/>
        <v>TARRAGONA</v>
      </c>
      <c r="F56" s="42">
        <f t="shared" si="9"/>
        <v>48424</v>
      </c>
      <c r="G56" s="42">
        <f t="shared" si="8"/>
        <v>75054</v>
      </c>
    </row>
    <row r="57" spans="1:7" x14ac:dyDescent="0.25">
      <c r="A57" s="42" t="str">
        <f t="shared" si="3"/>
        <v>MOTRIL</v>
      </c>
      <c r="B57" s="41">
        <f t="shared" si="4"/>
        <v>2104</v>
      </c>
      <c r="C57" s="41">
        <f t="shared" si="5"/>
        <v>6924</v>
      </c>
      <c r="D57" s="41">
        <f t="shared" si="6"/>
        <v>22</v>
      </c>
      <c r="E57" s="42" t="str">
        <f t="shared" si="2"/>
        <v>FERROL-SAN CIBRAO</v>
      </c>
      <c r="F57" s="42">
        <f t="shared" si="9"/>
        <v>26251</v>
      </c>
      <c r="G57" s="42">
        <f t="shared" si="8"/>
        <v>35864</v>
      </c>
    </row>
    <row r="58" spans="1:7" x14ac:dyDescent="0.25">
      <c r="A58" s="42" t="str">
        <f t="shared" si="3"/>
        <v>PASAIA</v>
      </c>
      <c r="B58" s="41">
        <f t="shared" si="4"/>
        <v>192289</v>
      </c>
      <c r="C58" s="41">
        <f t="shared" si="5"/>
        <v>147785</v>
      </c>
      <c r="D58" s="41">
        <f t="shared" si="6"/>
        <v>12</v>
      </c>
      <c r="E58" s="42" t="str">
        <f t="shared" si="2"/>
        <v>ALICANTE</v>
      </c>
      <c r="F58" s="42">
        <f t="shared" si="9"/>
        <v>4366</v>
      </c>
      <c r="G58" s="42">
        <f t="shared" si="8"/>
        <v>56632</v>
      </c>
    </row>
    <row r="59" spans="1:7" x14ac:dyDescent="0.25">
      <c r="A59" s="42" t="str">
        <f t="shared" si="3"/>
        <v>SANTA CRUZ DE TENERIFE</v>
      </c>
      <c r="B59" s="41">
        <f t="shared" si="4"/>
        <v>824644</v>
      </c>
      <c r="C59" s="41">
        <f t="shared" si="5"/>
        <v>1112787</v>
      </c>
      <c r="D59" s="41">
        <f t="shared" si="6"/>
        <v>5</v>
      </c>
      <c r="E59" s="42" t="str">
        <f t="shared" si="2"/>
        <v>MOTRIL</v>
      </c>
      <c r="F59" s="42">
        <f t="shared" si="9"/>
        <v>2104</v>
      </c>
      <c r="G59" s="42">
        <f t="shared" si="8"/>
        <v>6924</v>
      </c>
    </row>
    <row r="60" spans="1:7" x14ac:dyDescent="0.25">
      <c r="A60" s="42" t="str">
        <f t="shared" si="3"/>
        <v>SANTANDER</v>
      </c>
      <c r="B60" s="41">
        <f t="shared" si="4"/>
        <v>432249</v>
      </c>
      <c r="C60" s="41">
        <f t="shared" si="5"/>
        <v>346926</v>
      </c>
      <c r="D60" s="41">
        <f t="shared" si="6"/>
        <v>7</v>
      </c>
      <c r="E60" s="42" t="str">
        <f t="shared" si="2"/>
        <v>VILAGARCIA</v>
      </c>
      <c r="F60" s="42">
        <f t="shared" si="9"/>
        <v>1200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81503</v>
      </c>
      <c r="C61" s="41">
        <f t="shared" si="5"/>
        <v>70388</v>
      </c>
      <c r="D61" s="41">
        <f t="shared" si="6"/>
        <v>18</v>
      </c>
      <c r="E61" s="42" t="str">
        <f t="shared" si="2"/>
        <v>CARTAGENA</v>
      </c>
      <c r="F61" s="42">
        <f t="shared" si="9"/>
        <v>984</v>
      </c>
      <c r="G61" s="42">
        <f t="shared" si="8"/>
        <v>1319</v>
      </c>
    </row>
    <row r="62" spans="1:7" x14ac:dyDescent="0.25">
      <c r="A62" s="42" t="str">
        <f t="shared" si="3"/>
        <v>TARRAGONA</v>
      </c>
      <c r="B62" s="41">
        <f t="shared" si="4"/>
        <v>48424</v>
      </c>
      <c r="C62" s="41">
        <f t="shared" si="5"/>
        <v>75054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1824339</v>
      </c>
      <c r="C63" s="41">
        <f t="shared" si="5"/>
        <v>1562332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361244</v>
      </c>
      <c r="C64" s="41">
        <f t="shared" si="5"/>
        <v>349686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227</v>
      </c>
      <c r="C7" s="35">
        <v>323</v>
      </c>
      <c r="D7" s="35">
        <v>1660</v>
      </c>
      <c r="E7" s="35">
        <v>1696</v>
      </c>
      <c r="F7" s="10">
        <f>((E7*100)/D7)-100</f>
        <v>2.1686746987951864</v>
      </c>
      <c r="G7" s="1"/>
      <c r="H7" s="1"/>
      <c r="I7" s="1"/>
    </row>
    <row r="8" spans="1:12" x14ac:dyDescent="0.25">
      <c r="A8" s="11" t="s">
        <v>45</v>
      </c>
      <c r="B8" s="36">
        <v>11627</v>
      </c>
      <c r="C8" s="36">
        <v>13731</v>
      </c>
      <c r="D8" s="36">
        <v>46751</v>
      </c>
      <c r="E8" s="36">
        <v>52030</v>
      </c>
      <c r="F8" s="13">
        <f t="shared" ref="F8:F35" si="0">((E8*100)/D8)-100</f>
        <v>11.291737075142777</v>
      </c>
      <c r="G8" s="1"/>
      <c r="H8" s="1"/>
      <c r="I8" s="1"/>
    </row>
    <row r="9" spans="1:12" x14ac:dyDescent="0.25">
      <c r="A9" s="8" t="s">
        <v>46</v>
      </c>
      <c r="B9" s="35">
        <v>223</v>
      </c>
      <c r="C9" s="35">
        <v>306</v>
      </c>
      <c r="D9" s="35">
        <v>793</v>
      </c>
      <c r="E9" s="35">
        <v>1010</v>
      </c>
      <c r="F9" s="10">
        <f t="shared" si="0"/>
        <v>27.364438839848674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264284</v>
      </c>
      <c r="C11" s="35">
        <v>270368</v>
      </c>
      <c r="D11" s="35">
        <v>1003528</v>
      </c>
      <c r="E11" s="35">
        <v>941869</v>
      </c>
      <c r="F11" s="10">
        <f t="shared" si="0"/>
        <v>-6.1442231806187806</v>
      </c>
      <c r="G11" s="1"/>
      <c r="H11" s="1"/>
      <c r="I11" s="1"/>
    </row>
    <row r="12" spans="1:12" x14ac:dyDescent="0.25">
      <c r="A12" s="11" t="s">
        <v>49</v>
      </c>
      <c r="B12" s="36">
        <v>9223.5</v>
      </c>
      <c r="C12" s="36">
        <v>6559.5</v>
      </c>
      <c r="D12" s="36">
        <v>39893.5</v>
      </c>
      <c r="E12" s="36">
        <v>25869</v>
      </c>
      <c r="F12" s="13">
        <f t="shared" si="0"/>
        <v>-35.154849787559371</v>
      </c>
      <c r="G12" s="1"/>
      <c r="H12" s="1"/>
      <c r="I12" s="1"/>
    </row>
    <row r="13" spans="1:12" x14ac:dyDescent="0.25">
      <c r="A13" s="8" t="s">
        <v>50</v>
      </c>
      <c r="B13" s="35">
        <v>7020</v>
      </c>
      <c r="C13" s="35">
        <v>5994</v>
      </c>
      <c r="D13" s="35">
        <v>26214</v>
      </c>
      <c r="E13" s="35">
        <v>21642</v>
      </c>
      <c r="F13" s="10">
        <f t="shared" si="0"/>
        <v>-17.441062027924005</v>
      </c>
      <c r="G13" s="1"/>
      <c r="H13" s="1"/>
      <c r="I13" s="1"/>
    </row>
    <row r="14" spans="1:12" x14ac:dyDescent="0.25">
      <c r="A14" s="11" t="s">
        <v>51</v>
      </c>
      <c r="B14" s="36">
        <v>151714</v>
      </c>
      <c r="C14" s="36">
        <v>156007</v>
      </c>
      <c r="D14" s="36">
        <v>587762.5</v>
      </c>
      <c r="E14" s="36">
        <v>692098</v>
      </c>
      <c r="F14" s="13">
        <f t="shared" si="0"/>
        <v>17.751302609472361</v>
      </c>
      <c r="G14" s="1"/>
      <c r="H14" s="1"/>
      <c r="I14" s="1"/>
    </row>
    <row r="15" spans="1:12" x14ac:dyDescent="0.25">
      <c r="A15" s="8" t="s">
        <v>52</v>
      </c>
      <c r="B15" s="35">
        <v>40801</v>
      </c>
      <c r="C15" s="35">
        <v>47729</v>
      </c>
      <c r="D15" s="35">
        <v>158790.5</v>
      </c>
      <c r="E15" s="35">
        <v>173596.25</v>
      </c>
      <c r="F15" s="10">
        <f t="shared" si="0"/>
        <v>9.3240779517666397</v>
      </c>
      <c r="G15" s="1"/>
      <c r="H15" s="1"/>
      <c r="I15" s="1"/>
    </row>
    <row r="16" spans="1:12" x14ac:dyDescent="0.25">
      <c r="A16" s="11" t="s">
        <v>53</v>
      </c>
      <c r="B16" s="36">
        <v>5075</v>
      </c>
      <c r="C16" s="36">
        <v>5431</v>
      </c>
      <c r="D16" s="36">
        <v>19030</v>
      </c>
      <c r="E16" s="36">
        <v>22391</v>
      </c>
      <c r="F16" s="13">
        <f t="shared" si="0"/>
        <v>17.661586967945354</v>
      </c>
      <c r="G16" s="1"/>
      <c r="H16" s="1"/>
      <c r="I16" s="1"/>
    </row>
    <row r="17" spans="1:9" x14ac:dyDescent="0.25">
      <c r="A17" s="8" t="s">
        <v>54</v>
      </c>
      <c r="B17" s="35">
        <v>7908</v>
      </c>
      <c r="C17" s="35">
        <v>11382</v>
      </c>
      <c r="D17" s="35">
        <v>26444</v>
      </c>
      <c r="E17" s="35">
        <v>37615</v>
      </c>
      <c r="F17" s="10">
        <f t="shared" si="0"/>
        <v>42.243987293904098</v>
      </c>
      <c r="G17" s="1"/>
      <c r="H17" s="1"/>
      <c r="I17" s="1"/>
    </row>
    <row r="18" spans="1:9" x14ac:dyDescent="0.25">
      <c r="A18" s="11" t="s">
        <v>55</v>
      </c>
      <c r="B18" s="36">
        <v>612</v>
      </c>
      <c r="C18" s="36">
        <v>727</v>
      </c>
      <c r="D18" s="36">
        <v>2987</v>
      </c>
      <c r="E18" s="36">
        <v>3034</v>
      </c>
      <c r="F18" s="13">
        <f t="shared" si="0"/>
        <v>1.5734851021091458</v>
      </c>
      <c r="G18" s="1"/>
      <c r="H18" s="1"/>
      <c r="I18" s="1"/>
    </row>
    <row r="19" spans="1:9" x14ac:dyDescent="0.25">
      <c r="A19" s="8" t="s">
        <v>56</v>
      </c>
      <c r="B19" s="35">
        <v>27</v>
      </c>
      <c r="C19" s="35">
        <v>37</v>
      </c>
      <c r="D19" s="35">
        <v>136</v>
      </c>
      <c r="E19" s="35">
        <v>153</v>
      </c>
      <c r="F19" s="10">
        <f t="shared" si="0"/>
        <v>12.5</v>
      </c>
      <c r="G19" s="1"/>
      <c r="H19" s="1"/>
      <c r="I19" s="1"/>
    </row>
    <row r="20" spans="1:9" x14ac:dyDescent="0.25">
      <c r="A20" s="11" t="s">
        <v>57</v>
      </c>
      <c r="B20" s="36">
        <v>2506</v>
      </c>
      <c r="C20" s="36">
        <v>2397</v>
      </c>
      <c r="D20" s="36">
        <v>10755</v>
      </c>
      <c r="E20" s="36">
        <v>11892</v>
      </c>
      <c r="F20" s="13">
        <f t="shared" si="0"/>
        <v>10.571827057182702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83732</v>
      </c>
      <c r="C22" s="36">
        <v>94622</v>
      </c>
      <c r="D22" s="36">
        <v>341103</v>
      </c>
      <c r="E22" s="36">
        <v>364604</v>
      </c>
      <c r="F22" s="13">
        <f t="shared" si="0"/>
        <v>6.8897078008695303</v>
      </c>
      <c r="G22" s="1"/>
      <c r="H22" s="1"/>
      <c r="I22" s="1"/>
    </row>
    <row r="23" spans="1:9" x14ac:dyDescent="0.25">
      <c r="A23" s="8" t="s">
        <v>60</v>
      </c>
      <c r="B23" s="35">
        <v>37004</v>
      </c>
      <c r="C23" s="35">
        <v>35749</v>
      </c>
      <c r="D23" s="35">
        <v>108521</v>
      </c>
      <c r="E23" s="35">
        <v>107243</v>
      </c>
      <c r="F23" s="10">
        <f t="shared" si="0"/>
        <v>-1.1776522516379373</v>
      </c>
      <c r="G23" s="1"/>
      <c r="H23" s="1"/>
      <c r="I23" s="1"/>
    </row>
    <row r="24" spans="1:9" x14ac:dyDescent="0.25">
      <c r="A24" s="11" t="s">
        <v>61</v>
      </c>
      <c r="B24" s="36">
        <v>4999</v>
      </c>
      <c r="C24" s="36">
        <v>4112</v>
      </c>
      <c r="D24" s="36">
        <v>16119</v>
      </c>
      <c r="E24" s="36">
        <v>15923</v>
      </c>
      <c r="F24" s="13">
        <f t="shared" si="0"/>
        <v>-1.2159563248340532</v>
      </c>
      <c r="G24" s="1"/>
      <c r="H24" s="1"/>
      <c r="I24" s="1"/>
    </row>
    <row r="25" spans="1:9" x14ac:dyDescent="0.25">
      <c r="A25" s="8" t="s">
        <v>62</v>
      </c>
      <c r="B25" s="35">
        <v>1602</v>
      </c>
      <c r="C25" s="35">
        <v>1765</v>
      </c>
      <c r="D25" s="35">
        <v>7413</v>
      </c>
      <c r="E25" s="35">
        <v>6975</v>
      </c>
      <c r="F25" s="10">
        <f t="shared" si="0"/>
        <v>-5.9085390530149766</v>
      </c>
      <c r="G25" s="1"/>
      <c r="H25" s="1"/>
      <c r="I25" s="1"/>
    </row>
    <row r="26" spans="1:9" x14ac:dyDescent="0.25">
      <c r="A26" s="11" t="s">
        <v>63</v>
      </c>
      <c r="B26" s="36">
        <v>172</v>
      </c>
      <c r="C26" s="36">
        <v>258</v>
      </c>
      <c r="D26" s="36">
        <v>982</v>
      </c>
      <c r="E26" s="36">
        <v>1434</v>
      </c>
      <c r="F26" s="13">
        <f t="shared" si="0"/>
        <v>46.028513238289207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29178</v>
      </c>
      <c r="C28" s="36">
        <v>26251</v>
      </c>
      <c r="D28" s="36">
        <v>117999</v>
      </c>
      <c r="E28" s="36">
        <v>110996</v>
      </c>
      <c r="F28" s="13">
        <f t="shared" si="0"/>
        <v>-5.9347960575937151</v>
      </c>
      <c r="G28" s="1"/>
      <c r="H28" s="1"/>
      <c r="I28" s="1"/>
    </row>
    <row r="29" spans="1:9" x14ac:dyDescent="0.25">
      <c r="A29" s="8" t="s">
        <v>66</v>
      </c>
      <c r="B29" s="35">
        <v>48</v>
      </c>
      <c r="C29" s="35">
        <v>128</v>
      </c>
      <c r="D29" s="35">
        <v>373</v>
      </c>
      <c r="E29" s="35">
        <v>679</v>
      </c>
      <c r="F29" s="10">
        <f t="shared" si="0"/>
        <v>82.037533512064357</v>
      </c>
      <c r="G29" s="1"/>
      <c r="H29" s="1"/>
      <c r="I29" s="1"/>
    </row>
    <row r="30" spans="1:9" x14ac:dyDescent="0.25">
      <c r="A30" s="11" t="s">
        <v>67</v>
      </c>
      <c r="B30" s="36">
        <v>11683</v>
      </c>
      <c r="C30" s="36">
        <v>13080</v>
      </c>
      <c r="D30" s="36">
        <v>47318</v>
      </c>
      <c r="E30" s="36">
        <v>54655</v>
      </c>
      <c r="F30" s="13">
        <f t="shared" si="0"/>
        <v>15.505727207405215</v>
      </c>
      <c r="G30" s="1"/>
      <c r="H30" s="1"/>
      <c r="I30" s="1"/>
    </row>
    <row r="31" spans="1:9" x14ac:dyDescent="0.25">
      <c r="A31" s="8" t="s">
        <v>68</v>
      </c>
      <c r="B31" s="35">
        <v>20834</v>
      </c>
      <c r="C31" s="35">
        <v>18635</v>
      </c>
      <c r="D31" s="35">
        <v>87310</v>
      </c>
      <c r="E31" s="35">
        <v>74473</v>
      </c>
      <c r="F31" s="10">
        <f t="shared" si="0"/>
        <v>-14.702783186347503</v>
      </c>
      <c r="G31" s="1"/>
      <c r="H31" s="1"/>
      <c r="I31" s="1"/>
    </row>
    <row r="32" spans="1:9" x14ac:dyDescent="0.25">
      <c r="A32" s="11" t="s">
        <v>69</v>
      </c>
      <c r="B32" s="36">
        <v>343765</v>
      </c>
      <c r="C32" s="36">
        <v>358081</v>
      </c>
      <c r="D32" s="36">
        <v>1272254</v>
      </c>
      <c r="E32" s="36">
        <v>1366426</v>
      </c>
      <c r="F32" s="13">
        <f t="shared" si="0"/>
        <v>7.4019810509536654</v>
      </c>
      <c r="G32" s="1"/>
      <c r="H32" s="1"/>
      <c r="I32" s="1"/>
    </row>
    <row r="33" spans="1:9" x14ac:dyDescent="0.25">
      <c r="A33" s="8" t="s">
        <v>70</v>
      </c>
      <c r="B33" s="35">
        <v>17738.5</v>
      </c>
      <c r="C33" s="35">
        <v>17848</v>
      </c>
      <c r="D33" s="35">
        <v>68654</v>
      </c>
      <c r="E33" s="35">
        <v>72327.5</v>
      </c>
      <c r="F33" s="10">
        <f t="shared" si="0"/>
        <v>5.3507443120575573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0</v>
      </c>
      <c r="D34" s="36">
        <v>589</v>
      </c>
      <c r="E34" s="36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1052003</v>
      </c>
      <c r="C35" s="15">
        <f t="shared" ref="C35:E35" si="1">SUM(C7:C34)</f>
        <v>1091520.5</v>
      </c>
      <c r="D35" s="15">
        <f t="shared" si="1"/>
        <v>3993379.5</v>
      </c>
      <c r="E35" s="15">
        <f t="shared" si="1"/>
        <v>4160661.75</v>
      </c>
      <c r="F35" s="16">
        <f t="shared" si="0"/>
        <v>4.1889895513311473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1696</v>
      </c>
      <c r="C38" s="41">
        <f>D7</f>
        <v>1660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1366426</v>
      </c>
      <c r="G38" s="42">
        <f>LOOKUP(E38,$A$38:$A$65,$C$38:$C$65)</f>
        <v>1272254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52030</v>
      </c>
      <c r="C39" s="41">
        <f t="shared" ref="C39:C65" si="5">D8</f>
        <v>46751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941869</v>
      </c>
      <c r="G39" s="42">
        <f t="shared" ref="G39:G65" si="8">LOOKUP(E39,$A$38:$A$65,$C$38:$C$65)</f>
        <v>1003528</v>
      </c>
    </row>
    <row r="40" spans="1:9" x14ac:dyDescent="0.25">
      <c r="A40" s="42" t="str">
        <f t="shared" si="3"/>
        <v>ALMERIA</v>
      </c>
      <c r="B40" s="41">
        <f t="shared" si="4"/>
        <v>1010</v>
      </c>
      <c r="C40" s="41">
        <f t="shared" si="5"/>
        <v>793</v>
      </c>
      <c r="D40" s="41">
        <f t="shared" si="6"/>
        <v>22</v>
      </c>
      <c r="E40" s="42" t="str">
        <f t="shared" si="2"/>
        <v>BARCELONA</v>
      </c>
      <c r="F40" s="42">
        <f t="shared" si="7"/>
        <v>692098</v>
      </c>
      <c r="G40" s="42">
        <f t="shared" si="8"/>
        <v>587762.5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364604</v>
      </c>
      <c r="G41" s="42">
        <f t="shared" si="8"/>
        <v>341103</v>
      </c>
    </row>
    <row r="42" spans="1:9" x14ac:dyDescent="0.25">
      <c r="A42" s="42" t="str">
        <f t="shared" si="3"/>
        <v>BAHIA DE ALGECIRAS</v>
      </c>
      <c r="B42" s="41">
        <f t="shared" si="4"/>
        <v>941869</v>
      </c>
      <c r="C42" s="41">
        <f t="shared" si="5"/>
        <v>1003528</v>
      </c>
      <c r="D42" s="41">
        <f t="shared" si="6"/>
        <v>2</v>
      </c>
      <c r="E42" s="42" t="str">
        <f t="shared" si="2"/>
        <v>BILBAO</v>
      </c>
      <c r="F42" s="42">
        <f t="shared" si="7"/>
        <v>173596.25</v>
      </c>
      <c r="G42" s="42">
        <f t="shared" si="8"/>
        <v>158790.5</v>
      </c>
    </row>
    <row r="43" spans="1:9" x14ac:dyDescent="0.25">
      <c r="A43" s="42" t="str">
        <f t="shared" si="3"/>
        <v>BAHIA DE CADIZ</v>
      </c>
      <c r="B43" s="41">
        <f t="shared" si="4"/>
        <v>25869</v>
      </c>
      <c r="C43" s="41">
        <f t="shared" si="5"/>
        <v>39893.5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110996</v>
      </c>
      <c r="G43" s="42">
        <f t="shared" si="8"/>
        <v>117999</v>
      </c>
    </row>
    <row r="44" spans="1:9" x14ac:dyDescent="0.25">
      <c r="A44" s="42" t="str">
        <f t="shared" si="3"/>
        <v>BALEARES</v>
      </c>
      <c r="B44" s="41">
        <f t="shared" si="4"/>
        <v>21642</v>
      </c>
      <c r="C44" s="41">
        <f t="shared" si="5"/>
        <v>26214</v>
      </c>
      <c r="D44" s="41">
        <f t="shared" si="6"/>
        <v>15</v>
      </c>
      <c r="E44" s="42" t="str">
        <f t="shared" si="2"/>
        <v>MALAGA</v>
      </c>
      <c r="F44" s="42">
        <f t="shared" si="7"/>
        <v>107243</v>
      </c>
      <c r="G44" s="42">
        <f t="shared" si="8"/>
        <v>108521</v>
      </c>
    </row>
    <row r="45" spans="1:9" x14ac:dyDescent="0.25">
      <c r="A45" s="42" t="str">
        <f t="shared" si="3"/>
        <v>BARCELONA</v>
      </c>
      <c r="B45" s="41">
        <f t="shared" si="4"/>
        <v>692098</v>
      </c>
      <c r="C45" s="41">
        <f t="shared" si="5"/>
        <v>587762.5</v>
      </c>
      <c r="D45" s="41">
        <f t="shared" si="6"/>
        <v>3</v>
      </c>
      <c r="E45" s="42" t="str">
        <f t="shared" si="2"/>
        <v>TARRAGONA</v>
      </c>
      <c r="F45" s="42">
        <f t="shared" si="7"/>
        <v>74473</v>
      </c>
      <c r="G45" s="42">
        <f t="shared" si="8"/>
        <v>87310</v>
      </c>
    </row>
    <row r="46" spans="1:9" x14ac:dyDescent="0.25">
      <c r="A46" s="42" t="str">
        <f t="shared" si="3"/>
        <v>BILBAO</v>
      </c>
      <c r="B46" s="41">
        <f t="shared" si="4"/>
        <v>173596.25</v>
      </c>
      <c r="C46" s="41">
        <f t="shared" si="5"/>
        <v>158790.5</v>
      </c>
      <c r="D46" s="41">
        <f t="shared" si="6"/>
        <v>5</v>
      </c>
      <c r="E46" s="42" t="str">
        <f t="shared" si="2"/>
        <v>VIGO</v>
      </c>
      <c r="F46" s="42">
        <f t="shared" si="7"/>
        <v>72327.5</v>
      </c>
      <c r="G46" s="42">
        <f t="shared" si="8"/>
        <v>68654</v>
      </c>
    </row>
    <row r="47" spans="1:9" x14ac:dyDescent="0.25">
      <c r="A47" s="42" t="str">
        <f t="shared" si="3"/>
        <v>CARTAGENA</v>
      </c>
      <c r="B47" s="41">
        <f t="shared" si="4"/>
        <v>22391</v>
      </c>
      <c r="C47" s="41">
        <f t="shared" si="5"/>
        <v>19030</v>
      </c>
      <c r="D47" s="41">
        <f t="shared" si="6"/>
        <v>14</v>
      </c>
      <c r="E47" s="42" t="str">
        <f t="shared" si="2"/>
        <v>SEVILLA</v>
      </c>
      <c r="F47" s="42">
        <f t="shared" si="7"/>
        <v>54655</v>
      </c>
      <c r="G47" s="42">
        <f t="shared" si="8"/>
        <v>47318</v>
      </c>
    </row>
    <row r="48" spans="1:9" x14ac:dyDescent="0.25">
      <c r="A48" s="42" t="str">
        <f t="shared" si="3"/>
        <v>CASTELLON</v>
      </c>
      <c r="B48" s="41">
        <f t="shared" si="4"/>
        <v>37615</v>
      </c>
      <c r="C48" s="41">
        <f t="shared" si="5"/>
        <v>26444</v>
      </c>
      <c r="D48" s="41">
        <f t="shared" si="6"/>
        <v>12</v>
      </c>
      <c r="E48" s="42" t="str">
        <f t="shared" si="2"/>
        <v>ALICANTE</v>
      </c>
      <c r="F48" s="42">
        <f t="shared" si="7"/>
        <v>52030</v>
      </c>
      <c r="G48" s="42">
        <f t="shared" si="8"/>
        <v>46751</v>
      </c>
    </row>
    <row r="49" spans="1:7" x14ac:dyDescent="0.25">
      <c r="A49" s="42" t="str">
        <f t="shared" si="3"/>
        <v>CEUTA</v>
      </c>
      <c r="B49" s="41">
        <f t="shared" si="4"/>
        <v>3034</v>
      </c>
      <c r="C49" s="41">
        <f t="shared" si="5"/>
        <v>2987</v>
      </c>
      <c r="D49" s="41">
        <f t="shared" si="6"/>
        <v>19</v>
      </c>
      <c r="E49" s="42" t="str">
        <f t="shared" si="2"/>
        <v>CASTELLON</v>
      </c>
      <c r="F49" s="42">
        <f t="shared" si="7"/>
        <v>37615</v>
      </c>
      <c r="G49" s="42">
        <f t="shared" si="8"/>
        <v>26444</v>
      </c>
    </row>
    <row r="50" spans="1:7" x14ac:dyDescent="0.25">
      <c r="A50" s="42" t="str">
        <f t="shared" si="3"/>
        <v>FERROL-SAN CIBRAO</v>
      </c>
      <c r="B50" s="41">
        <f t="shared" si="4"/>
        <v>153</v>
      </c>
      <c r="C50" s="41">
        <f t="shared" si="5"/>
        <v>136</v>
      </c>
      <c r="D50" s="41">
        <f t="shared" si="6"/>
        <v>24</v>
      </c>
      <c r="E50" s="42" t="str">
        <f t="shared" si="2"/>
        <v>BAHIA DE CADIZ</v>
      </c>
      <c r="F50" s="42">
        <f t="shared" si="7"/>
        <v>25869</v>
      </c>
      <c r="G50" s="42">
        <f t="shared" si="8"/>
        <v>39893.5</v>
      </c>
    </row>
    <row r="51" spans="1:7" x14ac:dyDescent="0.25">
      <c r="A51" s="42" t="str">
        <f t="shared" si="3"/>
        <v>GIJON</v>
      </c>
      <c r="B51" s="41">
        <f t="shared" si="4"/>
        <v>11892</v>
      </c>
      <c r="C51" s="41">
        <f t="shared" si="5"/>
        <v>10755</v>
      </c>
      <c r="D51" s="41">
        <f t="shared" si="6"/>
        <v>17</v>
      </c>
      <c r="E51" s="42" t="str">
        <f t="shared" si="2"/>
        <v>CARTAGENA</v>
      </c>
      <c r="F51" s="42">
        <f t="shared" si="7"/>
        <v>22391</v>
      </c>
      <c r="G51" s="42">
        <f t="shared" si="8"/>
        <v>19030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21642</v>
      </c>
      <c r="G52" s="42">
        <f t="shared" si="8"/>
        <v>26214</v>
      </c>
    </row>
    <row r="53" spans="1:7" x14ac:dyDescent="0.25">
      <c r="A53" s="42" t="str">
        <f t="shared" si="3"/>
        <v>LAS PALMAS</v>
      </c>
      <c r="B53" s="41">
        <f t="shared" si="4"/>
        <v>364604</v>
      </c>
      <c r="C53" s="41">
        <f t="shared" si="5"/>
        <v>341103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15923</v>
      </c>
      <c r="G53" s="42">
        <f t="shared" si="8"/>
        <v>16119</v>
      </c>
    </row>
    <row r="54" spans="1:7" x14ac:dyDescent="0.25">
      <c r="A54" s="42" t="str">
        <f t="shared" si="3"/>
        <v>MALAGA</v>
      </c>
      <c r="B54" s="41">
        <f t="shared" si="4"/>
        <v>107243</v>
      </c>
      <c r="C54" s="41">
        <f t="shared" si="5"/>
        <v>108521</v>
      </c>
      <c r="D54" s="41">
        <f t="shared" si="6"/>
        <v>7</v>
      </c>
      <c r="E54" s="42" t="str">
        <f t="shared" si="2"/>
        <v>GIJON</v>
      </c>
      <c r="F54" s="42">
        <f t="shared" si="7"/>
        <v>11892</v>
      </c>
      <c r="G54" s="42">
        <f t="shared" si="8"/>
        <v>10755</v>
      </c>
    </row>
    <row r="55" spans="1:7" x14ac:dyDescent="0.25">
      <c r="A55" s="42" t="str">
        <f t="shared" si="3"/>
        <v>MARIN Y RIA DE PONTEVEDRA</v>
      </c>
      <c r="B55" s="41">
        <f t="shared" si="4"/>
        <v>15923</v>
      </c>
      <c r="C55" s="41">
        <f t="shared" si="5"/>
        <v>16119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6975</v>
      </c>
      <c r="G55" s="42">
        <f t="shared" si="8"/>
        <v>7413</v>
      </c>
    </row>
    <row r="56" spans="1:7" x14ac:dyDescent="0.25">
      <c r="A56" s="42" t="str">
        <f t="shared" si="3"/>
        <v>MELILLA</v>
      </c>
      <c r="B56" s="41">
        <f t="shared" si="4"/>
        <v>6975</v>
      </c>
      <c r="C56" s="41">
        <f t="shared" si="5"/>
        <v>7413</v>
      </c>
      <c r="D56" s="41">
        <f t="shared" si="6"/>
        <v>18</v>
      </c>
      <c r="E56" s="42" t="str">
        <f t="shared" si="2"/>
        <v>CEUTA</v>
      </c>
      <c r="F56" s="42">
        <f t="shared" si="9"/>
        <v>3034</v>
      </c>
      <c r="G56" s="42">
        <f t="shared" si="8"/>
        <v>2987</v>
      </c>
    </row>
    <row r="57" spans="1:7" x14ac:dyDescent="0.25">
      <c r="A57" s="42" t="str">
        <f t="shared" si="3"/>
        <v>MOTRIL</v>
      </c>
      <c r="B57" s="41">
        <f t="shared" si="4"/>
        <v>1434</v>
      </c>
      <c r="C57" s="41">
        <f t="shared" si="5"/>
        <v>982</v>
      </c>
      <c r="D57" s="41">
        <f t="shared" si="6"/>
        <v>21</v>
      </c>
      <c r="E57" s="42" t="str">
        <f t="shared" si="2"/>
        <v>A CORUÑA</v>
      </c>
      <c r="F57" s="42">
        <f t="shared" si="9"/>
        <v>1696</v>
      </c>
      <c r="G57" s="42">
        <f t="shared" si="8"/>
        <v>1660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1434</v>
      </c>
      <c r="G58" s="42">
        <f t="shared" si="8"/>
        <v>982</v>
      </c>
    </row>
    <row r="59" spans="1:7" x14ac:dyDescent="0.25">
      <c r="A59" s="42" t="str">
        <f t="shared" si="3"/>
        <v>SANTA CRUZ DE TENERIFE</v>
      </c>
      <c r="B59" s="41">
        <f t="shared" si="4"/>
        <v>110996</v>
      </c>
      <c r="C59" s="41">
        <f t="shared" si="5"/>
        <v>117999</v>
      </c>
      <c r="D59" s="41">
        <f t="shared" si="6"/>
        <v>6</v>
      </c>
      <c r="E59" s="42" t="str">
        <f t="shared" si="2"/>
        <v>ALMERIA</v>
      </c>
      <c r="F59" s="42">
        <f t="shared" si="9"/>
        <v>1010</v>
      </c>
      <c r="G59" s="42">
        <f t="shared" si="8"/>
        <v>793</v>
      </c>
    </row>
    <row r="60" spans="1:7" x14ac:dyDescent="0.25">
      <c r="A60" s="42" t="str">
        <f t="shared" si="3"/>
        <v>SANTANDER</v>
      </c>
      <c r="B60" s="41">
        <f t="shared" si="4"/>
        <v>679</v>
      </c>
      <c r="C60" s="41">
        <f t="shared" si="5"/>
        <v>373</v>
      </c>
      <c r="D60" s="41">
        <f t="shared" si="6"/>
        <v>23</v>
      </c>
      <c r="E60" s="42" t="str">
        <f t="shared" si="2"/>
        <v>SANTANDER</v>
      </c>
      <c r="F60" s="42">
        <f t="shared" si="9"/>
        <v>679</v>
      </c>
      <c r="G60" s="42">
        <f t="shared" si="8"/>
        <v>373</v>
      </c>
    </row>
    <row r="61" spans="1:7" x14ac:dyDescent="0.25">
      <c r="A61" s="42" t="str">
        <f t="shared" si="3"/>
        <v>SEVILLA</v>
      </c>
      <c r="B61" s="41">
        <f t="shared" si="4"/>
        <v>54655</v>
      </c>
      <c r="C61" s="41">
        <f t="shared" si="5"/>
        <v>47318</v>
      </c>
      <c r="D61" s="41">
        <f t="shared" si="6"/>
        <v>10</v>
      </c>
      <c r="E61" s="42" t="str">
        <f t="shared" si="2"/>
        <v>FERROL-SAN CIBRAO</v>
      </c>
      <c r="F61" s="42">
        <f t="shared" si="9"/>
        <v>153</v>
      </c>
      <c r="G61" s="42">
        <f t="shared" si="8"/>
        <v>136</v>
      </c>
    </row>
    <row r="62" spans="1:7" x14ac:dyDescent="0.25">
      <c r="A62" s="42" t="str">
        <f t="shared" si="3"/>
        <v>TARRAGONA</v>
      </c>
      <c r="B62" s="41">
        <f t="shared" si="4"/>
        <v>74473</v>
      </c>
      <c r="C62" s="41">
        <f t="shared" si="5"/>
        <v>87310</v>
      </c>
      <c r="D62" s="41">
        <f t="shared" si="6"/>
        <v>8</v>
      </c>
      <c r="E62" s="42" t="str">
        <f t="shared" si="2"/>
        <v>VILAGARCIA</v>
      </c>
      <c r="F62" s="42">
        <f t="shared" si="9"/>
        <v>31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1366426</v>
      </c>
      <c r="C63" s="41">
        <f t="shared" si="5"/>
        <v>1272254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72327.5</v>
      </c>
      <c r="C64" s="41">
        <f t="shared" si="5"/>
        <v>68654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56</v>
      </c>
      <c r="D8" s="38">
        <v>0</v>
      </c>
      <c r="E8" s="38">
        <v>970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251143</v>
      </c>
      <c r="C11" s="37">
        <v>246737</v>
      </c>
      <c r="D11" s="37">
        <v>949154</v>
      </c>
      <c r="E11" s="37">
        <v>860506</v>
      </c>
      <c r="F11" s="10">
        <f t="shared" si="0"/>
        <v>-9.339685656911314</v>
      </c>
      <c r="G11" s="1"/>
      <c r="H11" s="1"/>
      <c r="I11" s="1"/>
    </row>
    <row r="12" spans="1:12" x14ac:dyDescent="0.25">
      <c r="A12" s="11" t="s">
        <v>49</v>
      </c>
      <c r="B12" s="38">
        <v>5</v>
      </c>
      <c r="C12" s="38">
        <v>4</v>
      </c>
      <c r="D12" s="38">
        <v>7</v>
      </c>
      <c r="E12" s="38">
        <v>209</v>
      </c>
      <c r="F12" s="13">
        <f t="shared" si="0"/>
        <v>2885.7142857142858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49850</v>
      </c>
      <c r="C14" s="38">
        <v>50250</v>
      </c>
      <c r="D14" s="38">
        <v>193577</v>
      </c>
      <c r="E14" s="38">
        <v>257085</v>
      </c>
      <c r="F14" s="13">
        <f t="shared" si="0"/>
        <v>32.807616607344869</v>
      </c>
      <c r="G14" s="1"/>
      <c r="H14" s="1"/>
      <c r="I14" s="1"/>
    </row>
    <row r="15" spans="1:12" x14ac:dyDescent="0.25">
      <c r="A15" s="8" t="s">
        <v>52</v>
      </c>
      <c r="B15" s="37">
        <v>475.5</v>
      </c>
      <c r="C15" s="37">
        <v>426.5</v>
      </c>
      <c r="D15" s="37">
        <v>1960</v>
      </c>
      <c r="E15" s="37">
        <v>1688.25</v>
      </c>
      <c r="F15" s="10">
        <f t="shared" si="0"/>
        <v>-13.864795918367349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55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84</v>
      </c>
      <c r="C17" s="37">
        <v>162</v>
      </c>
      <c r="D17" s="37">
        <v>142</v>
      </c>
      <c r="E17" s="37">
        <v>932</v>
      </c>
      <c r="F17" s="10">
        <f t="shared" si="0"/>
        <v>556.33802816901414</v>
      </c>
      <c r="G17" s="1"/>
      <c r="H17" s="1"/>
      <c r="I17" s="1"/>
    </row>
    <row r="18" spans="1:9" x14ac:dyDescent="0.25">
      <c r="A18" s="11" t="s">
        <v>55</v>
      </c>
      <c r="B18" s="38">
        <v>16</v>
      </c>
      <c r="C18" s="38">
        <v>0</v>
      </c>
      <c r="D18" s="38">
        <v>16</v>
      </c>
      <c r="E18" s="38">
        <v>10</v>
      </c>
      <c r="F18" s="17">
        <f t="shared" si="0"/>
        <v>-37.5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47214</v>
      </c>
      <c r="C22" s="38">
        <v>59765</v>
      </c>
      <c r="D22" s="38">
        <v>194985</v>
      </c>
      <c r="E22" s="38">
        <v>222411</v>
      </c>
      <c r="F22" s="13">
        <f t="shared" si="0"/>
        <v>14.065697361335481</v>
      </c>
      <c r="G22" s="1"/>
      <c r="H22" s="1"/>
      <c r="I22" s="1"/>
    </row>
    <row r="23" spans="1:9" x14ac:dyDescent="0.25">
      <c r="A23" s="8" t="s">
        <v>60</v>
      </c>
      <c r="B23" s="37">
        <v>35266</v>
      </c>
      <c r="C23" s="37">
        <v>33636</v>
      </c>
      <c r="D23" s="37">
        <v>103027</v>
      </c>
      <c r="E23" s="37">
        <v>100135</v>
      </c>
      <c r="F23" s="10">
        <f t="shared" si="0"/>
        <v>-2.807031166587393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10</v>
      </c>
      <c r="D24" s="38">
        <v>8</v>
      </c>
      <c r="E24" s="38">
        <v>1413</v>
      </c>
      <c r="F24" s="13">
        <f t="shared" si="0"/>
        <v>17562.5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805</v>
      </c>
      <c r="C28" s="38">
        <v>1315</v>
      </c>
      <c r="D28" s="38">
        <v>4819</v>
      </c>
      <c r="E28" s="38">
        <v>4317</v>
      </c>
      <c r="F28" s="13">
        <f t="shared" si="0"/>
        <v>-10.417098983191536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16057</v>
      </c>
      <c r="C31" s="37">
        <v>11933</v>
      </c>
      <c r="D31" s="37">
        <v>64420</v>
      </c>
      <c r="E31" s="37">
        <v>48712</v>
      </c>
      <c r="F31" s="10">
        <f t="shared" si="0"/>
        <v>-24.383731760322874</v>
      </c>
      <c r="G31" s="1"/>
      <c r="H31" s="1"/>
      <c r="I31" s="1"/>
    </row>
    <row r="32" spans="1:9" x14ac:dyDescent="0.25">
      <c r="A32" s="11" t="s">
        <v>69</v>
      </c>
      <c r="B32" s="38">
        <v>169744</v>
      </c>
      <c r="C32" s="38">
        <v>190388</v>
      </c>
      <c r="D32" s="38">
        <v>606263</v>
      </c>
      <c r="E32" s="38">
        <v>656023</v>
      </c>
      <c r="F32" s="13">
        <f t="shared" si="0"/>
        <v>8.2076590522595012</v>
      </c>
      <c r="G32" s="1"/>
      <c r="H32" s="1"/>
      <c r="I32" s="1"/>
    </row>
    <row r="33" spans="1:9" x14ac:dyDescent="0.25">
      <c r="A33" s="8" t="s">
        <v>70</v>
      </c>
      <c r="B33" s="37">
        <v>997</v>
      </c>
      <c r="C33" s="37">
        <v>768</v>
      </c>
      <c r="D33" s="37">
        <v>3962</v>
      </c>
      <c r="E33" s="37">
        <v>2835</v>
      </c>
      <c r="F33" s="10">
        <f t="shared" si="0"/>
        <v>-28.445229681978802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571656.5</v>
      </c>
      <c r="C35" s="15">
        <f t="shared" ref="C35:E35" si="1">SUM(C7:C34)</f>
        <v>595450.5</v>
      </c>
      <c r="D35" s="15">
        <f t="shared" si="1"/>
        <v>2122344</v>
      </c>
      <c r="E35" s="15">
        <f t="shared" si="1"/>
        <v>2157345.25</v>
      </c>
      <c r="F35" s="16">
        <f t="shared" si="0"/>
        <v>1.6491789266961376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860506</v>
      </c>
      <c r="G38" s="42">
        <f>LOOKUP(E38,$A$38:$A$65,$C$38:$C$65)</f>
        <v>949154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970</v>
      </c>
      <c r="C39" s="41">
        <f t="shared" ref="C39:C65" si="5">D8</f>
        <v>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656023</v>
      </c>
      <c r="G39" s="42">
        <f t="shared" ref="G39:G65" si="8">LOOKUP(E39,$A$38:$A$65,$C$38:$C$65)</f>
        <v>606263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257085</v>
      </c>
      <c r="G40" s="42">
        <f t="shared" si="8"/>
        <v>193577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222411</v>
      </c>
      <c r="G41" s="42">
        <f t="shared" si="8"/>
        <v>194985</v>
      </c>
    </row>
    <row r="42" spans="1:9" x14ac:dyDescent="0.25">
      <c r="A42" s="42" t="str">
        <f t="shared" si="3"/>
        <v>BAHIA DE ALGECIRAS</v>
      </c>
      <c r="B42" s="41">
        <f t="shared" si="4"/>
        <v>860506</v>
      </c>
      <c r="C42" s="41">
        <f t="shared" si="5"/>
        <v>949154</v>
      </c>
      <c r="D42" s="41">
        <f t="shared" si="6"/>
        <v>1</v>
      </c>
      <c r="E42" s="42" t="str">
        <f t="shared" si="2"/>
        <v>MALAGA</v>
      </c>
      <c r="F42" s="42">
        <f t="shared" si="7"/>
        <v>100135</v>
      </c>
      <c r="G42" s="42">
        <f t="shared" si="8"/>
        <v>103027</v>
      </c>
    </row>
    <row r="43" spans="1:9" x14ac:dyDescent="0.25">
      <c r="A43" s="42" t="str">
        <f t="shared" si="3"/>
        <v>BAHIA DE CADIZ</v>
      </c>
      <c r="B43" s="41">
        <f t="shared" si="4"/>
        <v>209</v>
      </c>
      <c r="C43" s="41">
        <f t="shared" si="5"/>
        <v>7</v>
      </c>
      <c r="D43" s="41">
        <f t="shared" si="6"/>
        <v>13</v>
      </c>
      <c r="E43" s="42" t="str">
        <f t="shared" si="2"/>
        <v>TARRAGONA</v>
      </c>
      <c r="F43" s="42">
        <f t="shared" si="7"/>
        <v>48712</v>
      </c>
      <c r="G43" s="42">
        <f t="shared" si="8"/>
        <v>64420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4317</v>
      </c>
      <c r="G44" s="42">
        <f t="shared" si="8"/>
        <v>4819</v>
      </c>
    </row>
    <row r="45" spans="1:9" x14ac:dyDescent="0.25">
      <c r="A45" s="42" t="str">
        <f t="shared" si="3"/>
        <v>BARCELONA</v>
      </c>
      <c r="B45" s="41">
        <f t="shared" si="4"/>
        <v>257085</v>
      </c>
      <c r="C45" s="41">
        <f t="shared" si="5"/>
        <v>193577</v>
      </c>
      <c r="D45" s="41">
        <f t="shared" si="6"/>
        <v>3</v>
      </c>
      <c r="E45" s="42" t="str">
        <f t="shared" si="2"/>
        <v>VIGO</v>
      </c>
      <c r="F45" s="42">
        <f t="shared" si="7"/>
        <v>2835</v>
      </c>
      <c r="G45" s="42">
        <f t="shared" si="8"/>
        <v>3962</v>
      </c>
    </row>
    <row r="46" spans="1:9" x14ac:dyDescent="0.25">
      <c r="A46" s="42" t="str">
        <f t="shared" si="3"/>
        <v>BILBAO</v>
      </c>
      <c r="B46" s="41">
        <f t="shared" si="4"/>
        <v>1688.25</v>
      </c>
      <c r="C46" s="41">
        <f t="shared" si="5"/>
        <v>1960</v>
      </c>
      <c r="D46" s="41">
        <f t="shared" si="6"/>
        <v>9</v>
      </c>
      <c r="E46" s="42" t="str">
        <f t="shared" si="2"/>
        <v>BILBAO</v>
      </c>
      <c r="F46" s="42">
        <f t="shared" si="7"/>
        <v>1688.25</v>
      </c>
      <c r="G46" s="42">
        <f t="shared" si="8"/>
        <v>1960</v>
      </c>
    </row>
    <row r="47" spans="1:9" x14ac:dyDescent="0.25">
      <c r="A47" s="42" t="str">
        <f t="shared" si="3"/>
        <v>CARTAGENA</v>
      </c>
      <c r="B47" s="41">
        <f t="shared" si="4"/>
        <v>55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1413</v>
      </c>
      <c r="G47" s="42">
        <f t="shared" si="8"/>
        <v>8</v>
      </c>
    </row>
    <row r="48" spans="1:9" x14ac:dyDescent="0.25">
      <c r="A48" s="42" t="str">
        <f t="shared" si="3"/>
        <v>CASTELLON</v>
      </c>
      <c r="B48" s="41">
        <f t="shared" si="4"/>
        <v>932</v>
      </c>
      <c r="C48" s="41">
        <f t="shared" si="5"/>
        <v>142</v>
      </c>
      <c r="D48" s="41">
        <f t="shared" si="6"/>
        <v>12</v>
      </c>
      <c r="E48" s="42" t="str">
        <f t="shared" si="2"/>
        <v>ALICANTE</v>
      </c>
      <c r="F48" s="42">
        <f t="shared" si="7"/>
        <v>970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16</v>
      </c>
      <c r="D49" s="41">
        <f t="shared" si="6"/>
        <v>16</v>
      </c>
      <c r="E49" s="42" t="str">
        <f t="shared" si="2"/>
        <v>CASTELLON</v>
      </c>
      <c r="F49" s="42">
        <f t="shared" si="7"/>
        <v>932</v>
      </c>
      <c r="G49" s="42">
        <f t="shared" si="8"/>
        <v>142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209</v>
      </c>
      <c r="G50" s="42">
        <f t="shared" si="8"/>
        <v>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55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44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222411</v>
      </c>
      <c r="C53" s="41">
        <f t="shared" si="5"/>
        <v>194985</v>
      </c>
      <c r="D53" s="41">
        <f t="shared" si="6"/>
        <v>4</v>
      </c>
      <c r="E53" s="42" t="str">
        <f t="shared" si="2"/>
        <v>CEUTA</v>
      </c>
      <c r="F53" s="42">
        <f t="shared" si="7"/>
        <v>10</v>
      </c>
      <c r="G53" s="42">
        <f t="shared" si="8"/>
        <v>16</v>
      </c>
    </row>
    <row r="54" spans="1:7" x14ac:dyDescent="0.25">
      <c r="A54" s="42" t="str">
        <f t="shared" si="3"/>
        <v>MALAGA</v>
      </c>
      <c r="B54" s="41">
        <f t="shared" si="4"/>
        <v>100135</v>
      </c>
      <c r="C54" s="41">
        <f t="shared" si="5"/>
        <v>103027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1413</v>
      </c>
      <c r="C55" s="41">
        <f t="shared" si="5"/>
        <v>8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4317</v>
      </c>
      <c r="C59" s="41">
        <f t="shared" si="5"/>
        <v>4819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48712</v>
      </c>
      <c r="C62" s="41">
        <f t="shared" si="5"/>
        <v>64420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656023</v>
      </c>
      <c r="C63" s="41">
        <f t="shared" si="5"/>
        <v>606263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2835</v>
      </c>
      <c r="C64" s="41">
        <f t="shared" si="5"/>
        <v>3962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">
        <v>40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32</v>
      </c>
      <c r="E7" s="9">
        <v>78</v>
      </c>
      <c r="F7" s="10">
        <f>((E7*100)/D7)-100</f>
        <v>143.75</v>
      </c>
      <c r="G7" s="1"/>
      <c r="H7" s="1"/>
      <c r="I7" s="1"/>
    </row>
    <row r="8" spans="1:12" x14ac:dyDescent="0.25">
      <c r="A8" s="11" t="s">
        <v>45</v>
      </c>
      <c r="B8" s="12">
        <v>10392</v>
      </c>
      <c r="C8" s="12">
        <v>10554</v>
      </c>
      <c r="D8" s="12">
        <v>41522</v>
      </c>
      <c r="E8" s="12">
        <v>38440</v>
      </c>
      <c r="F8" s="13">
        <f t="shared" ref="F8:F35" si="0">((E8*100)/D8)-100</f>
        <v>-7.4225711670921442</v>
      </c>
      <c r="G8" s="1"/>
      <c r="H8" s="1"/>
      <c r="I8" s="1"/>
    </row>
    <row r="9" spans="1:12" x14ac:dyDescent="0.25">
      <c r="A9" s="8" t="s">
        <v>46</v>
      </c>
      <c r="B9" s="9">
        <v>145</v>
      </c>
      <c r="C9" s="9">
        <v>148</v>
      </c>
      <c r="D9" s="9">
        <v>715</v>
      </c>
      <c r="E9" s="9">
        <v>852</v>
      </c>
      <c r="F9" s="10">
        <f t="shared" si="0"/>
        <v>19.16083916083916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460</v>
      </c>
      <c r="C11" s="9">
        <v>1687</v>
      </c>
      <c r="D11" s="9">
        <v>2465</v>
      </c>
      <c r="E11" s="9">
        <v>4671</v>
      </c>
      <c r="F11" s="10">
        <f t="shared" si="0"/>
        <v>89.492900608519278</v>
      </c>
      <c r="G11" s="1"/>
      <c r="H11" s="1"/>
      <c r="I11" s="1"/>
    </row>
    <row r="12" spans="1:12" x14ac:dyDescent="0.25">
      <c r="A12" s="11" t="s">
        <v>49</v>
      </c>
      <c r="B12" s="12">
        <v>5183.5</v>
      </c>
      <c r="C12" s="12">
        <v>3088</v>
      </c>
      <c r="D12" s="12">
        <v>23190.5</v>
      </c>
      <c r="E12" s="12">
        <v>12507.5</v>
      </c>
      <c r="F12" s="13">
        <f t="shared" si="0"/>
        <v>-46.06627713934585</v>
      </c>
      <c r="G12" s="1"/>
      <c r="H12" s="1"/>
      <c r="I12" s="1"/>
    </row>
    <row r="13" spans="1:12" x14ac:dyDescent="0.25">
      <c r="A13" s="8" t="s">
        <v>50</v>
      </c>
      <c r="B13" s="9">
        <v>7020</v>
      </c>
      <c r="C13" s="9">
        <v>5994</v>
      </c>
      <c r="D13" s="9">
        <v>26214</v>
      </c>
      <c r="E13" s="9">
        <v>21642</v>
      </c>
      <c r="F13" s="10">
        <f t="shared" si="0"/>
        <v>-17.441062027924005</v>
      </c>
      <c r="G13" s="1"/>
      <c r="H13" s="1"/>
      <c r="I13" s="1"/>
    </row>
    <row r="14" spans="1:12" x14ac:dyDescent="0.25">
      <c r="A14" s="11" t="s">
        <v>51</v>
      </c>
      <c r="B14" s="12">
        <v>17329.5</v>
      </c>
      <c r="C14" s="12">
        <v>17582</v>
      </c>
      <c r="D14" s="12">
        <v>64056.5</v>
      </c>
      <c r="E14" s="12">
        <v>61862.5</v>
      </c>
      <c r="F14" s="13">
        <f t="shared" si="0"/>
        <v>-3.4251012777782108</v>
      </c>
      <c r="G14" s="1"/>
      <c r="H14" s="1"/>
      <c r="I14" s="1"/>
    </row>
    <row r="15" spans="1:12" x14ac:dyDescent="0.25">
      <c r="A15" s="8" t="s">
        <v>52</v>
      </c>
      <c r="B15" s="9">
        <v>3484</v>
      </c>
      <c r="C15" s="9">
        <v>3864.75</v>
      </c>
      <c r="D15" s="9">
        <v>16394.5</v>
      </c>
      <c r="E15" s="9">
        <v>14555.5</v>
      </c>
      <c r="F15" s="10">
        <f t="shared" si="0"/>
        <v>-11.217176492116252</v>
      </c>
      <c r="G15" s="1"/>
      <c r="H15" s="1"/>
      <c r="I15" s="1"/>
    </row>
    <row r="16" spans="1:12" x14ac:dyDescent="0.25">
      <c r="A16" s="11" t="s">
        <v>53</v>
      </c>
      <c r="B16" s="12">
        <v>3048</v>
      </c>
      <c r="C16" s="12">
        <v>2606</v>
      </c>
      <c r="D16" s="12">
        <v>11128</v>
      </c>
      <c r="E16" s="12">
        <v>10095</v>
      </c>
      <c r="F16" s="13">
        <f t="shared" si="0"/>
        <v>-9.2828900071890672</v>
      </c>
      <c r="G16" s="1"/>
      <c r="H16" s="1"/>
      <c r="I16" s="1"/>
    </row>
    <row r="17" spans="1:9" x14ac:dyDescent="0.25">
      <c r="A17" s="8" t="s">
        <v>54</v>
      </c>
      <c r="B17" s="9">
        <v>157</v>
      </c>
      <c r="C17" s="9">
        <v>353</v>
      </c>
      <c r="D17" s="9">
        <v>520</v>
      </c>
      <c r="E17" s="9">
        <v>1282</v>
      </c>
      <c r="F17" s="10">
        <f t="shared" si="0"/>
        <v>146.53846153846155</v>
      </c>
      <c r="G17" s="1"/>
      <c r="H17" s="1"/>
      <c r="I17" s="1"/>
    </row>
    <row r="18" spans="1:9" x14ac:dyDescent="0.25">
      <c r="A18" s="11" t="s">
        <v>55</v>
      </c>
      <c r="B18" s="12">
        <v>549</v>
      </c>
      <c r="C18" s="12">
        <v>683</v>
      </c>
      <c r="D18" s="12">
        <v>2751</v>
      </c>
      <c r="E18" s="12">
        <v>2863</v>
      </c>
      <c r="F18" s="13">
        <f t="shared" si="0"/>
        <v>4.0712468193384268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787</v>
      </c>
      <c r="C20" s="12">
        <v>721</v>
      </c>
      <c r="D20" s="12">
        <v>3393</v>
      </c>
      <c r="E20" s="12">
        <v>3461</v>
      </c>
      <c r="F20" s="13">
        <f t="shared" si="0"/>
        <v>2.0041261420571743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29180</v>
      </c>
      <c r="C22" s="12">
        <v>27726</v>
      </c>
      <c r="D22" s="12">
        <v>114358</v>
      </c>
      <c r="E22" s="12">
        <v>114346</v>
      </c>
      <c r="F22" s="13">
        <f t="shared" si="0"/>
        <v>-1.0493362947940454E-2</v>
      </c>
      <c r="G22" s="1"/>
      <c r="H22" s="1"/>
      <c r="I22" s="1"/>
    </row>
    <row r="23" spans="1:9" x14ac:dyDescent="0.25">
      <c r="A23" s="8" t="s">
        <v>60</v>
      </c>
      <c r="B23" s="9">
        <v>1205</v>
      </c>
      <c r="C23" s="9">
        <v>819</v>
      </c>
      <c r="D23" s="9">
        <v>3491</v>
      </c>
      <c r="E23" s="9">
        <v>2784</v>
      </c>
      <c r="F23" s="10">
        <f t="shared" si="0"/>
        <v>-20.252076768834144</v>
      </c>
      <c r="G23" s="1"/>
      <c r="H23" s="1"/>
      <c r="I23" s="1"/>
    </row>
    <row r="24" spans="1:9" x14ac:dyDescent="0.25">
      <c r="A24" s="11" t="s">
        <v>61</v>
      </c>
      <c r="B24" s="12">
        <v>3195</v>
      </c>
      <c r="C24" s="12">
        <v>2920</v>
      </c>
      <c r="D24" s="12">
        <v>10147</v>
      </c>
      <c r="E24" s="12">
        <v>9916</v>
      </c>
      <c r="F24" s="13">
        <f t="shared" si="0"/>
        <v>-2.2765349364344161</v>
      </c>
      <c r="G24" s="1"/>
      <c r="H24" s="1"/>
      <c r="I24" s="1"/>
    </row>
    <row r="25" spans="1:9" x14ac:dyDescent="0.25">
      <c r="A25" s="8" t="s">
        <v>62</v>
      </c>
      <c r="B25" s="9">
        <v>975</v>
      </c>
      <c r="C25" s="9">
        <v>1115</v>
      </c>
      <c r="D25" s="9">
        <v>4609</v>
      </c>
      <c r="E25" s="9">
        <v>4240</v>
      </c>
      <c r="F25" s="10">
        <f t="shared" si="0"/>
        <v>-8.0060750705142141</v>
      </c>
      <c r="G25" s="1"/>
      <c r="H25" s="1"/>
      <c r="I25" s="1"/>
    </row>
    <row r="26" spans="1:9" x14ac:dyDescent="0.25">
      <c r="A26" s="11" t="s">
        <v>63</v>
      </c>
      <c r="B26" s="12">
        <v>65</v>
      </c>
      <c r="C26" s="12">
        <v>66</v>
      </c>
      <c r="D26" s="12">
        <v>377</v>
      </c>
      <c r="E26" s="12">
        <v>454</v>
      </c>
      <c r="F26" s="13">
        <f t="shared" si="0"/>
        <v>20.42440318302387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24770</v>
      </c>
      <c r="C28" s="12">
        <v>24934</v>
      </c>
      <c r="D28" s="12">
        <v>98800</v>
      </c>
      <c r="E28" s="12">
        <v>106666</v>
      </c>
      <c r="F28" s="13">
        <f t="shared" si="0"/>
        <v>7.961538461538467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9654</v>
      </c>
      <c r="C30" s="12">
        <v>11327</v>
      </c>
      <c r="D30" s="12">
        <v>39910</v>
      </c>
      <c r="E30" s="12">
        <v>47201</v>
      </c>
      <c r="F30" s="13">
        <f t="shared" si="0"/>
        <v>18.268604359809572</v>
      </c>
      <c r="G30" s="1"/>
      <c r="H30" s="1"/>
      <c r="I30" s="1"/>
    </row>
    <row r="31" spans="1:9" x14ac:dyDescent="0.25">
      <c r="A31" s="8" t="s">
        <v>68</v>
      </c>
      <c r="B31" s="9">
        <v>869</v>
      </c>
      <c r="C31" s="9">
        <v>2422</v>
      </c>
      <c r="D31" s="9">
        <v>3331</v>
      </c>
      <c r="E31" s="9">
        <v>8825</v>
      </c>
      <c r="F31" s="10">
        <f t="shared" si="0"/>
        <v>164.93545481837288</v>
      </c>
      <c r="G31" s="1"/>
      <c r="H31" s="1"/>
      <c r="I31" s="1"/>
    </row>
    <row r="32" spans="1:9" x14ac:dyDescent="0.25">
      <c r="A32" s="11" t="s">
        <v>69</v>
      </c>
      <c r="B32" s="12">
        <v>10327</v>
      </c>
      <c r="C32" s="12">
        <v>13063</v>
      </c>
      <c r="D32" s="12">
        <v>44626</v>
      </c>
      <c r="E32" s="12">
        <v>48956</v>
      </c>
      <c r="F32" s="13">
        <f t="shared" si="0"/>
        <v>9.702863801371393</v>
      </c>
      <c r="G32" s="1"/>
      <c r="H32" s="1"/>
      <c r="I32" s="1"/>
    </row>
    <row r="33" spans="1:9" x14ac:dyDescent="0.25">
      <c r="A33" s="8" t="s">
        <v>70</v>
      </c>
      <c r="B33" s="9">
        <v>4484</v>
      </c>
      <c r="C33" s="9">
        <v>2324</v>
      </c>
      <c r="D33" s="9">
        <v>14691</v>
      </c>
      <c r="E33" s="9">
        <v>10840</v>
      </c>
      <c r="F33" s="10">
        <f t="shared" si="0"/>
        <v>-26.213327887822473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34</v>
      </c>
      <c r="E34" s="12">
        <v>31</v>
      </c>
      <c r="F34" s="13">
        <f t="shared" si="0"/>
        <v>-8.8235294117647101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133279</v>
      </c>
      <c r="C35" s="15">
        <f t="shared" ref="C35:E35" si="1">SUM(C7:C34)</f>
        <v>133996.75</v>
      </c>
      <c r="D35" s="15">
        <f t="shared" si="1"/>
        <v>526755.5</v>
      </c>
      <c r="E35" s="15">
        <f t="shared" si="1"/>
        <v>526568.5</v>
      </c>
      <c r="F35" s="16">
        <f t="shared" si="0"/>
        <v>-3.5500341239909972E-2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78</v>
      </c>
      <c r="C38" s="41">
        <f>D7</f>
        <v>32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114346</v>
      </c>
      <c r="G38" s="42">
        <f>LOOKUP(E38,$A$38:$A$65,$C$38:$C$65)</f>
        <v>114358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38440</v>
      </c>
      <c r="C39" s="41">
        <f t="shared" ref="C39:C65" si="5">D8</f>
        <v>41522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106666</v>
      </c>
      <c r="G39" s="42">
        <f t="shared" ref="G39:G65" si="8">LOOKUP(E39,$A$38:$A$65,$C$38:$C$65)</f>
        <v>98800</v>
      </c>
    </row>
    <row r="40" spans="1:9" x14ac:dyDescent="0.25">
      <c r="A40" s="42" t="str">
        <f t="shared" si="3"/>
        <v>ALMERIA</v>
      </c>
      <c r="B40" s="41">
        <f t="shared" si="4"/>
        <v>852</v>
      </c>
      <c r="C40" s="41">
        <f t="shared" si="5"/>
        <v>715</v>
      </c>
      <c r="D40" s="41">
        <f t="shared" si="6"/>
        <v>20</v>
      </c>
      <c r="E40" s="42" t="str">
        <f t="shared" si="2"/>
        <v>BARCELONA</v>
      </c>
      <c r="F40" s="42">
        <f t="shared" si="7"/>
        <v>61862.5</v>
      </c>
      <c r="G40" s="42">
        <f t="shared" si="8"/>
        <v>64056.5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48956</v>
      </c>
      <c r="G41" s="42">
        <f t="shared" si="8"/>
        <v>44626</v>
      </c>
    </row>
    <row r="42" spans="1:9" x14ac:dyDescent="0.25">
      <c r="A42" s="42" t="str">
        <f t="shared" si="3"/>
        <v>BAHIA DE ALGECIRAS</v>
      </c>
      <c r="B42" s="41">
        <f t="shared" si="4"/>
        <v>4671</v>
      </c>
      <c r="C42" s="41">
        <f t="shared" si="5"/>
        <v>2465</v>
      </c>
      <c r="D42" s="41">
        <f t="shared" si="6"/>
        <v>14</v>
      </c>
      <c r="E42" s="42" t="str">
        <f t="shared" si="2"/>
        <v>SEVILLA</v>
      </c>
      <c r="F42" s="42">
        <f t="shared" si="7"/>
        <v>47201</v>
      </c>
      <c r="G42" s="42">
        <f t="shared" si="8"/>
        <v>39910</v>
      </c>
    </row>
    <row r="43" spans="1:9" x14ac:dyDescent="0.25">
      <c r="A43" s="42" t="str">
        <f t="shared" si="3"/>
        <v>BAHIA DE CADIZ</v>
      </c>
      <c r="B43" s="41">
        <f t="shared" si="4"/>
        <v>12507.5</v>
      </c>
      <c r="C43" s="41">
        <f t="shared" si="5"/>
        <v>23190.5</v>
      </c>
      <c r="D43" s="41">
        <f t="shared" si="6"/>
        <v>9</v>
      </c>
      <c r="E43" s="42" t="str">
        <f t="shared" si="2"/>
        <v>ALICANTE</v>
      </c>
      <c r="F43" s="42">
        <f t="shared" si="7"/>
        <v>38440</v>
      </c>
      <c r="G43" s="42">
        <f t="shared" si="8"/>
        <v>41522</v>
      </c>
    </row>
    <row r="44" spans="1:9" x14ac:dyDescent="0.25">
      <c r="A44" s="42" t="str">
        <f t="shared" si="3"/>
        <v>BALEARES</v>
      </c>
      <c r="B44" s="41">
        <f t="shared" si="4"/>
        <v>21642</v>
      </c>
      <c r="C44" s="41">
        <f t="shared" si="5"/>
        <v>26214</v>
      </c>
      <c r="D44" s="41">
        <f t="shared" si="6"/>
        <v>7</v>
      </c>
      <c r="E44" s="42" t="str">
        <f t="shared" si="2"/>
        <v>BALEARES</v>
      </c>
      <c r="F44" s="42">
        <f t="shared" si="7"/>
        <v>21642</v>
      </c>
      <c r="G44" s="42">
        <f t="shared" si="8"/>
        <v>26214</v>
      </c>
    </row>
    <row r="45" spans="1:9" x14ac:dyDescent="0.25">
      <c r="A45" s="42" t="str">
        <f t="shared" si="3"/>
        <v>BARCELONA</v>
      </c>
      <c r="B45" s="41">
        <f t="shared" si="4"/>
        <v>61862.5</v>
      </c>
      <c r="C45" s="41">
        <f t="shared" si="5"/>
        <v>64056.5</v>
      </c>
      <c r="D45" s="41">
        <f t="shared" si="6"/>
        <v>3</v>
      </c>
      <c r="E45" s="42" t="str">
        <f t="shared" si="2"/>
        <v>BILBAO</v>
      </c>
      <c r="F45" s="42">
        <f t="shared" si="7"/>
        <v>14555.5</v>
      </c>
      <c r="G45" s="42">
        <f t="shared" si="8"/>
        <v>16394.5</v>
      </c>
    </row>
    <row r="46" spans="1:9" x14ac:dyDescent="0.25">
      <c r="A46" s="42" t="str">
        <f t="shared" si="3"/>
        <v>BILBAO</v>
      </c>
      <c r="B46" s="41">
        <f t="shared" si="4"/>
        <v>14555.5</v>
      </c>
      <c r="C46" s="41">
        <f t="shared" si="5"/>
        <v>16394.5</v>
      </c>
      <c r="D46" s="41">
        <f t="shared" si="6"/>
        <v>8</v>
      </c>
      <c r="E46" s="42" t="str">
        <f t="shared" si="2"/>
        <v>BAHIA DE CADIZ</v>
      </c>
      <c r="F46" s="42">
        <f t="shared" si="7"/>
        <v>12507.5</v>
      </c>
      <c r="G46" s="42">
        <f t="shared" si="8"/>
        <v>23190.5</v>
      </c>
    </row>
    <row r="47" spans="1:9" x14ac:dyDescent="0.25">
      <c r="A47" s="42" t="str">
        <f t="shared" si="3"/>
        <v>CARTAGENA</v>
      </c>
      <c r="B47" s="41">
        <f t="shared" si="4"/>
        <v>10095</v>
      </c>
      <c r="C47" s="41">
        <f t="shared" si="5"/>
        <v>11128</v>
      </c>
      <c r="D47" s="41">
        <f t="shared" si="6"/>
        <v>11</v>
      </c>
      <c r="E47" s="42" t="str">
        <f t="shared" si="2"/>
        <v>VIGO</v>
      </c>
      <c r="F47" s="42">
        <f t="shared" si="7"/>
        <v>10840</v>
      </c>
      <c r="G47" s="42">
        <f t="shared" si="8"/>
        <v>14691</v>
      </c>
    </row>
    <row r="48" spans="1:9" x14ac:dyDescent="0.25">
      <c r="A48" s="42" t="str">
        <f t="shared" si="3"/>
        <v>CASTELLON</v>
      </c>
      <c r="B48" s="41">
        <f t="shared" si="4"/>
        <v>1282</v>
      </c>
      <c r="C48" s="41">
        <f t="shared" si="5"/>
        <v>520</v>
      </c>
      <c r="D48" s="41">
        <f t="shared" si="6"/>
        <v>19</v>
      </c>
      <c r="E48" s="42" t="str">
        <f t="shared" si="2"/>
        <v>CARTAGENA</v>
      </c>
      <c r="F48" s="42">
        <f t="shared" si="7"/>
        <v>10095</v>
      </c>
      <c r="G48" s="42">
        <f t="shared" si="8"/>
        <v>11128</v>
      </c>
    </row>
    <row r="49" spans="1:7" x14ac:dyDescent="0.25">
      <c r="A49" s="42" t="str">
        <f t="shared" si="3"/>
        <v>CEUTA</v>
      </c>
      <c r="B49" s="41">
        <f t="shared" si="4"/>
        <v>2863</v>
      </c>
      <c r="C49" s="41">
        <f t="shared" si="5"/>
        <v>2751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9916</v>
      </c>
      <c r="G49" s="42">
        <f t="shared" si="8"/>
        <v>10147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8825</v>
      </c>
      <c r="G50" s="42">
        <f t="shared" si="8"/>
        <v>3331</v>
      </c>
    </row>
    <row r="51" spans="1:7" x14ac:dyDescent="0.25">
      <c r="A51" s="42" t="str">
        <f t="shared" si="3"/>
        <v>GIJON</v>
      </c>
      <c r="B51" s="41">
        <f t="shared" si="4"/>
        <v>3461</v>
      </c>
      <c r="C51" s="41">
        <f t="shared" si="5"/>
        <v>3393</v>
      </c>
      <c r="D51" s="41">
        <f t="shared" si="6"/>
        <v>16</v>
      </c>
      <c r="E51" s="42" t="str">
        <f t="shared" si="2"/>
        <v>BAHIA DE ALGECIRAS</v>
      </c>
      <c r="F51" s="42">
        <f t="shared" si="7"/>
        <v>4671</v>
      </c>
      <c r="G51" s="42">
        <f t="shared" si="8"/>
        <v>2465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4240</v>
      </c>
      <c r="G52" s="42">
        <f t="shared" si="8"/>
        <v>4609</v>
      </c>
    </row>
    <row r="53" spans="1:7" x14ac:dyDescent="0.25">
      <c r="A53" s="42" t="str">
        <f t="shared" si="3"/>
        <v>LAS PALMAS</v>
      </c>
      <c r="B53" s="41">
        <f t="shared" si="4"/>
        <v>114346</v>
      </c>
      <c r="C53" s="41">
        <f t="shared" si="5"/>
        <v>114358</v>
      </c>
      <c r="D53" s="41">
        <f t="shared" si="6"/>
        <v>1</v>
      </c>
      <c r="E53" s="42" t="str">
        <f t="shared" si="2"/>
        <v>GIJON</v>
      </c>
      <c r="F53" s="42">
        <f t="shared" si="7"/>
        <v>3461</v>
      </c>
      <c r="G53" s="42">
        <f t="shared" si="8"/>
        <v>3393</v>
      </c>
    </row>
    <row r="54" spans="1:7" x14ac:dyDescent="0.25">
      <c r="A54" s="42" t="str">
        <f t="shared" si="3"/>
        <v>MALAGA</v>
      </c>
      <c r="B54" s="41">
        <f t="shared" si="4"/>
        <v>2784</v>
      </c>
      <c r="C54" s="41">
        <f t="shared" si="5"/>
        <v>3491</v>
      </c>
      <c r="D54" s="41">
        <f t="shared" si="6"/>
        <v>18</v>
      </c>
      <c r="E54" s="42" t="str">
        <f t="shared" si="2"/>
        <v>CEUTA</v>
      </c>
      <c r="F54" s="42">
        <f t="shared" si="7"/>
        <v>2863</v>
      </c>
      <c r="G54" s="42">
        <f t="shared" si="8"/>
        <v>2751</v>
      </c>
    </row>
    <row r="55" spans="1:7" x14ac:dyDescent="0.25">
      <c r="A55" s="42" t="str">
        <f t="shared" si="3"/>
        <v>MARIN Y RIA DE PONTEVEDRA</v>
      </c>
      <c r="B55" s="41">
        <f t="shared" si="4"/>
        <v>9916</v>
      </c>
      <c r="C55" s="41">
        <f t="shared" si="5"/>
        <v>10147</v>
      </c>
      <c r="D55" s="41">
        <f t="shared" si="6"/>
        <v>12</v>
      </c>
      <c r="E55" s="42" t="str">
        <f t="shared" si="2"/>
        <v>MALAGA</v>
      </c>
      <c r="F55" s="42">
        <f t="shared" si="7"/>
        <v>2784</v>
      </c>
      <c r="G55" s="42">
        <f t="shared" si="8"/>
        <v>3491</v>
      </c>
    </row>
    <row r="56" spans="1:7" x14ac:dyDescent="0.25">
      <c r="A56" s="42" t="str">
        <f t="shared" si="3"/>
        <v>MELILLA</v>
      </c>
      <c r="B56" s="41">
        <f t="shared" si="4"/>
        <v>4240</v>
      </c>
      <c r="C56" s="41">
        <f t="shared" si="5"/>
        <v>4609</v>
      </c>
      <c r="D56" s="41">
        <f t="shared" si="6"/>
        <v>15</v>
      </c>
      <c r="E56" s="42" t="str">
        <f t="shared" si="2"/>
        <v>CASTELLON</v>
      </c>
      <c r="F56" s="42">
        <f t="shared" si="7"/>
        <v>1282</v>
      </c>
      <c r="G56" s="42">
        <f t="shared" si="8"/>
        <v>520</v>
      </c>
    </row>
    <row r="57" spans="1:7" x14ac:dyDescent="0.25">
      <c r="A57" s="42" t="str">
        <f t="shared" si="3"/>
        <v>MOTRIL</v>
      </c>
      <c r="B57" s="41">
        <f t="shared" si="4"/>
        <v>454</v>
      </c>
      <c r="C57" s="41">
        <f t="shared" si="5"/>
        <v>377</v>
      </c>
      <c r="D57" s="41">
        <f t="shared" si="6"/>
        <v>21</v>
      </c>
      <c r="E57" s="42" t="str">
        <f t="shared" si="2"/>
        <v>ALMERIA</v>
      </c>
      <c r="F57" s="42">
        <f t="shared" si="7"/>
        <v>852</v>
      </c>
      <c r="G57" s="42">
        <f t="shared" si="8"/>
        <v>715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454</v>
      </c>
      <c r="G58" s="42">
        <f t="shared" si="8"/>
        <v>377</v>
      </c>
    </row>
    <row r="59" spans="1:7" x14ac:dyDescent="0.25">
      <c r="A59" s="42" t="str">
        <f t="shared" si="3"/>
        <v>SANTA CRUZ DE TENERIFE</v>
      </c>
      <c r="B59" s="41">
        <f t="shared" si="4"/>
        <v>106666</v>
      </c>
      <c r="C59" s="41">
        <f t="shared" si="5"/>
        <v>98800</v>
      </c>
      <c r="D59" s="41">
        <f t="shared" si="6"/>
        <v>2</v>
      </c>
      <c r="E59" s="42" t="str">
        <f t="shared" si="2"/>
        <v>A CORUÑA</v>
      </c>
      <c r="F59" s="42">
        <f t="shared" si="7"/>
        <v>78</v>
      </c>
      <c r="G59" s="42">
        <f t="shared" si="8"/>
        <v>32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31</v>
      </c>
      <c r="G60" s="42">
        <f t="shared" si="8"/>
        <v>34</v>
      </c>
    </row>
    <row r="61" spans="1:7" x14ac:dyDescent="0.25">
      <c r="A61" s="42" t="str">
        <f t="shared" si="3"/>
        <v>SEVILLA</v>
      </c>
      <c r="B61" s="41">
        <f t="shared" si="4"/>
        <v>47201</v>
      </c>
      <c r="C61" s="41">
        <f t="shared" si="5"/>
        <v>39910</v>
      </c>
      <c r="D61" s="41">
        <f t="shared" si="6"/>
        <v>5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8825</v>
      </c>
      <c r="C62" s="41">
        <f t="shared" si="5"/>
        <v>3331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48956</v>
      </c>
      <c r="C63" s="41">
        <f t="shared" si="5"/>
        <v>44626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10840</v>
      </c>
      <c r="C64" s="41">
        <f t="shared" si="5"/>
        <v>14691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34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">
        <v>40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227</v>
      </c>
      <c r="C7" s="9">
        <v>323</v>
      </c>
      <c r="D7" s="9">
        <v>1628</v>
      </c>
      <c r="E7" s="9">
        <v>1618</v>
      </c>
      <c r="F7" s="10">
        <f>((E7*100)/D7)-100</f>
        <v>-0.6142506142506079</v>
      </c>
      <c r="G7" s="1"/>
      <c r="H7" s="1"/>
      <c r="I7" s="1"/>
    </row>
    <row r="8" spans="1:12" x14ac:dyDescent="0.25">
      <c r="A8" s="11" t="s">
        <v>45</v>
      </c>
      <c r="B8" s="12">
        <v>1235</v>
      </c>
      <c r="C8" s="12">
        <v>3121</v>
      </c>
      <c r="D8" s="12">
        <v>5229</v>
      </c>
      <c r="E8" s="12">
        <v>12620</v>
      </c>
      <c r="F8" s="13">
        <f t="shared" ref="F8:F35" si="0">((E8*100)/D8)-100</f>
        <v>141.34633773187991</v>
      </c>
      <c r="G8" s="1"/>
      <c r="H8" s="1"/>
      <c r="I8" s="1"/>
    </row>
    <row r="9" spans="1:12" x14ac:dyDescent="0.25">
      <c r="A9" s="8" t="s">
        <v>46</v>
      </c>
      <c r="B9" s="9">
        <v>78</v>
      </c>
      <c r="C9" s="9">
        <v>158</v>
      </c>
      <c r="D9" s="9">
        <v>78</v>
      </c>
      <c r="E9" s="9">
        <v>158</v>
      </c>
      <c r="F9" s="10">
        <f t="shared" si="0"/>
        <v>102.56410256410257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12681</v>
      </c>
      <c r="C11" s="9">
        <v>21944</v>
      </c>
      <c r="D11" s="9">
        <v>51909</v>
      </c>
      <c r="E11" s="9">
        <v>74823</v>
      </c>
      <c r="F11" s="10">
        <f t="shared" si="0"/>
        <v>44.14263422527884</v>
      </c>
      <c r="G11" s="1"/>
      <c r="H11" s="1"/>
      <c r="I11" s="1"/>
    </row>
    <row r="12" spans="1:12" x14ac:dyDescent="0.25">
      <c r="A12" s="11" t="s">
        <v>49</v>
      </c>
      <c r="B12" s="12">
        <v>4035</v>
      </c>
      <c r="C12" s="12">
        <v>3467.5</v>
      </c>
      <c r="D12" s="12">
        <v>16696</v>
      </c>
      <c r="E12" s="12">
        <v>13152.5</v>
      </c>
      <c r="F12" s="13">
        <f t="shared" si="0"/>
        <v>-21.223646382367036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84534.5</v>
      </c>
      <c r="C14" s="12">
        <v>88175</v>
      </c>
      <c r="D14" s="12">
        <v>330129</v>
      </c>
      <c r="E14" s="12">
        <v>373150.5</v>
      </c>
      <c r="F14" s="13">
        <f t="shared" si="0"/>
        <v>13.031723962451039</v>
      </c>
      <c r="G14" s="1"/>
      <c r="H14" s="1"/>
      <c r="I14" s="1"/>
    </row>
    <row r="15" spans="1:12" x14ac:dyDescent="0.25">
      <c r="A15" s="8" t="s">
        <v>52</v>
      </c>
      <c r="B15" s="9">
        <v>36841.5</v>
      </c>
      <c r="C15" s="9">
        <v>43437.75</v>
      </c>
      <c r="D15" s="9">
        <v>140436</v>
      </c>
      <c r="E15" s="9">
        <v>157352.5</v>
      </c>
      <c r="F15" s="10">
        <f t="shared" si="0"/>
        <v>12.045700532626967</v>
      </c>
      <c r="G15" s="1"/>
      <c r="H15" s="1"/>
      <c r="I15" s="1"/>
    </row>
    <row r="16" spans="1:12" x14ac:dyDescent="0.25">
      <c r="A16" s="11" t="s">
        <v>53</v>
      </c>
      <c r="B16" s="12">
        <v>2027</v>
      </c>
      <c r="C16" s="12">
        <v>2825</v>
      </c>
      <c r="D16" s="12">
        <v>7902</v>
      </c>
      <c r="E16" s="12">
        <v>12241</v>
      </c>
      <c r="F16" s="13">
        <f t="shared" si="0"/>
        <v>54.910149329283712</v>
      </c>
      <c r="G16" s="1"/>
      <c r="H16" s="1"/>
      <c r="I16" s="1"/>
    </row>
    <row r="17" spans="1:9" x14ac:dyDescent="0.25">
      <c r="A17" s="8" t="s">
        <v>54</v>
      </c>
      <c r="B17" s="9">
        <v>7667</v>
      </c>
      <c r="C17" s="9">
        <v>10867</v>
      </c>
      <c r="D17" s="9">
        <v>25782</v>
      </c>
      <c r="E17" s="9">
        <v>35401</v>
      </c>
      <c r="F17" s="10">
        <f t="shared" si="0"/>
        <v>37.308975254053223</v>
      </c>
      <c r="G17" s="1"/>
      <c r="H17" s="1"/>
      <c r="I17" s="1"/>
    </row>
    <row r="18" spans="1:9" x14ac:dyDescent="0.25">
      <c r="A18" s="11" t="s">
        <v>55</v>
      </c>
      <c r="B18" s="12">
        <v>47</v>
      </c>
      <c r="C18" s="12">
        <v>44</v>
      </c>
      <c r="D18" s="12">
        <v>220</v>
      </c>
      <c r="E18" s="12">
        <v>161</v>
      </c>
      <c r="F18" s="13">
        <f t="shared" si="0"/>
        <v>-26.818181818181813</v>
      </c>
      <c r="G18" s="1"/>
      <c r="H18" s="1"/>
      <c r="I18" s="1"/>
    </row>
    <row r="19" spans="1:9" x14ac:dyDescent="0.25">
      <c r="A19" s="8" t="s">
        <v>56</v>
      </c>
      <c r="B19" s="9">
        <v>27</v>
      </c>
      <c r="C19" s="9">
        <v>37</v>
      </c>
      <c r="D19" s="9">
        <v>136</v>
      </c>
      <c r="E19" s="9">
        <v>153</v>
      </c>
      <c r="F19" s="10">
        <f t="shared" si="0"/>
        <v>12.5</v>
      </c>
      <c r="G19" s="1"/>
      <c r="H19" s="1"/>
      <c r="I19" s="1"/>
    </row>
    <row r="20" spans="1:9" x14ac:dyDescent="0.25">
      <c r="A20" s="11" t="s">
        <v>57</v>
      </c>
      <c r="B20" s="12">
        <v>1719</v>
      </c>
      <c r="C20" s="12">
        <v>1676</v>
      </c>
      <c r="D20" s="12">
        <v>7362</v>
      </c>
      <c r="E20" s="12">
        <v>8431</v>
      </c>
      <c r="F20" s="13">
        <f t="shared" si="0"/>
        <v>14.520510730779677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7338</v>
      </c>
      <c r="C22" s="12">
        <v>7131</v>
      </c>
      <c r="D22" s="12">
        <v>31742</v>
      </c>
      <c r="E22" s="12">
        <v>27847</v>
      </c>
      <c r="F22" s="13">
        <f t="shared" si="0"/>
        <v>-12.27080839266587</v>
      </c>
      <c r="G22" s="1"/>
      <c r="H22" s="1"/>
      <c r="I22" s="1"/>
    </row>
    <row r="23" spans="1:9" x14ac:dyDescent="0.25">
      <c r="A23" s="8" t="s">
        <v>60</v>
      </c>
      <c r="B23" s="9">
        <v>533</v>
      </c>
      <c r="C23" s="9">
        <v>1294</v>
      </c>
      <c r="D23" s="9">
        <v>2003</v>
      </c>
      <c r="E23" s="9">
        <v>4324</v>
      </c>
      <c r="F23" s="10">
        <f t="shared" si="0"/>
        <v>115.87618572141787</v>
      </c>
      <c r="G23" s="1"/>
      <c r="H23" s="1"/>
      <c r="I23" s="1"/>
    </row>
    <row r="24" spans="1:9" x14ac:dyDescent="0.25">
      <c r="A24" s="11" t="s">
        <v>61</v>
      </c>
      <c r="B24" s="12">
        <v>1798</v>
      </c>
      <c r="C24" s="12">
        <v>1182</v>
      </c>
      <c r="D24" s="12">
        <v>5958</v>
      </c>
      <c r="E24" s="12">
        <v>4594</v>
      </c>
      <c r="F24" s="13">
        <f t="shared" si="0"/>
        <v>-22.893588452500836</v>
      </c>
      <c r="G24" s="1"/>
      <c r="H24" s="1"/>
      <c r="I24" s="1"/>
    </row>
    <row r="25" spans="1:9" x14ac:dyDescent="0.25">
      <c r="A25" s="8" t="s">
        <v>62</v>
      </c>
      <c r="B25" s="9">
        <v>627</v>
      </c>
      <c r="C25" s="9">
        <v>650</v>
      </c>
      <c r="D25" s="9">
        <v>2804</v>
      </c>
      <c r="E25" s="9">
        <v>2735</v>
      </c>
      <c r="F25" s="10">
        <f t="shared" si="0"/>
        <v>-2.4607703281027113</v>
      </c>
      <c r="G25" s="1"/>
      <c r="H25" s="1"/>
      <c r="I25" s="1"/>
    </row>
    <row r="26" spans="1:9" x14ac:dyDescent="0.25">
      <c r="A26" s="11" t="s">
        <v>63</v>
      </c>
      <c r="B26" s="12">
        <v>107</v>
      </c>
      <c r="C26" s="12">
        <v>192</v>
      </c>
      <c r="D26" s="12">
        <v>601</v>
      </c>
      <c r="E26" s="12">
        <v>980</v>
      </c>
      <c r="F26" s="13">
        <f t="shared" si="0"/>
        <v>63.061564059900178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3603</v>
      </c>
      <c r="C28" s="12">
        <v>2</v>
      </c>
      <c r="D28" s="12">
        <v>14380</v>
      </c>
      <c r="E28" s="12">
        <v>13</v>
      </c>
      <c r="F28" s="13">
        <f t="shared" si="0"/>
        <v>-99.909596662030594</v>
      </c>
      <c r="G28" s="1"/>
      <c r="H28" s="1"/>
      <c r="I28" s="1"/>
    </row>
    <row r="29" spans="1:9" x14ac:dyDescent="0.25">
      <c r="A29" s="8" t="s">
        <v>66</v>
      </c>
      <c r="B29" s="9">
        <v>48</v>
      </c>
      <c r="C29" s="9">
        <v>128</v>
      </c>
      <c r="D29" s="9">
        <v>373</v>
      </c>
      <c r="E29" s="9">
        <v>635</v>
      </c>
      <c r="F29" s="10">
        <f t="shared" si="0"/>
        <v>70.241286863270773</v>
      </c>
      <c r="G29" s="1"/>
      <c r="H29" s="1"/>
      <c r="I29" s="1"/>
    </row>
    <row r="30" spans="1:9" x14ac:dyDescent="0.25">
      <c r="A30" s="11" t="s">
        <v>67</v>
      </c>
      <c r="B30" s="12">
        <v>2029</v>
      </c>
      <c r="C30" s="12">
        <v>1753</v>
      </c>
      <c r="D30" s="12">
        <v>7408</v>
      </c>
      <c r="E30" s="12">
        <v>7454</v>
      </c>
      <c r="F30" s="13">
        <f t="shared" si="0"/>
        <v>0.62095032397408545</v>
      </c>
      <c r="G30" s="1"/>
      <c r="H30" s="1"/>
      <c r="I30" s="1"/>
    </row>
    <row r="31" spans="1:9" x14ac:dyDescent="0.25">
      <c r="A31" s="8" t="s">
        <v>68</v>
      </c>
      <c r="B31" s="9">
        <v>3908</v>
      </c>
      <c r="C31" s="9">
        <v>4280</v>
      </c>
      <c r="D31" s="9">
        <v>19559</v>
      </c>
      <c r="E31" s="9">
        <v>16936</v>
      </c>
      <c r="F31" s="10">
        <f t="shared" si="0"/>
        <v>-13.410706068817419</v>
      </c>
      <c r="G31" s="1"/>
      <c r="H31" s="1"/>
      <c r="I31" s="1"/>
    </row>
    <row r="32" spans="1:9" x14ac:dyDescent="0.25">
      <c r="A32" s="11" t="s">
        <v>69</v>
      </c>
      <c r="B32" s="12">
        <v>163694</v>
      </c>
      <c r="C32" s="12">
        <v>154630</v>
      </c>
      <c r="D32" s="12">
        <v>621365</v>
      </c>
      <c r="E32" s="12">
        <v>661447</v>
      </c>
      <c r="F32" s="13">
        <f t="shared" si="0"/>
        <v>6.4506369042350258</v>
      </c>
      <c r="G32" s="1"/>
      <c r="H32" s="1"/>
      <c r="I32" s="1"/>
    </row>
    <row r="33" spans="1:9" x14ac:dyDescent="0.25">
      <c r="A33" s="8" t="s">
        <v>70</v>
      </c>
      <c r="B33" s="9">
        <v>12257.5</v>
      </c>
      <c r="C33" s="9">
        <v>14756</v>
      </c>
      <c r="D33" s="9">
        <v>50001</v>
      </c>
      <c r="E33" s="9">
        <v>58652.5</v>
      </c>
      <c r="F33" s="10">
        <f t="shared" si="0"/>
        <v>17.302653946921055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555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347061.5</v>
      </c>
      <c r="C35" s="15">
        <f t="shared" ref="C35:E35" si="1">SUM(C7:C34)</f>
        <v>362073.25</v>
      </c>
      <c r="D35" s="15">
        <f t="shared" si="1"/>
        <v>1344256</v>
      </c>
      <c r="E35" s="15">
        <f t="shared" si="1"/>
        <v>1474879</v>
      </c>
      <c r="F35" s="16">
        <f t="shared" si="0"/>
        <v>9.717122333841175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1618</v>
      </c>
      <c r="C38" s="41">
        <f>D7</f>
        <v>1628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661447</v>
      </c>
      <c r="G38" s="42">
        <f>LOOKUP(E38,$A$38:$A$65,$C$38:$C$65)</f>
        <v>621365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12620</v>
      </c>
      <c r="C39" s="41">
        <f t="shared" ref="C39:C65" si="5">D8</f>
        <v>5229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373150.5</v>
      </c>
      <c r="G39" s="42">
        <f t="shared" ref="G39:G65" si="8">LOOKUP(E39,$A$38:$A$65,$C$38:$C$65)</f>
        <v>330129</v>
      </c>
    </row>
    <row r="40" spans="1:9" x14ac:dyDescent="0.25">
      <c r="A40" s="42" t="str">
        <f t="shared" si="3"/>
        <v>ALMERIA</v>
      </c>
      <c r="B40" s="41">
        <f t="shared" si="4"/>
        <v>158</v>
      </c>
      <c r="C40" s="41">
        <f t="shared" si="5"/>
        <v>78</v>
      </c>
      <c r="D40" s="41">
        <f t="shared" si="6"/>
        <v>21</v>
      </c>
      <c r="E40" s="42" t="str">
        <f t="shared" si="2"/>
        <v>BILBAO</v>
      </c>
      <c r="F40" s="42">
        <f t="shared" si="7"/>
        <v>157352.5</v>
      </c>
      <c r="G40" s="42">
        <f t="shared" si="8"/>
        <v>140436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74823</v>
      </c>
      <c r="G41" s="42">
        <f t="shared" si="8"/>
        <v>51909</v>
      </c>
    </row>
    <row r="42" spans="1:9" x14ac:dyDescent="0.25">
      <c r="A42" s="42" t="str">
        <f t="shared" si="3"/>
        <v>BAHIA DE ALGECIRAS</v>
      </c>
      <c r="B42" s="41">
        <f t="shared" si="4"/>
        <v>74823</v>
      </c>
      <c r="C42" s="41">
        <f t="shared" si="5"/>
        <v>51909</v>
      </c>
      <c r="D42" s="41">
        <f t="shared" si="6"/>
        <v>4</v>
      </c>
      <c r="E42" s="42" t="str">
        <f t="shared" si="2"/>
        <v>VIGO</v>
      </c>
      <c r="F42" s="42">
        <f t="shared" si="7"/>
        <v>58652.5</v>
      </c>
      <c r="G42" s="42">
        <f t="shared" si="8"/>
        <v>50001</v>
      </c>
    </row>
    <row r="43" spans="1:9" x14ac:dyDescent="0.25">
      <c r="A43" s="42" t="str">
        <f t="shared" si="3"/>
        <v>BAHIA DE CADIZ</v>
      </c>
      <c r="B43" s="41">
        <f t="shared" si="4"/>
        <v>13152.5</v>
      </c>
      <c r="C43" s="41">
        <f t="shared" si="5"/>
        <v>16696</v>
      </c>
      <c r="D43" s="41">
        <f t="shared" si="6"/>
        <v>9</v>
      </c>
      <c r="E43" s="42" t="str">
        <f t="shared" si="2"/>
        <v>CASTELLON</v>
      </c>
      <c r="F43" s="42">
        <f t="shared" si="7"/>
        <v>35401</v>
      </c>
      <c r="G43" s="42">
        <f t="shared" si="8"/>
        <v>25782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LAS PALMAS</v>
      </c>
      <c r="F44" s="42">
        <f t="shared" si="7"/>
        <v>27847</v>
      </c>
      <c r="G44" s="42">
        <f t="shared" si="8"/>
        <v>31742</v>
      </c>
    </row>
    <row r="45" spans="1:9" x14ac:dyDescent="0.25">
      <c r="A45" s="42" t="str">
        <f t="shared" si="3"/>
        <v>BARCELONA</v>
      </c>
      <c r="B45" s="41">
        <f t="shared" si="4"/>
        <v>373150.5</v>
      </c>
      <c r="C45" s="41">
        <f t="shared" si="5"/>
        <v>330129</v>
      </c>
      <c r="D45" s="41">
        <f t="shared" si="6"/>
        <v>2</v>
      </c>
      <c r="E45" s="42" t="str">
        <f t="shared" si="2"/>
        <v>TARRAGONA</v>
      </c>
      <c r="F45" s="42">
        <f t="shared" si="7"/>
        <v>16936</v>
      </c>
      <c r="G45" s="42">
        <f t="shared" si="8"/>
        <v>19559</v>
      </c>
    </row>
    <row r="46" spans="1:9" x14ac:dyDescent="0.25">
      <c r="A46" s="42" t="str">
        <f t="shared" si="3"/>
        <v>BILBAO</v>
      </c>
      <c r="B46" s="41">
        <f t="shared" si="4"/>
        <v>157352.5</v>
      </c>
      <c r="C46" s="41">
        <f t="shared" si="5"/>
        <v>140436</v>
      </c>
      <c r="D46" s="41">
        <f t="shared" si="6"/>
        <v>3</v>
      </c>
      <c r="E46" s="42" t="str">
        <f t="shared" si="2"/>
        <v>BAHIA DE CADIZ</v>
      </c>
      <c r="F46" s="42">
        <f t="shared" si="7"/>
        <v>13152.5</v>
      </c>
      <c r="G46" s="42">
        <f t="shared" si="8"/>
        <v>16696</v>
      </c>
    </row>
    <row r="47" spans="1:9" x14ac:dyDescent="0.25">
      <c r="A47" s="42" t="str">
        <f t="shared" si="3"/>
        <v>CARTAGENA</v>
      </c>
      <c r="B47" s="41">
        <f t="shared" si="4"/>
        <v>12241</v>
      </c>
      <c r="C47" s="41">
        <f t="shared" si="5"/>
        <v>7902</v>
      </c>
      <c r="D47" s="41">
        <f t="shared" si="6"/>
        <v>11</v>
      </c>
      <c r="E47" s="42" t="str">
        <f t="shared" si="2"/>
        <v>ALICANTE</v>
      </c>
      <c r="F47" s="42">
        <f t="shared" si="7"/>
        <v>12620</v>
      </c>
      <c r="G47" s="42">
        <f t="shared" si="8"/>
        <v>5229</v>
      </c>
    </row>
    <row r="48" spans="1:9" x14ac:dyDescent="0.25">
      <c r="A48" s="42" t="str">
        <f t="shared" si="3"/>
        <v>CASTELLON</v>
      </c>
      <c r="B48" s="41">
        <f t="shared" si="4"/>
        <v>35401</v>
      </c>
      <c r="C48" s="41">
        <f t="shared" si="5"/>
        <v>25782</v>
      </c>
      <c r="D48" s="41">
        <f t="shared" si="6"/>
        <v>6</v>
      </c>
      <c r="E48" s="42" t="str">
        <f t="shared" si="2"/>
        <v>CARTAGENA</v>
      </c>
      <c r="F48" s="42">
        <f t="shared" si="7"/>
        <v>12241</v>
      </c>
      <c r="G48" s="42">
        <f t="shared" si="8"/>
        <v>7902</v>
      </c>
    </row>
    <row r="49" spans="1:7" x14ac:dyDescent="0.25">
      <c r="A49" s="42" t="str">
        <f t="shared" si="3"/>
        <v>CEUTA</v>
      </c>
      <c r="B49" s="41">
        <f t="shared" si="4"/>
        <v>161</v>
      </c>
      <c r="C49" s="41">
        <f t="shared" si="5"/>
        <v>220</v>
      </c>
      <c r="D49" s="41">
        <f t="shared" si="6"/>
        <v>20</v>
      </c>
      <c r="E49" s="42" t="str">
        <f t="shared" si="2"/>
        <v>GIJON</v>
      </c>
      <c r="F49" s="42">
        <f t="shared" si="7"/>
        <v>8431</v>
      </c>
      <c r="G49" s="42">
        <f t="shared" si="8"/>
        <v>7362</v>
      </c>
    </row>
    <row r="50" spans="1:7" x14ac:dyDescent="0.25">
      <c r="A50" s="42" t="str">
        <f t="shared" si="3"/>
        <v>FERROL-SAN CIBRAO</v>
      </c>
      <c r="B50" s="41">
        <f t="shared" si="4"/>
        <v>153</v>
      </c>
      <c r="C50" s="41">
        <f t="shared" si="5"/>
        <v>136</v>
      </c>
      <c r="D50" s="41">
        <f t="shared" si="6"/>
        <v>22</v>
      </c>
      <c r="E50" s="42" t="str">
        <f t="shared" si="2"/>
        <v>SEVILLA</v>
      </c>
      <c r="F50" s="42">
        <f t="shared" si="7"/>
        <v>7454</v>
      </c>
      <c r="G50" s="42">
        <f t="shared" si="8"/>
        <v>7408</v>
      </c>
    </row>
    <row r="51" spans="1:7" x14ac:dyDescent="0.25">
      <c r="A51" s="42" t="str">
        <f t="shared" si="3"/>
        <v>GIJON</v>
      </c>
      <c r="B51" s="41">
        <f t="shared" si="4"/>
        <v>8431</v>
      </c>
      <c r="C51" s="41">
        <f t="shared" si="5"/>
        <v>7362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4594</v>
      </c>
      <c r="G51" s="42">
        <f t="shared" si="8"/>
        <v>5958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4324</v>
      </c>
      <c r="G52" s="42">
        <f t="shared" si="8"/>
        <v>2003</v>
      </c>
    </row>
    <row r="53" spans="1:7" x14ac:dyDescent="0.25">
      <c r="A53" s="42" t="str">
        <f t="shared" si="3"/>
        <v>LAS PALMAS</v>
      </c>
      <c r="B53" s="41">
        <f t="shared" si="4"/>
        <v>27847</v>
      </c>
      <c r="C53" s="41">
        <f t="shared" si="5"/>
        <v>31742</v>
      </c>
      <c r="D53" s="41">
        <f t="shared" si="6"/>
        <v>7</v>
      </c>
      <c r="E53" s="42" t="str">
        <f t="shared" si="2"/>
        <v>MELILLA</v>
      </c>
      <c r="F53" s="42">
        <f t="shared" si="7"/>
        <v>2735</v>
      </c>
      <c r="G53" s="42">
        <f t="shared" si="8"/>
        <v>2804</v>
      </c>
    </row>
    <row r="54" spans="1:7" x14ac:dyDescent="0.25">
      <c r="A54" s="42" t="str">
        <f t="shared" si="3"/>
        <v>MALAGA</v>
      </c>
      <c r="B54" s="41">
        <f t="shared" si="4"/>
        <v>4324</v>
      </c>
      <c r="C54" s="41">
        <f t="shared" si="5"/>
        <v>2003</v>
      </c>
      <c r="D54" s="41">
        <f t="shared" si="6"/>
        <v>15</v>
      </c>
      <c r="E54" s="42" t="str">
        <f t="shared" si="2"/>
        <v>A CORUÑA</v>
      </c>
      <c r="F54" s="42">
        <f t="shared" si="7"/>
        <v>1618</v>
      </c>
      <c r="G54" s="42">
        <f t="shared" si="8"/>
        <v>1628</v>
      </c>
    </row>
    <row r="55" spans="1:7" x14ac:dyDescent="0.25">
      <c r="A55" s="42" t="str">
        <f t="shared" si="3"/>
        <v>MARIN Y RIA DE PONTEVEDRA</v>
      </c>
      <c r="B55" s="41">
        <f t="shared" si="4"/>
        <v>4594</v>
      </c>
      <c r="C55" s="41">
        <f t="shared" si="5"/>
        <v>5958</v>
      </c>
      <c r="D55" s="41">
        <f t="shared" si="6"/>
        <v>14</v>
      </c>
      <c r="E55" s="42" t="str">
        <f t="shared" si="2"/>
        <v>MOTRIL</v>
      </c>
      <c r="F55" s="42">
        <f t="shared" si="7"/>
        <v>980</v>
      </c>
      <c r="G55" s="42">
        <f t="shared" si="8"/>
        <v>601</v>
      </c>
    </row>
    <row r="56" spans="1:7" x14ac:dyDescent="0.25">
      <c r="A56" s="42" t="str">
        <f t="shared" si="3"/>
        <v>MELILLA</v>
      </c>
      <c r="B56" s="41">
        <f t="shared" si="4"/>
        <v>2735</v>
      </c>
      <c r="C56" s="41">
        <f t="shared" si="5"/>
        <v>2804</v>
      </c>
      <c r="D56" s="41">
        <f t="shared" si="6"/>
        <v>16</v>
      </c>
      <c r="E56" s="42" t="str">
        <f t="shared" si="2"/>
        <v>SANTANDER</v>
      </c>
      <c r="F56" s="42">
        <f t="shared" si="7"/>
        <v>635</v>
      </c>
      <c r="G56" s="42">
        <f t="shared" si="8"/>
        <v>373</v>
      </c>
    </row>
    <row r="57" spans="1:7" x14ac:dyDescent="0.25">
      <c r="A57" s="42" t="str">
        <f t="shared" si="3"/>
        <v>MOTRIL</v>
      </c>
      <c r="B57" s="41">
        <f t="shared" si="4"/>
        <v>980</v>
      </c>
      <c r="C57" s="41">
        <f t="shared" si="5"/>
        <v>601</v>
      </c>
      <c r="D57" s="41">
        <f t="shared" si="6"/>
        <v>18</v>
      </c>
      <c r="E57" s="42" t="str">
        <f t="shared" si="2"/>
        <v>CEUTA</v>
      </c>
      <c r="F57" s="42">
        <f t="shared" si="7"/>
        <v>161</v>
      </c>
      <c r="G57" s="42">
        <f t="shared" si="8"/>
        <v>220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158</v>
      </c>
      <c r="G58" s="42">
        <f t="shared" si="8"/>
        <v>78</v>
      </c>
    </row>
    <row r="59" spans="1:7" x14ac:dyDescent="0.25">
      <c r="A59" s="42" t="str">
        <f t="shared" si="3"/>
        <v>SANTA CRUZ DE TENERIFE</v>
      </c>
      <c r="B59" s="41">
        <f t="shared" si="4"/>
        <v>13</v>
      </c>
      <c r="C59" s="41">
        <f t="shared" si="5"/>
        <v>14380</v>
      </c>
      <c r="D59" s="41">
        <f t="shared" si="6"/>
        <v>23</v>
      </c>
      <c r="E59" s="42" t="str">
        <f t="shared" si="2"/>
        <v>FERROL-SAN CIBRAO</v>
      </c>
      <c r="F59" s="42">
        <f t="shared" si="7"/>
        <v>153</v>
      </c>
      <c r="G59" s="42">
        <f t="shared" si="8"/>
        <v>136</v>
      </c>
    </row>
    <row r="60" spans="1:7" x14ac:dyDescent="0.25">
      <c r="A60" s="42" t="str">
        <f t="shared" si="3"/>
        <v>SANTANDER</v>
      </c>
      <c r="B60" s="41">
        <f t="shared" si="4"/>
        <v>635</v>
      </c>
      <c r="C60" s="41">
        <f t="shared" si="5"/>
        <v>373</v>
      </c>
      <c r="D60" s="41">
        <f t="shared" si="6"/>
        <v>19</v>
      </c>
      <c r="E60" s="42" t="str">
        <f t="shared" si="2"/>
        <v>SANTA CRUZ DE TENERIFE</v>
      </c>
      <c r="F60" s="42">
        <f t="shared" si="7"/>
        <v>13</v>
      </c>
      <c r="G60" s="42">
        <f t="shared" si="8"/>
        <v>14380</v>
      </c>
    </row>
    <row r="61" spans="1:7" x14ac:dyDescent="0.25">
      <c r="A61" s="42" t="str">
        <f t="shared" si="3"/>
        <v>SEVILLA</v>
      </c>
      <c r="B61" s="41">
        <f t="shared" si="4"/>
        <v>7454</v>
      </c>
      <c r="C61" s="41">
        <f t="shared" si="5"/>
        <v>7408</v>
      </c>
      <c r="D61" s="41">
        <f t="shared" si="6"/>
        <v>13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16936</v>
      </c>
      <c r="C62" s="41">
        <f t="shared" si="5"/>
        <v>19559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661447</v>
      </c>
      <c r="C63" s="41">
        <f t="shared" si="5"/>
        <v>621365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58652.5</v>
      </c>
      <c r="C64" s="41">
        <f t="shared" si="5"/>
        <v>50001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555</v>
      </c>
      <c r="D65" s="41">
        <f t="shared" si="6"/>
        <v>28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Abril</v>
      </c>
      <c r="C5" s="50"/>
      <c r="D5" s="49" t="s">
        <v>40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227</v>
      </c>
      <c r="C7" s="9">
        <v>323</v>
      </c>
      <c r="D7" s="9">
        <v>1660</v>
      </c>
      <c r="E7" s="9">
        <v>1696</v>
      </c>
      <c r="F7" s="10">
        <f>((E7*100)/D7)-100</f>
        <v>2.1686746987951864</v>
      </c>
      <c r="G7" s="1"/>
      <c r="H7" s="1"/>
      <c r="I7" s="1"/>
    </row>
    <row r="8" spans="1:12" x14ac:dyDescent="0.25">
      <c r="A8" s="11" t="s">
        <v>45</v>
      </c>
      <c r="B8" s="12">
        <v>11627</v>
      </c>
      <c r="C8" s="12">
        <v>13675</v>
      </c>
      <c r="D8" s="12">
        <v>46751</v>
      </c>
      <c r="E8" s="12">
        <v>51060</v>
      </c>
      <c r="F8" s="13">
        <f t="shared" ref="F8:F35" si="0">((E8*100)/D8)-100</f>
        <v>9.2169151462000798</v>
      </c>
      <c r="G8" s="1"/>
      <c r="H8" s="1"/>
      <c r="I8" s="1"/>
    </row>
    <row r="9" spans="1:12" x14ac:dyDescent="0.25">
      <c r="A9" s="8" t="s">
        <v>46</v>
      </c>
      <c r="B9" s="9">
        <v>223</v>
      </c>
      <c r="C9" s="9">
        <v>306</v>
      </c>
      <c r="D9" s="9">
        <v>793</v>
      </c>
      <c r="E9" s="9">
        <v>1010</v>
      </c>
      <c r="F9" s="10">
        <f t="shared" si="0"/>
        <v>27.364438839848674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13141</v>
      </c>
      <c r="C11" s="9">
        <v>23631</v>
      </c>
      <c r="D11" s="9">
        <v>54374</v>
      </c>
      <c r="E11" s="9">
        <v>81363</v>
      </c>
      <c r="F11" s="10">
        <f t="shared" si="0"/>
        <v>49.635855372052816</v>
      </c>
      <c r="G11" s="1"/>
      <c r="H11" s="1"/>
      <c r="I11" s="1"/>
    </row>
    <row r="12" spans="1:12" x14ac:dyDescent="0.25">
      <c r="A12" s="11" t="s">
        <v>49</v>
      </c>
      <c r="B12" s="12">
        <v>9218.5</v>
      </c>
      <c r="C12" s="12">
        <v>6555.5</v>
      </c>
      <c r="D12" s="12">
        <v>39886.5</v>
      </c>
      <c r="E12" s="12">
        <v>25660</v>
      </c>
      <c r="F12" s="13">
        <f t="shared" si="0"/>
        <v>-35.667456407556443</v>
      </c>
      <c r="G12" s="1"/>
      <c r="H12" s="1"/>
      <c r="I12" s="1"/>
    </row>
    <row r="13" spans="1:12" x14ac:dyDescent="0.25">
      <c r="A13" s="8" t="s">
        <v>50</v>
      </c>
      <c r="B13" s="9">
        <v>7020</v>
      </c>
      <c r="C13" s="9">
        <v>5994</v>
      </c>
      <c r="D13" s="9">
        <v>26214</v>
      </c>
      <c r="E13" s="9">
        <v>21642</v>
      </c>
      <c r="F13" s="10">
        <f t="shared" si="0"/>
        <v>-17.441062027924005</v>
      </c>
      <c r="G13" s="1"/>
      <c r="H13" s="1"/>
      <c r="I13" s="1"/>
    </row>
    <row r="14" spans="1:12" x14ac:dyDescent="0.25">
      <c r="A14" s="11" t="s">
        <v>51</v>
      </c>
      <c r="B14" s="12">
        <v>101864</v>
      </c>
      <c r="C14" s="12">
        <v>105757</v>
      </c>
      <c r="D14" s="12">
        <v>394185.5</v>
      </c>
      <c r="E14" s="12">
        <v>435013</v>
      </c>
      <c r="F14" s="13">
        <f t="shared" si="0"/>
        <v>10.357433238919242</v>
      </c>
      <c r="G14" s="1"/>
      <c r="H14" s="1"/>
      <c r="I14" s="1"/>
    </row>
    <row r="15" spans="1:12" x14ac:dyDescent="0.25">
      <c r="A15" s="8" t="s">
        <v>52</v>
      </c>
      <c r="B15" s="9">
        <v>40325.5</v>
      </c>
      <c r="C15" s="9">
        <v>47302.5</v>
      </c>
      <c r="D15" s="9">
        <v>156830.5</v>
      </c>
      <c r="E15" s="9">
        <v>171908</v>
      </c>
      <c r="F15" s="10">
        <f t="shared" si="0"/>
        <v>9.6138825037221665</v>
      </c>
      <c r="G15" s="1"/>
      <c r="H15" s="1"/>
      <c r="I15" s="1"/>
    </row>
    <row r="16" spans="1:12" x14ac:dyDescent="0.25">
      <c r="A16" s="11" t="s">
        <v>53</v>
      </c>
      <c r="B16" s="12">
        <v>5075</v>
      </c>
      <c r="C16" s="12">
        <v>5431</v>
      </c>
      <c r="D16" s="12">
        <v>19030</v>
      </c>
      <c r="E16" s="12">
        <v>22336</v>
      </c>
      <c r="F16" s="13">
        <f t="shared" si="0"/>
        <v>17.372569626904891</v>
      </c>
      <c r="G16" s="1"/>
      <c r="H16" s="1"/>
      <c r="I16" s="1"/>
    </row>
    <row r="17" spans="1:9" x14ac:dyDescent="0.25">
      <c r="A17" s="8" t="s">
        <v>54</v>
      </c>
      <c r="B17" s="9">
        <v>7824</v>
      </c>
      <c r="C17" s="9">
        <v>11220</v>
      </c>
      <c r="D17" s="9">
        <v>26302</v>
      </c>
      <c r="E17" s="9">
        <v>36683</v>
      </c>
      <c r="F17" s="10">
        <f t="shared" si="0"/>
        <v>39.468481484297769</v>
      </c>
      <c r="G17" s="1"/>
      <c r="H17" s="1"/>
      <c r="I17" s="1"/>
    </row>
    <row r="18" spans="1:9" x14ac:dyDescent="0.25">
      <c r="A18" s="11" t="s">
        <v>55</v>
      </c>
      <c r="B18" s="12">
        <v>596</v>
      </c>
      <c r="C18" s="12">
        <v>727</v>
      </c>
      <c r="D18" s="12">
        <v>2971</v>
      </c>
      <c r="E18" s="12">
        <v>3024</v>
      </c>
      <c r="F18" s="13">
        <f t="shared" si="0"/>
        <v>1.7839111410299608</v>
      </c>
      <c r="G18" s="1"/>
      <c r="H18" s="1"/>
      <c r="I18" s="1"/>
    </row>
    <row r="19" spans="1:9" x14ac:dyDescent="0.25">
      <c r="A19" s="8" t="s">
        <v>56</v>
      </c>
      <c r="B19" s="9">
        <v>27</v>
      </c>
      <c r="C19" s="9">
        <v>37</v>
      </c>
      <c r="D19" s="9">
        <v>136</v>
      </c>
      <c r="E19" s="9">
        <v>153</v>
      </c>
      <c r="F19" s="10">
        <f t="shared" si="0"/>
        <v>12.5</v>
      </c>
      <c r="G19" s="1"/>
      <c r="H19" s="1"/>
      <c r="I19" s="1"/>
    </row>
    <row r="20" spans="1:9" x14ac:dyDescent="0.25">
      <c r="A20" s="11" t="s">
        <v>57</v>
      </c>
      <c r="B20" s="12">
        <v>2506</v>
      </c>
      <c r="C20" s="12">
        <v>2397</v>
      </c>
      <c r="D20" s="12">
        <v>10755</v>
      </c>
      <c r="E20" s="12">
        <v>11892</v>
      </c>
      <c r="F20" s="13">
        <f t="shared" si="0"/>
        <v>10.571827057182702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36518</v>
      </c>
      <c r="C22" s="12">
        <v>34857</v>
      </c>
      <c r="D22" s="12">
        <v>146118</v>
      </c>
      <c r="E22" s="12">
        <v>142193</v>
      </c>
      <c r="F22" s="13">
        <f t="shared" si="0"/>
        <v>-2.6861851380391215</v>
      </c>
      <c r="G22" s="1"/>
      <c r="H22" s="1"/>
      <c r="I22" s="1"/>
    </row>
    <row r="23" spans="1:9" x14ac:dyDescent="0.25">
      <c r="A23" s="8" t="s">
        <v>60</v>
      </c>
      <c r="B23" s="9">
        <v>1738</v>
      </c>
      <c r="C23" s="9">
        <v>2113</v>
      </c>
      <c r="D23" s="9">
        <v>5494</v>
      </c>
      <c r="E23" s="9">
        <v>7108</v>
      </c>
      <c r="F23" s="10">
        <f t="shared" si="0"/>
        <v>29.377502730251194</v>
      </c>
      <c r="G23" s="1"/>
      <c r="H23" s="1"/>
      <c r="I23" s="1"/>
    </row>
    <row r="24" spans="1:9" x14ac:dyDescent="0.25">
      <c r="A24" s="11" t="s">
        <v>61</v>
      </c>
      <c r="B24" s="12">
        <v>4999</v>
      </c>
      <c r="C24" s="12">
        <v>4102</v>
      </c>
      <c r="D24" s="12">
        <v>16111</v>
      </c>
      <c r="E24" s="12">
        <v>14510</v>
      </c>
      <c r="F24" s="13">
        <f t="shared" si="0"/>
        <v>-9.9373099124821493</v>
      </c>
      <c r="G24" s="1"/>
      <c r="H24" s="1"/>
      <c r="I24" s="1"/>
    </row>
    <row r="25" spans="1:9" x14ac:dyDescent="0.25">
      <c r="A25" s="8" t="s">
        <v>62</v>
      </c>
      <c r="B25" s="9">
        <v>1602</v>
      </c>
      <c r="C25" s="9">
        <v>1765</v>
      </c>
      <c r="D25" s="9">
        <v>7413</v>
      </c>
      <c r="E25" s="9">
        <v>6975</v>
      </c>
      <c r="F25" s="10">
        <f t="shared" si="0"/>
        <v>-5.9085390530149766</v>
      </c>
      <c r="G25" s="1"/>
      <c r="H25" s="1"/>
      <c r="I25" s="1"/>
    </row>
    <row r="26" spans="1:9" x14ac:dyDescent="0.25">
      <c r="A26" s="11" t="s">
        <v>63</v>
      </c>
      <c r="B26" s="12">
        <v>172</v>
      </c>
      <c r="C26" s="12">
        <v>258</v>
      </c>
      <c r="D26" s="12">
        <v>978</v>
      </c>
      <c r="E26" s="12">
        <v>1434</v>
      </c>
      <c r="F26" s="13">
        <f t="shared" si="0"/>
        <v>46.625766871165638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28373</v>
      </c>
      <c r="C28" s="12">
        <v>24936</v>
      </c>
      <c r="D28" s="12">
        <v>113180</v>
      </c>
      <c r="E28" s="12">
        <v>106679</v>
      </c>
      <c r="F28" s="13">
        <f t="shared" si="0"/>
        <v>-5.7439476939388641</v>
      </c>
      <c r="G28" s="1"/>
      <c r="H28" s="1"/>
      <c r="I28" s="1"/>
    </row>
    <row r="29" spans="1:9" x14ac:dyDescent="0.25">
      <c r="A29" s="8" t="s">
        <v>66</v>
      </c>
      <c r="B29" s="9">
        <v>48</v>
      </c>
      <c r="C29" s="9">
        <v>128</v>
      </c>
      <c r="D29" s="9">
        <v>373</v>
      </c>
      <c r="E29" s="9">
        <v>635</v>
      </c>
      <c r="F29" s="10">
        <f t="shared" si="0"/>
        <v>70.241286863270773</v>
      </c>
      <c r="G29" s="1"/>
      <c r="H29" s="1"/>
      <c r="I29" s="1"/>
    </row>
    <row r="30" spans="1:9" x14ac:dyDescent="0.25">
      <c r="A30" s="11" t="s">
        <v>67</v>
      </c>
      <c r="B30" s="12">
        <v>11683</v>
      </c>
      <c r="C30" s="12">
        <v>13080</v>
      </c>
      <c r="D30" s="12">
        <v>47318</v>
      </c>
      <c r="E30" s="12">
        <v>54655</v>
      </c>
      <c r="F30" s="13">
        <f t="shared" si="0"/>
        <v>15.505727207405215</v>
      </c>
      <c r="G30" s="1"/>
      <c r="H30" s="1"/>
      <c r="I30" s="1"/>
    </row>
    <row r="31" spans="1:9" x14ac:dyDescent="0.25">
      <c r="A31" s="8" t="s">
        <v>68</v>
      </c>
      <c r="B31" s="9">
        <v>4777</v>
      </c>
      <c r="C31" s="9">
        <v>6702</v>
      </c>
      <c r="D31" s="9">
        <v>22890</v>
      </c>
      <c r="E31" s="9">
        <v>25761</v>
      </c>
      <c r="F31" s="10">
        <f t="shared" si="0"/>
        <v>12.542595019659245</v>
      </c>
      <c r="G31" s="1"/>
      <c r="H31" s="1"/>
      <c r="I31" s="1"/>
    </row>
    <row r="32" spans="1:9" x14ac:dyDescent="0.25">
      <c r="A32" s="11" t="s">
        <v>69</v>
      </c>
      <c r="B32" s="12">
        <v>174021</v>
      </c>
      <c r="C32" s="12">
        <v>167693</v>
      </c>
      <c r="D32" s="12">
        <v>665991</v>
      </c>
      <c r="E32" s="12">
        <v>710403</v>
      </c>
      <c r="F32" s="13">
        <f t="shared" si="0"/>
        <v>6.6685585841250088</v>
      </c>
      <c r="G32" s="1"/>
      <c r="H32" s="1"/>
      <c r="I32" s="1"/>
    </row>
    <row r="33" spans="1:9" x14ac:dyDescent="0.25">
      <c r="A33" s="8" t="s">
        <v>70</v>
      </c>
      <c r="B33" s="9">
        <v>16741.5</v>
      </c>
      <c r="C33" s="9">
        <v>17080</v>
      </c>
      <c r="D33" s="9">
        <v>64692</v>
      </c>
      <c r="E33" s="9">
        <v>69492.5</v>
      </c>
      <c r="F33" s="10">
        <f t="shared" si="0"/>
        <v>7.4205465899956664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589</v>
      </c>
      <c r="E34" s="12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480346.5</v>
      </c>
      <c r="C35" s="15">
        <f t="shared" ref="C35:E35" si="1">SUM(C7:C34)</f>
        <v>496070</v>
      </c>
      <c r="D35" s="15">
        <f t="shared" si="1"/>
        <v>1871035.5</v>
      </c>
      <c r="E35" s="15">
        <f t="shared" si="1"/>
        <v>2003316.5</v>
      </c>
      <c r="F35" s="16">
        <f t="shared" si="0"/>
        <v>7.0699353379452248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1696</v>
      </c>
      <c r="C38" s="41">
        <f>D7</f>
        <v>1660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710403</v>
      </c>
      <c r="G38" s="42">
        <f>LOOKUP(E38,$A$38:$A$65,$C$38:$C$65)</f>
        <v>665991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51060</v>
      </c>
      <c r="C39" s="41">
        <f t="shared" ref="C39:C65" si="5">D8</f>
        <v>46751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435013</v>
      </c>
      <c r="G39" s="42">
        <f t="shared" ref="G39:G65" si="8">LOOKUP(E39,$A$38:$A$65,$C$38:$C$65)</f>
        <v>394185.5</v>
      </c>
    </row>
    <row r="40" spans="1:9" x14ac:dyDescent="0.25">
      <c r="A40" s="42" t="str">
        <f t="shared" si="3"/>
        <v>ALMERIA</v>
      </c>
      <c r="B40" s="41">
        <f t="shared" si="4"/>
        <v>1010</v>
      </c>
      <c r="C40" s="41">
        <f t="shared" si="5"/>
        <v>793</v>
      </c>
      <c r="D40" s="41">
        <f t="shared" si="6"/>
        <v>22</v>
      </c>
      <c r="E40" s="42" t="str">
        <f t="shared" si="2"/>
        <v>BILBAO</v>
      </c>
      <c r="F40" s="42">
        <f t="shared" si="7"/>
        <v>171908</v>
      </c>
      <c r="G40" s="42">
        <f t="shared" si="8"/>
        <v>156830.5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142193</v>
      </c>
      <c r="G41" s="42">
        <f t="shared" si="8"/>
        <v>146118</v>
      </c>
    </row>
    <row r="42" spans="1:9" x14ac:dyDescent="0.25">
      <c r="A42" s="42" t="str">
        <f t="shared" si="3"/>
        <v>BAHIA DE ALGECIRAS</v>
      </c>
      <c r="B42" s="41">
        <f t="shared" si="4"/>
        <v>81363</v>
      </c>
      <c r="C42" s="41">
        <f t="shared" si="5"/>
        <v>54374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106679</v>
      </c>
      <c r="G42" s="42">
        <f t="shared" si="8"/>
        <v>113180</v>
      </c>
    </row>
    <row r="43" spans="1:9" x14ac:dyDescent="0.25">
      <c r="A43" s="42" t="str">
        <f t="shared" si="3"/>
        <v>BAHIA DE CADIZ</v>
      </c>
      <c r="B43" s="41">
        <f t="shared" si="4"/>
        <v>25660</v>
      </c>
      <c r="C43" s="41">
        <f t="shared" si="5"/>
        <v>39886.5</v>
      </c>
      <c r="D43" s="41">
        <f t="shared" si="6"/>
        <v>12</v>
      </c>
      <c r="E43" s="42" t="str">
        <f t="shared" si="2"/>
        <v>BAHIA DE ALGECIRAS</v>
      </c>
      <c r="F43" s="42">
        <f t="shared" si="7"/>
        <v>81363</v>
      </c>
      <c r="G43" s="42">
        <f t="shared" si="8"/>
        <v>54374</v>
      </c>
    </row>
    <row r="44" spans="1:9" x14ac:dyDescent="0.25">
      <c r="A44" s="42" t="str">
        <f t="shared" si="3"/>
        <v>BALEARES</v>
      </c>
      <c r="B44" s="41">
        <f t="shared" si="4"/>
        <v>21642</v>
      </c>
      <c r="C44" s="41">
        <f t="shared" si="5"/>
        <v>26214</v>
      </c>
      <c r="D44" s="41">
        <f t="shared" si="6"/>
        <v>14</v>
      </c>
      <c r="E44" s="42" t="str">
        <f t="shared" si="2"/>
        <v>VIGO</v>
      </c>
      <c r="F44" s="42">
        <f t="shared" si="7"/>
        <v>69492.5</v>
      </c>
      <c r="G44" s="42">
        <f t="shared" si="8"/>
        <v>64692</v>
      </c>
    </row>
    <row r="45" spans="1:9" x14ac:dyDescent="0.25">
      <c r="A45" s="42" t="str">
        <f t="shared" si="3"/>
        <v>BARCELONA</v>
      </c>
      <c r="B45" s="41">
        <f t="shared" si="4"/>
        <v>435013</v>
      </c>
      <c r="C45" s="41">
        <f t="shared" si="5"/>
        <v>394185.5</v>
      </c>
      <c r="D45" s="41">
        <f t="shared" si="6"/>
        <v>2</v>
      </c>
      <c r="E45" s="42" t="str">
        <f t="shared" si="2"/>
        <v>SEVILLA</v>
      </c>
      <c r="F45" s="42">
        <f t="shared" si="7"/>
        <v>54655</v>
      </c>
      <c r="G45" s="42">
        <f t="shared" si="8"/>
        <v>47318</v>
      </c>
    </row>
    <row r="46" spans="1:9" x14ac:dyDescent="0.25">
      <c r="A46" s="42" t="str">
        <f t="shared" si="3"/>
        <v>BILBAO</v>
      </c>
      <c r="B46" s="41">
        <f t="shared" si="4"/>
        <v>171908</v>
      </c>
      <c r="C46" s="41">
        <f t="shared" si="5"/>
        <v>156830.5</v>
      </c>
      <c r="D46" s="41">
        <f t="shared" si="6"/>
        <v>3</v>
      </c>
      <c r="E46" s="42" t="str">
        <f t="shared" si="2"/>
        <v>ALICANTE</v>
      </c>
      <c r="F46" s="42">
        <f t="shared" si="7"/>
        <v>51060</v>
      </c>
      <c r="G46" s="42">
        <f t="shared" si="8"/>
        <v>46751</v>
      </c>
    </row>
    <row r="47" spans="1:9" x14ac:dyDescent="0.25">
      <c r="A47" s="42" t="str">
        <f t="shared" si="3"/>
        <v>CARTAGENA</v>
      </c>
      <c r="B47" s="41">
        <f t="shared" si="4"/>
        <v>22336</v>
      </c>
      <c r="C47" s="41">
        <f t="shared" si="5"/>
        <v>19030</v>
      </c>
      <c r="D47" s="41">
        <f t="shared" si="6"/>
        <v>13</v>
      </c>
      <c r="E47" s="42" t="str">
        <f t="shared" si="2"/>
        <v>CASTELLON</v>
      </c>
      <c r="F47" s="42">
        <f t="shared" si="7"/>
        <v>36683</v>
      </c>
      <c r="G47" s="42">
        <f t="shared" si="8"/>
        <v>26302</v>
      </c>
    </row>
    <row r="48" spans="1:9" x14ac:dyDescent="0.25">
      <c r="A48" s="42" t="str">
        <f t="shared" si="3"/>
        <v>CASTELLON</v>
      </c>
      <c r="B48" s="41">
        <f t="shared" si="4"/>
        <v>36683</v>
      </c>
      <c r="C48" s="41">
        <f t="shared" si="5"/>
        <v>26302</v>
      </c>
      <c r="D48" s="41">
        <f t="shared" si="6"/>
        <v>10</v>
      </c>
      <c r="E48" s="42" t="str">
        <f t="shared" si="2"/>
        <v>TARRAGONA</v>
      </c>
      <c r="F48" s="42">
        <f t="shared" si="7"/>
        <v>25761</v>
      </c>
      <c r="G48" s="42">
        <f t="shared" si="8"/>
        <v>22890</v>
      </c>
    </row>
    <row r="49" spans="1:7" x14ac:dyDescent="0.25">
      <c r="A49" s="42" t="str">
        <f t="shared" si="3"/>
        <v>CEUTA</v>
      </c>
      <c r="B49" s="41">
        <f t="shared" si="4"/>
        <v>3024</v>
      </c>
      <c r="C49" s="41">
        <f t="shared" si="5"/>
        <v>2971</v>
      </c>
      <c r="D49" s="41">
        <f t="shared" si="6"/>
        <v>19</v>
      </c>
      <c r="E49" s="42" t="str">
        <f t="shared" si="2"/>
        <v>BAHIA DE CADIZ</v>
      </c>
      <c r="F49" s="42">
        <f t="shared" si="7"/>
        <v>25660</v>
      </c>
      <c r="G49" s="42">
        <f t="shared" si="8"/>
        <v>39886.5</v>
      </c>
    </row>
    <row r="50" spans="1:7" x14ac:dyDescent="0.25">
      <c r="A50" s="42" t="str">
        <f t="shared" si="3"/>
        <v>FERROL-SAN CIBRAO</v>
      </c>
      <c r="B50" s="41">
        <f t="shared" si="4"/>
        <v>153</v>
      </c>
      <c r="C50" s="41">
        <f t="shared" si="5"/>
        <v>136</v>
      </c>
      <c r="D50" s="41">
        <f t="shared" si="6"/>
        <v>24</v>
      </c>
      <c r="E50" s="42" t="str">
        <f t="shared" si="2"/>
        <v>CARTAGENA</v>
      </c>
      <c r="F50" s="42">
        <f t="shared" si="7"/>
        <v>22336</v>
      </c>
      <c r="G50" s="42">
        <f t="shared" si="8"/>
        <v>19030</v>
      </c>
    </row>
    <row r="51" spans="1:7" x14ac:dyDescent="0.25">
      <c r="A51" s="42" t="str">
        <f t="shared" si="3"/>
        <v>GIJON</v>
      </c>
      <c r="B51" s="41">
        <f t="shared" si="4"/>
        <v>11892</v>
      </c>
      <c r="C51" s="41">
        <f t="shared" si="5"/>
        <v>10755</v>
      </c>
      <c r="D51" s="41">
        <f t="shared" si="6"/>
        <v>16</v>
      </c>
      <c r="E51" s="42" t="str">
        <f t="shared" si="2"/>
        <v>BALEARES</v>
      </c>
      <c r="F51" s="42">
        <f t="shared" si="7"/>
        <v>21642</v>
      </c>
      <c r="G51" s="42">
        <f t="shared" si="8"/>
        <v>26214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14510</v>
      </c>
      <c r="G52" s="42">
        <f t="shared" si="8"/>
        <v>16111</v>
      </c>
    </row>
    <row r="53" spans="1:7" x14ac:dyDescent="0.25">
      <c r="A53" s="42" t="str">
        <f t="shared" si="3"/>
        <v>LAS PALMAS</v>
      </c>
      <c r="B53" s="41">
        <f t="shared" si="4"/>
        <v>142193</v>
      </c>
      <c r="C53" s="41">
        <f t="shared" si="5"/>
        <v>146118</v>
      </c>
      <c r="D53" s="41">
        <f t="shared" si="6"/>
        <v>4</v>
      </c>
      <c r="E53" s="42" t="str">
        <f t="shared" si="2"/>
        <v>GIJON</v>
      </c>
      <c r="F53" s="42">
        <f t="shared" si="7"/>
        <v>11892</v>
      </c>
      <c r="G53" s="42">
        <f t="shared" si="8"/>
        <v>10755</v>
      </c>
    </row>
    <row r="54" spans="1:7" x14ac:dyDescent="0.25">
      <c r="A54" s="42" t="str">
        <f t="shared" si="3"/>
        <v>MALAGA</v>
      </c>
      <c r="B54" s="41">
        <f t="shared" si="4"/>
        <v>7108</v>
      </c>
      <c r="C54" s="41">
        <f t="shared" si="5"/>
        <v>5494</v>
      </c>
      <c r="D54" s="41">
        <f t="shared" si="6"/>
        <v>17</v>
      </c>
      <c r="E54" s="42" t="str">
        <f t="shared" si="2"/>
        <v>MALAGA</v>
      </c>
      <c r="F54" s="42">
        <f t="shared" si="7"/>
        <v>7108</v>
      </c>
      <c r="G54" s="42">
        <f t="shared" si="8"/>
        <v>5494</v>
      </c>
    </row>
    <row r="55" spans="1:7" x14ac:dyDescent="0.25">
      <c r="A55" s="42" t="str">
        <f t="shared" si="3"/>
        <v>MARIN Y RIA DE PONTEVEDRA</v>
      </c>
      <c r="B55" s="41">
        <f t="shared" si="4"/>
        <v>14510</v>
      </c>
      <c r="C55" s="41">
        <f t="shared" si="5"/>
        <v>16111</v>
      </c>
      <c r="D55" s="41">
        <f t="shared" si="6"/>
        <v>15</v>
      </c>
      <c r="E55" s="42" t="str">
        <f t="shared" si="2"/>
        <v>MELILLA</v>
      </c>
      <c r="F55" s="42">
        <f t="shared" si="7"/>
        <v>6975</v>
      </c>
      <c r="G55" s="42">
        <f t="shared" si="8"/>
        <v>7413</v>
      </c>
    </row>
    <row r="56" spans="1:7" x14ac:dyDescent="0.25">
      <c r="A56" s="42" t="str">
        <f t="shared" si="3"/>
        <v>MELILLA</v>
      </c>
      <c r="B56" s="41">
        <f t="shared" si="4"/>
        <v>6975</v>
      </c>
      <c r="C56" s="41">
        <f t="shared" si="5"/>
        <v>7413</v>
      </c>
      <c r="D56" s="41">
        <f t="shared" si="6"/>
        <v>18</v>
      </c>
      <c r="E56" s="42" t="str">
        <f t="shared" si="2"/>
        <v>CEUTA</v>
      </c>
      <c r="F56" s="42">
        <f t="shared" si="7"/>
        <v>3024</v>
      </c>
      <c r="G56" s="42">
        <f t="shared" si="8"/>
        <v>2971</v>
      </c>
    </row>
    <row r="57" spans="1:7" x14ac:dyDescent="0.25">
      <c r="A57" s="42" t="str">
        <f t="shared" si="3"/>
        <v>MOTRIL</v>
      </c>
      <c r="B57" s="41">
        <f t="shared" si="4"/>
        <v>1434</v>
      </c>
      <c r="C57" s="41">
        <f t="shared" si="5"/>
        <v>978</v>
      </c>
      <c r="D57" s="41">
        <f t="shared" si="6"/>
        <v>21</v>
      </c>
      <c r="E57" s="42" t="str">
        <f t="shared" si="2"/>
        <v>A CORUÑA</v>
      </c>
      <c r="F57" s="42">
        <f t="shared" si="7"/>
        <v>1696</v>
      </c>
      <c r="G57" s="42">
        <f t="shared" si="8"/>
        <v>1660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1434</v>
      </c>
      <c r="G58" s="42">
        <f t="shared" si="8"/>
        <v>978</v>
      </c>
    </row>
    <row r="59" spans="1:7" x14ac:dyDescent="0.25">
      <c r="A59" s="42" t="str">
        <f t="shared" si="3"/>
        <v>SANTA CRUZ DE TENERIFE</v>
      </c>
      <c r="B59" s="41">
        <f t="shared" si="4"/>
        <v>106679</v>
      </c>
      <c r="C59" s="41">
        <f t="shared" si="5"/>
        <v>113180</v>
      </c>
      <c r="D59" s="41">
        <f t="shared" si="6"/>
        <v>5</v>
      </c>
      <c r="E59" s="42" t="str">
        <f t="shared" si="2"/>
        <v>ALMERIA</v>
      </c>
      <c r="F59" s="42">
        <f t="shared" si="7"/>
        <v>1010</v>
      </c>
      <c r="G59" s="42">
        <f t="shared" si="8"/>
        <v>793</v>
      </c>
    </row>
    <row r="60" spans="1:7" x14ac:dyDescent="0.25">
      <c r="A60" s="42" t="str">
        <f t="shared" si="3"/>
        <v>SANTANDER</v>
      </c>
      <c r="B60" s="41">
        <f t="shared" si="4"/>
        <v>635</v>
      </c>
      <c r="C60" s="41">
        <f t="shared" si="5"/>
        <v>373</v>
      </c>
      <c r="D60" s="41">
        <f t="shared" si="6"/>
        <v>23</v>
      </c>
      <c r="E60" s="42" t="str">
        <f t="shared" si="2"/>
        <v>SANTANDER</v>
      </c>
      <c r="F60" s="42">
        <f t="shared" si="7"/>
        <v>635</v>
      </c>
      <c r="G60" s="42">
        <f t="shared" si="8"/>
        <v>373</v>
      </c>
    </row>
    <row r="61" spans="1:7" x14ac:dyDescent="0.25">
      <c r="A61" s="42" t="str">
        <f t="shared" si="3"/>
        <v>SEVILLA</v>
      </c>
      <c r="B61" s="41">
        <f t="shared" si="4"/>
        <v>54655</v>
      </c>
      <c r="C61" s="41">
        <f t="shared" si="5"/>
        <v>47318</v>
      </c>
      <c r="D61" s="41">
        <f t="shared" si="6"/>
        <v>8</v>
      </c>
      <c r="E61" s="42" t="str">
        <f t="shared" si="2"/>
        <v>FERROL-SAN CIBRAO</v>
      </c>
      <c r="F61" s="42">
        <f t="shared" si="7"/>
        <v>153</v>
      </c>
      <c r="G61" s="42">
        <f t="shared" si="8"/>
        <v>136</v>
      </c>
    </row>
    <row r="62" spans="1:7" x14ac:dyDescent="0.25">
      <c r="A62" s="42" t="str">
        <f t="shared" si="3"/>
        <v>TARRAGONA</v>
      </c>
      <c r="B62" s="41">
        <f t="shared" si="4"/>
        <v>25761</v>
      </c>
      <c r="C62" s="41">
        <f t="shared" si="5"/>
        <v>22890</v>
      </c>
      <c r="D62" s="41">
        <f t="shared" si="6"/>
        <v>11</v>
      </c>
      <c r="E62" s="42" t="str">
        <f t="shared" si="2"/>
        <v>VILAGARCIA</v>
      </c>
      <c r="F62" s="42">
        <f t="shared" si="7"/>
        <v>31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710403</v>
      </c>
      <c r="C63" s="41">
        <f t="shared" si="5"/>
        <v>665991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69492.5</v>
      </c>
      <c r="C64" s="41">
        <f t="shared" si="5"/>
        <v>64692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25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9386</v>
      </c>
      <c r="C7" s="9">
        <v>25455</v>
      </c>
      <c r="D7" s="9">
        <v>13561</v>
      </c>
      <c r="E7" s="9">
        <v>35194</v>
      </c>
      <c r="F7" s="10">
        <f>((E7*100)/D7)-100</f>
        <v>159.52363395029863</v>
      </c>
      <c r="G7" s="1"/>
      <c r="H7" s="1"/>
      <c r="I7" s="1"/>
    </row>
    <row r="8" spans="1:12" x14ac:dyDescent="0.25">
      <c r="A8" s="11" t="s">
        <v>45</v>
      </c>
      <c r="B8" s="12">
        <v>19185</v>
      </c>
      <c r="C8" s="12">
        <v>32912</v>
      </c>
      <c r="D8" s="12">
        <v>60274</v>
      </c>
      <c r="E8" s="12">
        <v>84548</v>
      </c>
      <c r="F8" s="13">
        <f t="shared" ref="F8:F35" si="0">((E8*100)/D8)-100</f>
        <v>40.27275442147527</v>
      </c>
      <c r="G8" s="1"/>
      <c r="H8" s="1"/>
      <c r="I8" s="1"/>
    </row>
    <row r="9" spans="1:12" x14ac:dyDescent="0.25">
      <c r="A9" s="8" t="s">
        <v>46</v>
      </c>
      <c r="B9" s="9">
        <v>51604</v>
      </c>
      <c r="C9" s="9">
        <v>43725</v>
      </c>
      <c r="D9" s="9">
        <v>162346</v>
      </c>
      <c r="E9" s="9">
        <v>152090</v>
      </c>
      <c r="F9" s="10">
        <f t="shared" si="0"/>
        <v>-6.317371539797719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345494</v>
      </c>
      <c r="C11" s="9">
        <v>333420</v>
      </c>
      <c r="D11" s="9">
        <v>1192693</v>
      </c>
      <c r="E11" s="9">
        <v>1116152</v>
      </c>
      <c r="F11" s="10">
        <f t="shared" si="0"/>
        <v>-6.4174938563402293</v>
      </c>
      <c r="G11" s="1"/>
      <c r="H11" s="1"/>
      <c r="I11" s="1"/>
    </row>
    <row r="12" spans="1:12" x14ac:dyDescent="0.25">
      <c r="A12" s="11" t="s">
        <v>49</v>
      </c>
      <c r="B12" s="12">
        <v>38813</v>
      </c>
      <c r="C12" s="12">
        <v>44063</v>
      </c>
      <c r="D12" s="12">
        <v>58367</v>
      </c>
      <c r="E12" s="12">
        <v>88297</v>
      </c>
      <c r="F12" s="13">
        <f t="shared" si="0"/>
        <v>51.278976133774222</v>
      </c>
      <c r="G12" s="1"/>
      <c r="H12" s="1"/>
      <c r="I12" s="1"/>
    </row>
    <row r="13" spans="1:12" x14ac:dyDescent="0.25">
      <c r="A13" s="8" t="s">
        <v>50</v>
      </c>
      <c r="B13" s="9">
        <v>373573</v>
      </c>
      <c r="C13" s="9">
        <v>302469</v>
      </c>
      <c r="D13" s="9">
        <v>812791</v>
      </c>
      <c r="E13" s="9">
        <v>601942</v>
      </c>
      <c r="F13" s="10">
        <f t="shared" si="0"/>
        <v>-25.941355157721972</v>
      </c>
      <c r="G13" s="1"/>
      <c r="H13" s="1"/>
      <c r="I13" s="1"/>
    </row>
    <row r="14" spans="1:12" x14ac:dyDescent="0.25">
      <c r="A14" s="11" t="s">
        <v>51</v>
      </c>
      <c r="B14" s="12">
        <v>288875</v>
      </c>
      <c r="C14" s="12">
        <v>336458</v>
      </c>
      <c r="D14" s="12">
        <v>583168</v>
      </c>
      <c r="E14" s="12">
        <v>663870</v>
      </c>
      <c r="F14" s="13">
        <f t="shared" si="0"/>
        <v>13.838550812115898</v>
      </c>
      <c r="G14" s="1"/>
      <c r="H14" s="1"/>
      <c r="I14" s="1"/>
    </row>
    <row r="15" spans="1:12" x14ac:dyDescent="0.25">
      <c r="A15" s="8" t="s">
        <v>52</v>
      </c>
      <c r="B15" s="9">
        <v>24398</v>
      </c>
      <c r="C15" s="9">
        <v>18674</v>
      </c>
      <c r="D15" s="9">
        <v>42113</v>
      </c>
      <c r="E15" s="9">
        <v>18674</v>
      </c>
      <c r="F15" s="10">
        <f t="shared" si="0"/>
        <v>-55.657397953126114</v>
      </c>
      <c r="G15" s="1"/>
      <c r="H15" s="1"/>
      <c r="I15" s="1"/>
    </row>
    <row r="16" spans="1:12" x14ac:dyDescent="0.25">
      <c r="A16" s="11" t="s">
        <v>53</v>
      </c>
      <c r="B16" s="12">
        <v>7196</v>
      </c>
      <c r="C16" s="12">
        <v>8820</v>
      </c>
      <c r="D16" s="12">
        <v>20177</v>
      </c>
      <c r="E16" s="12">
        <v>11581</v>
      </c>
      <c r="F16" s="13">
        <f t="shared" si="0"/>
        <v>-42.602963770629927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163054</v>
      </c>
      <c r="C18" s="12">
        <v>157006</v>
      </c>
      <c r="D18" s="12">
        <v>559571</v>
      </c>
      <c r="E18" s="12">
        <v>536328</v>
      </c>
      <c r="F18" s="13">
        <f t="shared" si="0"/>
        <v>-4.153717758783074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4948</v>
      </c>
      <c r="D19" s="9">
        <v>0</v>
      </c>
      <c r="E19" s="9">
        <v>4948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1619</v>
      </c>
      <c r="C20" s="12">
        <v>5382</v>
      </c>
      <c r="D20" s="12">
        <v>1619</v>
      </c>
      <c r="E20" s="12">
        <v>11159</v>
      </c>
      <c r="F20" s="13">
        <f t="shared" si="0"/>
        <v>589.25262507720811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111703</v>
      </c>
      <c r="C22" s="12">
        <v>161357</v>
      </c>
      <c r="D22" s="12">
        <v>474804</v>
      </c>
      <c r="E22" s="12">
        <v>604749</v>
      </c>
      <c r="F22" s="13">
        <f t="shared" si="0"/>
        <v>27.368135062046662</v>
      </c>
      <c r="G22" s="1"/>
      <c r="H22" s="1"/>
      <c r="I22" s="1"/>
    </row>
    <row r="23" spans="1:9" x14ac:dyDescent="0.25">
      <c r="A23" s="8" t="s">
        <v>60</v>
      </c>
      <c r="B23" s="9">
        <v>64633</v>
      </c>
      <c r="C23" s="9">
        <v>73344</v>
      </c>
      <c r="D23" s="9">
        <v>200420</v>
      </c>
      <c r="E23" s="9">
        <v>212749</v>
      </c>
      <c r="F23" s="10">
        <f t="shared" si="0"/>
        <v>6.1515816784751962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48753</v>
      </c>
      <c r="C25" s="9">
        <v>44966</v>
      </c>
      <c r="D25" s="9">
        <v>163737</v>
      </c>
      <c r="E25" s="9">
        <v>146336</v>
      </c>
      <c r="F25" s="10">
        <f t="shared" si="0"/>
        <v>-10.627408588162723</v>
      </c>
      <c r="G25" s="1"/>
      <c r="H25" s="1"/>
      <c r="I25" s="1"/>
    </row>
    <row r="26" spans="1:9" x14ac:dyDescent="0.25">
      <c r="A26" s="11" t="s">
        <v>63</v>
      </c>
      <c r="B26" s="12">
        <v>727</v>
      </c>
      <c r="C26" s="12">
        <v>237</v>
      </c>
      <c r="D26" s="12">
        <v>727</v>
      </c>
      <c r="E26" s="12">
        <v>237</v>
      </c>
      <c r="F26" s="13">
        <f t="shared" si="0"/>
        <v>-67.400275103163693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370502</v>
      </c>
      <c r="C28" s="12">
        <v>451424</v>
      </c>
      <c r="D28" s="12">
        <v>1463598</v>
      </c>
      <c r="E28" s="12">
        <v>1548001</v>
      </c>
      <c r="F28" s="13">
        <f t="shared" si="0"/>
        <v>5.7668157513196974</v>
      </c>
      <c r="G28" s="1"/>
      <c r="H28" s="1"/>
      <c r="I28" s="1"/>
    </row>
    <row r="29" spans="1:9" x14ac:dyDescent="0.25">
      <c r="A29" s="8" t="s">
        <v>66</v>
      </c>
      <c r="B29" s="9">
        <v>24353</v>
      </c>
      <c r="C29" s="9">
        <v>17529</v>
      </c>
      <c r="D29" s="9">
        <v>41173</v>
      </c>
      <c r="E29" s="9">
        <v>53747</v>
      </c>
      <c r="F29" s="10">
        <f t="shared" si="0"/>
        <v>30.539431180628071</v>
      </c>
      <c r="G29" s="1"/>
      <c r="H29" s="1"/>
      <c r="I29" s="1"/>
    </row>
    <row r="30" spans="1:9" x14ac:dyDescent="0.25">
      <c r="A30" s="11" t="s">
        <v>67</v>
      </c>
      <c r="B30" s="12">
        <v>1996</v>
      </c>
      <c r="C30" s="12">
        <v>1493</v>
      </c>
      <c r="D30" s="12">
        <v>3308</v>
      </c>
      <c r="E30" s="12">
        <v>3129</v>
      </c>
      <c r="F30" s="13">
        <f t="shared" si="0"/>
        <v>-5.4111245465538076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39718</v>
      </c>
      <c r="C32" s="12">
        <v>54640</v>
      </c>
      <c r="D32" s="12">
        <v>99908</v>
      </c>
      <c r="E32" s="12">
        <v>103536</v>
      </c>
      <c r="F32" s="13">
        <f t="shared" si="0"/>
        <v>3.6313408335668811</v>
      </c>
      <c r="G32" s="1"/>
      <c r="H32" s="1"/>
      <c r="I32" s="1"/>
    </row>
    <row r="33" spans="1:9" x14ac:dyDescent="0.25">
      <c r="A33" s="8" t="s">
        <v>70</v>
      </c>
      <c r="B33" s="9">
        <v>17468</v>
      </c>
      <c r="C33" s="9">
        <v>28540</v>
      </c>
      <c r="D33" s="9">
        <v>22971</v>
      </c>
      <c r="E33" s="9">
        <v>45654</v>
      </c>
      <c r="F33" s="10">
        <f t="shared" si="0"/>
        <v>98.746245265769886</v>
      </c>
      <c r="G33" s="1"/>
      <c r="H33" s="1"/>
      <c r="I33" s="1"/>
    </row>
    <row r="34" spans="1:9" x14ac:dyDescent="0.25">
      <c r="A34" s="11" t="s">
        <v>71</v>
      </c>
      <c r="B34" s="12">
        <v>564</v>
      </c>
      <c r="C34" s="12">
        <v>185</v>
      </c>
      <c r="D34" s="12">
        <v>564</v>
      </c>
      <c r="E34" s="12">
        <v>185</v>
      </c>
      <c r="F34" s="13">
        <f t="shared" si="0"/>
        <v>-67.198581560283685</v>
      </c>
      <c r="G34" s="1"/>
      <c r="H34" s="1"/>
      <c r="I34" s="1"/>
    </row>
    <row r="35" spans="1:9" x14ac:dyDescent="0.25">
      <c r="A35" s="14" t="s">
        <v>72</v>
      </c>
      <c r="B35" s="15">
        <f>SUM(B7:B34)</f>
        <v>2003614</v>
      </c>
      <c r="C35" s="15">
        <f t="shared" ref="C35:E35" si="1">SUM(C7:C34)</f>
        <v>2147047</v>
      </c>
      <c r="D35" s="15">
        <f t="shared" si="1"/>
        <v>5977890</v>
      </c>
      <c r="E35" s="15">
        <f t="shared" si="1"/>
        <v>6043106</v>
      </c>
      <c r="F35" s="16">
        <f t="shared" si="0"/>
        <v>1.0909534969696608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35194</v>
      </c>
      <c r="C38" s="41">
        <f>D7</f>
        <v>13561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1548001</v>
      </c>
      <c r="G38" s="42">
        <f>LOOKUP(E38,$A$38:$A$65,$C$38:$C$65)</f>
        <v>1463598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84548</v>
      </c>
      <c r="C39" s="41">
        <f t="shared" ref="C39:C65" si="5">D8</f>
        <v>60274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1116152</v>
      </c>
      <c r="G39" s="42">
        <f t="shared" ref="G39:G65" si="8">LOOKUP(E39,$A$38:$A$65,$C$38:$C$65)</f>
        <v>1192693</v>
      </c>
    </row>
    <row r="40" spans="1:9" x14ac:dyDescent="0.25">
      <c r="A40" s="42" t="str">
        <f t="shared" si="3"/>
        <v>ALMERIA</v>
      </c>
      <c r="B40" s="41">
        <f t="shared" si="4"/>
        <v>152090</v>
      </c>
      <c r="C40" s="41">
        <f t="shared" si="5"/>
        <v>162346</v>
      </c>
      <c r="D40" s="41">
        <f t="shared" si="6"/>
        <v>8</v>
      </c>
      <c r="E40" s="42" t="str">
        <f t="shared" si="2"/>
        <v>BARCELONA</v>
      </c>
      <c r="F40" s="42">
        <f t="shared" si="7"/>
        <v>663870</v>
      </c>
      <c r="G40" s="42">
        <f t="shared" si="8"/>
        <v>583168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604749</v>
      </c>
      <c r="G41" s="42">
        <f t="shared" si="8"/>
        <v>474804</v>
      </c>
    </row>
    <row r="42" spans="1:9" x14ac:dyDescent="0.25">
      <c r="A42" s="42" t="str">
        <f t="shared" si="3"/>
        <v>BAHIA DE ALGECIRAS</v>
      </c>
      <c r="B42" s="41">
        <f t="shared" si="4"/>
        <v>1116152</v>
      </c>
      <c r="C42" s="41">
        <f t="shared" si="5"/>
        <v>1192693</v>
      </c>
      <c r="D42" s="41">
        <f t="shared" si="6"/>
        <v>2</v>
      </c>
      <c r="E42" s="42" t="str">
        <f t="shared" si="2"/>
        <v>BALEARES</v>
      </c>
      <c r="F42" s="42">
        <f t="shared" si="7"/>
        <v>601942</v>
      </c>
      <c r="G42" s="42">
        <f t="shared" si="8"/>
        <v>812791</v>
      </c>
    </row>
    <row r="43" spans="1:9" x14ac:dyDescent="0.25">
      <c r="A43" s="42" t="str">
        <f t="shared" si="3"/>
        <v>BAHIA DE CADIZ</v>
      </c>
      <c r="B43" s="41">
        <f t="shared" si="4"/>
        <v>88297</v>
      </c>
      <c r="C43" s="41">
        <f t="shared" si="5"/>
        <v>58367</v>
      </c>
      <c r="D43" s="41">
        <f t="shared" si="6"/>
        <v>11</v>
      </c>
      <c r="E43" s="42" t="str">
        <f t="shared" si="2"/>
        <v>CEUTA</v>
      </c>
      <c r="F43" s="42">
        <f t="shared" si="7"/>
        <v>536328</v>
      </c>
      <c r="G43" s="42">
        <f t="shared" si="8"/>
        <v>559571</v>
      </c>
    </row>
    <row r="44" spans="1:9" x14ac:dyDescent="0.25">
      <c r="A44" s="42" t="str">
        <f t="shared" si="3"/>
        <v>BALEARES</v>
      </c>
      <c r="B44" s="41">
        <f t="shared" si="4"/>
        <v>601942</v>
      </c>
      <c r="C44" s="41">
        <f t="shared" si="5"/>
        <v>812791</v>
      </c>
      <c r="D44" s="41">
        <f t="shared" si="6"/>
        <v>5</v>
      </c>
      <c r="E44" s="42" t="str">
        <f t="shared" si="2"/>
        <v>MALAGA</v>
      </c>
      <c r="F44" s="42">
        <f t="shared" si="7"/>
        <v>212749</v>
      </c>
      <c r="G44" s="42">
        <f t="shared" si="8"/>
        <v>200420</v>
      </c>
    </row>
    <row r="45" spans="1:9" x14ac:dyDescent="0.25">
      <c r="A45" s="42" t="str">
        <f t="shared" si="3"/>
        <v>BARCELONA</v>
      </c>
      <c r="B45" s="41">
        <f t="shared" si="4"/>
        <v>663870</v>
      </c>
      <c r="C45" s="41">
        <f t="shared" si="5"/>
        <v>583168</v>
      </c>
      <c r="D45" s="41">
        <f t="shared" si="6"/>
        <v>3</v>
      </c>
      <c r="E45" s="42" t="str">
        <f t="shared" si="2"/>
        <v>ALMERIA</v>
      </c>
      <c r="F45" s="42">
        <f t="shared" si="7"/>
        <v>152090</v>
      </c>
      <c r="G45" s="42">
        <f t="shared" si="8"/>
        <v>162346</v>
      </c>
    </row>
    <row r="46" spans="1:9" x14ac:dyDescent="0.25">
      <c r="A46" s="42" t="str">
        <f t="shared" si="3"/>
        <v>BILBAO</v>
      </c>
      <c r="B46" s="41">
        <f t="shared" si="4"/>
        <v>18674</v>
      </c>
      <c r="C46" s="41">
        <f t="shared" si="5"/>
        <v>42113</v>
      </c>
      <c r="D46" s="41">
        <f t="shared" si="6"/>
        <v>16</v>
      </c>
      <c r="E46" s="42" t="str">
        <f t="shared" si="2"/>
        <v>MELILLA</v>
      </c>
      <c r="F46" s="42">
        <f t="shared" si="7"/>
        <v>146336</v>
      </c>
      <c r="G46" s="42">
        <f t="shared" si="8"/>
        <v>163737</v>
      </c>
    </row>
    <row r="47" spans="1:9" x14ac:dyDescent="0.25">
      <c r="A47" s="42" t="str">
        <f t="shared" si="3"/>
        <v>CARTAGENA</v>
      </c>
      <c r="B47" s="41">
        <f t="shared" si="4"/>
        <v>11581</v>
      </c>
      <c r="C47" s="41">
        <f t="shared" si="5"/>
        <v>20177</v>
      </c>
      <c r="D47" s="41">
        <f t="shared" si="6"/>
        <v>17</v>
      </c>
      <c r="E47" s="42" t="str">
        <f t="shared" si="2"/>
        <v>VALENCIA</v>
      </c>
      <c r="F47" s="42">
        <f t="shared" si="7"/>
        <v>103536</v>
      </c>
      <c r="G47" s="42">
        <f t="shared" si="8"/>
        <v>99908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88297</v>
      </c>
      <c r="G48" s="42">
        <f t="shared" si="8"/>
        <v>58367</v>
      </c>
    </row>
    <row r="49" spans="1:7" x14ac:dyDescent="0.25">
      <c r="A49" s="42" t="str">
        <f t="shared" si="3"/>
        <v>CEUTA</v>
      </c>
      <c r="B49" s="41">
        <f t="shared" si="4"/>
        <v>536328</v>
      </c>
      <c r="C49" s="41">
        <f t="shared" si="5"/>
        <v>559571</v>
      </c>
      <c r="D49" s="41">
        <f t="shared" si="6"/>
        <v>6</v>
      </c>
      <c r="E49" s="42" t="str">
        <f t="shared" si="2"/>
        <v>ALICANTE</v>
      </c>
      <c r="F49" s="42">
        <f t="shared" si="7"/>
        <v>84548</v>
      </c>
      <c r="G49" s="42">
        <f t="shared" si="8"/>
        <v>60274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0</v>
      </c>
      <c r="D50" s="41">
        <f t="shared" si="6"/>
        <v>19</v>
      </c>
      <c r="E50" s="42" t="str">
        <f t="shared" si="2"/>
        <v>SANTANDER</v>
      </c>
      <c r="F50" s="42">
        <f t="shared" si="7"/>
        <v>53747</v>
      </c>
      <c r="G50" s="42">
        <f t="shared" si="8"/>
        <v>41173</v>
      </c>
    </row>
    <row r="51" spans="1:7" x14ac:dyDescent="0.25">
      <c r="A51" s="42" t="str">
        <f t="shared" si="3"/>
        <v>GIJON</v>
      </c>
      <c r="B51" s="41">
        <f t="shared" si="4"/>
        <v>11159</v>
      </c>
      <c r="C51" s="41">
        <f t="shared" si="5"/>
        <v>1619</v>
      </c>
      <c r="D51" s="41">
        <f t="shared" si="6"/>
        <v>18</v>
      </c>
      <c r="E51" s="42" t="str">
        <f t="shared" si="2"/>
        <v>VIGO</v>
      </c>
      <c r="F51" s="42">
        <f t="shared" si="7"/>
        <v>45654</v>
      </c>
      <c r="G51" s="42">
        <f t="shared" si="8"/>
        <v>22971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35194</v>
      </c>
      <c r="G52" s="42">
        <f t="shared" si="8"/>
        <v>13561</v>
      </c>
    </row>
    <row r="53" spans="1:7" x14ac:dyDescent="0.25">
      <c r="A53" s="42" t="str">
        <f t="shared" si="3"/>
        <v>LAS PALMAS</v>
      </c>
      <c r="B53" s="41">
        <f t="shared" si="4"/>
        <v>604749</v>
      </c>
      <c r="C53" s="41">
        <f t="shared" si="5"/>
        <v>474804</v>
      </c>
      <c r="D53" s="41">
        <f t="shared" si="6"/>
        <v>4</v>
      </c>
      <c r="E53" s="42" t="str">
        <f t="shared" si="2"/>
        <v>BILBAO</v>
      </c>
      <c r="F53" s="42">
        <f t="shared" si="7"/>
        <v>18674</v>
      </c>
      <c r="G53" s="42">
        <f t="shared" si="8"/>
        <v>42113</v>
      </c>
    </row>
    <row r="54" spans="1:7" x14ac:dyDescent="0.25">
      <c r="A54" s="42" t="str">
        <f t="shared" si="3"/>
        <v>MALAGA</v>
      </c>
      <c r="B54" s="41">
        <f t="shared" si="4"/>
        <v>212749</v>
      </c>
      <c r="C54" s="41">
        <f t="shared" si="5"/>
        <v>200420</v>
      </c>
      <c r="D54" s="41">
        <f t="shared" si="6"/>
        <v>7</v>
      </c>
      <c r="E54" s="42" t="str">
        <f t="shared" si="2"/>
        <v>CARTAGENA</v>
      </c>
      <c r="F54" s="42">
        <f t="shared" si="7"/>
        <v>11581</v>
      </c>
      <c r="G54" s="42">
        <f t="shared" si="8"/>
        <v>20177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11159</v>
      </c>
      <c r="G55" s="42">
        <f t="shared" si="8"/>
        <v>1619</v>
      </c>
    </row>
    <row r="56" spans="1:7" x14ac:dyDescent="0.25">
      <c r="A56" s="42" t="str">
        <f t="shared" si="3"/>
        <v>MELILLA</v>
      </c>
      <c r="B56" s="41">
        <f t="shared" si="4"/>
        <v>146336</v>
      </c>
      <c r="C56" s="41">
        <f t="shared" si="5"/>
        <v>163737</v>
      </c>
      <c r="D56" s="41">
        <f t="shared" si="6"/>
        <v>9</v>
      </c>
      <c r="E56" s="42" t="str">
        <f t="shared" si="2"/>
        <v>FERROL-SAN CIBRAO</v>
      </c>
      <c r="F56" s="42">
        <f t="shared" si="9"/>
        <v>4948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237</v>
      </c>
      <c r="C57" s="41">
        <f t="shared" si="5"/>
        <v>727</v>
      </c>
      <c r="D57" s="41">
        <f t="shared" si="6"/>
        <v>21</v>
      </c>
      <c r="E57" s="42" t="str">
        <f t="shared" si="2"/>
        <v>SEVILLA</v>
      </c>
      <c r="F57" s="42">
        <f t="shared" si="9"/>
        <v>3129</v>
      </c>
      <c r="G57" s="42">
        <f t="shared" si="8"/>
        <v>3308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237</v>
      </c>
      <c r="G58" s="42">
        <f t="shared" si="8"/>
        <v>727</v>
      </c>
    </row>
    <row r="59" spans="1:7" x14ac:dyDescent="0.25">
      <c r="A59" s="42" t="str">
        <f t="shared" si="3"/>
        <v>SANTA CRUZ DE TENERIFE</v>
      </c>
      <c r="B59" s="41">
        <f t="shared" si="4"/>
        <v>1548001</v>
      </c>
      <c r="C59" s="41">
        <f t="shared" si="5"/>
        <v>1463598</v>
      </c>
      <c r="D59" s="41">
        <f t="shared" si="6"/>
        <v>1</v>
      </c>
      <c r="E59" s="42" t="str">
        <f t="shared" si="2"/>
        <v>VILAGARCIA</v>
      </c>
      <c r="F59" s="42">
        <f t="shared" si="9"/>
        <v>185</v>
      </c>
      <c r="G59" s="42">
        <f t="shared" si="8"/>
        <v>564</v>
      </c>
    </row>
    <row r="60" spans="1:7" x14ac:dyDescent="0.25">
      <c r="A60" s="42" t="str">
        <f t="shared" si="3"/>
        <v>SANTANDER</v>
      </c>
      <c r="B60" s="41">
        <f t="shared" si="4"/>
        <v>53747</v>
      </c>
      <c r="C60" s="41">
        <f t="shared" si="5"/>
        <v>41173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3129</v>
      </c>
      <c r="C61" s="41">
        <f t="shared" si="5"/>
        <v>3308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103536</v>
      </c>
      <c r="C63" s="41">
        <f t="shared" si="5"/>
        <v>99908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45654</v>
      </c>
      <c r="C64" s="41">
        <f t="shared" si="5"/>
        <v>22971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185</v>
      </c>
      <c r="C65" s="41">
        <f t="shared" si="5"/>
        <v>564</v>
      </c>
      <c r="D65" s="41">
        <f t="shared" si="6"/>
        <v>22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9386</v>
      </c>
      <c r="C7" s="9">
        <v>25455</v>
      </c>
      <c r="D7" s="9">
        <v>13561</v>
      </c>
      <c r="E7" s="9">
        <v>35194</v>
      </c>
      <c r="F7" s="10">
        <f>((E7*100)/D7)-100</f>
        <v>159.52363395029863</v>
      </c>
      <c r="G7" s="1"/>
      <c r="H7" s="1"/>
      <c r="I7" s="1"/>
    </row>
    <row r="8" spans="1:12" x14ac:dyDescent="0.25">
      <c r="A8" s="11" t="s">
        <v>45</v>
      </c>
      <c r="B8" s="12">
        <v>7693</v>
      </c>
      <c r="C8" s="12">
        <v>21240</v>
      </c>
      <c r="D8" s="12">
        <v>15360</v>
      </c>
      <c r="E8" s="12">
        <v>35165</v>
      </c>
      <c r="F8" s="13">
        <f t="shared" ref="F8:F35" si="0">((E8*100)/D8)-100</f>
        <v>128.93880208333334</v>
      </c>
      <c r="G8" s="1"/>
      <c r="H8" s="1"/>
      <c r="I8" s="1"/>
    </row>
    <row r="9" spans="1:12" x14ac:dyDescent="0.25">
      <c r="A9" s="8" t="s">
        <v>46</v>
      </c>
      <c r="B9" s="9">
        <v>10594</v>
      </c>
      <c r="C9" s="9">
        <v>2453</v>
      </c>
      <c r="D9" s="9">
        <v>12104</v>
      </c>
      <c r="E9" s="9">
        <v>4689</v>
      </c>
      <c r="F9" s="10">
        <f t="shared" si="0"/>
        <v>-61.260740251156641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37164</v>
      </c>
      <c r="C12" s="12">
        <v>42831</v>
      </c>
      <c r="D12" s="12">
        <v>53044</v>
      </c>
      <c r="E12" s="12">
        <v>83547</v>
      </c>
      <c r="F12" s="13">
        <f t="shared" si="0"/>
        <v>57.505090113867738</v>
      </c>
      <c r="G12" s="1"/>
      <c r="H12" s="1"/>
      <c r="I12" s="1"/>
    </row>
    <row r="13" spans="1:12" x14ac:dyDescent="0.25">
      <c r="A13" s="8" t="s">
        <v>50</v>
      </c>
      <c r="B13" s="9">
        <v>132223</v>
      </c>
      <c r="C13" s="9">
        <v>112529</v>
      </c>
      <c r="D13" s="9">
        <v>191084</v>
      </c>
      <c r="E13" s="9">
        <v>178028</v>
      </c>
      <c r="F13" s="10">
        <f t="shared" si="0"/>
        <v>-6.8325971823909839</v>
      </c>
      <c r="G13" s="1"/>
      <c r="H13" s="1"/>
      <c r="I13" s="1"/>
    </row>
    <row r="14" spans="1:12" x14ac:dyDescent="0.25">
      <c r="A14" s="11" t="s">
        <v>51</v>
      </c>
      <c r="B14" s="12">
        <v>180873</v>
      </c>
      <c r="C14" s="12">
        <v>215894</v>
      </c>
      <c r="D14" s="12">
        <v>343495</v>
      </c>
      <c r="E14" s="12">
        <v>408538</v>
      </c>
      <c r="F14" s="13">
        <f t="shared" si="0"/>
        <v>18.935646807085988</v>
      </c>
      <c r="G14" s="1"/>
      <c r="H14" s="1"/>
      <c r="I14" s="1"/>
    </row>
    <row r="15" spans="1:12" x14ac:dyDescent="0.25">
      <c r="A15" s="8" t="s">
        <v>52</v>
      </c>
      <c r="B15" s="9">
        <v>6266</v>
      </c>
      <c r="C15" s="9">
        <v>10970</v>
      </c>
      <c r="D15" s="9">
        <v>6266</v>
      </c>
      <c r="E15" s="9">
        <v>10970</v>
      </c>
      <c r="F15" s="10">
        <f t="shared" si="0"/>
        <v>75.071816150654314</v>
      </c>
      <c r="G15" s="1"/>
      <c r="H15" s="1"/>
      <c r="I15" s="1"/>
    </row>
    <row r="16" spans="1:12" x14ac:dyDescent="0.25">
      <c r="A16" s="11" t="s">
        <v>53</v>
      </c>
      <c r="B16" s="12">
        <v>7196</v>
      </c>
      <c r="C16" s="12">
        <v>8820</v>
      </c>
      <c r="D16" s="12">
        <v>20177</v>
      </c>
      <c r="E16" s="12">
        <v>11581</v>
      </c>
      <c r="F16" s="13">
        <f t="shared" si="0"/>
        <v>-42.602963770629927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342</v>
      </c>
      <c r="C18" s="12">
        <v>0</v>
      </c>
      <c r="D18" s="12">
        <v>2010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4948</v>
      </c>
      <c r="D19" s="9">
        <v>0</v>
      </c>
      <c r="E19" s="9">
        <v>4948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1619</v>
      </c>
      <c r="C20" s="12">
        <v>4178</v>
      </c>
      <c r="D20" s="12">
        <v>1619</v>
      </c>
      <c r="E20" s="12">
        <v>6874</v>
      </c>
      <c r="F20" s="13">
        <f t="shared" si="0"/>
        <v>324.58307597282271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49352</v>
      </c>
      <c r="C22" s="12">
        <v>85976</v>
      </c>
      <c r="D22" s="12">
        <v>247817</v>
      </c>
      <c r="E22" s="12">
        <v>372807</v>
      </c>
      <c r="F22" s="13">
        <f t="shared" si="0"/>
        <v>50.43641073856918</v>
      </c>
      <c r="G22" s="1"/>
      <c r="H22" s="1"/>
      <c r="I22" s="1"/>
    </row>
    <row r="23" spans="1:9" x14ac:dyDescent="0.25">
      <c r="A23" s="8" t="s">
        <v>60</v>
      </c>
      <c r="B23" s="9">
        <v>41325</v>
      </c>
      <c r="C23" s="9">
        <v>49943</v>
      </c>
      <c r="D23" s="9">
        <v>119229</v>
      </c>
      <c r="E23" s="9">
        <v>138448</v>
      </c>
      <c r="F23" s="10">
        <f t="shared" si="0"/>
        <v>16.119400481426496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727</v>
      </c>
      <c r="C26" s="12">
        <v>237</v>
      </c>
      <c r="D26" s="12">
        <v>727</v>
      </c>
      <c r="E26" s="12">
        <v>237</v>
      </c>
      <c r="F26" s="13">
        <f t="shared" si="0"/>
        <v>-67.400275103163693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58373</v>
      </c>
      <c r="C28" s="12">
        <v>95003</v>
      </c>
      <c r="D28" s="12">
        <v>286600</v>
      </c>
      <c r="E28" s="12">
        <v>372840</v>
      </c>
      <c r="F28" s="13">
        <f t="shared" si="0"/>
        <v>30.090718771807389</v>
      </c>
      <c r="G28" s="1"/>
      <c r="H28" s="1"/>
      <c r="I28" s="1"/>
    </row>
    <row r="29" spans="1:9" x14ac:dyDescent="0.25">
      <c r="A29" s="8" t="s">
        <v>66</v>
      </c>
      <c r="B29" s="9">
        <v>260</v>
      </c>
      <c r="C29" s="9">
        <v>134</v>
      </c>
      <c r="D29" s="9">
        <v>2368</v>
      </c>
      <c r="E29" s="9">
        <v>3135</v>
      </c>
      <c r="F29" s="10">
        <f t="shared" si="0"/>
        <v>32.390202702702709</v>
      </c>
      <c r="G29" s="1"/>
      <c r="H29" s="1"/>
      <c r="I29" s="1"/>
    </row>
    <row r="30" spans="1:9" x14ac:dyDescent="0.25">
      <c r="A30" s="11" t="s">
        <v>67</v>
      </c>
      <c r="B30" s="12">
        <v>1996</v>
      </c>
      <c r="C30" s="12">
        <v>1493</v>
      </c>
      <c r="D30" s="12">
        <v>3308</v>
      </c>
      <c r="E30" s="12">
        <v>3129</v>
      </c>
      <c r="F30" s="13">
        <f t="shared" si="0"/>
        <v>-5.4111245465538076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20258</v>
      </c>
      <c r="C32" s="12">
        <v>22030</v>
      </c>
      <c r="D32" s="12">
        <v>45719</v>
      </c>
      <c r="E32" s="12">
        <v>30266</v>
      </c>
      <c r="F32" s="13">
        <f t="shared" si="0"/>
        <v>-33.799951879962379</v>
      </c>
      <c r="G32" s="1"/>
      <c r="H32" s="1"/>
      <c r="I32" s="1"/>
    </row>
    <row r="33" spans="1:9" x14ac:dyDescent="0.25">
      <c r="A33" s="8" t="s">
        <v>70</v>
      </c>
      <c r="B33" s="9">
        <v>17468</v>
      </c>
      <c r="C33" s="9">
        <v>28540</v>
      </c>
      <c r="D33" s="9">
        <v>22971</v>
      </c>
      <c r="E33" s="9">
        <v>45654</v>
      </c>
      <c r="F33" s="10">
        <f t="shared" si="0"/>
        <v>98.746245265769886</v>
      </c>
      <c r="G33" s="1"/>
      <c r="H33" s="1"/>
      <c r="I33" s="1"/>
    </row>
    <row r="34" spans="1:9" x14ac:dyDescent="0.25">
      <c r="A34" s="11" t="s">
        <v>71</v>
      </c>
      <c r="B34" s="12">
        <v>564</v>
      </c>
      <c r="C34" s="12">
        <v>185</v>
      </c>
      <c r="D34" s="12">
        <v>564</v>
      </c>
      <c r="E34" s="12">
        <v>185</v>
      </c>
      <c r="F34" s="13">
        <f t="shared" si="0"/>
        <v>-67.198581560283685</v>
      </c>
      <c r="G34" s="1"/>
      <c r="H34" s="1"/>
      <c r="I34" s="1"/>
    </row>
    <row r="35" spans="1:9" x14ac:dyDescent="0.25">
      <c r="A35" s="14" t="s">
        <v>72</v>
      </c>
      <c r="B35" s="15">
        <f>SUM(B7:B34)</f>
        <v>583679</v>
      </c>
      <c r="C35" s="15">
        <f t="shared" ref="C35:E35" si="1">SUM(C7:C34)</f>
        <v>732859</v>
      </c>
      <c r="D35" s="15">
        <f t="shared" si="1"/>
        <v>1388023</v>
      </c>
      <c r="E35" s="15">
        <f t="shared" si="1"/>
        <v>1746235</v>
      </c>
      <c r="F35" s="16">
        <f t="shared" si="0"/>
        <v>25.807353336364017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35194</v>
      </c>
      <c r="C38" s="41">
        <f>D7</f>
        <v>13561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BARCELONA</v>
      </c>
      <c r="F38" s="42">
        <f>LOOKUP(E38,$A$38:$A$65,$B$38:$B$65)</f>
        <v>408538</v>
      </c>
      <c r="G38" s="42">
        <f>LOOKUP(E38,$A$38:$A$65,$C$38:$C$65)</f>
        <v>343495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35165</v>
      </c>
      <c r="C39" s="41">
        <f t="shared" ref="C39:C65" si="5">D8</f>
        <v>15360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372840</v>
      </c>
      <c r="G39" s="42">
        <f t="shared" ref="G39:G65" si="8">LOOKUP(E39,$A$38:$A$65,$C$38:$C$65)</f>
        <v>286600</v>
      </c>
    </row>
    <row r="40" spans="1:9" x14ac:dyDescent="0.25">
      <c r="A40" s="42" t="str">
        <f t="shared" si="3"/>
        <v>ALMERIA</v>
      </c>
      <c r="B40" s="41">
        <f t="shared" si="4"/>
        <v>4689</v>
      </c>
      <c r="C40" s="41">
        <f t="shared" si="5"/>
        <v>12104</v>
      </c>
      <c r="D40" s="41">
        <f t="shared" si="6"/>
        <v>15</v>
      </c>
      <c r="E40" s="42" t="str">
        <f t="shared" si="2"/>
        <v>LAS PALMAS</v>
      </c>
      <c r="F40" s="42">
        <f t="shared" si="7"/>
        <v>372807</v>
      </c>
      <c r="G40" s="42">
        <f t="shared" si="8"/>
        <v>247817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178028</v>
      </c>
      <c r="G41" s="42">
        <f t="shared" si="8"/>
        <v>191084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138448</v>
      </c>
      <c r="G42" s="42">
        <f t="shared" si="8"/>
        <v>119229</v>
      </c>
    </row>
    <row r="43" spans="1:9" x14ac:dyDescent="0.25">
      <c r="A43" s="42" t="str">
        <f t="shared" si="3"/>
        <v>BAHIA DE CADIZ</v>
      </c>
      <c r="B43" s="41">
        <f t="shared" si="4"/>
        <v>83547</v>
      </c>
      <c r="C43" s="41">
        <f t="shared" si="5"/>
        <v>53044</v>
      </c>
      <c r="D43" s="41">
        <f t="shared" si="6"/>
        <v>6</v>
      </c>
      <c r="E43" s="42" t="str">
        <f t="shared" si="2"/>
        <v>BAHIA DE CADIZ</v>
      </c>
      <c r="F43" s="42">
        <f t="shared" si="7"/>
        <v>83547</v>
      </c>
      <c r="G43" s="42">
        <f t="shared" si="8"/>
        <v>53044</v>
      </c>
    </row>
    <row r="44" spans="1:9" x14ac:dyDescent="0.25">
      <c r="A44" s="42" t="str">
        <f t="shared" si="3"/>
        <v>BALEARES</v>
      </c>
      <c r="B44" s="41">
        <f t="shared" si="4"/>
        <v>178028</v>
      </c>
      <c r="C44" s="41">
        <f t="shared" si="5"/>
        <v>191084</v>
      </c>
      <c r="D44" s="41">
        <f t="shared" si="6"/>
        <v>4</v>
      </c>
      <c r="E44" s="42" t="str">
        <f t="shared" si="2"/>
        <v>VIGO</v>
      </c>
      <c r="F44" s="42">
        <f t="shared" si="7"/>
        <v>45654</v>
      </c>
      <c r="G44" s="42">
        <f t="shared" si="8"/>
        <v>22971</v>
      </c>
    </row>
    <row r="45" spans="1:9" x14ac:dyDescent="0.25">
      <c r="A45" s="42" t="str">
        <f t="shared" si="3"/>
        <v>BARCELONA</v>
      </c>
      <c r="B45" s="41">
        <f t="shared" si="4"/>
        <v>408538</v>
      </c>
      <c r="C45" s="41">
        <f t="shared" si="5"/>
        <v>343495</v>
      </c>
      <c r="D45" s="41">
        <f t="shared" si="6"/>
        <v>1</v>
      </c>
      <c r="E45" s="42" t="str">
        <f t="shared" si="2"/>
        <v>A CORUÑA</v>
      </c>
      <c r="F45" s="42">
        <f t="shared" si="7"/>
        <v>35194</v>
      </c>
      <c r="G45" s="42">
        <f t="shared" si="8"/>
        <v>13561</v>
      </c>
    </row>
    <row r="46" spans="1:9" x14ac:dyDescent="0.25">
      <c r="A46" s="42" t="str">
        <f t="shared" si="3"/>
        <v>BILBAO</v>
      </c>
      <c r="B46" s="41">
        <f t="shared" si="4"/>
        <v>10970</v>
      </c>
      <c r="C46" s="41">
        <f t="shared" si="5"/>
        <v>6266</v>
      </c>
      <c r="D46" s="41">
        <f t="shared" si="6"/>
        <v>12</v>
      </c>
      <c r="E46" s="42" t="str">
        <f t="shared" si="2"/>
        <v>ALICANTE</v>
      </c>
      <c r="F46" s="42">
        <f t="shared" si="7"/>
        <v>35165</v>
      </c>
      <c r="G46" s="42">
        <f t="shared" si="8"/>
        <v>15360</v>
      </c>
    </row>
    <row r="47" spans="1:9" x14ac:dyDescent="0.25">
      <c r="A47" s="42" t="str">
        <f t="shared" si="3"/>
        <v>CARTAGENA</v>
      </c>
      <c r="B47" s="41">
        <f t="shared" si="4"/>
        <v>11581</v>
      </c>
      <c r="C47" s="41">
        <f t="shared" si="5"/>
        <v>20177</v>
      </c>
      <c r="D47" s="41">
        <f t="shared" si="6"/>
        <v>11</v>
      </c>
      <c r="E47" s="42" t="str">
        <f t="shared" si="2"/>
        <v>VALENCIA</v>
      </c>
      <c r="F47" s="42">
        <f t="shared" si="7"/>
        <v>30266</v>
      </c>
      <c r="G47" s="42">
        <f t="shared" si="8"/>
        <v>45719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11581</v>
      </c>
      <c r="G48" s="42">
        <f t="shared" si="8"/>
        <v>20177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2010</v>
      </c>
      <c r="D49" s="41">
        <f t="shared" si="6"/>
        <v>28</v>
      </c>
      <c r="E49" s="42" t="str">
        <f t="shared" si="2"/>
        <v>BILBAO</v>
      </c>
      <c r="F49" s="42">
        <f t="shared" si="7"/>
        <v>10970</v>
      </c>
      <c r="G49" s="42">
        <f t="shared" si="8"/>
        <v>6266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0</v>
      </c>
      <c r="D50" s="41">
        <f t="shared" si="6"/>
        <v>14</v>
      </c>
      <c r="E50" s="42" t="str">
        <f t="shared" si="2"/>
        <v>GIJON</v>
      </c>
      <c r="F50" s="42">
        <f t="shared" si="7"/>
        <v>6874</v>
      </c>
      <c r="G50" s="42">
        <f t="shared" si="8"/>
        <v>1619</v>
      </c>
    </row>
    <row r="51" spans="1:7" x14ac:dyDescent="0.25">
      <c r="A51" s="42" t="str">
        <f t="shared" si="3"/>
        <v>GIJON</v>
      </c>
      <c r="B51" s="41">
        <f t="shared" si="4"/>
        <v>6874</v>
      </c>
      <c r="C51" s="41">
        <f t="shared" si="5"/>
        <v>1619</v>
      </c>
      <c r="D51" s="41">
        <f t="shared" si="6"/>
        <v>13</v>
      </c>
      <c r="E51" s="42" t="str">
        <f t="shared" si="2"/>
        <v>FERROL-SAN CIBRAO</v>
      </c>
      <c r="F51" s="42">
        <f t="shared" si="7"/>
        <v>4948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4689</v>
      </c>
      <c r="G52" s="42">
        <f t="shared" si="8"/>
        <v>12104</v>
      </c>
    </row>
    <row r="53" spans="1:7" x14ac:dyDescent="0.25">
      <c r="A53" s="42" t="str">
        <f t="shared" si="3"/>
        <v>LAS PALMAS</v>
      </c>
      <c r="B53" s="41">
        <f t="shared" si="4"/>
        <v>372807</v>
      </c>
      <c r="C53" s="41">
        <f t="shared" si="5"/>
        <v>247817</v>
      </c>
      <c r="D53" s="41">
        <f t="shared" si="6"/>
        <v>3</v>
      </c>
      <c r="E53" s="42" t="str">
        <f t="shared" si="2"/>
        <v>SANTANDER</v>
      </c>
      <c r="F53" s="42">
        <f t="shared" si="7"/>
        <v>3135</v>
      </c>
      <c r="G53" s="42">
        <f t="shared" si="8"/>
        <v>2368</v>
      </c>
    </row>
    <row r="54" spans="1:7" x14ac:dyDescent="0.25">
      <c r="A54" s="42" t="str">
        <f t="shared" si="3"/>
        <v>MALAGA</v>
      </c>
      <c r="B54" s="41">
        <f t="shared" si="4"/>
        <v>138448</v>
      </c>
      <c r="C54" s="41">
        <f t="shared" si="5"/>
        <v>119229</v>
      </c>
      <c r="D54" s="41">
        <f t="shared" si="6"/>
        <v>5</v>
      </c>
      <c r="E54" s="42" t="str">
        <f t="shared" si="2"/>
        <v>SEVILLA</v>
      </c>
      <c r="F54" s="42">
        <f t="shared" si="7"/>
        <v>3129</v>
      </c>
      <c r="G54" s="42">
        <f t="shared" si="8"/>
        <v>3308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237</v>
      </c>
      <c r="G55" s="42">
        <f t="shared" si="8"/>
        <v>727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VILAGARCIA</v>
      </c>
      <c r="F56" s="42">
        <f t="shared" si="9"/>
        <v>185</v>
      </c>
      <c r="G56" s="42">
        <f t="shared" si="8"/>
        <v>564</v>
      </c>
    </row>
    <row r="57" spans="1:7" x14ac:dyDescent="0.25">
      <c r="A57" s="42" t="str">
        <f t="shared" si="3"/>
        <v>MOTRIL</v>
      </c>
      <c r="B57" s="41">
        <f t="shared" si="4"/>
        <v>237</v>
      </c>
      <c r="C57" s="41">
        <f t="shared" si="5"/>
        <v>727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372840</v>
      </c>
      <c r="C59" s="41">
        <f t="shared" si="5"/>
        <v>286600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3135</v>
      </c>
      <c r="C60" s="41">
        <f t="shared" si="5"/>
        <v>2368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3129</v>
      </c>
      <c r="C61" s="41">
        <f t="shared" si="5"/>
        <v>3308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30266</v>
      </c>
      <c r="C63" s="41">
        <f t="shared" si="5"/>
        <v>45719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45654</v>
      </c>
      <c r="C64" s="41">
        <f t="shared" si="5"/>
        <v>22971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185</v>
      </c>
      <c r="C65" s="41">
        <f t="shared" si="5"/>
        <v>564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2566</v>
      </c>
      <c r="C8" s="12">
        <v>3017</v>
      </c>
      <c r="D8" s="12">
        <v>10163</v>
      </c>
      <c r="E8" s="12">
        <v>12662</v>
      </c>
      <c r="F8" s="13">
        <f t="shared" ref="F8:F35" si="0">((E8*100)/D8)-100</f>
        <v>24.589196103512748</v>
      </c>
      <c r="G8" s="1"/>
      <c r="H8" s="1"/>
      <c r="I8" s="1"/>
    </row>
    <row r="9" spans="1:12" x14ac:dyDescent="0.25">
      <c r="A9" s="8" t="s">
        <v>46</v>
      </c>
      <c r="B9" s="9">
        <v>7145</v>
      </c>
      <c r="C9" s="9">
        <v>7166</v>
      </c>
      <c r="D9" s="9">
        <v>24853</v>
      </c>
      <c r="E9" s="9">
        <v>23053</v>
      </c>
      <c r="F9" s="10">
        <f t="shared" si="0"/>
        <v>-7.2425864080795037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79621</v>
      </c>
      <c r="C11" s="9">
        <v>76450</v>
      </c>
      <c r="D11" s="9">
        <v>293601</v>
      </c>
      <c r="E11" s="9">
        <v>264338</v>
      </c>
      <c r="F11" s="10">
        <f t="shared" si="0"/>
        <v>-9.9669279055589044</v>
      </c>
      <c r="G11" s="1"/>
      <c r="H11" s="1"/>
      <c r="I11" s="1"/>
    </row>
    <row r="12" spans="1:12" x14ac:dyDescent="0.25">
      <c r="A12" s="11" t="s">
        <v>49</v>
      </c>
      <c r="B12" s="12">
        <v>763</v>
      </c>
      <c r="C12" s="12">
        <v>644</v>
      </c>
      <c r="D12" s="12">
        <v>2652</v>
      </c>
      <c r="E12" s="12">
        <v>2531</v>
      </c>
      <c r="F12" s="13">
        <f t="shared" si="0"/>
        <v>-4.5625942684766159</v>
      </c>
      <c r="G12" s="1"/>
      <c r="H12" s="1"/>
      <c r="I12" s="1"/>
    </row>
    <row r="13" spans="1:12" x14ac:dyDescent="0.25">
      <c r="A13" s="8" t="s">
        <v>50</v>
      </c>
      <c r="B13" s="9">
        <v>30052</v>
      </c>
      <c r="C13" s="9">
        <v>29435</v>
      </c>
      <c r="D13" s="9">
        <v>81117</v>
      </c>
      <c r="E13" s="9">
        <v>75443</v>
      </c>
      <c r="F13" s="10">
        <f t="shared" si="0"/>
        <v>-6.9948346215959702</v>
      </c>
      <c r="G13" s="1"/>
      <c r="H13" s="1"/>
      <c r="I13" s="1"/>
    </row>
    <row r="14" spans="1:12" x14ac:dyDescent="0.25">
      <c r="A14" s="11" t="s">
        <v>51</v>
      </c>
      <c r="B14" s="12">
        <v>23612</v>
      </c>
      <c r="C14" s="12">
        <v>19652</v>
      </c>
      <c r="D14" s="12">
        <v>55166</v>
      </c>
      <c r="E14" s="12">
        <v>51166</v>
      </c>
      <c r="F14" s="13">
        <f t="shared" si="0"/>
        <v>-7.2508429104883447</v>
      </c>
      <c r="G14" s="1"/>
      <c r="H14" s="1"/>
      <c r="I14" s="1"/>
    </row>
    <row r="15" spans="1:12" x14ac:dyDescent="0.25">
      <c r="A15" s="8" t="s">
        <v>52</v>
      </c>
      <c r="B15" s="9">
        <v>3411</v>
      </c>
      <c r="C15" s="9">
        <v>3348</v>
      </c>
      <c r="D15" s="9">
        <v>8515</v>
      </c>
      <c r="E15" s="9">
        <v>3348</v>
      </c>
      <c r="F15" s="10">
        <f t="shared" si="0"/>
        <v>-60.681150910158543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35022</v>
      </c>
      <c r="C18" s="12">
        <v>31857</v>
      </c>
      <c r="D18" s="12">
        <v>119715</v>
      </c>
      <c r="E18" s="12">
        <v>108079</v>
      </c>
      <c r="F18" s="13">
        <f t="shared" si="0"/>
        <v>-9.71975107547091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843</v>
      </c>
      <c r="D20" s="12">
        <v>0</v>
      </c>
      <c r="E20" s="12">
        <v>2232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15897</v>
      </c>
      <c r="C22" s="12">
        <v>21338</v>
      </c>
      <c r="D22" s="12">
        <v>56071</v>
      </c>
      <c r="E22" s="12">
        <v>64122</v>
      </c>
      <c r="F22" s="13">
        <f t="shared" si="0"/>
        <v>14.358581084696183</v>
      </c>
      <c r="G22" s="1"/>
      <c r="H22" s="1"/>
      <c r="I22" s="1"/>
    </row>
    <row r="23" spans="1:9" x14ac:dyDescent="0.25">
      <c r="A23" s="8" t="s">
        <v>60</v>
      </c>
      <c r="B23" s="9">
        <v>2266</v>
      </c>
      <c r="C23" s="9">
        <v>2186</v>
      </c>
      <c r="D23" s="9">
        <v>7964</v>
      </c>
      <c r="E23" s="9">
        <v>6172</v>
      </c>
      <c r="F23" s="10">
        <f t="shared" si="0"/>
        <v>-22.501255650426927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5989</v>
      </c>
      <c r="C25" s="9">
        <v>5507</v>
      </c>
      <c r="D25" s="9">
        <v>19993</v>
      </c>
      <c r="E25" s="9">
        <v>16028</v>
      </c>
      <c r="F25" s="10">
        <f t="shared" si="0"/>
        <v>-19.831941179412794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63195</v>
      </c>
      <c r="C28" s="12">
        <v>70815</v>
      </c>
      <c r="D28" s="12">
        <v>217655</v>
      </c>
      <c r="E28" s="12">
        <v>219293</v>
      </c>
      <c r="F28" s="13">
        <f t="shared" si="0"/>
        <v>0.7525671360639592</v>
      </c>
      <c r="G28" s="1"/>
      <c r="H28" s="1"/>
      <c r="I28" s="1"/>
    </row>
    <row r="29" spans="1:9" x14ac:dyDescent="0.25">
      <c r="A29" s="8" t="s">
        <v>66</v>
      </c>
      <c r="B29" s="9">
        <v>7553</v>
      </c>
      <c r="C29" s="9">
        <v>7022</v>
      </c>
      <c r="D29" s="9">
        <v>13278</v>
      </c>
      <c r="E29" s="9">
        <v>21546</v>
      </c>
      <c r="F29" s="10">
        <f t="shared" si="0"/>
        <v>62.268413917758693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4591</v>
      </c>
      <c r="C32" s="12">
        <v>6579</v>
      </c>
      <c r="D32" s="12">
        <v>16655</v>
      </c>
      <c r="E32" s="12">
        <v>18226</v>
      </c>
      <c r="F32" s="13">
        <f t="shared" si="0"/>
        <v>9.4326028219753795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281683</v>
      </c>
      <c r="C35" s="15">
        <f t="shared" ref="C35:E35" si="1">SUM(C7:C34)</f>
        <v>285859</v>
      </c>
      <c r="D35" s="15">
        <f t="shared" si="1"/>
        <v>927398</v>
      </c>
      <c r="E35" s="15">
        <f t="shared" si="1"/>
        <v>888337</v>
      </c>
      <c r="F35" s="16">
        <f t="shared" si="0"/>
        <v>-4.2118917659947499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264338</v>
      </c>
      <c r="G38" s="42">
        <f>LOOKUP(E38,$A$38:$A$65,$C$38:$C$65)</f>
        <v>293601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12662</v>
      </c>
      <c r="C39" s="41">
        <f t="shared" ref="C39:C65" si="5">D8</f>
        <v>10163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219293</v>
      </c>
      <c r="G39" s="42">
        <f t="shared" ref="G39:G65" si="8">LOOKUP(E39,$A$38:$A$65,$C$38:$C$65)</f>
        <v>217655</v>
      </c>
    </row>
    <row r="40" spans="1:9" x14ac:dyDescent="0.25">
      <c r="A40" s="42" t="str">
        <f t="shared" si="3"/>
        <v>ALMERIA</v>
      </c>
      <c r="B40" s="41">
        <f t="shared" si="4"/>
        <v>23053</v>
      </c>
      <c r="C40" s="41">
        <f t="shared" si="5"/>
        <v>24853</v>
      </c>
      <c r="D40" s="41">
        <f t="shared" si="6"/>
        <v>7</v>
      </c>
      <c r="E40" s="42" t="str">
        <f t="shared" si="2"/>
        <v>CEUTA</v>
      </c>
      <c r="F40" s="42">
        <f t="shared" si="7"/>
        <v>108079</v>
      </c>
      <c r="G40" s="42">
        <f t="shared" si="8"/>
        <v>119715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75443</v>
      </c>
      <c r="G41" s="42">
        <f t="shared" si="8"/>
        <v>81117</v>
      </c>
    </row>
    <row r="42" spans="1:9" x14ac:dyDescent="0.25">
      <c r="A42" s="42" t="str">
        <f t="shared" si="3"/>
        <v>BAHIA DE ALGECIRAS</v>
      </c>
      <c r="B42" s="41">
        <f t="shared" si="4"/>
        <v>264338</v>
      </c>
      <c r="C42" s="41">
        <f t="shared" si="5"/>
        <v>293601</v>
      </c>
      <c r="D42" s="41">
        <f t="shared" si="6"/>
        <v>1</v>
      </c>
      <c r="E42" s="42" t="str">
        <f t="shared" si="2"/>
        <v>LAS PALMAS</v>
      </c>
      <c r="F42" s="42">
        <f t="shared" si="7"/>
        <v>64122</v>
      </c>
      <c r="G42" s="42">
        <f t="shared" si="8"/>
        <v>56071</v>
      </c>
    </row>
    <row r="43" spans="1:9" x14ac:dyDescent="0.25">
      <c r="A43" s="42" t="str">
        <f t="shared" si="3"/>
        <v>BAHIA DE CADIZ</v>
      </c>
      <c r="B43" s="41">
        <f t="shared" si="4"/>
        <v>2531</v>
      </c>
      <c r="C43" s="41">
        <f t="shared" si="5"/>
        <v>2652</v>
      </c>
      <c r="D43" s="41">
        <f t="shared" si="6"/>
        <v>14</v>
      </c>
      <c r="E43" s="42" t="str">
        <f t="shared" si="2"/>
        <v>BARCELONA</v>
      </c>
      <c r="F43" s="42">
        <f t="shared" si="7"/>
        <v>51166</v>
      </c>
      <c r="G43" s="42">
        <f t="shared" si="8"/>
        <v>55166</v>
      </c>
    </row>
    <row r="44" spans="1:9" x14ac:dyDescent="0.25">
      <c r="A44" s="42" t="str">
        <f t="shared" si="3"/>
        <v>BALEARES</v>
      </c>
      <c r="B44" s="41">
        <f t="shared" si="4"/>
        <v>75443</v>
      </c>
      <c r="C44" s="41">
        <f t="shared" si="5"/>
        <v>81117</v>
      </c>
      <c r="D44" s="41">
        <f t="shared" si="6"/>
        <v>4</v>
      </c>
      <c r="E44" s="42" t="str">
        <f t="shared" si="2"/>
        <v>ALMERIA</v>
      </c>
      <c r="F44" s="42">
        <f t="shared" si="7"/>
        <v>23053</v>
      </c>
      <c r="G44" s="42">
        <f t="shared" si="8"/>
        <v>24853</v>
      </c>
    </row>
    <row r="45" spans="1:9" x14ac:dyDescent="0.25">
      <c r="A45" s="42" t="str">
        <f t="shared" si="3"/>
        <v>BARCELONA</v>
      </c>
      <c r="B45" s="41">
        <f t="shared" si="4"/>
        <v>51166</v>
      </c>
      <c r="C45" s="41">
        <f t="shared" si="5"/>
        <v>55166</v>
      </c>
      <c r="D45" s="41">
        <f t="shared" si="6"/>
        <v>6</v>
      </c>
      <c r="E45" s="42" t="str">
        <f t="shared" si="2"/>
        <v>SANTANDER</v>
      </c>
      <c r="F45" s="42">
        <f t="shared" si="7"/>
        <v>21546</v>
      </c>
      <c r="G45" s="42">
        <f t="shared" si="8"/>
        <v>13278</v>
      </c>
    </row>
    <row r="46" spans="1:9" x14ac:dyDescent="0.25">
      <c r="A46" s="42" t="str">
        <f t="shared" si="3"/>
        <v>BILBAO</v>
      </c>
      <c r="B46" s="41">
        <f t="shared" si="4"/>
        <v>3348</v>
      </c>
      <c r="C46" s="41">
        <f t="shared" si="5"/>
        <v>8515</v>
      </c>
      <c r="D46" s="41">
        <f t="shared" si="6"/>
        <v>13</v>
      </c>
      <c r="E46" s="42" t="str">
        <f t="shared" si="2"/>
        <v>VALENCIA</v>
      </c>
      <c r="F46" s="42">
        <f t="shared" si="7"/>
        <v>18226</v>
      </c>
      <c r="G46" s="42">
        <f t="shared" si="8"/>
        <v>16655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MELILLA</v>
      </c>
      <c r="F47" s="42">
        <f t="shared" si="7"/>
        <v>16028</v>
      </c>
      <c r="G47" s="42">
        <f t="shared" si="8"/>
        <v>19993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12662</v>
      </c>
      <c r="G48" s="42">
        <f t="shared" si="8"/>
        <v>10163</v>
      </c>
    </row>
    <row r="49" spans="1:7" x14ac:dyDescent="0.25">
      <c r="A49" s="42" t="str">
        <f t="shared" si="3"/>
        <v>CEUTA</v>
      </c>
      <c r="B49" s="41">
        <f t="shared" si="4"/>
        <v>108079</v>
      </c>
      <c r="C49" s="41">
        <f t="shared" si="5"/>
        <v>119715</v>
      </c>
      <c r="D49" s="41">
        <f t="shared" si="6"/>
        <v>3</v>
      </c>
      <c r="E49" s="42" t="str">
        <f t="shared" si="2"/>
        <v>MALAGA</v>
      </c>
      <c r="F49" s="42">
        <f t="shared" si="7"/>
        <v>6172</v>
      </c>
      <c r="G49" s="42">
        <f t="shared" si="8"/>
        <v>7964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3348</v>
      </c>
      <c r="G50" s="42">
        <f t="shared" si="8"/>
        <v>8515</v>
      </c>
    </row>
    <row r="51" spans="1:7" x14ac:dyDescent="0.25">
      <c r="A51" s="42" t="str">
        <f t="shared" si="3"/>
        <v>GIJON</v>
      </c>
      <c r="B51" s="41">
        <f t="shared" si="4"/>
        <v>2232</v>
      </c>
      <c r="C51" s="41">
        <f t="shared" si="5"/>
        <v>0</v>
      </c>
      <c r="D51" s="41">
        <f t="shared" si="6"/>
        <v>15</v>
      </c>
      <c r="E51" s="42" t="str">
        <f t="shared" si="2"/>
        <v>BAHIA DE CADIZ</v>
      </c>
      <c r="F51" s="42">
        <f t="shared" si="7"/>
        <v>2531</v>
      </c>
      <c r="G51" s="42">
        <f t="shared" si="8"/>
        <v>2652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2232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64122</v>
      </c>
      <c r="C53" s="41">
        <f t="shared" si="5"/>
        <v>56071</v>
      </c>
      <c r="D53" s="41">
        <f t="shared" si="6"/>
        <v>5</v>
      </c>
      <c r="E53" s="42" t="str">
        <f t="shared" si="2"/>
        <v>TARRAGONA</v>
      </c>
      <c r="F53" s="42">
        <f t="shared" si="7"/>
        <v>98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6172</v>
      </c>
      <c r="C54" s="41">
        <f t="shared" si="5"/>
        <v>7964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16028</v>
      </c>
      <c r="C56" s="41">
        <f t="shared" si="5"/>
        <v>19993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219293</v>
      </c>
      <c r="C59" s="41">
        <f t="shared" si="5"/>
        <v>217655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21546</v>
      </c>
      <c r="C60" s="41">
        <f t="shared" si="5"/>
        <v>13278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0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18226</v>
      </c>
      <c r="C63" s="41">
        <f t="shared" si="5"/>
        <v>16655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120</v>
      </c>
      <c r="C7" s="9">
        <v>104</v>
      </c>
      <c r="D7" s="9">
        <v>415</v>
      </c>
      <c r="E7" s="9">
        <v>357</v>
      </c>
      <c r="F7" s="10">
        <f>((E7*100)/D7)-100</f>
        <v>-13.975903614457835</v>
      </c>
      <c r="G7" s="1"/>
      <c r="H7" s="1"/>
      <c r="I7" s="1"/>
    </row>
    <row r="8" spans="1:12" x14ac:dyDescent="0.25">
      <c r="A8" s="11" t="s">
        <v>45</v>
      </c>
      <c r="B8" s="12">
        <v>66</v>
      </c>
      <c r="C8" s="12">
        <v>76</v>
      </c>
      <c r="D8" s="12">
        <v>267</v>
      </c>
      <c r="E8" s="12">
        <v>276</v>
      </c>
      <c r="F8" s="13">
        <f t="shared" ref="F8:F35" si="0">((E8*100)/D8)-100</f>
        <v>3.3707865168539257</v>
      </c>
      <c r="G8" s="1"/>
      <c r="H8" s="1"/>
      <c r="I8" s="1"/>
    </row>
    <row r="9" spans="1:12" x14ac:dyDescent="0.25">
      <c r="A9" s="8" t="s">
        <v>46</v>
      </c>
      <c r="B9" s="9">
        <v>121</v>
      </c>
      <c r="C9" s="9">
        <v>123</v>
      </c>
      <c r="D9" s="9">
        <v>456</v>
      </c>
      <c r="E9" s="9">
        <v>445</v>
      </c>
      <c r="F9" s="10">
        <f t="shared" si="0"/>
        <v>-2.4122807017543835</v>
      </c>
      <c r="G9" s="1"/>
      <c r="H9" s="1"/>
      <c r="I9" s="1"/>
    </row>
    <row r="10" spans="1:12" x14ac:dyDescent="0.25">
      <c r="A10" s="11" t="s">
        <v>47</v>
      </c>
      <c r="B10" s="12">
        <v>64</v>
      </c>
      <c r="C10" s="12">
        <v>67</v>
      </c>
      <c r="D10" s="12">
        <v>301</v>
      </c>
      <c r="E10" s="12">
        <v>292</v>
      </c>
      <c r="F10" s="13">
        <f t="shared" si="0"/>
        <v>-2.9900332225913644</v>
      </c>
      <c r="G10" s="1"/>
      <c r="H10" s="1"/>
      <c r="I10" s="1"/>
    </row>
    <row r="11" spans="1:12" x14ac:dyDescent="0.25">
      <c r="A11" s="8" t="s">
        <v>48</v>
      </c>
      <c r="B11" s="9">
        <v>2042</v>
      </c>
      <c r="C11" s="9">
        <v>2242</v>
      </c>
      <c r="D11" s="9">
        <v>8092</v>
      </c>
      <c r="E11" s="9">
        <v>8823</v>
      </c>
      <c r="F11" s="10">
        <f t="shared" si="0"/>
        <v>9.0336134453781511</v>
      </c>
      <c r="G11" s="1"/>
      <c r="H11" s="1"/>
      <c r="I11" s="1"/>
    </row>
    <row r="12" spans="1:12" x14ac:dyDescent="0.25">
      <c r="A12" s="11" t="s">
        <v>49</v>
      </c>
      <c r="B12" s="12">
        <v>148</v>
      </c>
      <c r="C12" s="12">
        <v>125</v>
      </c>
      <c r="D12" s="12">
        <v>462</v>
      </c>
      <c r="E12" s="12">
        <v>464</v>
      </c>
      <c r="F12" s="13">
        <f t="shared" si="0"/>
        <v>0.43290043290043911</v>
      </c>
      <c r="G12" s="1"/>
      <c r="H12" s="1"/>
      <c r="I12" s="1"/>
    </row>
    <row r="13" spans="1:12" x14ac:dyDescent="0.25">
      <c r="A13" s="8" t="s">
        <v>50</v>
      </c>
      <c r="B13" s="9">
        <v>741</v>
      </c>
      <c r="C13" s="9">
        <v>803</v>
      </c>
      <c r="D13" s="9">
        <v>2314</v>
      </c>
      <c r="E13" s="9">
        <v>2635</v>
      </c>
      <c r="F13" s="10">
        <f t="shared" si="0"/>
        <v>13.872082973206574</v>
      </c>
      <c r="G13" s="1"/>
      <c r="H13" s="1"/>
      <c r="I13" s="1"/>
    </row>
    <row r="14" spans="1:12" x14ac:dyDescent="0.25">
      <c r="A14" s="11" t="s">
        <v>51</v>
      </c>
      <c r="B14" s="12">
        <v>670</v>
      </c>
      <c r="C14" s="12">
        <v>650</v>
      </c>
      <c r="D14" s="12">
        <v>2409</v>
      </c>
      <c r="E14" s="12">
        <v>2415</v>
      </c>
      <c r="F14" s="13">
        <f t="shared" si="0"/>
        <v>0.24906600249066457</v>
      </c>
      <c r="G14" s="1"/>
      <c r="H14" s="1"/>
      <c r="I14" s="1"/>
    </row>
    <row r="15" spans="1:12" x14ac:dyDescent="0.25">
      <c r="A15" s="8" t="s">
        <v>52</v>
      </c>
      <c r="B15" s="9">
        <v>313</v>
      </c>
      <c r="C15" s="9">
        <v>319</v>
      </c>
      <c r="D15" s="9">
        <v>1057</v>
      </c>
      <c r="E15" s="9">
        <v>1080</v>
      </c>
      <c r="F15" s="10">
        <f t="shared" si="0"/>
        <v>2.1759697256385948</v>
      </c>
      <c r="G15" s="1"/>
      <c r="H15" s="1"/>
      <c r="I15" s="1"/>
    </row>
    <row r="16" spans="1:12" x14ac:dyDescent="0.25">
      <c r="A16" s="11" t="s">
        <v>53</v>
      </c>
      <c r="B16" s="12">
        <v>121</v>
      </c>
      <c r="C16" s="12">
        <v>102</v>
      </c>
      <c r="D16" s="12">
        <v>451</v>
      </c>
      <c r="E16" s="12">
        <v>433</v>
      </c>
      <c r="F16" s="13">
        <f t="shared" si="0"/>
        <v>-3.9911308203991069</v>
      </c>
      <c r="G16" s="1"/>
      <c r="H16" s="1"/>
      <c r="I16" s="1"/>
    </row>
    <row r="17" spans="1:9" x14ac:dyDescent="0.25">
      <c r="A17" s="8" t="s">
        <v>54</v>
      </c>
      <c r="B17" s="9">
        <v>119</v>
      </c>
      <c r="C17" s="9">
        <v>104</v>
      </c>
      <c r="D17" s="9">
        <v>437</v>
      </c>
      <c r="E17" s="9">
        <v>439</v>
      </c>
      <c r="F17" s="10">
        <f t="shared" si="0"/>
        <v>0.4576659038901596</v>
      </c>
      <c r="G17" s="1"/>
      <c r="H17" s="1"/>
      <c r="I17" s="1"/>
    </row>
    <row r="18" spans="1:9" x14ac:dyDescent="0.25">
      <c r="A18" s="11" t="s">
        <v>55</v>
      </c>
      <c r="B18" s="12">
        <v>946</v>
      </c>
      <c r="C18" s="12">
        <v>1018</v>
      </c>
      <c r="D18" s="12">
        <v>3934</v>
      </c>
      <c r="E18" s="12">
        <v>4042</v>
      </c>
      <c r="F18" s="13">
        <f t="shared" si="0"/>
        <v>2.7452974072191125</v>
      </c>
      <c r="G18" s="1"/>
      <c r="H18" s="1"/>
      <c r="I18" s="1"/>
    </row>
    <row r="19" spans="1:9" x14ac:dyDescent="0.25">
      <c r="A19" s="8" t="s">
        <v>56</v>
      </c>
      <c r="B19" s="9">
        <v>133</v>
      </c>
      <c r="C19" s="9">
        <v>101</v>
      </c>
      <c r="D19" s="9">
        <v>395</v>
      </c>
      <c r="E19" s="9">
        <v>335</v>
      </c>
      <c r="F19" s="10">
        <f t="shared" si="0"/>
        <v>-15.189873417721515</v>
      </c>
      <c r="G19" s="1"/>
      <c r="H19" s="1"/>
      <c r="I19" s="1"/>
    </row>
    <row r="20" spans="1:9" x14ac:dyDescent="0.25">
      <c r="A20" s="11" t="s">
        <v>57</v>
      </c>
      <c r="B20" s="12">
        <v>80</v>
      </c>
      <c r="C20" s="12">
        <v>87</v>
      </c>
      <c r="D20" s="12">
        <v>338</v>
      </c>
      <c r="E20" s="12">
        <v>359</v>
      </c>
      <c r="F20" s="13">
        <f t="shared" si="0"/>
        <v>6.2130177514792848</v>
      </c>
      <c r="G20" s="1"/>
      <c r="H20" s="1"/>
      <c r="I20" s="1"/>
    </row>
    <row r="21" spans="1:9" x14ac:dyDescent="0.25">
      <c r="A21" s="8" t="s">
        <v>58</v>
      </c>
      <c r="B21" s="9">
        <v>145</v>
      </c>
      <c r="C21" s="9">
        <v>192</v>
      </c>
      <c r="D21" s="9">
        <v>501</v>
      </c>
      <c r="E21" s="9">
        <v>495</v>
      </c>
      <c r="F21" s="10">
        <f t="shared" si="0"/>
        <v>-1.1976047904191631</v>
      </c>
      <c r="G21" s="1"/>
      <c r="H21" s="1"/>
      <c r="I21" s="1"/>
    </row>
    <row r="22" spans="1:9" x14ac:dyDescent="0.25">
      <c r="A22" s="11" t="s">
        <v>59</v>
      </c>
      <c r="B22" s="12">
        <v>891</v>
      </c>
      <c r="C22" s="12">
        <v>923</v>
      </c>
      <c r="D22" s="12">
        <v>3582</v>
      </c>
      <c r="E22" s="12">
        <v>3607</v>
      </c>
      <c r="F22" s="13">
        <f t="shared" si="0"/>
        <v>0.69793411501953528</v>
      </c>
      <c r="G22" s="1"/>
      <c r="H22" s="1"/>
      <c r="I22" s="1"/>
    </row>
    <row r="23" spans="1:9" x14ac:dyDescent="0.25">
      <c r="A23" s="8" t="s">
        <v>60</v>
      </c>
      <c r="B23" s="9">
        <v>148</v>
      </c>
      <c r="C23" s="9">
        <v>140</v>
      </c>
      <c r="D23" s="9">
        <v>466</v>
      </c>
      <c r="E23" s="9">
        <v>510</v>
      </c>
      <c r="F23" s="10">
        <f t="shared" si="0"/>
        <v>9.4420600858369141</v>
      </c>
      <c r="G23" s="1"/>
      <c r="H23" s="1"/>
      <c r="I23" s="1"/>
    </row>
    <row r="24" spans="1:9" x14ac:dyDescent="0.25">
      <c r="A24" s="11" t="s">
        <v>61</v>
      </c>
      <c r="B24" s="12">
        <v>57</v>
      </c>
      <c r="C24" s="12">
        <v>54</v>
      </c>
      <c r="D24" s="12">
        <v>196</v>
      </c>
      <c r="E24" s="12">
        <v>174</v>
      </c>
      <c r="F24" s="13">
        <f t="shared" si="0"/>
        <v>-11.224489795918373</v>
      </c>
      <c r="G24" s="1"/>
      <c r="H24" s="1"/>
      <c r="I24" s="1"/>
    </row>
    <row r="25" spans="1:9" x14ac:dyDescent="0.25">
      <c r="A25" s="8" t="s">
        <v>62</v>
      </c>
      <c r="B25" s="9">
        <v>82</v>
      </c>
      <c r="C25" s="9">
        <v>81</v>
      </c>
      <c r="D25" s="9">
        <v>326</v>
      </c>
      <c r="E25" s="9">
        <v>324</v>
      </c>
      <c r="F25" s="10">
        <f t="shared" si="0"/>
        <v>-0.61349693251533211</v>
      </c>
      <c r="G25" s="1"/>
      <c r="H25" s="1"/>
      <c r="I25" s="1"/>
    </row>
    <row r="26" spans="1:9" x14ac:dyDescent="0.25">
      <c r="A26" s="11" t="s">
        <v>63</v>
      </c>
      <c r="B26" s="12">
        <v>37</v>
      </c>
      <c r="C26" s="12">
        <v>33</v>
      </c>
      <c r="D26" s="12">
        <v>119</v>
      </c>
      <c r="E26" s="12">
        <v>136</v>
      </c>
      <c r="F26" s="13">
        <f t="shared" si="0"/>
        <v>14.285714285714292</v>
      </c>
      <c r="G26" s="1"/>
      <c r="H26" s="1"/>
      <c r="I26" s="1"/>
    </row>
    <row r="27" spans="1:9" x14ac:dyDescent="0.25">
      <c r="A27" s="8" t="s">
        <v>64</v>
      </c>
      <c r="B27" s="9">
        <v>102</v>
      </c>
      <c r="C27" s="9">
        <v>72</v>
      </c>
      <c r="D27" s="9">
        <v>355</v>
      </c>
      <c r="E27" s="9">
        <v>368</v>
      </c>
      <c r="F27" s="10">
        <f t="shared" si="0"/>
        <v>3.6619718309859195</v>
      </c>
      <c r="G27" s="1"/>
      <c r="H27" s="1"/>
      <c r="I27" s="1"/>
    </row>
    <row r="28" spans="1:9" x14ac:dyDescent="0.25">
      <c r="A28" s="11" t="s">
        <v>65</v>
      </c>
      <c r="B28" s="12">
        <v>1416</v>
      </c>
      <c r="C28" s="12">
        <v>1222</v>
      </c>
      <c r="D28" s="12">
        <v>5632</v>
      </c>
      <c r="E28" s="12">
        <v>4890</v>
      </c>
      <c r="F28" s="13">
        <f t="shared" si="0"/>
        <v>-13.174715909090907</v>
      </c>
      <c r="G28" s="1"/>
      <c r="H28" s="1"/>
      <c r="I28" s="1"/>
    </row>
    <row r="29" spans="1:9" x14ac:dyDescent="0.25">
      <c r="A29" s="8" t="s">
        <v>66</v>
      </c>
      <c r="B29" s="9">
        <v>126</v>
      </c>
      <c r="C29" s="9">
        <v>120</v>
      </c>
      <c r="D29" s="9">
        <v>436</v>
      </c>
      <c r="E29" s="9">
        <v>463</v>
      </c>
      <c r="F29" s="10">
        <f t="shared" si="0"/>
        <v>6.1926605504587116</v>
      </c>
      <c r="G29" s="1"/>
      <c r="H29" s="1"/>
      <c r="I29" s="1"/>
    </row>
    <row r="30" spans="1:9" x14ac:dyDescent="0.25">
      <c r="A30" s="11" t="s">
        <v>67</v>
      </c>
      <c r="B30" s="12">
        <v>103</v>
      </c>
      <c r="C30" s="12">
        <v>123</v>
      </c>
      <c r="D30" s="12">
        <v>413</v>
      </c>
      <c r="E30" s="12">
        <v>440</v>
      </c>
      <c r="F30" s="13">
        <f t="shared" si="0"/>
        <v>6.5375302663438219</v>
      </c>
      <c r="G30" s="1"/>
      <c r="H30" s="1"/>
      <c r="I30" s="1"/>
    </row>
    <row r="31" spans="1:9" x14ac:dyDescent="0.25">
      <c r="A31" s="8" t="s">
        <v>68</v>
      </c>
      <c r="B31" s="9">
        <v>254</v>
      </c>
      <c r="C31" s="9">
        <v>222</v>
      </c>
      <c r="D31" s="9">
        <v>1052</v>
      </c>
      <c r="E31" s="9">
        <v>935</v>
      </c>
      <c r="F31" s="10">
        <f t="shared" si="0"/>
        <v>-11.121673003802286</v>
      </c>
      <c r="G31" s="1"/>
      <c r="H31" s="1"/>
      <c r="I31" s="1"/>
    </row>
    <row r="32" spans="1:9" x14ac:dyDescent="0.25">
      <c r="A32" s="11" t="s">
        <v>69</v>
      </c>
      <c r="B32" s="12">
        <v>597</v>
      </c>
      <c r="C32" s="12">
        <v>602</v>
      </c>
      <c r="D32" s="12">
        <v>2222</v>
      </c>
      <c r="E32" s="12">
        <v>2223</v>
      </c>
      <c r="F32" s="13">
        <f t="shared" si="0"/>
        <v>4.5004500450048113E-2</v>
      </c>
      <c r="G32" s="1"/>
      <c r="H32" s="1"/>
      <c r="I32" s="1"/>
    </row>
    <row r="33" spans="1:9" x14ac:dyDescent="0.25">
      <c r="A33" s="8" t="s">
        <v>70</v>
      </c>
      <c r="B33" s="9">
        <v>166</v>
      </c>
      <c r="C33" s="9">
        <v>153</v>
      </c>
      <c r="D33" s="9">
        <v>635</v>
      </c>
      <c r="E33" s="9">
        <v>611</v>
      </c>
      <c r="F33" s="10">
        <f t="shared" si="0"/>
        <v>-3.7795275590551114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18</v>
      </c>
      <c r="D34" s="12">
        <v>70</v>
      </c>
      <c r="E34" s="12">
        <v>63</v>
      </c>
      <c r="F34" s="13">
        <f t="shared" si="0"/>
        <v>-10</v>
      </c>
      <c r="G34" s="1"/>
      <c r="H34" s="1"/>
      <c r="I34" s="1"/>
    </row>
    <row r="35" spans="1:9" x14ac:dyDescent="0.25">
      <c r="A35" s="14" t="s">
        <v>72</v>
      </c>
      <c r="B35" s="15">
        <f>SUM(B7:B34)</f>
        <v>9827</v>
      </c>
      <c r="C35" s="15">
        <f t="shared" ref="C35:E35" si="1">SUM(C7:C34)</f>
        <v>9876</v>
      </c>
      <c r="D35" s="15">
        <f t="shared" si="1"/>
        <v>37333</v>
      </c>
      <c r="E35" s="15">
        <f t="shared" si="1"/>
        <v>37634</v>
      </c>
      <c r="F35" s="16">
        <f t="shared" si="0"/>
        <v>0.80625719872499246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357</v>
      </c>
      <c r="C38" s="41">
        <f>D7</f>
        <v>415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8823</v>
      </c>
      <c r="G38" s="42">
        <f>LOOKUP(E38,$A$38:$A$65,$C$38:$C$65)</f>
        <v>8092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276</v>
      </c>
      <c r="C39" s="41">
        <f t="shared" ref="C39:C65" si="5">D8</f>
        <v>267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4890</v>
      </c>
      <c r="G39" s="42">
        <f t="shared" ref="G39:G65" si="8">LOOKUP(E39,$A$38:$A$65,$C$38:$C$65)</f>
        <v>5632</v>
      </c>
    </row>
    <row r="40" spans="1:9" x14ac:dyDescent="0.25">
      <c r="A40" s="42" t="str">
        <f t="shared" si="3"/>
        <v>ALMERIA</v>
      </c>
      <c r="B40" s="41">
        <f t="shared" si="4"/>
        <v>445</v>
      </c>
      <c r="C40" s="41">
        <f t="shared" si="5"/>
        <v>456</v>
      </c>
      <c r="D40" s="41">
        <f t="shared" si="6"/>
        <v>15</v>
      </c>
      <c r="E40" s="42" t="str">
        <f t="shared" si="2"/>
        <v>CEUTA</v>
      </c>
      <c r="F40" s="42">
        <f t="shared" si="7"/>
        <v>4042</v>
      </c>
      <c r="G40" s="42">
        <f t="shared" si="8"/>
        <v>3934</v>
      </c>
    </row>
    <row r="41" spans="1:9" x14ac:dyDescent="0.25">
      <c r="A41" s="42" t="str">
        <f t="shared" si="3"/>
        <v>AVILES</v>
      </c>
      <c r="B41" s="41">
        <f t="shared" si="4"/>
        <v>292</v>
      </c>
      <c r="C41" s="41">
        <f t="shared" si="5"/>
        <v>301</v>
      </c>
      <c r="D41" s="41">
        <f t="shared" si="6"/>
        <v>24</v>
      </c>
      <c r="E41" s="42" t="str">
        <f t="shared" si="2"/>
        <v>LAS PALMAS</v>
      </c>
      <c r="F41" s="42">
        <f t="shared" si="7"/>
        <v>3607</v>
      </c>
      <c r="G41" s="42">
        <f t="shared" si="8"/>
        <v>3582</v>
      </c>
    </row>
    <row r="42" spans="1:9" x14ac:dyDescent="0.25">
      <c r="A42" s="42" t="str">
        <f t="shared" si="3"/>
        <v>BAHIA DE ALGECIRAS</v>
      </c>
      <c r="B42" s="41">
        <f t="shared" si="4"/>
        <v>8823</v>
      </c>
      <c r="C42" s="41">
        <f t="shared" si="5"/>
        <v>8092</v>
      </c>
      <c r="D42" s="41">
        <f t="shared" si="6"/>
        <v>1</v>
      </c>
      <c r="E42" s="42" t="str">
        <f t="shared" si="2"/>
        <v>BALEARES</v>
      </c>
      <c r="F42" s="42">
        <f t="shared" si="7"/>
        <v>2635</v>
      </c>
      <c r="G42" s="42">
        <f t="shared" si="8"/>
        <v>2314</v>
      </c>
    </row>
    <row r="43" spans="1:9" x14ac:dyDescent="0.25">
      <c r="A43" s="42" t="str">
        <f t="shared" si="3"/>
        <v>BAHIA DE CADIZ</v>
      </c>
      <c r="B43" s="41">
        <f t="shared" si="4"/>
        <v>464</v>
      </c>
      <c r="C43" s="41">
        <f t="shared" si="5"/>
        <v>462</v>
      </c>
      <c r="D43" s="41">
        <f t="shared" si="6"/>
        <v>13</v>
      </c>
      <c r="E43" s="42" t="str">
        <f t="shared" si="2"/>
        <v>BARCELONA</v>
      </c>
      <c r="F43" s="42">
        <f t="shared" si="7"/>
        <v>2415</v>
      </c>
      <c r="G43" s="42">
        <f t="shared" si="8"/>
        <v>2409</v>
      </c>
    </row>
    <row r="44" spans="1:9" x14ac:dyDescent="0.25">
      <c r="A44" s="42" t="str">
        <f t="shared" si="3"/>
        <v>BALEARES</v>
      </c>
      <c r="B44" s="41">
        <f t="shared" si="4"/>
        <v>2635</v>
      </c>
      <c r="C44" s="41">
        <f t="shared" si="5"/>
        <v>2314</v>
      </c>
      <c r="D44" s="41">
        <f t="shared" si="6"/>
        <v>5</v>
      </c>
      <c r="E44" s="42" t="str">
        <f t="shared" si="2"/>
        <v>VALENCIA</v>
      </c>
      <c r="F44" s="42">
        <f t="shared" si="7"/>
        <v>2223</v>
      </c>
      <c r="G44" s="42">
        <f t="shared" si="8"/>
        <v>2222</v>
      </c>
    </row>
    <row r="45" spans="1:9" x14ac:dyDescent="0.25">
      <c r="A45" s="42" t="str">
        <f t="shared" si="3"/>
        <v>BARCELONA</v>
      </c>
      <c r="B45" s="41">
        <f t="shared" si="4"/>
        <v>2415</v>
      </c>
      <c r="C45" s="41">
        <f t="shared" si="5"/>
        <v>2409</v>
      </c>
      <c r="D45" s="41">
        <f t="shared" si="6"/>
        <v>6</v>
      </c>
      <c r="E45" s="42" t="str">
        <f t="shared" si="2"/>
        <v>BILBAO</v>
      </c>
      <c r="F45" s="42">
        <f t="shared" si="7"/>
        <v>1080</v>
      </c>
      <c r="G45" s="42">
        <f t="shared" si="8"/>
        <v>1057</v>
      </c>
    </row>
    <row r="46" spans="1:9" x14ac:dyDescent="0.25">
      <c r="A46" s="42" t="str">
        <f t="shared" si="3"/>
        <v>BILBAO</v>
      </c>
      <c r="B46" s="41">
        <f t="shared" si="4"/>
        <v>1080</v>
      </c>
      <c r="C46" s="41">
        <f t="shared" si="5"/>
        <v>1057</v>
      </c>
      <c r="D46" s="41">
        <f t="shared" si="6"/>
        <v>8</v>
      </c>
      <c r="E46" s="42" t="str">
        <f t="shared" si="2"/>
        <v>TARRAGONA</v>
      </c>
      <c r="F46" s="42">
        <f t="shared" si="7"/>
        <v>935</v>
      </c>
      <c r="G46" s="42">
        <f t="shared" si="8"/>
        <v>1052</v>
      </c>
    </row>
    <row r="47" spans="1:9" x14ac:dyDescent="0.25">
      <c r="A47" s="42" t="str">
        <f t="shared" si="3"/>
        <v>CARTAGENA</v>
      </c>
      <c r="B47" s="41">
        <f t="shared" si="4"/>
        <v>433</v>
      </c>
      <c r="C47" s="41">
        <f t="shared" si="5"/>
        <v>451</v>
      </c>
      <c r="D47" s="41">
        <f t="shared" si="6"/>
        <v>18</v>
      </c>
      <c r="E47" s="42" t="str">
        <f t="shared" si="2"/>
        <v>VIGO</v>
      </c>
      <c r="F47" s="42">
        <f t="shared" si="7"/>
        <v>611</v>
      </c>
      <c r="G47" s="42">
        <f t="shared" si="8"/>
        <v>635</v>
      </c>
    </row>
    <row r="48" spans="1:9" x14ac:dyDescent="0.25">
      <c r="A48" s="42" t="str">
        <f t="shared" si="3"/>
        <v>CASTELLON</v>
      </c>
      <c r="B48" s="41">
        <f t="shared" si="4"/>
        <v>439</v>
      </c>
      <c r="C48" s="41">
        <f t="shared" si="5"/>
        <v>437</v>
      </c>
      <c r="D48" s="41">
        <f t="shared" si="6"/>
        <v>17</v>
      </c>
      <c r="E48" s="42" t="str">
        <f t="shared" si="2"/>
        <v>MALAGA</v>
      </c>
      <c r="F48" s="42">
        <f t="shared" si="7"/>
        <v>510</v>
      </c>
      <c r="G48" s="42">
        <f t="shared" si="8"/>
        <v>466</v>
      </c>
    </row>
    <row r="49" spans="1:7" x14ac:dyDescent="0.25">
      <c r="A49" s="42" t="str">
        <f t="shared" si="3"/>
        <v>CEUTA</v>
      </c>
      <c r="B49" s="41">
        <f t="shared" si="4"/>
        <v>4042</v>
      </c>
      <c r="C49" s="41">
        <f t="shared" si="5"/>
        <v>3934</v>
      </c>
      <c r="D49" s="41">
        <f t="shared" si="6"/>
        <v>3</v>
      </c>
      <c r="E49" s="42" t="str">
        <f t="shared" si="2"/>
        <v>HUELVA</v>
      </c>
      <c r="F49" s="42">
        <f t="shared" si="7"/>
        <v>495</v>
      </c>
      <c r="G49" s="42">
        <f t="shared" si="8"/>
        <v>501</v>
      </c>
    </row>
    <row r="50" spans="1:7" x14ac:dyDescent="0.25">
      <c r="A50" s="42" t="str">
        <f t="shared" si="3"/>
        <v>FERROL-SAN CIBRAO</v>
      </c>
      <c r="B50" s="41">
        <f t="shared" si="4"/>
        <v>335</v>
      </c>
      <c r="C50" s="41">
        <f t="shared" si="5"/>
        <v>395</v>
      </c>
      <c r="D50" s="41">
        <f t="shared" si="6"/>
        <v>22</v>
      </c>
      <c r="E50" s="42" t="str">
        <f t="shared" si="2"/>
        <v>BAHIA DE CADIZ</v>
      </c>
      <c r="F50" s="42">
        <f t="shared" si="7"/>
        <v>464</v>
      </c>
      <c r="G50" s="42">
        <f t="shared" si="8"/>
        <v>462</v>
      </c>
    </row>
    <row r="51" spans="1:7" x14ac:dyDescent="0.25">
      <c r="A51" s="42" t="str">
        <f t="shared" si="3"/>
        <v>GIJON</v>
      </c>
      <c r="B51" s="41">
        <f t="shared" si="4"/>
        <v>359</v>
      </c>
      <c r="C51" s="41">
        <f t="shared" si="5"/>
        <v>338</v>
      </c>
      <c r="D51" s="41">
        <f t="shared" si="6"/>
        <v>20</v>
      </c>
      <c r="E51" s="42" t="str">
        <f t="shared" si="2"/>
        <v>SANTANDER</v>
      </c>
      <c r="F51" s="42">
        <f t="shared" si="7"/>
        <v>463</v>
      </c>
      <c r="G51" s="42">
        <f t="shared" si="8"/>
        <v>436</v>
      </c>
    </row>
    <row r="52" spans="1:7" x14ac:dyDescent="0.25">
      <c r="A52" s="42" t="str">
        <f t="shared" si="3"/>
        <v>HUELVA</v>
      </c>
      <c r="B52" s="41">
        <f t="shared" si="4"/>
        <v>495</v>
      </c>
      <c r="C52" s="41">
        <f t="shared" si="5"/>
        <v>501</v>
      </c>
      <c r="D52" s="41">
        <f t="shared" si="6"/>
        <v>12</v>
      </c>
      <c r="E52" s="42" t="str">
        <f t="shared" si="2"/>
        <v>ALMERIA</v>
      </c>
      <c r="F52" s="42">
        <f t="shared" si="7"/>
        <v>445</v>
      </c>
      <c r="G52" s="42">
        <f t="shared" si="8"/>
        <v>456</v>
      </c>
    </row>
    <row r="53" spans="1:7" x14ac:dyDescent="0.25">
      <c r="A53" s="42" t="str">
        <f t="shared" si="3"/>
        <v>LAS PALMAS</v>
      </c>
      <c r="B53" s="41">
        <f t="shared" si="4"/>
        <v>3607</v>
      </c>
      <c r="C53" s="41">
        <f t="shared" si="5"/>
        <v>3582</v>
      </c>
      <c r="D53" s="41">
        <f t="shared" si="6"/>
        <v>4</v>
      </c>
      <c r="E53" s="42" t="str">
        <f t="shared" si="2"/>
        <v>SEVILLA</v>
      </c>
      <c r="F53" s="42">
        <f t="shared" si="7"/>
        <v>440</v>
      </c>
      <c r="G53" s="42">
        <f t="shared" si="8"/>
        <v>413</v>
      </c>
    </row>
    <row r="54" spans="1:7" x14ac:dyDescent="0.25">
      <c r="A54" s="42" t="str">
        <f t="shared" si="3"/>
        <v>MALAGA</v>
      </c>
      <c r="B54" s="41">
        <f t="shared" si="4"/>
        <v>510</v>
      </c>
      <c r="C54" s="41">
        <f t="shared" si="5"/>
        <v>466</v>
      </c>
      <c r="D54" s="41">
        <f t="shared" si="6"/>
        <v>11</v>
      </c>
      <c r="E54" s="42" t="str">
        <f t="shared" si="2"/>
        <v>CASTELLON</v>
      </c>
      <c r="F54" s="42">
        <f t="shared" si="7"/>
        <v>439</v>
      </c>
      <c r="G54" s="42">
        <f t="shared" si="8"/>
        <v>437</v>
      </c>
    </row>
    <row r="55" spans="1:7" x14ac:dyDescent="0.25">
      <c r="A55" s="42" t="str">
        <f t="shared" si="3"/>
        <v>MARIN Y RIA DE PONTEVEDRA</v>
      </c>
      <c r="B55" s="41">
        <f t="shared" si="4"/>
        <v>174</v>
      </c>
      <c r="C55" s="41">
        <f t="shared" si="5"/>
        <v>196</v>
      </c>
      <c r="D55" s="41">
        <f t="shared" si="6"/>
        <v>26</v>
      </c>
      <c r="E55" s="42" t="str">
        <f t="shared" si="2"/>
        <v>CARTAGENA</v>
      </c>
      <c r="F55" s="42">
        <f t="shared" ref="F55:F65" si="9">LOOKUP(E55,$A$38:$A$65,$B$38:$B$65)</f>
        <v>433</v>
      </c>
      <c r="G55" s="42">
        <f t="shared" si="8"/>
        <v>451</v>
      </c>
    </row>
    <row r="56" spans="1:7" x14ac:dyDescent="0.25">
      <c r="A56" s="42" t="str">
        <f t="shared" si="3"/>
        <v>MELILLA</v>
      </c>
      <c r="B56" s="41">
        <f t="shared" si="4"/>
        <v>324</v>
      </c>
      <c r="C56" s="41">
        <f t="shared" si="5"/>
        <v>326</v>
      </c>
      <c r="D56" s="41">
        <f t="shared" si="6"/>
        <v>23</v>
      </c>
      <c r="E56" s="42" t="str">
        <f t="shared" si="2"/>
        <v>PASAIA</v>
      </c>
      <c r="F56" s="42">
        <f t="shared" si="9"/>
        <v>368</v>
      </c>
      <c r="G56" s="42">
        <f t="shared" si="8"/>
        <v>355</v>
      </c>
    </row>
    <row r="57" spans="1:7" x14ac:dyDescent="0.25">
      <c r="A57" s="42" t="str">
        <f t="shared" si="3"/>
        <v>MOTRIL</v>
      </c>
      <c r="B57" s="41">
        <f t="shared" si="4"/>
        <v>136</v>
      </c>
      <c r="C57" s="41">
        <f t="shared" si="5"/>
        <v>119</v>
      </c>
      <c r="D57" s="41">
        <f t="shared" si="6"/>
        <v>27</v>
      </c>
      <c r="E57" s="42" t="str">
        <f t="shared" si="2"/>
        <v>GIJON</v>
      </c>
      <c r="F57" s="42">
        <f t="shared" si="9"/>
        <v>359</v>
      </c>
      <c r="G57" s="42">
        <f t="shared" si="8"/>
        <v>338</v>
      </c>
    </row>
    <row r="58" spans="1:7" x14ac:dyDescent="0.25">
      <c r="A58" s="42" t="str">
        <f t="shared" si="3"/>
        <v>PASAIA</v>
      </c>
      <c r="B58" s="41">
        <f t="shared" si="4"/>
        <v>368</v>
      </c>
      <c r="C58" s="41">
        <f t="shared" si="5"/>
        <v>355</v>
      </c>
      <c r="D58" s="41">
        <f t="shared" si="6"/>
        <v>19</v>
      </c>
      <c r="E58" s="42" t="str">
        <f t="shared" si="2"/>
        <v>A CORUÑA</v>
      </c>
      <c r="F58" s="42">
        <f t="shared" si="9"/>
        <v>357</v>
      </c>
      <c r="G58" s="42">
        <f t="shared" si="8"/>
        <v>415</v>
      </c>
    </row>
    <row r="59" spans="1:7" x14ac:dyDescent="0.25">
      <c r="A59" s="42" t="str">
        <f t="shared" si="3"/>
        <v>SANTA CRUZ DE TENERIFE</v>
      </c>
      <c r="B59" s="41">
        <f t="shared" si="4"/>
        <v>4890</v>
      </c>
      <c r="C59" s="41">
        <f t="shared" si="5"/>
        <v>5632</v>
      </c>
      <c r="D59" s="41">
        <f t="shared" si="6"/>
        <v>2</v>
      </c>
      <c r="E59" s="42" t="str">
        <f t="shared" si="2"/>
        <v>FERROL-SAN CIBRAO</v>
      </c>
      <c r="F59" s="42">
        <f t="shared" si="9"/>
        <v>335</v>
      </c>
      <c r="G59" s="42">
        <f t="shared" si="8"/>
        <v>395</v>
      </c>
    </row>
    <row r="60" spans="1:7" x14ac:dyDescent="0.25">
      <c r="A60" s="42" t="str">
        <f t="shared" si="3"/>
        <v>SANTANDER</v>
      </c>
      <c r="B60" s="41">
        <f t="shared" si="4"/>
        <v>463</v>
      </c>
      <c r="C60" s="41">
        <f t="shared" si="5"/>
        <v>436</v>
      </c>
      <c r="D60" s="41">
        <f t="shared" si="6"/>
        <v>14</v>
      </c>
      <c r="E60" s="42" t="str">
        <f t="shared" si="2"/>
        <v>MELILLA</v>
      </c>
      <c r="F60" s="42">
        <f t="shared" si="9"/>
        <v>324</v>
      </c>
      <c r="G60" s="42">
        <f t="shared" si="8"/>
        <v>326</v>
      </c>
    </row>
    <row r="61" spans="1:7" x14ac:dyDescent="0.25">
      <c r="A61" s="42" t="str">
        <f t="shared" si="3"/>
        <v>SEVILLA</v>
      </c>
      <c r="B61" s="41">
        <f t="shared" si="4"/>
        <v>440</v>
      </c>
      <c r="C61" s="41">
        <f t="shared" si="5"/>
        <v>413</v>
      </c>
      <c r="D61" s="41">
        <f t="shared" si="6"/>
        <v>16</v>
      </c>
      <c r="E61" s="42" t="str">
        <f t="shared" si="2"/>
        <v>AVILES</v>
      </c>
      <c r="F61" s="42">
        <f t="shared" si="9"/>
        <v>292</v>
      </c>
      <c r="G61" s="42">
        <f t="shared" si="8"/>
        <v>301</v>
      </c>
    </row>
    <row r="62" spans="1:7" x14ac:dyDescent="0.25">
      <c r="A62" s="42" t="str">
        <f t="shared" si="3"/>
        <v>TARRAGONA</v>
      </c>
      <c r="B62" s="41">
        <f t="shared" si="4"/>
        <v>935</v>
      </c>
      <c r="C62" s="41">
        <f t="shared" si="5"/>
        <v>1052</v>
      </c>
      <c r="D62" s="41">
        <f t="shared" si="6"/>
        <v>9</v>
      </c>
      <c r="E62" s="42" t="str">
        <f t="shared" si="2"/>
        <v>ALICANTE</v>
      </c>
      <c r="F62" s="42">
        <f t="shared" si="9"/>
        <v>276</v>
      </c>
      <c r="G62" s="42">
        <f t="shared" si="8"/>
        <v>267</v>
      </c>
    </row>
    <row r="63" spans="1:7" x14ac:dyDescent="0.25">
      <c r="A63" s="42" t="str">
        <f t="shared" si="3"/>
        <v>VALENCIA</v>
      </c>
      <c r="B63" s="41">
        <f t="shared" si="4"/>
        <v>2223</v>
      </c>
      <c r="C63" s="41">
        <f t="shared" si="5"/>
        <v>2222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174</v>
      </c>
      <c r="G63" s="42">
        <f t="shared" si="8"/>
        <v>196</v>
      </c>
    </row>
    <row r="64" spans="1:7" x14ac:dyDescent="0.25">
      <c r="A64" s="42" t="str">
        <f t="shared" si="3"/>
        <v>VIGO</v>
      </c>
      <c r="B64" s="41">
        <f t="shared" si="4"/>
        <v>611</v>
      </c>
      <c r="C64" s="41">
        <f t="shared" si="5"/>
        <v>635</v>
      </c>
      <c r="D64" s="41">
        <f t="shared" si="6"/>
        <v>10</v>
      </c>
      <c r="E64" s="42" t="str">
        <f t="shared" si="2"/>
        <v>MOTRIL</v>
      </c>
      <c r="F64" s="42">
        <f t="shared" si="9"/>
        <v>136</v>
      </c>
      <c r="G64" s="42">
        <f t="shared" si="8"/>
        <v>119</v>
      </c>
    </row>
    <row r="65" spans="1:7" x14ac:dyDescent="0.25">
      <c r="A65" s="42" t="str">
        <f t="shared" si="3"/>
        <v>VILAGARCIA</v>
      </c>
      <c r="B65" s="41">
        <f t="shared" si="4"/>
        <v>63</v>
      </c>
      <c r="C65" s="41">
        <f t="shared" si="5"/>
        <v>70</v>
      </c>
      <c r="D65" s="41">
        <f t="shared" si="6"/>
        <v>28</v>
      </c>
      <c r="E65" s="42" t="str">
        <f t="shared" si="2"/>
        <v>VILAGARCIA</v>
      </c>
      <c r="F65" s="42">
        <f t="shared" si="9"/>
        <v>63</v>
      </c>
      <c r="G65" s="42">
        <f t="shared" si="8"/>
        <v>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1423871</v>
      </c>
      <c r="C7" s="9">
        <v>1833434</v>
      </c>
      <c r="D7" s="9">
        <v>4047343</v>
      </c>
      <c r="E7" s="9">
        <v>4766103</v>
      </c>
      <c r="F7" s="10">
        <f>((E7*100)/D7)-100</f>
        <v>17.758811150920494</v>
      </c>
      <c r="G7" s="1"/>
      <c r="H7" s="1"/>
      <c r="I7" s="1"/>
    </row>
    <row r="8" spans="1:12" x14ac:dyDescent="0.25">
      <c r="A8" s="11" t="s">
        <v>45</v>
      </c>
      <c r="B8" s="12">
        <v>868613</v>
      </c>
      <c r="C8" s="12">
        <v>1309487</v>
      </c>
      <c r="D8" s="12">
        <v>3094359</v>
      </c>
      <c r="E8" s="12">
        <v>3721655</v>
      </c>
      <c r="F8" s="13">
        <f t="shared" ref="F8:F35" si="0">((E8*100)/D8)-100</f>
        <v>20.272243782961183</v>
      </c>
      <c r="G8" s="1"/>
      <c r="H8" s="1"/>
      <c r="I8" s="1"/>
    </row>
    <row r="9" spans="1:12" x14ac:dyDescent="0.25">
      <c r="A9" s="8" t="s">
        <v>46</v>
      </c>
      <c r="B9" s="9">
        <v>1809871</v>
      </c>
      <c r="C9" s="9">
        <v>1722104</v>
      </c>
      <c r="D9" s="9">
        <v>5827643</v>
      </c>
      <c r="E9" s="9">
        <v>6587556</v>
      </c>
      <c r="F9" s="10">
        <f t="shared" si="0"/>
        <v>13.039800138752497</v>
      </c>
      <c r="G9" s="1"/>
      <c r="H9" s="1"/>
      <c r="I9" s="1"/>
    </row>
    <row r="10" spans="1:12" x14ac:dyDescent="0.25">
      <c r="A10" s="11" t="s">
        <v>47</v>
      </c>
      <c r="B10" s="12">
        <v>319496</v>
      </c>
      <c r="C10" s="12">
        <v>422077</v>
      </c>
      <c r="D10" s="12">
        <v>1526376</v>
      </c>
      <c r="E10" s="12">
        <v>1840146</v>
      </c>
      <c r="F10" s="13">
        <f t="shared" si="0"/>
        <v>20.556533907765839</v>
      </c>
      <c r="G10" s="1"/>
      <c r="H10" s="1"/>
      <c r="I10" s="1"/>
    </row>
    <row r="11" spans="1:12" x14ac:dyDescent="0.25">
      <c r="A11" s="8" t="s">
        <v>48</v>
      </c>
      <c r="B11" s="9">
        <v>20241605</v>
      </c>
      <c r="C11" s="9">
        <v>26361270</v>
      </c>
      <c r="D11" s="9">
        <v>85154459</v>
      </c>
      <c r="E11" s="9">
        <v>100334823</v>
      </c>
      <c r="F11" s="10">
        <f t="shared" si="0"/>
        <v>17.826857428569895</v>
      </c>
      <c r="G11" s="1"/>
      <c r="H11" s="1"/>
      <c r="I11" s="1"/>
    </row>
    <row r="12" spans="1:12" x14ac:dyDescent="0.25">
      <c r="A12" s="11" t="s">
        <v>49</v>
      </c>
      <c r="B12" s="12">
        <v>2827005</v>
      </c>
      <c r="C12" s="12">
        <v>2799804</v>
      </c>
      <c r="D12" s="12">
        <v>6980830</v>
      </c>
      <c r="E12" s="12">
        <v>7918789</v>
      </c>
      <c r="F12" s="13">
        <f t="shared" si="0"/>
        <v>13.436210307370331</v>
      </c>
      <c r="G12" s="1"/>
      <c r="H12" s="1"/>
      <c r="I12" s="1"/>
    </row>
    <row r="13" spans="1:12" x14ac:dyDescent="0.25">
      <c r="A13" s="8" t="s">
        <v>50</v>
      </c>
      <c r="B13" s="9">
        <v>12974103</v>
      </c>
      <c r="C13" s="9">
        <v>13063980</v>
      </c>
      <c r="D13" s="9">
        <v>36124105</v>
      </c>
      <c r="E13" s="9">
        <v>41305666</v>
      </c>
      <c r="F13" s="10">
        <f t="shared" si="0"/>
        <v>14.343776821598766</v>
      </c>
      <c r="G13" s="1"/>
      <c r="H13" s="1"/>
      <c r="I13" s="1"/>
    </row>
    <row r="14" spans="1:12" x14ac:dyDescent="0.25">
      <c r="A14" s="11" t="s">
        <v>51</v>
      </c>
      <c r="B14" s="12">
        <v>20933444</v>
      </c>
      <c r="C14" s="12">
        <v>22318165</v>
      </c>
      <c r="D14" s="12">
        <v>68980363</v>
      </c>
      <c r="E14" s="12">
        <v>75480853</v>
      </c>
      <c r="F14" s="13">
        <f t="shared" si="0"/>
        <v>9.4236819252458872</v>
      </c>
      <c r="G14" s="1"/>
      <c r="H14" s="1"/>
      <c r="I14" s="1"/>
    </row>
    <row r="15" spans="1:12" x14ac:dyDescent="0.25">
      <c r="A15" s="8" t="s">
        <v>52</v>
      </c>
      <c r="B15" s="9">
        <v>4040131</v>
      </c>
      <c r="C15" s="9">
        <v>4421875</v>
      </c>
      <c r="D15" s="9">
        <v>13425967</v>
      </c>
      <c r="E15" s="9">
        <v>13895197</v>
      </c>
      <c r="F15" s="10">
        <f t="shared" si="0"/>
        <v>3.4949437906409315</v>
      </c>
      <c r="G15" s="1"/>
      <c r="H15" s="1"/>
      <c r="I15" s="1"/>
    </row>
    <row r="16" spans="1:12" x14ac:dyDescent="0.25">
      <c r="A16" s="11" t="s">
        <v>53</v>
      </c>
      <c r="B16" s="12">
        <v>2206536</v>
      </c>
      <c r="C16" s="12">
        <v>2114735</v>
      </c>
      <c r="D16" s="12">
        <v>8139068</v>
      </c>
      <c r="E16" s="12">
        <v>8182304</v>
      </c>
      <c r="F16" s="13">
        <f t="shared" si="0"/>
        <v>0.531215613384731</v>
      </c>
      <c r="G16" s="1"/>
      <c r="H16" s="1"/>
      <c r="I16" s="1"/>
    </row>
    <row r="17" spans="1:9" x14ac:dyDescent="0.25">
      <c r="A17" s="8" t="s">
        <v>54</v>
      </c>
      <c r="B17" s="9">
        <v>1346186</v>
      </c>
      <c r="C17" s="9">
        <v>1385742</v>
      </c>
      <c r="D17" s="9">
        <v>4923248</v>
      </c>
      <c r="E17" s="9">
        <v>5274950</v>
      </c>
      <c r="F17" s="10">
        <f t="shared" si="0"/>
        <v>7.1436986314725601</v>
      </c>
      <c r="G17" s="1"/>
      <c r="H17" s="1"/>
      <c r="I17" s="1"/>
    </row>
    <row r="18" spans="1:9" x14ac:dyDescent="0.25">
      <c r="A18" s="11" t="s">
        <v>55</v>
      </c>
      <c r="B18" s="12">
        <v>4739656</v>
      </c>
      <c r="C18" s="12">
        <v>5299111</v>
      </c>
      <c r="D18" s="12">
        <v>20755479</v>
      </c>
      <c r="E18" s="12">
        <v>20567814</v>
      </c>
      <c r="F18" s="13">
        <f t="shared" si="0"/>
        <v>-0.90417089386373561</v>
      </c>
      <c r="G18" s="1"/>
      <c r="H18" s="1"/>
      <c r="I18" s="1"/>
    </row>
    <row r="19" spans="1:9" x14ac:dyDescent="0.25">
      <c r="A19" s="8" t="s">
        <v>56</v>
      </c>
      <c r="B19" s="9">
        <v>1739907</v>
      </c>
      <c r="C19" s="9">
        <v>1306096</v>
      </c>
      <c r="D19" s="9">
        <v>5006619</v>
      </c>
      <c r="E19" s="9">
        <v>4464515</v>
      </c>
      <c r="F19" s="10">
        <f t="shared" si="0"/>
        <v>-10.827746229541333</v>
      </c>
      <c r="G19" s="1"/>
      <c r="H19" s="1"/>
      <c r="I19" s="1"/>
    </row>
    <row r="20" spans="1:9" x14ac:dyDescent="0.25">
      <c r="A20" s="11" t="s">
        <v>57</v>
      </c>
      <c r="B20" s="12">
        <v>837884</v>
      </c>
      <c r="C20" s="12">
        <v>1336429</v>
      </c>
      <c r="D20" s="12">
        <v>4276969</v>
      </c>
      <c r="E20" s="12">
        <v>5314086</v>
      </c>
      <c r="F20" s="13">
        <f t="shared" si="0"/>
        <v>24.248878119060478</v>
      </c>
      <c r="G20" s="1"/>
      <c r="H20" s="1"/>
      <c r="I20" s="1"/>
    </row>
    <row r="21" spans="1:9" x14ac:dyDescent="0.25">
      <c r="A21" s="8" t="s">
        <v>58</v>
      </c>
      <c r="B21" s="9">
        <v>2067449</v>
      </c>
      <c r="C21" s="9">
        <v>2795446</v>
      </c>
      <c r="D21" s="9">
        <v>6568469</v>
      </c>
      <c r="E21" s="9">
        <v>7783174</v>
      </c>
      <c r="F21" s="10">
        <f t="shared" si="0"/>
        <v>18.492969975195138</v>
      </c>
      <c r="G21" s="1"/>
      <c r="H21" s="1"/>
      <c r="I21" s="1"/>
    </row>
    <row r="22" spans="1:9" x14ac:dyDescent="0.25">
      <c r="A22" s="11" t="s">
        <v>59</v>
      </c>
      <c r="B22" s="12">
        <v>14569351</v>
      </c>
      <c r="C22" s="12">
        <v>16753141</v>
      </c>
      <c r="D22" s="12">
        <v>60805034</v>
      </c>
      <c r="E22" s="12">
        <v>68634889</v>
      </c>
      <c r="F22" s="13">
        <f t="shared" si="0"/>
        <v>12.876984823328939</v>
      </c>
      <c r="G22" s="1"/>
      <c r="H22" s="1"/>
      <c r="I22" s="1"/>
    </row>
    <row r="23" spans="1:9" x14ac:dyDescent="0.25">
      <c r="A23" s="8" t="s">
        <v>60</v>
      </c>
      <c r="B23" s="9">
        <v>3666470</v>
      </c>
      <c r="C23" s="9">
        <v>3873066</v>
      </c>
      <c r="D23" s="9">
        <v>11232694</v>
      </c>
      <c r="E23" s="9">
        <v>12145910</v>
      </c>
      <c r="F23" s="10">
        <f t="shared" si="0"/>
        <v>8.1299819971949745</v>
      </c>
      <c r="G23" s="1"/>
      <c r="H23" s="1"/>
      <c r="I23" s="1"/>
    </row>
    <row r="24" spans="1:9" x14ac:dyDescent="0.25">
      <c r="A24" s="11" t="s">
        <v>61</v>
      </c>
      <c r="B24" s="12">
        <v>299894</v>
      </c>
      <c r="C24" s="12">
        <v>355827</v>
      </c>
      <c r="D24" s="12">
        <v>1209977</v>
      </c>
      <c r="E24" s="12">
        <v>1192840</v>
      </c>
      <c r="F24" s="13">
        <f t="shared" si="0"/>
        <v>-1.4163079132909075</v>
      </c>
      <c r="G24" s="1"/>
      <c r="H24" s="1"/>
      <c r="I24" s="1"/>
    </row>
    <row r="25" spans="1:9" x14ac:dyDescent="0.25">
      <c r="A25" s="8" t="s">
        <v>62</v>
      </c>
      <c r="B25" s="9">
        <v>1096093</v>
      </c>
      <c r="C25" s="9">
        <v>1072572</v>
      </c>
      <c r="D25" s="9">
        <v>4363407</v>
      </c>
      <c r="E25" s="9">
        <v>4322837</v>
      </c>
      <c r="F25" s="10">
        <f t="shared" si="0"/>
        <v>-0.92977803812479465</v>
      </c>
      <c r="G25" s="1"/>
      <c r="H25" s="1"/>
      <c r="I25" s="1"/>
    </row>
    <row r="26" spans="1:9" x14ac:dyDescent="0.25">
      <c r="A26" s="11" t="s">
        <v>63</v>
      </c>
      <c r="B26" s="12">
        <v>329889</v>
      </c>
      <c r="C26" s="12">
        <v>265444</v>
      </c>
      <c r="D26" s="12">
        <v>987216</v>
      </c>
      <c r="E26" s="12">
        <v>1084811</v>
      </c>
      <c r="F26" s="13">
        <f t="shared" si="0"/>
        <v>9.8858811040339702</v>
      </c>
      <c r="G26" s="1"/>
      <c r="H26" s="1"/>
      <c r="I26" s="1"/>
    </row>
    <row r="27" spans="1:9" x14ac:dyDescent="0.25">
      <c r="A27" s="8" t="s">
        <v>64</v>
      </c>
      <c r="B27" s="9">
        <v>552840</v>
      </c>
      <c r="C27" s="9">
        <v>495167</v>
      </c>
      <c r="D27" s="9">
        <v>2063370</v>
      </c>
      <c r="E27" s="9">
        <v>2293780</v>
      </c>
      <c r="F27" s="10">
        <f t="shared" si="0"/>
        <v>11.166683629208521</v>
      </c>
      <c r="G27" s="1"/>
      <c r="H27" s="1"/>
      <c r="I27" s="1"/>
    </row>
    <row r="28" spans="1:9" x14ac:dyDescent="0.25">
      <c r="A28" s="11" t="s">
        <v>65</v>
      </c>
      <c r="B28" s="12">
        <v>16125126</v>
      </c>
      <c r="C28" s="12">
        <v>18358797</v>
      </c>
      <c r="D28" s="12">
        <v>67571725</v>
      </c>
      <c r="E28" s="12">
        <v>71957463</v>
      </c>
      <c r="F28" s="13">
        <f t="shared" si="0"/>
        <v>6.4904928799730897</v>
      </c>
      <c r="G28" s="1"/>
      <c r="H28" s="1"/>
      <c r="I28" s="1"/>
    </row>
    <row r="29" spans="1:9" x14ac:dyDescent="0.25">
      <c r="A29" s="8" t="s">
        <v>66</v>
      </c>
      <c r="B29" s="9">
        <v>1970193</v>
      </c>
      <c r="C29" s="9">
        <v>1716564</v>
      </c>
      <c r="D29" s="9">
        <v>5947561</v>
      </c>
      <c r="E29" s="9">
        <v>6653256</v>
      </c>
      <c r="F29" s="10">
        <f t="shared" si="0"/>
        <v>11.865283937398871</v>
      </c>
      <c r="G29" s="1"/>
      <c r="H29" s="1"/>
      <c r="I29" s="1"/>
    </row>
    <row r="30" spans="1:9" x14ac:dyDescent="0.25">
      <c r="A30" s="11" t="s">
        <v>67</v>
      </c>
      <c r="B30" s="12">
        <v>455142</v>
      </c>
      <c r="C30" s="12">
        <v>575685</v>
      </c>
      <c r="D30" s="12">
        <v>1807531</v>
      </c>
      <c r="E30" s="12">
        <v>1969789</v>
      </c>
      <c r="F30" s="13">
        <f t="shared" si="0"/>
        <v>8.9767755020522486</v>
      </c>
      <c r="G30" s="1"/>
      <c r="H30" s="1"/>
      <c r="I30" s="1"/>
    </row>
    <row r="31" spans="1:9" x14ac:dyDescent="0.25">
      <c r="A31" s="8" t="s">
        <v>68</v>
      </c>
      <c r="B31" s="9">
        <v>3928996</v>
      </c>
      <c r="C31" s="9">
        <v>3361837</v>
      </c>
      <c r="D31" s="9">
        <v>15553198</v>
      </c>
      <c r="E31" s="9">
        <v>13260174</v>
      </c>
      <c r="F31" s="10">
        <f t="shared" si="0"/>
        <v>-14.743102993995194</v>
      </c>
      <c r="G31" s="1"/>
      <c r="H31" s="1"/>
      <c r="I31" s="1"/>
    </row>
    <row r="32" spans="1:9" x14ac:dyDescent="0.25">
      <c r="A32" s="11" t="s">
        <v>69</v>
      </c>
      <c r="B32" s="12">
        <v>15509792</v>
      </c>
      <c r="C32" s="12">
        <v>16456501</v>
      </c>
      <c r="D32" s="12">
        <v>59544118</v>
      </c>
      <c r="E32" s="12">
        <v>62537261</v>
      </c>
      <c r="F32" s="13">
        <f t="shared" si="0"/>
        <v>5.0267651961861333</v>
      </c>
      <c r="G32" s="1"/>
      <c r="H32" s="1"/>
      <c r="I32" s="1"/>
    </row>
    <row r="33" spans="1:9" x14ac:dyDescent="0.25">
      <c r="A33" s="8" t="s">
        <v>70</v>
      </c>
      <c r="B33" s="9">
        <v>2825489</v>
      </c>
      <c r="C33" s="9">
        <v>3163748</v>
      </c>
      <c r="D33" s="9">
        <v>9259939</v>
      </c>
      <c r="E33" s="9">
        <v>9891596</v>
      </c>
      <c r="F33" s="10">
        <f t="shared" si="0"/>
        <v>6.8213948277629015</v>
      </c>
      <c r="G33" s="1"/>
      <c r="H33" s="1"/>
      <c r="I33" s="1"/>
    </row>
    <row r="34" spans="1:9" x14ac:dyDescent="0.25">
      <c r="A34" s="11" t="s">
        <v>71</v>
      </c>
      <c r="B34" s="12">
        <v>132037</v>
      </c>
      <c r="C34" s="12">
        <v>87089</v>
      </c>
      <c r="D34" s="12">
        <v>374325</v>
      </c>
      <c r="E34" s="12">
        <v>358259</v>
      </c>
      <c r="F34" s="13">
        <f t="shared" si="0"/>
        <v>-4.2919922527215704</v>
      </c>
      <c r="G34" s="1"/>
      <c r="H34" s="1"/>
      <c r="I34" s="1"/>
    </row>
    <row r="35" spans="1:9" x14ac:dyDescent="0.25">
      <c r="A35" s="14" t="s">
        <v>72</v>
      </c>
      <c r="B35" s="15">
        <f>SUM(B7:B34)</f>
        <v>139837069</v>
      </c>
      <c r="C35" s="15">
        <f t="shared" ref="C35:E35" si="1">SUM(C7:C34)</f>
        <v>155025193</v>
      </c>
      <c r="D35" s="15">
        <f t="shared" si="1"/>
        <v>515551392</v>
      </c>
      <c r="E35" s="15">
        <f t="shared" si="1"/>
        <v>563740496</v>
      </c>
      <c r="F35" s="16">
        <f t="shared" si="0"/>
        <v>9.3470999686487062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4766103</v>
      </c>
      <c r="C38" s="41">
        <f>D7</f>
        <v>4047343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100334823</v>
      </c>
      <c r="G38" s="42">
        <f>LOOKUP(E38,$A$38:$A$65,$C$38:$C$65)</f>
        <v>85154459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3721655</v>
      </c>
      <c r="C39" s="41">
        <f t="shared" ref="C39:C65" si="5">D8</f>
        <v>3094359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75480853</v>
      </c>
      <c r="G39" s="42">
        <f t="shared" ref="G39:G65" si="8">LOOKUP(E39,$A$38:$A$65,$C$38:$C$65)</f>
        <v>68980363</v>
      </c>
    </row>
    <row r="40" spans="1:9" x14ac:dyDescent="0.25">
      <c r="A40" s="42" t="str">
        <f t="shared" si="3"/>
        <v>ALMERIA</v>
      </c>
      <c r="B40" s="41">
        <f t="shared" si="4"/>
        <v>6587556</v>
      </c>
      <c r="C40" s="41">
        <f t="shared" si="5"/>
        <v>5827643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71957463</v>
      </c>
      <c r="G40" s="42">
        <f t="shared" si="8"/>
        <v>67571725</v>
      </c>
    </row>
    <row r="41" spans="1:9" x14ac:dyDescent="0.25">
      <c r="A41" s="42" t="str">
        <f t="shared" si="3"/>
        <v>AVILES</v>
      </c>
      <c r="B41" s="41">
        <f t="shared" si="4"/>
        <v>1840146</v>
      </c>
      <c r="C41" s="41">
        <f t="shared" si="5"/>
        <v>1526376</v>
      </c>
      <c r="D41" s="41">
        <f t="shared" si="6"/>
        <v>25</v>
      </c>
      <c r="E41" s="42" t="str">
        <f t="shared" si="2"/>
        <v>LAS PALMAS</v>
      </c>
      <c r="F41" s="42">
        <f t="shared" si="7"/>
        <v>68634889</v>
      </c>
      <c r="G41" s="42">
        <f t="shared" si="8"/>
        <v>60805034</v>
      </c>
    </row>
    <row r="42" spans="1:9" x14ac:dyDescent="0.25">
      <c r="A42" s="42" t="str">
        <f t="shared" si="3"/>
        <v>BAHIA DE ALGECIRAS</v>
      </c>
      <c r="B42" s="41">
        <f t="shared" si="4"/>
        <v>100334823</v>
      </c>
      <c r="C42" s="41">
        <f t="shared" si="5"/>
        <v>85154459</v>
      </c>
      <c r="D42" s="41">
        <f t="shared" si="6"/>
        <v>1</v>
      </c>
      <c r="E42" s="42" t="str">
        <f t="shared" si="2"/>
        <v>VALENCIA</v>
      </c>
      <c r="F42" s="42">
        <f t="shared" si="7"/>
        <v>62537261</v>
      </c>
      <c r="G42" s="42">
        <f t="shared" si="8"/>
        <v>59544118</v>
      </c>
    </row>
    <row r="43" spans="1:9" x14ac:dyDescent="0.25">
      <c r="A43" s="42" t="str">
        <f t="shared" si="3"/>
        <v>BAHIA DE CADIZ</v>
      </c>
      <c r="B43" s="41">
        <f t="shared" si="4"/>
        <v>7918789</v>
      </c>
      <c r="C43" s="41">
        <f t="shared" si="5"/>
        <v>6980830</v>
      </c>
      <c r="D43" s="41">
        <f t="shared" si="6"/>
        <v>13</v>
      </c>
      <c r="E43" s="42" t="str">
        <f t="shared" si="2"/>
        <v>BALEARES</v>
      </c>
      <c r="F43" s="42">
        <f t="shared" si="7"/>
        <v>41305666</v>
      </c>
      <c r="G43" s="42">
        <f t="shared" si="8"/>
        <v>36124105</v>
      </c>
    </row>
    <row r="44" spans="1:9" x14ac:dyDescent="0.25">
      <c r="A44" s="42" t="str">
        <f t="shared" si="3"/>
        <v>BALEARES</v>
      </c>
      <c r="B44" s="41">
        <f t="shared" si="4"/>
        <v>41305666</v>
      </c>
      <c r="C44" s="41">
        <f t="shared" si="5"/>
        <v>36124105</v>
      </c>
      <c r="D44" s="41">
        <f t="shared" si="6"/>
        <v>6</v>
      </c>
      <c r="E44" s="42" t="str">
        <f t="shared" si="2"/>
        <v>CEUTA</v>
      </c>
      <c r="F44" s="42">
        <f t="shared" si="7"/>
        <v>20567814</v>
      </c>
      <c r="G44" s="42">
        <f t="shared" si="8"/>
        <v>20755479</v>
      </c>
    </row>
    <row r="45" spans="1:9" x14ac:dyDescent="0.25">
      <c r="A45" s="42" t="str">
        <f t="shared" si="3"/>
        <v>BARCELONA</v>
      </c>
      <c r="B45" s="41">
        <f t="shared" si="4"/>
        <v>75480853</v>
      </c>
      <c r="C45" s="41">
        <f t="shared" si="5"/>
        <v>68980363</v>
      </c>
      <c r="D45" s="41">
        <f t="shared" si="6"/>
        <v>2</v>
      </c>
      <c r="E45" s="42" t="str">
        <f t="shared" si="2"/>
        <v>BILBAO</v>
      </c>
      <c r="F45" s="42">
        <f t="shared" si="7"/>
        <v>13895197</v>
      </c>
      <c r="G45" s="42">
        <f t="shared" si="8"/>
        <v>13425967</v>
      </c>
    </row>
    <row r="46" spans="1:9" x14ac:dyDescent="0.25">
      <c r="A46" s="42" t="str">
        <f t="shared" si="3"/>
        <v>BILBAO</v>
      </c>
      <c r="B46" s="41">
        <f t="shared" si="4"/>
        <v>13895197</v>
      </c>
      <c r="C46" s="41">
        <f t="shared" si="5"/>
        <v>13425967</v>
      </c>
      <c r="D46" s="41">
        <f t="shared" si="6"/>
        <v>8</v>
      </c>
      <c r="E46" s="42" t="str">
        <f t="shared" si="2"/>
        <v>TARRAGONA</v>
      </c>
      <c r="F46" s="42">
        <f t="shared" si="7"/>
        <v>13260174</v>
      </c>
      <c r="G46" s="42">
        <f t="shared" si="8"/>
        <v>15553198</v>
      </c>
    </row>
    <row r="47" spans="1:9" x14ac:dyDescent="0.25">
      <c r="A47" s="42" t="str">
        <f t="shared" si="3"/>
        <v>CARTAGENA</v>
      </c>
      <c r="B47" s="41">
        <f t="shared" si="4"/>
        <v>8182304</v>
      </c>
      <c r="C47" s="41">
        <f t="shared" si="5"/>
        <v>8139068</v>
      </c>
      <c r="D47" s="41">
        <f t="shared" si="6"/>
        <v>12</v>
      </c>
      <c r="E47" s="42" t="str">
        <f t="shared" si="2"/>
        <v>MALAGA</v>
      </c>
      <c r="F47" s="42">
        <f t="shared" si="7"/>
        <v>12145910</v>
      </c>
      <c r="G47" s="42">
        <f t="shared" si="8"/>
        <v>11232694</v>
      </c>
    </row>
    <row r="48" spans="1:9" x14ac:dyDescent="0.25">
      <c r="A48" s="42" t="str">
        <f t="shared" si="3"/>
        <v>CASTELLON</v>
      </c>
      <c r="B48" s="41">
        <f t="shared" si="4"/>
        <v>5274950</v>
      </c>
      <c r="C48" s="41">
        <f t="shared" si="5"/>
        <v>4923248</v>
      </c>
      <c r="D48" s="41">
        <f t="shared" si="6"/>
        <v>18</v>
      </c>
      <c r="E48" s="42" t="str">
        <f t="shared" si="2"/>
        <v>VIGO</v>
      </c>
      <c r="F48" s="42">
        <f t="shared" si="7"/>
        <v>9891596</v>
      </c>
      <c r="G48" s="42">
        <f t="shared" si="8"/>
        <v>9259939</v>
      </c>
    </row>
    <row r="49" spans="1:7" x14ac:dyDescent="0.25">
      <c r="A49" s="42" t="str">
        <f t="shared" si="3"/>
        <v>CEUTA</v>
      </c>
      <c r="B49" s="41">
        <f t="shared" si="4"/>
        <v>20567814</v>
      </c>
      <c r="C49" s="41">
        <f t="shared" si="5"/>
        <v>20755479</v>
      </c>
      <c r="D49" s="41">
        <f t="shared" si="6"/>
        <v>7</v>
      </c>
      <c r="E49" s="42" t="str">
        <f t="shared" si="2"/>
        <v>CARTAGENA</v>
      </c>
      <c r="F49" s="42">
        <f t="shared" si="7"/>
        <v>8182304</v>
      </c>
      <c r="G49" s="42">
        <f t="shared" si="8"/>
        <v>8139068</v>
      </c>
    </row>
    <row r="50" spans="1:7" x14ac:dyDescent="0.25">
      <c r="A50" s="42" t="str">
        <f t="shared" si="3"/>
        <v>FERROL-SAN CIBRAO</v>
      </c>
      <c r="B50" s="41">
        <f t="shared" si="4"/>
        <v>4464515</v>
      </c>
      <c r="C50" s="41">
        <f t="shared" si="5"/>
        <v>5006619</v>
      </c>
      <c r="D50" s="41">
        <f t="shared" si="6"/>
        <v>20</v>
      </c>
      <c r="E50" s="42" t="str">
        <f t="shared" si="2"/>
        <v>BAHIA DE CADIZ</v>
      </c>
      <c r="F50" s="42">
        <f t="shared" si="7"/>
        <v>7918789</v>
      </c>
      <c r="G50" s="42">
        <f t="shared" si="8"/>
        <v>6980830</v>
      </c>
    </row>
    <row r="51" spans="1:7" x14ac:dyDescent="0.25">
      <c r="A51" s="42" t="str">
        <f t="shared" si="3"/>
        <v>GIJON</v>
      </c>
      <c r="B51" s="41">
        <f t="shared" si="4"/>
        <v>5314086</v>
      </c>
      <c r="C51" s="41">
        <f t="shared" si="5"/>
        <v>4276969</v>
      </c>
      <c r="D51" s="41">
        <f t="shared" si="6"/>
        <v>17</v>
      </c>
      <c r="E51" s="42" t="str">
        <f t="shared" si="2"/>
        <v>HUELVA</v>
      </c>
      <c r="F51" s="42">
        <f t="shared" si="7"/>
        <v>7783174</v>
      </c>
      <c r="G51" s="42">
        <f t="shared" si="8"/>
        <v>6568469</v>
      </c>
    </row>
    <row r="52" spans="1:7" x14ac:dyDescent="0.25">
      <c r="A52" s="42" t="str">
        <f t="shared" si="3"/>
        <v>HUELVA</v>
      </c>
      <c r="B52" s="41">
        <f t="shared" si="4"/>
        <v>7783174</v>
      </c>
      <c r="C52" s="41">
        <f t="shared" si="5"/>
        <v>6568469</v>
      </c>
      <c r="D52" s="41">
        <f t="shared" si="6"/>
        <v>14</v>
      </c>
      <c r="E52" s="42" t="str">
        <f t="shared" si="2"/>
        <v>SANTANDER</v>
      </c>
      <c r="F52" s="42">
        <f t="shared" si="7"/>
        <v>6653256</v>
      </c>
      <c r="G52" s="42">
        <f t="shared" si="8"/>
        <v>5947561</v>
      </c>
    </row>
    <row r="53" spans="1:7" x14ac:dyDescent="0.25">
      <c r="A53" s="42" t="str">
        <f t="shared" si="3"/>
        <v>LAS PALMAS</v>
      </c>
      <c r="B53" s="41">
        <f t="shared" si="4"/>
        <v>68634889</v>
      </c>
      <c r="C53" s="41">
        <f t="shared" si="5"/>
        <v>60805034</v>
      </c>
      <c r="D53" s="41">
        <f t="shared" si="6"/>
        <v>4</v>
      </c>
      <c r="E53" s="42" t="str">
        <f t="shared" si="2"/>
        <v>ALMERIA</v>
      </c>
      <c r="F53" s="42">
        <f t="shared" si="7"/>
        <v>6587556</v>
      </c>
      <c r="G53" s="42">
        <f t="shared" si="8"/>
        <v>5827643</v>
      </c>
    </row>
    <row r="54" spans="1:7" x14ac:dyDescent="0.25">
      <c r="A54" s="42" t="str">
        <f t="shared" si="3"/>
        <v>MALAGA</v>
      </c>
      <c r="B54" s="41">
        <f t="shared" si="4"/>
        <v>12145910</v>
      </c>
      <c r="C54" s="41">
        <f t="shared" si="5"/>
        <v>11232694</v>
      </c>
      <c r="D54" s="41">
        <f t="shared" si="6"/>
        <v>10</v>
      </c>
      <c r="E54" s="42" t="str">
        <f t="shared" si="2"/>
        <v>GIJON</v>
      </c>
      <c r="F54" s="42">
        <f t="shared" si="7"/>
        <v>5314086</v>
      </c>
      <c r="G54" s="42">
        <f t="shared" si="8"/>
        <v>4276969</v>
      </c>
    </row>
    <row r="55" spans="1:7" x14ac:dyDescent="0.25">
      <c r="A55" s="42" t="str">
        <f t="shared" si="3"/>
        <v>MARIN Y RIA DE PONTEVEDRA</v>
      </c>
      <c r="B55" s="41">
        <f t="shared" si="4"/>
        <v>1192840</v>
      </c>
      <c r="C55" s="41">
        <f t="shared" si="5"/>
        <v>1209977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5274950</v>
      </c>
      <c r="G55" s="42">
        <f t="shared" si="8"/>
        <v>4923248</v>
      </c>
    </row>
    <row r="56" spans="1:7" x14ac:dyDescent="0.25">
      <c r="A56" s="42" t="str">
        <f t="shared" si="3"/>
        <v>MELILLA</v>
      </c>
      <c r="B56" s="41">
        <f t="shared" si="4"/>
        <v>4322837</v>
      </c>
      <c r="C56" s="41">
        <f t="shared" si="5"/>
        <v>4363407</v>
      </c>
      <c r="D56" s="41">
        <f t="shared" si="6"/>
        <v>21</v>
      </c>
      <c r="E56" s="42" t="str">
        <f t="shared" si="2"/>
        <v>A CORUÑA</v>
      </c>
      <c r="F56" s="42">
        <f t="shared" si="9"/>
        <v>4766103</v>
      </c>
      <c r="G56" s="42">
        <f t="shared" si="8"/>
        <v>4047343</v>
      </c>
    </row>
    <row r="57" spans="1:7" x14ac:dyDescent="0.25">
      <c r="A57" s="42" t="str">
        <f t="shared" si="3"/>
        <v>MOTRIL</v>
      </c>
      <c r="B57" s="41">
        <f t="shared" si="4"/>
        <v>1084811</v>
      </c>
      <c r="C57" s="41">
        <f t="shared" si="5"/>
        <v>987216</v>
      </c>
      <c r="D57" s="41">
        <f t="shared" si="6"/>
        <v>27</v>
      </c>
      <c r="E57" s="42" t="str">
        <f t="shared" si="2"/>
        <v>FERROL-SAN CIBRAO</v>
      </c>
      <c r="F57" s="42">
        <f t="shared" si="9"/>
        <v>4464515</v>
      </c>
      <c r="G57" s="42">
        <f t="shared" si="8"/>
        <v>5006619</v>
      </c>
    </row>
    <row r="58" spans="1:7" x14ac:dyDescent="0.25">
      <c r="A58" s="42" t="str">
        <f t="shared" si="3"/>
        <v>PASAIA</v>
      </c>
      <c r="B58" s="41">
        <f t="shared" si="4"/>
        <v>2293780</v>
      </c>
      <c r="C58" s="41">
        <f t="shared" si="5"/>
        <v>2063370</v>
      </c>
      <c r="D58" s="41">
        <f t="shared" si="6"/>
        <v>23</v>
      </c>
      <c r="E58" s="42" t="str">
        <f t="shared" si="2"/>
        <v>MELILLA</v>
      </c>
      <c r="F58" s="42">
        <f t="shared" si="9"/>
        <v>4322837</v>
      </c>
      <c r="G58" s="42">
        <f t="shared" si="8"/>
        <v>4363407</v>
      </c>
    </row>
    <row r="59" spans="1:7" x14ac:dyDescent="0.25">
      <c r="A59" s="42" t="str">
        <f t="shared" si="3"/>
        <v>SANTA CRUZ DE TENERIFE</v>
      </c>
      <c r="B59" s="41">
        <f t="shared" si="4"/>
        <v>71957463</v>
      </c>
      <c r="C59" s="41">
        <f t="shared" si="5"/>
        <v>67571725</v>
      </c>
      <c r="D59" s="41">
        <f t="shared" si="6"/>
        <v>3</v>
      </c>
      <c r="E59" s="42" t="str">
        <f t="shared" si="2"/>
        <v>ALICANTE</v>
      </c>
      <c r="F59" s="42">
        <f t="shared" si="9"/>
        <v>3721655</v>
      </c>
      <c r="G59" s="42">
        <f t="shared" si="8"/>
        <v>3094359</v>
      </c>
    </row>
    <row r="60" spans="1:7" x14ac:dyDescent="0.25">
      <c r="A60" s="42" t="str">
        <f t="shared" si="3"/>
        <v>SANTANDER</v>
      </c>
      <c r="B60" s="41">
        <f t="shared" si="4"/>
        <v>6653256</v>
      </c>
      <c r="C60" s="41">
        <f t="shared" si="5"/>
        <v>5947561</v>
      </c>
      <c r="D60" s="41">
        <f t="shared" si="6"/>
        <v>15</v>
      </c>
      <c r="E60" s="42" t="str">
        <f t="shared" si="2"/>
        <v>PASAIA</v>
      </c>
      <c r="F60" s="42">
        <f t="shared" si="9"/>
        <v>2293780</v>
      </c>
      <c r="G60" s="42">
        <f t="shared" si="8"/>
        <v>2063370</v>
      </c>
    </row>
    <row r="61" spans="1:7" x14ac:dyDescent="0.25">
      <c r="A61" s="42" t="str">
        <f t="shared" si="3"/>
        <v>SEVILLA</v>
      </c>
      <c r="B61" s="41">
        <f t="shared" si="4"/>
        <v>1969789</v>
      </c>
      <c r="C61" s="41">
        <f t="shared" si="5"/>
        <v>1807531</v>
      </c>
      <c r="D61" s="41">
        <f t="shared" si="6"/>
        <v>24</v>
      </c>
      <c r="E61" s="42" t="str">
        <f t="shared" si="2"/>
        <v>SEVILLA</v>
      </c>
      <c r="F61" s="42">
        <f t="shared" si="9"/>
        <v>1969789</v>
      </c>
      <c r="G61" s="42">
        <f t="shared" si="8"/>
        <v>1807531</v>
      </c>
    </row>
    <row r="62" spans="1:7" x14ac:dyDescent="0.25">
      <c r="A62" s="42" t="str">
        <f t="shared" si="3"/>
        <v>TARRAGONA</v>
      </c>
      <c r="B62" s="41">
        <f t="shared" si="4"/>
        <v>13260174</v>
      </c>
      <c r="C62" s="41">
        <f t="shared" si="5"/>
        <v>15553198</v>
      </c>
      <c r="D62" s="41">
        <f t="shared" si="6"/>
        <v>9</v>
      </c>
      <c r="E62" s="42" t="str">
        <f t="shared" si="2"/>
        <v>AVILES</v>
      </c>
      <c r="F62" s="42">
        <f t="shared" si="9"/>
        <v>1840146</v>
      </c>
      <c r="G62" s="42">
        <f t="shared" si="8"/>
        <v>1526376</v>
      </c>
    </row>
    <row r="63" spans="1:7" x14ac:dyDescent="0.25">
      <c r="A63" s="42" t="str">
        <f t="shared" si="3"/>
        <v>VALENCIA</v>
      </c>
      <c r="B63" s="41">
        <f t="shared" si="4"/>
        <v>62537261</v>
      </c>
      <c r="C63" s="41">
        <f t="shared" si="5"/>
        <v>59544118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1192840</v>
      </c>
      <c r="G63" s="42">
        <f t="shared" si="8"/>
        <v>1209977</v>
      </c>
    </row>
    <row r="64" spans="1:7" x14ac:dyDescent="0.25">
      <c r="A64" s="42" t="str">
        <f t="shared" si="3"/>
        <v>VIGO</v>
      </c>
      <c r="B64" s="41">
        <f t="shared" si="4"/>
        <v>9891596</v>
      </c>
      <c r="C64" s="41">
        <f t="shared" si="5"/>
        <v>9259939</v>
      </c>
      <c r="D64" s="41">
        <f t="shared" si="6"/>
        <v>11</v>
      </c>
      <c r="E64" s="42" t="str">
        <f t="shared" si="2"/>
        <v>MOTRIL</v>
      </c>
      <c r="F64" s="42">
        <f t="shared" si="9"/>
        <v>1084811</v>
      </c>
      <c r="G64" s="42">
        <f t="shared" si="8"/>
        <v>987216</v>
      </c>
    </row>
    <row r="65" spans="1:7" x14ac:dyDescent="0.25">
      <c r="A65" s="42" t="str">
        <f t="shared" si="3"/>
        <v>VILAGARCIA</v>
      </c>
      <c r="B65" s="41">
        <f t="shared" si="4"/>
        <v>358259</v>
      </c>
      <c r="C65" s="41">
        <f t="shared" si="5"/>
        <v>374325</v>
      </c>
      <c r="D65" s="41">
        <f t="shared" si="6"/>
        <v>28</v>
      </c>
      <c r="E65" s="42" t="str">
        <f t="shared" si="2"/>
        <v>VILAGARCIA</v>
      </c>
      <c r="F65" s="42">
        <f t="shared" si="9"/>
        <v>358259</v>
      </c>
      <c r="G65" s="42">
        <f t="shared" si="8"/>
        <v>374325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Abril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40707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8</v>
      </c>
      <c r="C7" s="9">
        <v>11</v>
      </c>
      <c r="D7" s="9">
        <v>10</v>
      </c>
      <c r="E7" s="9">
        <v>16</v>
      </c>
      <c r="F7" s="10">
        <f>((E7*100)/D7)-100</f>
        <v>60</v>
      </c>
      <c r="G7" s="1"/>
      <c r="H7" s="1"/>
      <c r="I7" s="1"/>
    </row>
    <row r="8" spans="1:12" x14ac:dyDescent="0.25">
      <c r="A8" s="11" t="s">
        <v>45</v>
      </c>
      <c r="B8" s="12">
        <v>7</v>
      </c>
      <c r="C8" s="12">
        <v>9</v>
      </c>
      <c r="D8" s="12">
        <v>11</v>
      </c>
      <c r="E8" s="12">
        <v>18</v>
      </c>
      <c r="F8" s="13">
        <f t="shared" ref="F8:F35" si="0">((E8*100)/D8)-100</f>
        <v>63.636363636363626</v>
      </c>
      <c r="G8" s="1"/>
      <c r="H8" s="1"/>
      <c r="I8" s="1"/>
    </row>
    <row r="9" spans="1:12" x14ac:dyDescent="0.25">
      <c r="A9" s="8" t="s">
        <v>46</v>
      </c>
      <c r="B9" s="9">
        <v>10</v>
      </c>
      <c r="C9" s="9">
        <v>4</v>
      </c>
      <c r="D9" s="9">
        <v>11</v>
      </c>
      <c r="E9" s="9">
        <v>6</v>
      </c>
      <c r="F9" s="10">
        <f t="shared" si="0"/>
        <v>-45.454545454545453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43</v>
      </c>
      <c r="C12" s="12">
        <v>30</v>
      </c>
      <c r="D12" s="12">
        <v>61</v>
      </c>
      <c r="E12" s="12">
        <v>57</v>
      </c>
      <c r="F12" s="13">
        <f t="shared" si="0"/>
        <v>-6.5573770491803316</v>
      </c>
      <c r="G12" s="1"/>
      <c r="H12" s="1"/>
      <c r="I12" s="1"/>
    </row>
    <row r="13" spans="1:12" x14ac:dyDescent="0.25">
      <c r="A13" s="8" t="s">
        <v>50</v>
      </c>
      <c r="B13" s="9">
        <v>70</v>
      </c>
      <c r="C13" s="9">
        <v>64</v>
      </c>
      <c r="D13" s="9">
        <v>87</v>
      </c>
      <c r="E13" s="9">
        <v>90</v>
      </c>
      <c r="F13" s="10">
        <f t="shared" si="0"/>
        <v>3.448275862068968</v>
      </c>
      <c r="G13" s="1"/>
      <c r="H13" s="1"/>
      <c r="I13" s="1"/>
    </row>
    <row r="14" spans="1:12" x14ac:dyDescent="0.25">
      <c r="A14" s="11" t="s">
        <v>51</v>
      </c>
      <c r="B14" s="12">
        <v>77</v>
      </c>
      <c r="C14" s="12">
        <v>78</v>
      </c>
      <c r="D14" s="12">
        <v>144</v>
      </c>
      <c r="E14" s="12">
        <v>148</v>
      </c>
      <c r="F14" s="13">
        <f t="shared" si="0"/>
        <v>2.7777777777777715</v>
      </c>
      <c r="G14" s="1"/>
      <c r="H14" s="1"/>
      <c r="I14" s="1"/>
    </row>
    <row r="15" spans="1:12" x14ac:dyDescent="0.25">
      <c r="A15" s="8" t="s">
        <v>52</v>
      </c>
      <c r="B15" s="9">
        <v>5</v>
      </c>
      <c r="C15" s="9">
        <v>5</v>
      </c>
      <c r="D15" s="9">
        <v>5</v>
      </c>
      <c r="E15" s="9">
        <v>5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53</v>
      </c>
      <c r="B16" s="12">
        <v>9</v>
      </c>
      <c r="C16" s="12">
        <v>10</v>
      </c>
      <c r="D16" s="12">
        <v>17</v>
      </c>
      <c r="E16" s="12">
        <v>13</v>
      </c>
      <c r="F16" s="13">
        <f t="shared" si="0"/>
        <v>-23.529411764705884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0</v>
      </c>
      <c r="D18" s="12">
        <v>2</v>
      </c>
      <c r="E18" s="12">
        <v>1</v>
      </c>
      <c r="F18" s="13">
        <f t="shared" si="0"/>
        <v>-50</v>
      </c>
      <c r="G18" s="1"/>
      <c r="H18" s="1"/>
      <c r="I18" s="1"/>
    </row>
    <row r="19" spans="1:9" x14ac:dyDescent="0.25">
      <c r="A19" s="8" t="s">
        <v>56</v>
      </c>
      <c r="B19" s="9">
        <v>1</v>
      </c>
      <c r="C19" s="9">
        <v>2</v>
      </c>
      <c r="D19" s="9">
        <v>1</v>
      </c>
      <c r="E19" s="9">
        <v>2</v>
      </c>
      <c r="F19" s="10">
        <f t="shared" si="0"/>
        <v>100</v>
      </c>
      <c r="G19" s="1"/>
      <c r="H19" s="1"/>
      <c r="I19" s="1"/>
    </row>
    <row r="20" spans="1:9" x14ac:dyDescent="0.25">
      <c r="A20" s="11" t="s">
        <v>57</v>
      </c>
      <c r="B20" s="12">
        <v>2</v>
      </c>
      <c r="C20" s="12">
        <v>1</v>
      </c>
      <c r="D20" s="12">
        <v>2</v>
      </c>
      <c r="E20" s="12">
        <v>1</v>
      </c>
      <c r="F20" s="13">
        <f t="shared" si="0"/>
        <v>-50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36</v>
      </c>
      <c r="C22" s="12">
        <v>47</v>
      </c>
      <c r="D22" s="12">
        <v>152</v>
      </c>
      <c r="E22" s="12">
        <v>192</v>
      </c>
      <c r="F22" s="13">
        <f t="shared" si="0"/>
        <v>26.315789473684205</v>
      </c>
      <c r="G22" s="1"/>
      <c r="H22" s="1"/>
      <c r="I22" s="1"/>
    </row>
    <row r="23" spans="1:9" x14ac:dyDescent="0.25">
      <c r="A23" s="8" t="s">
        <v>60</v>
      </c>
      <c r="B23" s="9">
        <v>37</v>
      </c>
      <c r="C23" s="9">
        <v>28</v>
      </c>
      <c r="D23" s="9">
        <v>73</v>
      </c>
      <c r="E23" s="9">
        <v>68</v>
      </c>
      <c r="F23" s="10">
        <f t="shared" si="0"/>
        <v>-6.849315068493155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6</v>
      </c>
      <c r="C26" s="12">
        <v>2</v>
      </c>
      <c r="D26" s="12">
        <v>6</v>
      </c>
      <c r="E26" s="12">
        <v>3</v>
      </c>
      <c r="F26" s="13">
        <f t="shared" si="0"/>
        <v>-50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41</v>
      </c>
      <c r="C28" s="12">
        <v>48</v>
      </c>
      <c r="D28" s="12">
        <v>146</v>
      </c>
      <c r="E28" s="12">
        <v>182</v>
      </c>
      <c r="F28" s="13">
        <f t="shared" si="0"/>
        <v>24.657534246575338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7</v>
      </c>
      <c r="C30" s="12">
        <v>6</v>
      </c>
      <c r="D30" s="12">
        <v>15</v>
      </c>
      <c r="E30" s="12">
        <v>12</v>
      </c>
      <c r="F30" s="13">
        <f t="shared" si="0"/>
        <v>-20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17</v>
      </c>
      <c r="C32" s="12">
        <v>11</v>
      </c>
      <c r="D32" s="12">
        <v>33</v>
      </c>
      <c r="E32" s="12">
        <v>20</v>
      </c>
      <c r="F32" s="13">
        <f t="shared" si="0"/>
        <v>-39.393939393939391</v>
      </c>
      <c r="G32" s="1"/>
      <c r="H32" s="1"/>
      <c r="I32" s="1"/>
    </row>
    <row r="33" spans="1:9" x14ac:dyDescent="0.25">
      <c r="A33" s="8" t="s">
        <v>70</v>
      </c>
      <c r="B33" s="9">
        <v>13</v>
      </c>
      <c r="C33" s="9">
        <v>12</v>
      </c>
      <c r="D33" s="9">
        <v>16</v>
      </c>
      <c r="E33" s="9">
        <v>20</v>
      </c>
      <c r="F33" s="10">
        <f t="shared" si="0"/>
        <v>25</v>
      </c>
      <c r="G33" s="1"/>
      <c r="H33" s="1"/>
      <c r="I33" s="1"/>
    </row>
    <row r="34" spans="1:9" x14ac:dyDescent="0.25">
      <c r="A34" s="11" t="s">
        <v>71</v>
      </c>
      <c r="B34" s="12">
        <v>2</v>
      </c>
      <c r="C34" s="12">
        <v>1</v>
      </c>
      <c r="D34" s="12">
        <v>2</v>
      </c>
      <c r="E34" s="12">
        <v>1</v>
      </c>
      <c r="F34" s="13">
        <f t="shared" si="0"/>
        <v>-50</v>
      </c>
      <c r="G34" s="1"/>
      <c r="H34" s="1"/>
      <c r="I34" s="1"/>
    </row>
    <row r="35" spans="1:9" x14ac:dyDescent="0.25">
      <c r="A35" s="14" t="s">
        <v>72</v>
      </c>
      <c r="B35" s="15">
        <f>SUM(B7:B34)</f>
        <v>392</v>
      </c>
      <c r="C35" s="15">
        <f t="shared" ref="C35:E35" si="1">SUM(C7:C34)</f>
        <v>369</v>
      </c>
      <c r="D35" s="15">
        <f t="shared" si="1"/>
        <v>794</v>
      </c>
      <c r="E35" s="15">
        <f t="shared" si="1"/>
        <v>855</v>
      </c>
      <c r="F35" s="16">
        <f t="shared" si="0"/>
        <v>7.6826196473551676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16</v>
      </c>
      <c r="C38" s="41">
        <f>D7</f>
        <v>10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LAS PALMAS</v>
      </c>
      <c r="F38" s="42">
        <f>LOOKUP(E38,$A$38:$A$65,$B$38:$B$65)</f>
        <v>192</v>
      </c>
      <c r="G38" s="42">
        <f>LOOKUP(E38,$A$38:$A$65,$C$38:$C$65)</f>
        <v>152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18</v>
      </c>
      <c r="C39" s="41">
        <f t="shared" ref="C39:C65" si="5">D8</f>
        <v>11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182</v>
      </c>
      <c r="G39" s="42">
        <f t="shared" ref="G39:G65" si="8">LOOKUP(E39,$A$38:$A$65,$C$38:$C$65)</f>
        <v>146</v>
      </c>
      <c r="H39" s="45"/>
    </row>
    <row r="40" spans="1:9" x14ac:dyDescent="0.25">
      <c r="A40" s="42" t="str">
        <f t="shared" si="3"/>
        <v>ALMERIA</v>
      </c>
      <c r="B40" s="41">
        <f t="shared" si="4"/>
        <v>6</v>
      </c>
      <c r="C40" s="41">
        <f t="shared" si="5"/>
        <v>11</v>
      </c>
      <c r="D40" s="41">
        <f t="shared" si="6"/>
        <v>13</v>
      </c>
      <c r="E40" s="42" t="str">
        <f t="shared" si="2"/>
        <v>BARCELONA</v>
      </c>
      <c r="F40" s="42">
        <f t="shared" si="7"/>
        <v>148</v>
      </c>
      <c r="G40" s="42">
        <f t="shared" si="8"/>
        <v>144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90</v>
      </c>
      <c r="G41" s="42">
        <f t="shared" si="8"/>
        <v>87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68</v>
      </c>
      <c r="G42" s="42">
        <f t="shared" si="8"/>
        <v>73</v>
      </c>
      <c r="H42" s="45"/>
    </row>
    <row r="43" spans="1:9" x14ac:dyDescent="0.25">
      <c r="A43" s="42" t="str">
        <f t="shared" si="3"/>
        <v>BAHIA DE CADIZ</v>
      </c>
      <c r="B43" s="41">
        <f t="shared" si="4"/>
        <v>57</v>
      </c>
      <c r="C43" s="41">
        <f t="shared" si="5"/>
        <v>61</v>
      </c>
      <c r="D43" s="41">
        <f t="shared" si="6"/>
        <v>6</v>
      </c>
      <c r="E43" s="42" t="str">
        <f t="shared" si="2"/>
        <v>BAHIA DE CADIZ</v>
      </c>
      <c r="F43" s="42">
        <f t="shared" si="7"/>
        <v>57</v>
      </c>
      <c r="G43" s="42">
        <f t="shared" si="8"/>
        <v>61</v>
      </c>
      <c r="H43" s="45"/>
    </row>
    <row r="44" spans="1:9" x14ac:dyDescent="0.25">
      <c r="A44" s="42" t="str">
        <f t="shared" si="3"/>
        <v>BALEARES</v>
      </c>
      <c r="B44" s="41">
        <f t="shared" si="4"/>
        <v>90</v>
      </c>
      <c r="C44" s="41">
        <f t="shared" si="5"/>
        <v>87</v>
      </c>
      <c r="D44" s="41">
        <f t="shared" si="6"/>
        <v>4</v>
      </c>
      <c r="E44" s="42" t="e">
        <f t="shared" si="2"/>
        <v>#N/A</v>
      </c>
      <c r="F44" s="42" t="e">
        <f t="shared" si="7"/>
        <v>#N/A</v>
      </c>
      <c r="G44" s="42" t="e">
        <f t="shared" si="8"/>
        <v>#N/A</v>
      </c>
      <c r="H44" s="45"/>
    </row>
    <row r="45" spans="1:9" x14ac:dyDescent="0.25">
      <c r="A45" s="42" t="str">
        <f t="shared" si="3"/>
        <v>BARCELONA</v>
      </c>
      <c r="B45" s="41">
        <f t="shared" si="4"/>
        <v>148</v>
      </c>
      <c r="C45" s="41">
        <f t="shared" si="5"/>
        <v>144</v>
      </c>
      <c r="D45" s="41">
        <f t="shared" si="6"/>
        <v>3</v>
      </c>
      <c r="E45" s="42" t="str">
        <f>INDEX($A$38:$B$65,MATCH(ROW()-37,$D$38:$D$65,0),1)</f>
        <v>VALENCIA</v>
      </c>
      <c r="F45" s="42">
        <f t="shared" si="7"/>
        <v>20</v>
      </c>
      <c r="G45" s="42">
        <f t="shared" si="8"/>
        <v>33</v>
      </c>
      <c r="H45" s="45"/>
    </row>
    <row r="46" spans="1:9" x14ac:dyDescent="0.25">
      <c r="A46" s="42" t="str">
        <f t="shared" si="3"/>
        <v>BILBAO</v>
      </c>
      <c r="B46" s="41">
        <f t="shared" si="4"/>
        <v>5</v>
      </c>
      <c r="C46" s="41">
        <f t="shared" si="5"/>
        <v>5</v>
      </c>
      <c r="D46" s="41">
        <f t="shared" si="6"/>
        <v>14</v>
      </c>
      <c r="E46" s="42" t="str">
        <f>A47</f>
        <v>CARTAGENA</v>
      </c>
      <c r="F46" s="42">
        <f>LOOKUP(E46,$A$38:$A$65,$B$38:$B$65)</f>
        <v>13</v>
      </c>
      <c r="G46" s="42">
        <f>LOOKUP(E46,$A$38:$A$65,$C$38:$C$65)</f>
        <v>17</v>
      </c>
      <c r="H46" s="45"/>
    </row>
    <row r="47" spans="1:9" x14ac:dyDescent="0.25">
      <c r="A47" s="42" t="str">
        <f t="shared" si="3"/>
        <v>CARTAGENA</v>
      </c>
      <c r="B47" s="41">
        <f t="shared" si="4"/>
        <v>13</v>
      </c>
      <c r="C47" s="41">
        <f t="shared" si="5"/>
        <v>17</v>
      </c>
      <c r="D47" s="41">
        <f t="shared" si="6"/>
        <v>11</v>
      </c>
      <c r="E47" s="42" t="str">
        <f t="shared" si="2"/>
        <v>A CORUÑA</v>
      </c>
      <c r="F47" s="42">
        <f t="shared" si="7"/>
        <v>16</v>
      </c>
      <c r="G47" s="42">
        <f t="shared" si="8"/>
        <v>10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13</v>
      </c>
      <c r="G48" s="42">
        <f t="shared" si="8"/>
        <v>17</v>
      </c>
      <c r="H48" s="45"/>
    </row>
    <row r="49" spans="1:8" x14ac:dyDescent="0.25">
      <c r="A49" s="42" t="str">
        <f t="shared" si="3"/>
        <v>CEUTA</v>
      </c>
      <c r="B49" s="41">
        <f t="shared" si="4"/>
        <v>1</v>
      </c>
      <c r="C49" s="41">
        <f t="shared" si="5"/>
        <v>2</v>
      </c>
      <c r="D49" s="41">
        <f t="shared" si="6"/>
        <v>19</v>
      </c>
      <c r="E49" s="42" t="str">
        <f t="shared" si="2"/>
        <v>SEVILLA</v>
      </c>
      <c r="F49" s="42">
        <f t="shared" si="7"/>
        <v>12</v>
      </c>
      <c r="G49" s="42">
        <f t="shared" si="8"/>
        <v>15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1</v>
      </c>
      <c r="D50" s="41">
        <f t="shared" si="6"/>
        <v>16</v>
      </c>
      <c r="E50" s="42" t="str">
        <f t="shared" si="2"/>
        <v>ALMERIA</v>
      </c>
      <c r="F50" s="42">
        <f t="shared" si="7"/>
        <v>6</v>
      </c>
      <c r="G50" s="42">
        <f t="shared" si="8"/>
        <v>11</v>
      </c>
      <c r="H50" s="45"/>
    </row>
    <row r="51" spans="1:8" x14ac:dyDescent="0.25">
      <c r="A51" s="42" t="str">
        <f t="shared" si="3"/>
        <v>GIJON</v>
      </c>
      <c r="B51" s="41">
        <f t="shared" si="4"/>
        <v>1</v>
      </c>
      <c r="C51" s="41">
        <f t="shared" si="5"/>
        <v>2</v>
      </c>
      <c r="D51" s="41">
        <f t="shared" si="6"/>
        <v>19</v>
      </c>
      <c r="E51" s="42" t="str">
        <f t="shared" si="2"/>
        <v>BILBAO</v>
      </c>
      <c r="F51" s="42">
        <f t="shared" si="7"/>
        <v>5</v>
      </c>
      <c r="G51" s="42">
        <f t="shared" si="8"/>
        <v>5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3</v>
      </c>
      <c r="G52" s="42">
        <f t="shared" si="8"/>
        <v>6</v>
      </c>
      <c r="H52" s="45"/>
    </row>
    <row r="53" spans="1:8" x14ac:dyDescent="0.25">
      <c r="A53" s="42" t="str">
        <f t="shared" si="3"/>
        <v>LAS PALMAS</v>
      </c>
      <c r="B53" s="41">
        <f t="shared" si="4"/>
        <v>192</v>
      </c>
      <c r="C53" s="41">
        <f t="shared" si="5"/>
        <v>152</v>
      </c>
      <c r="D53" s="41">
        <f t="shared" si="6"/>
        <v>1</v>
      </c>
      <c r="E53" s="42" t="str">
        <f t="shared" si="2"/>
        <v>FERROL-SAN CIBRAO</v>
      </c>
      <c r="F53" s="42">
        <f t="shared" si="7"/>
        <v>2</v>
      </c>
      <c r="G53" s="42">
        <f t="shared" si="8"/>
        <v>1</v>
      </c>
      <c r="H53" s="45"/>
    </row>
    <row r="54" spans="1:8" x14ac:dyDescent="0.25">
      <c r="A54" s="42" t="str">
        <f t="shared" si="3"/>
        <v>MALAGA</v>
      </c>
      <c r="B54" s="41">
        <f t="shared" si="4"/>
        <v>68</v>
      </c>
      <c r="C54" s="41">
        <f t="shared" si="5"/>
        <v>73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</v>
      </c>
      <c r="G56" s="42">
        <f t="shared" si="8"/>
        <v>2</v>
      </c>
      <c r="H56" s="45"/>
    </row>
    <row r="57" spans="1:8" x14ac:dyDescent="0.25">
      <c r="A57" s="42" t="str">
        <f t="shared" si="3"/>
        <v>MOTRIL</v>
      </c>
      <c r="B57" s="41">
        <f t="shared" si="4"/>
        <v>3</v>
      </c>
      <c r="C57" s="41">
        <f t="shared" si="5"/>
        <v>6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182</v>
      </c>
      <c r="C59" s="41">
        <f t="shared" si="5"/>
        <v>146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12</v>
      </c>
      <c r="C61" s="41">
        <f t="shared" si="5"/>
        <v>15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20</v>
      </c>
      <c r="C63" s="41">
        <f t="shared" si="5"/>
        <v>33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20</v>
      </c>
      <c r="C64" s="41">
        <f t="shared" si="5"/>
        <v>16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1</v>
      </c>
      <c r="C65" s="41">
        <f t="shared" si="5"/>
        <v>2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6063CAB5-F79E-48B4-8E76-CC277CB5F3BD}"/>
</file>

<file path=customXml/itemProps2.xml><?xml version="1.0" encoding="utf-8"?>
<ds:datastoreItem xmlns:ds="http://schemas.openxmlformats.org/officeDocument/2006/customXml" ds:itemID="{6F81FC6C-6C09-47BB-B179-9E36BF3DDD43}"/>
</file>

<file path=customXml/itemProps3.xml><?xml version="1.0" encoding="utf-8"?>
<ds:datastoreItem xmlns:ds="http://schemas.openxmlformats.org/officeDocument/2006/customXml" ds:itemID="{610A87C1-0795-4B8D-98B7-287800538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