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<sst xmlns="http://schemas.openxmlformats.org/spreadsheetml/2006/main" count="755" uniqueCount="98">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</sst>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30644437</c:v>
                </c:pt>
                <c:pt idx="1">
                  <c:v>26476613</c:v>
                </c:pt>
                <c:pt idx="2">
                  <c:v>18688145</c:v>
                </c:pt>
                <c:pt idx="3">
                  <c:v>14267561</c:v>
                </c:pt>
                <c:pt idx="4">
                  <c:v>12274755</c:v>
                </c:pt>
                <c:pt idx="5">
                  <c:v>9522466</c:v>
                </c:pt>
                <c:pt idx="6">
                  <c:v>9505999</c:v>
                </c:pt>
                <c:pt idx="7">
                  <c:v>8554544</c:v>
                </c:pt>
                <c:pt idx="8">
                  <c:v>6195519</c:v>
                </c:pt>
                <c:pt idx="9">
                  <c:v>5837227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28262423</c:v>
                </c:pt>
                <c:pt idx="1">
                  <c:v>24679109</c:v>
                </c:pt>
                <c:pt idx="2">
                  <c:v>17110152</c:v>
                </c:pt>
                <c:pt idx="3">
                  <c:v>12641038</c:v>
                </c:pt>
                <c:pt idx="4">
                  <c:v>13639824</c:v>
                </c:pt>
                <c:pt idx="5">
                  <c:v>9128750</c:v>
                </c:pt>
                <c:pt idx="6">
                  <c:v>7478344</c:v>
                </c:pt>
                <c:pt idx="7">
                  <c:v>7772280</c:v>
                </c:pt>
                <c:pt idx="8">
                  <c:v>6372488</c:v>
                </c:pt>
                <c:pt idx="9">
                  <c:v>6622546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CARTAGENA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28361647</c:v>
                </c:pt>
                <c:pt idx="1">
                  <c:v>26364390</c:v>
                </c:pt>
                <c:pt idx="2">
                  <c:v>18278131</c:v>
                </c:pt>
                <c:pt idx="3">
                  <c:v>14139659</c:v>
                </c:pt>
                <c:pt idx="4">
                  <c:v>12219272</c:v>
                </c:pt>
                <c:pt idx="5">
                  <c:v>9429387</c:v>
                </c:pt>
                <c:pt idx="6">
                  <c:v>8530317</c:v>
                </c:pt>
                <c:pt idx="7">
                  <c:v>8502196</c:v>
                </c:pt>
                <c:pt idx="8">
                  <c:v>6149268</c:v>
                </c:pt>
                <c:pt idx="9">
                  <c:v>5490756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CARTAGENA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26336183</c:v>
                </c:pt>
                <c:pt idx="1">
                  <c:v>24569683</c:v>
                </c:pt>
                <c:pt idx="2">
                  <c:v>16731081</c:v>
                </c:pt>
                <c:pt idx="3">
                  <c:v>12202881</c:v>
                </c:pt>
                <c:pt idx="4">
                  <c:v>13574704</c:v>
                </c:pt>
                <c:pt idx="5">
                  <c:v>7225849</c:v>
                </c:pt>
                <c:pt idx="6">
                  <c:v>7747564</c:v>
                </c:pt>
                <c:pt idx="7">
                  <c:v>8238269</c:v>
                </c:pt>
                <c:pt idx="8">
                  <c:v>6317201</c:v>
                </c:pt>
                <c:pt idx="9">
                  <c:v>6131526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HUELVA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10224138</c:v>
                </c:pt>
                <c:pt idx="1">
                  <c:v>8257337</c:v>
                </c:pt>
                <c:pt idx="2">
                  <c:v>7953832</c:v>
                </c:pt>
                <c:pt idx="3">
                  <c:v>7014112</c:v>
                </c:pt>
                <c:pt idx="4">
                  <c:v>6753052</c:v>
                </c:pt>
                <c:pt idx="5">
                  <c:v>4714571</c:v>
                </c:pt>
                <c:pt idx="6">
                  <c:v>3327426</c:v>
                </c:pt>
                <c:pt idx="7">
                  <c:v>3302898</c:v>
                </c:pt>
                <c:pt idx="8">
                  <c:v>2993700</c:v>
                </c:pt>
                <c:pt idx="9">
                  <c:v>2025614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HUELVA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7286264</c:v>
                </c:pt>
                <c:pt idx="1">
                  <c:v>6994633</c:v>
                </c:pt>
                <c:pt idx="2">
                  <c:v>5446099</c:v>
                </c:pt>
                <c:pt idx="3">
                  <c:v>8135518</c:v>
                </c:pt>
                <c:pt idx="4">
                  <c:v>6237782</c:v>
                </c:pt>
                <c:pt idx="5">
                  <c:v>4470646</c:v>
                </c:pt>
                <c:pt idx="6">
                  <c:v>3032265</c:v>
                </c:pt>
                <c:pt idx="7">
                  <c:v>3147416</c:v>
                </c:pt>
                <c:pt idx="8">
                  <c:v>3350940</c:v>
                </c:pt>
                <c:pt idx="9">
                  <c:v>2162145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AVILES</c:v>
                </c:pt>
                <c:pt idx="5">
                  <c:v>ALMERIA</c:v>
                </c:pt>
                <c:pt idx="6">
                  <c:v>BARCELONA</c:v>
                </c:pt>
                <c:pt idx="7">
                  <c:v>CASTELLON</c:v>
                </c:pt>
                <c:pt idx="8">
                  <c:v>HUELVA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5151677</c:v>
                </c:pt>
                <c:pt idx="1">
                  <c:v>3677927</c:v>
                </c:pt>
                <c:pt idx="2">
                  <c:v>3272004</c:v>
                </c:pt>
                <c:pt idx="3">
                  <c:v>1970028</c:v>
                </c:pt>
                <c:pt idx="4">
                  <c:v>1516509</c:v>
                </c:pt>
                <c:pt idx="5">
                  <c:v>1485541</c:v>
                </c:pt>
                <c:pt idx="6">
                  <c:v>1375976</c:v>
                </c:pt>
                <c:pt idx="7">
                  <c:v>1342602</c:v>
                </c:pt>
                <c:pt idx="8">
                  <c:v>1339814</c:v>
                </c:pt>
                <c:pt idx="9">
                  <c:v>1329592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AVILES</c:v>
                </c:pt>
                <c:pt idx="5">
                  <c:v>ALMERIA</c:v>
                </c:pt>
                <c:pt idx="6">
                  <c:v>BARCELONA</c:v>
                </c:pt>
                <c:pt idx="7">
                  <c:v>CASTELLON</c:v>
                </c:pt>
                <c:pt idx="8">
                  <c:v>HUELVA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5408313</c:v>
                </c:pt>
                <c:pt idx="1">
                  <c:v>3863816</c:v>
                </c:pt>
                <c:pt idx="2">
                  <c:v>3667764</c:v>
                </c:pt>
                <c:pt idx="3">
                  <c:v>1772194</c:v>
                </c:pt>
                <c:pt idx="4">
                  <c:v>1182291</c:v>
                </c:pt>
                <c:pt idx="5">
                  <c:v>1378667</c:v>
                </c:pt>
                <c:pt idx="6">
                  <c:v>1273528</c:v>
                </c:pt>
                <c:pt idx="7">
                  <c:v>994655</c:v>
                </c:pt>
                <c:pt idx="8">
                  <c:v>1678649</c:v>
                </c:pt>
                <c:pt idx="9">
                  <c:v>1164880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23204879</c:v>
                </c:pt>
                <c:pt idx="1">
                  <c:v>17556313</c:v>
                </c:pt>
                <c:pt idx="2">
                  <c:v>12187584</c:v>
                </c:pt>
                <c:pt idx="3">
                  <c:v>6377140</c:v>
                </c:pt>
                <c:pt idx="4">
                  <c:v>3912294</c:v>
                </c:pt>
                <c:pt idx="5">
                  <c:v>3215285</c:v>
                </c:pt>
                <c:pt idx="6">
                  <c:v>2206295</c:v>
                </c:pt>
                <c:pt idx="7">
                  <c:v>1527233</c:v>
                </c:pt>
                <c:pt idx="8">
                  <c:v>1429956</c:v>
                </c:pt>
                <c:pt idx="9">
                  <c:v>950203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21450074</c:v>
                </c:pt>
                <c:pt idx="1">
                  <c:v>18533109</c:v>
                </c:pt>
                <c:pt idx="2">
                  <c:v>10986907</c:v>
                </c:pt>
                <c:pt idx="3">
                  <c:v>5959135</c:v>
                </c:pt>
                <c:pt idx="4">
                  <c:v>3436054</c:v>
                </c:pt>
                <c:pt idx="5">
                  <c:v>3158565</c:v>
                </c:pt>
                <c:pt idx="6">
                  <c:v>2405609</c:v>
                </c:pt>
                <c:pt idx="7">
                  <c:v>1575370</c:v>
                </c:pt>
                <c:pt idx="8">
                  <c:v>1352492</c:v>
                </c:pt>
                <c:pt idx="9">
                  <c:v>795455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26375</c:v>
                </c:pt>
                <c:pt idx="1">
                  <c:v>16756</c:v>
                </c:pt>
                <c:pt idx="2">
                  <c:v>10724</c:v>
                </c:pt>
                <c:pt idx="3">
                  <c:v>7295</c:v>
                </c:pt>
                <c:pt idx="4">
                  <c:v>5822</c:v>
                </c:pt>
                <c:pt idx="5">
                  <c:v>5553</c:v>
                </c:pt>
                <c:pt idx="6">
                  <c:v>3566</c:v>
                </c:pt>
                <c:pt idx="7">
                  <c:v>2029</c:v>
                </c:pt>
                <c:pt idx="8">
                  <c:v>1368</c:v>
                </c:pt>
                <c:pt idx="9">
                  <c:v>1191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GIJON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27678</c:v>
                </c:pt>
                <c:pt idx="1">
                  <c:v>16629</c:v>
                </c:pt>
                <c:pt idx="2">
                  <c:v>8167</c:v>
                </c:pt>
                <c:pt idx="3">
                  <c:v>6589</c:v>
                </c:pt>
                <c:pt idx="4">
                  <c:v>6697</c:v>
                </c:pt>
                <c:pt idx="5">
                  <c:v>6211</c:v>
                </c:pt>
                <c:pt idx="6">
                  <c:v>5052</c:v>
                </c:pt>
                <c:pt idx="7">
                  <c:v>1600</c:v>
                </c:pt>
                <c:pt idx="8">
                  <c:v>1517</c:v>
                </c:pt>
                <c:pt idx="9">
                  <c:v>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1324320</c:v>
                </c:pt>
                <c:pt idx="1">
                  <c:v>1020184</c:v>
                </c:pt>
                <c:pt idx="2">
                  <c:v>409066</c:v>
                </c:pt>
                <c:pt idx="3">
                  <c:v>345103</c:v>
                </c:pt>
                <c:pt idx="4">
                  <c:v>311339</c:v>
                </c:pt>
                <c:pt idx="5">
                  <c:v>111427</c:v>
                </c:pt>
                <c:pt idx="6">
                  <c:v>107778</c:v>
                </c:pt>
                <c:pt idx="7">
                  <c:v>78978</c:v>
                </c:pt>
                <c:pt idx="8">
                  <c:v>63586</c:v>
                </c:pt>
                <c:pt idx="9">
                  <c:v>57705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1221468</c:v>
                </c:pt>
                <c:pt idx="1">
                  <c:v>889182</c:v>
                </c:pt>
                <c:pt idx="2">
                  <c:v>377494</c:v>
                </c:pt>
                <c:pt idx="3">
                  <c:v>489065</c:v>
                </c:pt>
                <c:pt idx="4">
                  <c:v>266542</c:v>
                </c:pt>
                <c:pt idx="5">
                  <c:v>108733</c:v>
                </c:pt>
                <c:pt idx="6">
                  <c:v>126895</c:v>
                </c:pt>
                <c:pt idx="7">
                  <c:v>37166</c:v>
                </c:pt>
                <c:pt idx="8">
                  <c:v>53966</c:v>
                </c:pt>
                <c:pt idx="9">
                  <c:v>56058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14024660</c:v>
                </c:pt>
                <c:pt idx="1">
                  <c:v>12702611</c:v>
                </c:pt>
                <c:pt idx="2">
                  <c:v>3863215</c:v>
                </c:pt>
                <c:pt idx="3">
                  <c:v>3513117</c:v>
                </c:pt>
                <c:pt idx="4">
                  <c:v>2304162</c:v>
                </c:pt>
                <c:pt idx="5">
                  <c:v>443365</c:v>
                </c:pt>
                <c:pt idx="6">
                  <c:v>442255</c:v>
                </c:pt>
                <c:pt idx="7">
                  <c:v>293766</c:v>
                </c:pt>
                <c:pt idx="8">
                  <c:v>226034</c:v>
                </c:pt>
                <c:pt idx="9">
                  <c:v>192122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15659372</c:v>
                </c:pt>
                <c:pt idx="1">
                  <c:v>11862893</c:v>
                </c:pt>
                <c:pt idx="2">
                  <c:v>3542175</c:v>
                </c:pt>
                <c:pt idx="3">
                  <c:v>2835189</c:v>
                </c:pt>
                <c:pt idx="4">
                  <c:v>2957375</c:v>
                </c:pt>
                <c:pt idx="5">
                  <c:v>0</c:v>
                </c:pt>
                <c:pt idx="6">
                  <c:v>392228</c:v>
                </c:pt>
                <c:pt idx="7">
                  <c:v>196436</c:v>
                </c:pt>
                <c:pt idx="8">
                  <c:v>97301</c:v>
                </c:pt>
                <c:pt idx="9">
                  <c:v>115994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13896049</c:v>
                </c:pt>
                <c:pt idx="1">
                  <c:v>12687175</c:v>
                </c:pt>
                <c:pt idx="2">
                  <c:v>3490806</c:v>
                </c:pt>
                <c:pt idx="3">
                  <c:v>3395520</c:v>
                </c:pt>
                <c:pt idx="4">
                  <c:v>723804</c:v>
                </c:pt>
                <c:pt idx="5">
                  <c:v>442255</c:v>
                </c:pt>
                <c:pt idx="6">
                  <c:v>69959</c:v>
                </c:pt>
                <c:pt idx="7">
                  <c:v>66477</c:v>
                </c:pt>
                <c:pt idx="8">
                  <c:v>31431</c:v>
                </c:pt>
                <c:pt idx="9">
                  <c:v>18901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15600107</c:v>
                </c:pt>
                <c:pt idx="1">
                  <c:v>11849243</c:v>
                </c:pt>
                <c:pt idx="2">
                  <c:v>3349685</c:v>
                </c:pt>
                <c:pt idx="3">
                  <c:v>2707225</c:v>
                </c:pt>
                <c:pt idx="4">
                  <c:v>922793</c:v>
                </c:pt>
                <c:pt idx="5">
                  <c:v>392228</c:v>
                </c:pt>
                <c:pt idx="6">
                  <c:v>79454</c:v>
                </c:pt>
                <c:pt idx="7">
                  <c:v>68662</c:v>
                </c:pt>
                <c:pt idx="8">
                  <c:v>42804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20011782</c:v>
                </c:pt>
                <c:pt idx="1">
                  <c:v>15209497</c:v>
                </c:pt>
                <c:pt idx="2">
                  <c:v>8621785</c:v>
                </c:pt>
                <c:pt idx="3">
                  <c:v>4832638</c:v>
                </c:pt>
                <c:pt idx="4">
                  <c:v>2317992</c:v>
                </c:pt>
                <c:pt idx="5">
                  <c:v>1081199</c:v>
                </c:pt>
                <c:pt idx="6">
                  <c:v>1073155</c:v>
                </c:pt>
                <c:pt idx="7">
                  <c:v>962861</c:v>
                </c:pt>
                <c:pt idx="8">
                  <c:v>651055</c:v>
                </c:pt>
                <c:pt idx="9">
                  <c:v>527126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18566530</c:v>
                </c:pt>
                <c:pt idx="1">
                  <c:v>16382382</c:v>
                </c:pt>
                <c:pt idx="2">
                  <c:v>7397276</c:v>
                </c:pt>
                <c:pt idx="3">
                  <c:v>4708098</c:v>
                </c:pt>
                <c:pt idx="4">
                  <c:v>2065959</c:v>
                </c:pt>
                <c:pt idx="5">
                  <c:v>1231826</c:v>
                </c:pt>
                <c:pt idx="6">
                  <c:v>1194205</c:v>
                </c:pt>
                <c:pt idx="7">
                  <c:v>883314</c:v>
                </c:pt>
                <c:pt idx="8">
                  <c:v>458134</c:v>
                </c:pt>
                <c:pt idx="9">
                  <c:v>450477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3566115</c:v>
                </c:pt>
                <c:pt idx="1">
                  <c:v>3125536</c:v>
                </c:pt>
                <c:pt idx="2">
                  <c:v>2280137</c:v>
                </c:pt>
                <c:pt idx="3">
                  <c:v>2272979</c:v>
                </c:pt>
                <c:pt idx="4">
                  <c:v>1039881</c:v>
                </c:pt>
                <c:pt idx="5">
                  <c:v>938971</c:v>
                </c:pt>
                <c:pt idx="6">
                  <c:v>550151</c:v>
                </c:pt>
                <c:pt idx="7">
                  <c:v>445084</c:v>
                </c:pt>
                <c:pt idx="8">
                  <c:v>444589</c:v>
                </c:pt>
                <c:pt idx="9">
                  <c:v>338612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3567530</c:v>
                </c:pt>
                <c:pt idx="1">
                  <c:v>3117203</c:v>
                </c:pt>
                <c:pt idx="2">
                  <c:v>2001830</c:v>
                </c:pt>
                <c:pt idx="3">
                  <c:v>2020713</c:v>
                </c:pt>
                <c:pt idx="4">
                  <c:v>1384341</c:v>
                </c:pt>
                <c:pt idx="5">
                  <c:v>953463</c:v>
                </c:pt>
                <c:pt idx="6">
                  <c:v>502261</c:v>
                </c:pt>
                <c:pt idx="7">
                  <c:v>431840</c:v>
                </c:pt>
                <c:pt idx="8">
                  <c:v>548748</c:v>
                </c:pt>
                <c:pt idx="9">
                  <c:v>367244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1763694</c:v>
                </c:pt>
                <c:pt idx="1">
                  <c:v>1228623</c:v>
                </c:pt>
                <c:pt idx="2">
                  <c:v>884297.5</c:v>
                </c:pt>
                <c:pt idx="3">
                  <c:v>458136</c:v>
                </c:pt>
                <c:pt idx="4">
                  <c:v>218393</c:v>
                </c:pt>
                <c:pt idx="5">
                  <c:v>135867</c:v>
                </c:pt>
                <c:pt idx="6">
                  <c:v>132982</c:v>
                </c:pt>
                <c:pt idx="7">
                  <c:v>94341</c:v>
                </c:pt>
                <c:pt idx="8">
                  <c:v>90508.5</c:v>
                </c:pt>
                <c:pt idx="9">
                  <c:v>68401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1636440</c:v>
                </c:pt>
                <c:pt idx="1">
                  <c:v>1259164</c:v>
                </c:pt>
                <c:pt idx="2">
                  <c:v>746608.5</c:v>
                </c:pt>
                <c:pt idx="3">
                  <c:v>436820</c:v>
                </c:pt>
                <c:pt idx="4">
                  <c:v>194288.75</c:v>
                </c:pt>
                <c:pt idx="5">
                  <c:v>147065</c:v>
                </c:pt>
                <c:pt idx="6">
                  <c:v>134576</c:v>
                </c:pt>
                <c:pt idx="7">
                  <c:v>107270</c:v>
                </c:pt>
                <c:pt idx="8">
                  <c:v>86108</c:v>
                </c:pt>
                <c:pt idx="9">
                  <c:v>59969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1114566</c:v>
                </c:pt>
                <c:pt idx="1">
                  <c:v>852213</c:v>
                </c:pt>
                <c:pt idx="2">
                  <c:v>324541.5</c:v>
                </c:pt>
                <c:pt idx="3">
                  <c:v>279671</c:v>
                </c:pt>
                <c:pt idx="4">
                  <c:v>124103</c:v>
                </c:pt>
                <c:pt idx="5">
                  <c:v>61329</c:v>
                </c:pt>
                <c:pt idx="6">
                  <c:v>5609</c:v>
                </c:pt>
                <c:pt idx="7">
                  <c:v>3553</c:v>
                </c:pt>
                <c:pt idx="8">
                  <c:v>1947.25</c:v>
                </c:pt>
                <c:pt idx="9">
                  <c:v>1728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1192001</c:v>
                </c:pt>
                <c:pt idx="1">
                  <c:v>792544</c:v>
                </c:pt>
                <c:pt idx="2">
                  <c:v>240150.5</c:v>
                </c:pt>
                <c:pt idx="3">
                  <c:v>253577</c:v>
                </c:pt>
                <c:pt idx="4">
                  <c:v>127268</c:v>
                </c:pt>
                <c:pt idx="5">
                  <c:v>78869</c:v>
                </c:pt>
                <c:pt idx="6">
                  <c:v>5816</c:v>
                </c:pt>
                <c:pt idx="7">
                  <c:v>4641</c:v>
                </c:pt>
                <c:pt idx="8">
                  <c:v>2327.25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143238</c:v>
                </c:pt>
                <c:pt idx="1">
                  <c:v>130245</c:v>
                </c:pt>
                <c:pt idx="2">
                  <c:v>78664.5</c:v>
                </c:pt>
                <c:pt idx="3">
                  <c:v>59383</c:v>
                </c:pt>
                <c:pt idx="4">
                  <c:v>58635</c:v>
                </c:pt>
                <c:pt idx="5">
                  <c:v>46747</c:v>
                </c:pt>
                <c:pt idx="6">
                  <c:v>29009</c:v>
                </c:pt>
                <c:pt idx="7">
                  <c:v>18513.75</c:v>
                </c:pt>
                <c:pt idx="8">
                  <c:v>16032.5</c:v>
                </c:pt>
                <c:pt idx="9">
                  <c:v>13100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143246</c:v>
                </c:pt>
                <c:pt idx="1">
                  <c:v>123350</c:v>
                </c:pt>
                <c:pt idx="2">
                  <c:v>81593.5</c:v>
                </c:pt>
                <c:pt idx="3">
                  <c:v>57405</c:v>
                </c:pt>
                <c:pt idx="4">
                  <c:v>50218</c:v>
                </c:pt>
                <c:pt idx="5">
                  <c:v>53486</c:v>
                </c:pt>
                <c:pt idx="6">
                  <c:v>34039</c:v>
                </c:pt>
                <c:pt idx="7">
                  <c:v>19734</c:v>
                </c:pt>
                <c:pt idx="8">
                  <c:v>28922.5</c:v>
                </c:pt>
                <c:pt idx="9">
                  <c:v>18219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852098</c:v>
                </c:pt>
                <c:pt idx="1">
                  <c:v>481091.5</c:v>
                </c:pt>
                <c:pt idx="2">
                  <c:v>197932</c:v>
                </c:pt>
                <c:pt idx="3">
                  <c:v>105705</c:v>
                </c:pt>
                <c:pt idx="4">
                  <c:v>73855.5</c:v>
                </c:pt>
                <c:pt idx="5">
                  <c:v>46311</c:v>
                </c:pt>
                <c:pt idx="6">
                  <c:v>35224</c:v>
                </c:pt>
                <c:pt idx="7">
                  <c:v>22192</c:v>
                </c:pt>
                <c:pt idx="8">
                  <c:v>17423</c:v>
                </c:pt>
                <c:pt idx="9">
                  <c:v>16082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786491</c:v>
                </c:pt>
                <c:pt idx="1">
                  <c:v>424864.5</c:v>
                </c:pt>
                <c:pt idx="2">
                  <c:v>172227.5</c:v>
                </c:pt>
                <c:pt idx="3">
                  <c:v>64046</c:v>
                </c:pt>
                <c:pt idx="4">
                  <c:v>63248</c:v>
                </c:pt>
                <c:pt idx="5">
                  <c:v>34329</c:v>
                </c:pt>
                <c:pt idx="6">
                  <c:v>39979</c:v>
                </c:pt>
                <c:pt idx="7">
                  <c:v>24339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911481</c:v>
                </c:pt>
                <c:pt idx="1">
                  <c:v>559756</c:v>
                </c:pt>
                <c:pt idx="2">
                  <c:v>216445.75</c:v>
                </c:pt>
                <c:pt idx="3">
                  <c:v>178465</c:v>
                </c:pt>
                <c:pt idx="4">
                  <c:v>130258</c:v>
                </c:pt>
                <c:pt idx="5">
                  <c:v>114057</c:v>
                </c:pt>
                <c:pt idx="6">
                  <c:v>86955.5</c:v>
                </c:pt>
                <c:pt idx="7">
                  <c:v>68401</c:v>
                </c:pt>
                <c:pt idx="8">
                  <c:v>62047</c:v>
                </c:pt>
                <c:pt idx="9">
                  <c:v>48206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843896</c:v>
                </c:pt>
                <c:pt idx="1">
                  <c:v>506458</c:v>
                </c:pt>
                <c:pt idx="2">
                  <c:v>191961.5</c:v>
                </c:pt>
                <c:pt idx="3">
                  <c:v>183243</c:v>
                </c:pt>
                <c:pt idx="4">
                  <c:v>141249</c:v>
                </c:pt>
                <c:pt idx="5">
                  <c:v>67163</c:v>
                </c:pt>
                <c:pt idx="6">
                  <c:v>81467</c:v>
                </c:pt>
                <c:pt idx="7">
                  <c:v>59969</c:v>
                </c:pt>
                <c:pt idx="8">
                  <c:v>61451</c:v>
                </c:pt>
                <c:pt idx="9">
                  <c:v>35102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1839575</c:v>
                </c:pt>
                <c:pt idx="1">
                  <c:v>1400714</c:v>
                </c:pt>
                <c:pt idx="2">
                  <c:v>1128845</c:v>
                </c:pt>
                <c:pt idx="3">
                  <c:v>1058181</c:v>
                </c:pt>
                <c:pt idx="4">
                  <c:v>688713</c:v>
                </c:pt>
                <c:pt idx="5">
                  <c:v>672582</c:v>
                </c:pt>
                <c:pt idx="6">
                  <c:v>296971</c:v>
                </c:pt>
                <c:pt idx="7">
                  <c:v>195557</c:v>
                </c:pt>
                <c:pt idx="8">
                  <c:v>186612</c:v>
                </c:pt>
                <c:pt idx="9">
                  <c:v>170121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1801535</c:v>
                </c:pt>
                <c:pt idx="1">
                  <c:v>1499062</c:v>
                </c:pt>
                <c:pt idx="2">
                  <c:v>1298648</c:v>
                </c:pt>
                <c:pt idx="3">
                  <c:v>946693</c:v>
                </c:pt>
                <c:pt idx="4">
                  <c:v>569667</c:v>
                </c:pt>
                <c:pt idx="5">
                  <c:v>708667</c:v>
                </c:pt>
                <c:pt idx="6">
                  <c:v>255217</c:v>
                </c:pt>
                <c:pt idx="7">
                  <c:v>203291</c:v>
                </c:pt>
                <c:pt idx="8">
                  <c:v>211609</c:v>
                </c:pt>
                <c:pt idx="9">
                  <c:v>145195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719871</c:v>
                </c:pt>
                <c:pt idx="1">
                  <c:v>397410</c:v>
                </c:pt>
                <c:pt idx="2">
                  <c:v>396395</c:v>
                </c:pt>
                <c:pt idx="3">
                  <c:v>360849</c:v>
                </c:pt>
                <c:pt idx="4">
                  <c:v>201408</c:v>
                </c:pt>
                <c:pt idx="5">
                  <c:v>132070</c:v>
                </c:pt>
                <c:pt idx="6">
                  <c:v>85359</c:v>
                </c:pt>
                <c:pt idx="7">
                  <c:v>74296</c:v>
                </c:pt>
                <c:pt idx="8">
                  <c:v>41856</c:v>
                </c:pt>
                <c:pt idx="9">
                  <c:v>39454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634302</c:v>
                </c:pt>
                <c:pt idx="1">
                  <c:v>323650</c:v>
                </c:pt>
                <c:pt idx="2">
                  <c:v>277988</c:v>
                </c:pt>
                <c:pt idx="3">
                  <c:v>358584</c:v>
                </c:pt>
                <c:pt idx="4">
                  <c:v>150332</c:v>
                </c:pt>
                <c:pt idx="5">
                  <c:v>88680</c:v>
                </c:pt>
                <c:pt idx="6">
                  <c:v>69135</c:v>
                </c:pt>
                <c:pt idx="7">
                  <c:v>76234</c:v>
                </c:pt>
                <c:pt idx="8">
                  <c:v>23001</c:v>
                </c:pt>
                <c:pt idx="9">
                  <c:v>24566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327645</c:v>
                </c:pt>
                <c:pt idx="1">
                  <c:v>272846</c:v>
                </c:pt>
                <c:pt idx="2">
                  <c:v>133763</c:v>
                </c:pt>
                <c:pt idx="3">
                  <c:v>103155</c:v>
                </c:pt>
                <c:pt idx="4">
                  <c:v>81077</c:v>
                </c:pt>
                <c:pt idx="5">
                  <c:v>70281</c:v>
                </c:pt>
                <c:pt idx="6">
                  <c:v>29571</c:v>
                </c:pt>
                <c:pt idx="7">
                  <c:v>29489</c:v>
                </c:pt>
                <c:pt idx="8">
                  <c:v>22191</c:v>
                </c:pt>
                <c:pt idx="9">
                  <c:v>20698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363569</c:v>
                </c:pt>
                <c:pt idx="1">
                  <c:v>276996</c:v>
                </c:pt>
                <c:pt idx="2">
                  <c:v>149917</c:v>
                </c:pt>
                <c:pt idx="3">
                  <c:v>108708</c:v>
                </c:pt>
                <c:pt idx="4">
                  <c:v>70479</c:v>
                </c:pt>
                <c:pt idx="5">
                  <c:v>73820</c:v>
                </c:pt>
                <c:pt idx="6">
                  <c:v>31287</c:v>
                </c:pt>
                <c:pt idx="7">
                  <c:v>22765</c:v>
                </c:pt>
                <c:pt idx="8">
                  <c:v>20634</c:v>
                </c:pt>
                <c:pt idx="9">
                  <c:v>25395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11260</c:v>
                </c:pt>
                <c:pt idx="1">
                  <c:v>6110</c:v>
                </c:pt>
                <c:pt idx="2">
                  <c:v>5131</c:v>
                </c:pt>
                <c:pt idx="3">
                  <c:v>4793</c:v>
                </c:pt>
                <c:pt idx="4">
                  <c:v>4544</c:v>
                </c:pt>
                <c:pt idx="5">
                  <c:v>3138</c:v>
                </c:pt>
                <c:pt idx="6">
                  <c:v>2836</c:v>
                </c:pt>
                <c:pt idx="7">
                  <c:v>1342</c:v>
                </c:pt>
                <c:pt idx="8">
                  <c:v>1221</c:v>
                </c:pt>
                <c:pt idx="9">
                  <c:v>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10436</c:v>
                </c:pt>
                <c:pt idx="1">
                  <c:v>7035</c:v>
                </c:pt>
                <c:pt idx="2">
                  <c:v>4883</c:v>
                </c:pt>
                <c:pt idx="3">
                  <c:v>3135</c:v>
                </c:pt>
                <c:pt idx="4">
                  <c:v>4378</c:v>
                </c:pt>
                <c:pt idx="5">
                  <c:v>3131</c:v>
                </c:pt>
                <c:pt idx="6">
                  <c:v>2838</c:v>
                </c:pt>
                <c:pt idx="7">
                  <c:v>1313</c:v>
                </c:pt>
                <c:pt idx="8">
                  <c:v>1329</c:v>
                </c:pt>
                <c:pt idx="9">
                  <c:v>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127939169</c:v>
                </c:pt>
                <c:pt idx="1">
                  <c:v>101066540</c:v>
                </c:pt>
                <c:pt idx="2">
                  <c:v>89282786</c:v>
                </c:pt>
                <c:pt idx="3">
                  <c:v>84200421</c:v>
                </c:pt>
                <c:pt idx="4">
                  <c:v>79839728</c:v>
                </c:pt>
                <c:pt idx="5">
                  <c:v>57479369</c:v>
                </c:pt>
                <c:pt idx="6">
                  <c:v>26639837</c:v>
                </c:pt>
                <c:pt idx="7">
                  <c:v>17569132</c:v>
                </c:pt>
                <c:pt idx="8">
                  <c:v>17409203</c:v>
                </c:pt>
                <c:pt idx="9">
                  <c:v>16446485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107152340</c:v>
                </c:pt>
                <c:pt idx="1">
                  <c:v>93521643</c:v>
                </c:pt>
                <c:pt idx="2">
                  <c:v>83261665</c:v>
                </c:pt>
                <c:pt idx="3">
                  <c:v>73608935</c:v>
                </c:pt>
                <c:pt idx="4">
                  <c:v>76131511</c:v>
                </c:pt>
                <c:pt idx="5">
                  <c:v>51360641</c:v>
                </c:pt>
                <c:pt idx="6">
                  <c:v>25577395</c:v>
                </c:pt>
                <c:pt idx="7">
                  <c:v>16951734</c:v>
                </c:pt>
                <c:pt idx="8">
                  <c:v>19430890</c:v>
                </c:pt>
                <c:pt idx="9">
                  <c:v>14293235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266</c:v>
                </c:pt>
                <c:pt idx="1">
                  <c:v>211</c:v>
                </c:pt>
                <c:pt idx="2">
                  <c:v>199</c:v>
                </c:pt>
                <c:pt idx="3">
                  <c:v>197</c:v>
                </c:pt>
                <c:pt idx="4">
                  <c:v>109</c:v>
                </c:pt>
                <c:pt idx="5">
                  <c:v>98</c:v>
                </c:pt>
                <c:pt idx="6">
                  <c:v>46</c:v>
                </c:pt>
                <c:pt idx="7">
                  <c:v>43</c:v>
                </c:pt>
                <c:pt idx="8">
                  <c:v>27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254</c:v>
                </c:pt>
                <c:pt idx="1">
                  <c:v>172</c:v>
                </c:pt>
                <c:pt idx="2">
                  <c:v>165</c:v>
                </c:pt>
                <c:pt idx="3">
                  <c:v>178</c:v>
                </c:pt>
                <c:pt idx="4">
                  <c:v>101</c:v>
                </c:pt>
                <c:pt idx="5">
                  <c:v>92</c:v>
                </c:pt>
                <c:pt idx="6">
                  <c:v>53</c:v>
                </c:pt>
                <c:pt idx="7">
                  <c:v>40</c:v>
                </c:pt>
                <c:pt idx="8">
                  <c:v>27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40724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10846229</v>
      </c>
      <c r="E8" s="65">
        <v>12289337</v>
      </c>
      <c r="F8" s="65">
        <v>56217404</v>
      </c>
      <c r="G8" s="65">
        <v>62260194</v>
      </c>
      <c r="H8" s="65">
        <v>6042790</v>
      </c>
      <c r="I8" s="66">
        <f>((G8*100/F8)-100)</f>
        <v>10.74896663673762</v>
      </c>
    </row>
    <row r="9" spans="1:9" x14ac:dyDescent="0.25">
      <c r="A9" s="67"/>
      <c r="B9" s="68"/>
      <c r="C9" s="64" t="s">
        <v>15</v>
      </c>
      <c r="D9" s="65">
        <v>6653038</v>
      </c>
      <c r="E9" s="65">
        <v>7092342</v>
      </c>
      <c r="F9" s="65">
        <v>31903405</v>
      </c>
      <c r="G9" s="65">
        <v>31988711</v>
      </c>
      <c r="H9" s="65">
        <v>85306</v>
      </c>
      <c r="I9" s="66">
        <f t="shared" ref="I9:I19" si="0">((G9*100/F9)-100)</f>
        <v>0.26738838691356648</v>
      </c>
    </row>
    <row r="10" spans="1:9" x14ac:dyDescent="0.25">
      <c r="A10" s="67"/>
      <c r="B10" s="63" t="s">
        <v>16</v>
      </c>
      <c r="C10" s="64" t="s">
        <v>17</v>
      </c>
      <c r="D10" s="65">
        <v>4734476</v>
      </c>
      <c r="E10" s="65">
        <v>5098896</v>
      </c>
      <c r="F10" s="65">
        <v>21552684</v>
      </c>
      <c r="G10" s="65">
        <v>23297787</v>
      </c>
      <c r="H10" s="65">
        <v>1745103</v>
      </c>
      <c r="I10" s="66">
        <f t="shared" si="0"/>
        <v>8.0969173027359318</v>
      </c>
    </row>
    <row r="11" spans="1:9" x14ac:dyDescent="0.25">
      <c r="A11" s="67"/>
      <c r="B11" s="67"/>
      <c r="C11" s="64" t="s">
        <v>18</v>
      </c>
      <c r="D11" s="65">
        <v>12323449</v>
      </c>
      <c r="E11" s="65">
        <v>12512887</v>
      </c>
      <c r="F11" s="65">
        <v>55745304</v>
      </c>
      <c r="G11" s="65">
        <v>57678740</v>
      </c>
      <c r="H11" s="65">
        <v>1933436</v>
      </c>
      <c r="I11" s="66">
        <f t="shared" si="0"/>
        <v>3.4683387859899426</v>
      </c>
    </row>
    <row r="12" spans="1:9" x14ac:dyDescent="0.25">
      <c r="A12" s="68"/>
      <c r="B12" s="68"/>
      <c r="C12" s="64" t="s">
        <v>2</v>
      </c>
      <c r="D12" s="65">
        <v>17057925</v>
      </c>
      <c r="E12" s="65">
        <v>17611783</v>
      </c>
      <c r="F12" s="65">
        <v>77297988</v>
      </c>
      <c r="G12" s="65">
        <v>80976527</v>
      </c>
      <c r="H12" s="65">
        <v>3678539</v>
      </c>
      <c r="I12" s="66">
        <f t="shared" si="0"/>
        <v>4.7589065319526753</v>
      </c>
    </row>
    <row r="13" spans="1:9" x14ac:dyDescent="0.25">
      <c r="A13" s="69"/>
      <c r="B13" s="69"/>
      <c r="C13" s="70" t="s">
        <v>2</v>
      </c>
      <c r="D13" s="71">
        <v>34557192</v>
      </c>
      <c r="E13" s="71">
        <v>36993462</v>
      </c>
      <c r="F13" s="71">
        <v>165418797</v>
      </c>
      <c r="G13" s="71">
        <v>175225432</v>
      </c>
      <c r="H13" s="71">
        <v>9806635</v>
      </c>
      <c r="I13" s="72">
        <f t="shared" si="0"/>
        <v>5.9283679834765053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18394</v>
      </c>
      <c r="E14" s="65">
        <v>18397</v>
      </c>
      <c r="F14" s="65">
        <v>91013</v>
      </c>
      <c r="G14" s="65">
        <v>87825</v>
      </c>
      <c r="H14" s="65">
        <v>-3188</v>
      </c>
      <c r="I14" s="66">
        <f t="shared" si="0"/>
        <v>-3.5027963038247236</v>
      </c>
    </row>
    <row r="15" spans="1:9" x14ac:dyDescent="0.25">
      <c r="A15" s="67"/>
      <c r="B15" s="63" t="s">
        <v>7</v>
      </c>
      <c r="C15" s="64" t="s">
        <v>8</v>
      </c>
      <c r="D15" s="65">
        <v>547834</v>
      </c>
      <c r="E15" s="65">
        <v>819958</v>
      </c>
      <c r="F15" s="65">
        <v>2943144</v>
      </c>
      <c r="G15" s="65">
        <v>3147883</v>
      </c>
      <c r="H15" s="65">
        <v>204739</v>
      </c>
      <c r="I15" s="66">
        <f t="shared" si="0"/>
        <v>6.9564723982244772</v>
      </c>
    </row>
    <row r="16" spans="1:9" x14ac:dyDescent="0.25">
      <c r="A16" s="67"/>
      <c r="B16" s="68"/>
      <c r="C16" s="64" t="s">
        <v>9</v>
      </c>
      <c r="D16" s="65">
        <v>245136</v>
      </c>
      <c r="E16" s="65">
        <v>263201</v>
      </c>
      <c r="F16" s="65">
        <v>1042028</v>
      </c>
      <c r="G16" s="65">
        <v>1026068</v>
      </c>
      <c r="H16" s="65">
        <v>-15960</v>
      </c>
      <c r="I16" s="66">
        <f t="shared" si="0"/>
        <v>-1.5316287086335478</v>
      </c>
    </row>
    <row r="17" spans="1:9" x14ac:dyDescent="0.25">
      <c r="A17" s="68"/>
      <c r="B17" s="73" t="s">
        <v>10</v>
      </c>
      <c r="C17" s="64" t="s">
        <v>11</v>
      </c>
      <c r="D17" s="65">
        <v>265588</v>
      </c>
      <c r="E17" s="65">
        <v>249643</v>
      </c>
      <c r="F17" s="65">
        <v>1387568</v>
      </c>
      <c r="G17" s="65">
        <v>1142226</v>
      </c>
      <c r="H17" s="65">
        <v>-245342</v>
      </c>
      <c r="I17" s="66">
        <f t="shared" si="0"/>
        <v>-17.681439756465991</v>
      </c>
    </row>
    <row r="18" spans="1:9" x14ac:dyDescent="0.25">
      <c r="A18" s="74"/>
      <c r="B18" s="74"/>
      <c r="C18" s="70" t="s">
        <v>2</v>
      </c>
      <c r="D18" s="71">
        <v>1076952</v>
      </c>
      <c r="E18" s="71">
        <v>1351199</v>
      </c>
      <c r="F18" s="71">
        <v>5463753</v>
      </c>
      <c r="G18" s="71">
        <v>5404002</v>
      </c>
      <c r="H18" s="71">
        <v>-59751</v>
      </c>
      <c r="I18" s="72">
        <f t="shared" si="0"/>
        <v>-1.0935889671440151</v>
      </c>
    </row>
    <row r="19" spans="1:9" x14ac:dyDescent="0.25">
      <c r="A19" s="75"/>
      <c r="B19" s="75"/>
      <c r="C19" s="76" t="s">
        <v>1</v>
      </c>
      <c r="D19" s="77">
        <f>+D13+D18</f>
        <v>35634144</v>
      </c>
      <c r="E19" s="77">
        <f t="shared" ref="E19:G19" si="1">+E13+E18</f>
        <v>38344661</v>
      </c>
      <c r="F19" s="77">
        <f t="shared" si="1"/>
        <v>170882550</v>
      </c>
      <c r="G19" s="77">
        <f t="shared" si="1"/>
        <v>180629434</v>
      </c>
      <c r="H19" s="77">
        <f t="shared" ref="H19" si="2">G19-F19</f>
        <v>9746884</v>
      </c>
      <c r="I19" s="78">
        <f t="shared" si="0"/>
        <v>5.7038498079528921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8449259</v>
      </c>
      <c r="E21" s="65">
        <v>8406190</v>
      </c>
      <c r="F21" s="65">
        <v>38310772</v>
      </c>
      <c r="G21" s="65">
        <v>38313254</v>
      </c>
      <c r="H21" s="65">
        <v>2482</v>
      </c>
      <c r="I21" s="66">
        <f t="shared" ref="I21:I34" si="3">((G21*100/F21)-100)</f>
        <v>6.4785956284083568E-3</v>
      </c>
    </row>
    <row r="22" spans="1:9" x14ac:dyDescent="0.25">
      <c r="A22" s="67"/>
      <c r="B22" s="68"/>
      <c r="C22" s="64" t="s">
        <v>22</v>
      </c>
      <c r="D22" s="65">
        <v>7853765</v>
      </c>
      <c r="E22" s="65">
        <v>7575675</v>
      </c>
      <c r="F22" s="65">
        <v>35016791</v>
      </c>
      <c r="G22" s="65">
        <v>34856162</v>
      </c>
      <c r="H22" s="65">
        <v>-160629</v>
      </c>
      <c r="I22" s="66">
        <f t="shared" si="3"/>
        <v>-0.45871993238900188</v>
      </c>
    </row>
    <row r="23" spans="1:9" x14ac:dyDescent="0.25">
      <c r="A23" s="67"/>
      <c r="B23" s="73" t="s">
        <v>23</v>
      </c>
      <c r="C23" s="64" t="s">
        <v>24</v>
      </c>
      <c r="D23" s="65">
        <v>3661950</v>
      </c>
      <c r="E23" s="65">
        <v>3741586</v>
      </c>
      <c r="F23" s="65">
        <v>16541525</v>
      </c>
      <c r="G23" s="65">
        <v>16766843</v>
      </c>
      <c r="H23" s="65">
        <v>225318</v>
      </c>
      <c r="I23" s="66">
        <f t="shared" si="3"/>
        <v>1.3621355951159302</v>
      </c>
    </row>
    <row r="24" spans="1:9" x14ac:dyDescent="0.25">
      <c r="A24" s="67"/>
      <c r="B24" s="63" t="s">
        <v>25</v>
      </c>
      <c r="C24" s="64" t="s">
        <v>26</v>
      </c>
      <c r="D24" s="65">
        <v>1071707.25</v>
      </c>
      <c r="E24" s="65">
        <v>1173015.75</v>
      </c>
      <c r="F24" s="65">
        <v>5065086.75</v>
      </c>
      <c r="G24" s="65">
        <v>5334198.5</v>
      </c>
      <c r="H24" s="65">
        <v>269111.75</v>
      </c>
      <c r="I24" s="66">
        <f t="shared" si="3"/>
        <v>5.3130728708644597</v>
      </c>
    </row>
    <row r="25" spans="1:9" x14ac:dyDescent="0.25">
      <c r="A25" s="67"/>
      <c r="B25" s="67"/>
      <c r="C25" s="64" t="s">
        <v>21</v>
      </c>
      <c r="D25" s="65">
        <v>575236.75</v>
      </c>
      <c r="E25" s="65">
        <v>568583.5</v>
      </c>
      <c r="F25" s="65">
        <v>2697580.75</v>
      </c>
      <c r="G25" s="65">
        <v>2772020.75</v>
      </c>
      <c r="H25" s="65">
        <v>74440</v>
      </c>
      <c r="I25" s="66">
        <f t="shared" si="3"/>
        <v>2.7595096087485018</v>
      </c>
    </row>
    <row r="26" spans="1:9" x14ac:dyDescent="0.25">
      <c r="A26" s="67"/>
      <c r="B26" s="67"/>
      <c r="C26" s="64" t="s">
        <v>27</v>
      </c>
      <c r="D26" s="65">
        <v>138793.5</v>
      </c>
      <c r="E26" s="65">
        <v>132465.25</v>
      </c>
      <c r="F26" s="65">
        <v>665549</v>
      </c>
      <c r="G26" s="65">
        <v>656616.75</v>
      </c>
      <c r="H26" s="65">
        <v>-8932.25</v>
      </c>
      <c r="I26" s="66">
        <f t="shared" si="3"/>
        <v>-1.3420875097100264</v>
      </c>
    </row>
    <row r="27" spans="1:9" x14ac:dyDescent="0.25">
      <c r="A27" s="67"/>
      <c r="B27" s="67"/>
      <c r="C27" s="64" t="s">
        <v>28</v>
      </c>
      <c r="D27" s="65">
        <v>357677</v>
      </c>
      <c r="E27" s="65">
        <v>471964</v>
      </c>
      <c r="F27" s="65">
        <v>1701933</v>
      </c>
      <c r="G27" s="65">
        <v>1903689</v>
      </c>
      <c r="H27" s="65">
        <v>201756</v>
      </c>
      <c r="I27" s="66">
        <f t="shared" si="3"/>
        <v>11.854520712625003</v>
      </c>
    </row>
    <row r="28" spans="1:9" x14ac:dyDescent="0.25">
      <c r="A28" s="67"/>
      <c r="B28" s="68"/>
      <c r="C28" s="64" t="s">
        <v>29</v>
      </c>
      <c r="D28" s="65">
        <v>496470.5</v>
      </c>
      <c r="E28" s="65">
        <v>604432.25</v>
      </c>
      <c r="F28" s="65">
        <v>2367506</v>
      </c>
      <c r="G28" s="65">
        <v>2562177.75</v>
      </c>
      <c r="H28" s="65">
        <v>194671.75</v>
      </c>
      <c r="I28" s="66">
        <f t="shared" si="3"/>
        <v>8.2226507556897417</v>
      </c>
    </row>
    <row r="29" spans="1:9" x14ac:dyDescent="0.25">
      <c r="A29" s="67"/>
      <c r="B29" s="63" t="s">
        <v>30</v>
      </c>
      <c r="C29" s="64" t="s">
        <v>31</v>
      </c>
      <c r="D29" s="65">
        <v>2103299</v>
      </c>
      <c r="E29" s="65">
        <v>2123895</v>
      </c>
      <c r="F29" s="65">
        <v>8081189</v>
      </c>
      <c r="G29" s="65">
        <v>8168429</v>
      </c>
      <c r="H29" s="65">
        <v>87240</v>
      </c>
      <c r="I29" s="66">
        <f t="shared" si="3"/>
        <v>1.0795441116400042</v>
      </c>
    </row>
    <row r="30" spans="1:9" x14ac:dyDescent="0.25">
      <c r="A30" s="67"/>
      <c r="B30" s="68"/>
      <c r="C30" s="64" t="s">
        <v>32</v>
      </c>
      <c r="D30" s="65">
        <v>719119</v>
      </c>
      <c r="E30" s="65">
        <v>787885</v>
      </c>
      <c r="F30" s="65">
        <v>2107142</v>
      </c>
      <c r="G30" s="65">
        <v>2534266</v>
      </c>
      <c r="H30" s="65">
        <v>427124</v>
      </c>
      <c r="I30" s="66">
        <f t="shared" si="3"/>
        <v>20.270299770969402</v>
      </c>
    </row>
    <row r="31" spans="1:9" x14ac:dyDescent="0.25">
      <c r="A31" s="67"/>
      <c r="B31" s="73" t="s">
        <v>33</v>
      </c>
      <c r="C31" s="64" t="s">
        <v>34</v>
      </c>
      <c r="D31" s="65">
        <v>254314</v>
      </c>
      <c r="E31" s="65">
        <v>239137</v>
      </c>
      <c r="F31" s="65">
        <v>1181712</v>
      </c>
      <c r="G31" s="65">
        <v>1127860</v>
      </c>
      <c r="H31" s="65">
        <v>-53852</v>
      </c>
      <c r="I31" s="66">
        <f t="shared" si="3"/>
        <v>-4.5571171317546089</v>
      </c>
    </row>
    <row r="32" spans="1:9" x14ac:dyDescent="0.25">
      <c r="A32" s="67"/>
      <c r="B32" s="63" t="s">
        <v>35</v>
      </c>
      <c r="C32" s="64" t="s">
        <v>36</v>
      </c>
      <c r="D32" s="65">
        <v>10155</v>
      </c>
      <c r="E32" s="65">
        <v>11781</v>
      </c>
      <c r="F32" s="65">
        <v>47488</v>
      </c>
      <c r="G32" s="65">
        <v>49424</v>
      </c>
      <c r="H32" s="65">
        <v>1936</v>
      </c>
      <c r="I32" s="66">
        <f t="shared" si="3"/>
        <v>4.0768194070080881</v>
      </c>
    </row>
    <row r="33" spans="1:9" x14ac:dyDescent="0.25">
      <c r="A33" s="67"/>
      <c r="B33" s="67"/>
      <c r="C33" s="64" t="s">
        <v>37</v>
      </c>
      <c r="D33" s="65">
        <v>145162385</v>
      </c>
      <c r="E33" s="65">
        <v>163568194</v>
      </c>
      <c r="F33" s="65">
        <v>660713777</v>
      </c>
      <c r="G33" s="65">
        <v>727300959</v>
      </c>
      <c r="H33" s="65">
        <v>66587182</v>
      </c>
      <c r="I33" s="66">
        <f t="shared" si="3"/>
        <v>10.078067737945773</v>
      </c>
    </row>
    <row r="34" spans="1:9" x14ac:dyDescent="0.25">
      <c r="A34" s="80"/>
      <c r="B34" s="81"/>
      <c r="C34" s="64" t="s">
        <v>38</v>
      </c>
      <c r="D34" s="65">
        <v>400</v>
      </c>
      <c r="E34" s="65">
        <v>461</v>
      </c>
      <c r="F34" s="65">
        <v>1194</v>
      </c>
      <c r="G34" s="65">
        <v>1316</v>
      </c>
      <c r="H34" s="65">
        <v>122</v>
      </c>
      <c r="I34" s="66">
        <f t="shared" si="3"/>
        <v>10.217755443886091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995057</v>
      </c>
      <c r="C7" s="37">
        <v>1173160</v>
      </c>
      <c r="D7" s="37">
        <v>5053108</v>
      </c>
      <c r="E7" s="37">
        <v>5182297</v>
      </c>
      <c r="F7" s="10">
        <f>((E7*100)/D7)-100</f>
        <v>2.5566245566095205</v>
      </c>
      <c r="G7" s="1"/>
      <c r="H7" s="1"/>
      <c r="I7" s="1"/>
    </row>
    <row r="8" spans="1:12" x14ac:dyDescent="0.25">
      <c r="A8" s="11" t="s">
        <v>45</v>
      </c>
      <c r="B8" s="38">
        <v>199350</v>
      </c>
      <c r="C8" s="38">
        <v>222706</v>
      </c>
      <c r="D8" s="38">
        <v>912709</v>
      </c>
      <c r="E8" s="38">
        <v>944220</v>
      </c>
      <c r="F8" s="13">
        <f t="shared" ref="F8:F35" si="0">((E8*100)/D8)-100</f>
        <v>3.452469516571</v>
      </c>
      <c r="G8" s="1"/>
      <c r="H8" s="1"/>
      <c r="I8" s="1"/>
    </row>
    <row r="9" spans="1:12" x14ac:dyDescent="0.25">
      <c r="A9" s="8" t="s">
        <v>46</v>
      </c>
      <c r="B9" s="37">
        <v>374655</v>
      </c>
      <c r="C9" s="37">
        <v>297228</v>
      </c>
      <c r="D9" s="37">
        <v>1660600</v>
      </c>
      <c r="E9" s="37">
        <v>1764635</v>
      </c>
      <c r="F9" s="10">
        <f t="shared" si="0"/>
        <v>6.2649042514753717</v>
      </c>
      <c r="G9" s="1"/>
      <c r="H9" s="1"/>
      <c r="I9" s="1"/>
    </row>
    <row r="10" spans="1:12" x14ac:dyDescent="0.25">
      <c r="A10" s="11" t="s">
        <v>47</v>
      </c>
      <c r="B10" s="38">
        <v>402509</v>
      </c>
      <c r="C10" s="38">
        <v>496285</v>
      </c>
      <c r="D10" s="38">
        <v>2003979</v>
      </c>
      <c r="E10" s="38">
        <v>2299117</v>
      </c>
      <c r="F10" s="13">
        <f t="shared" si="0"/>
        <v>14.7275994409123</v>
      </c>
      <c r="G10" s="1"/>
      <c r="H10" s="1"/>
      <c r="I10" s="1"/>
    </row>
    <row r="11" spans="1:12" x14ac:dyDescent="0.25">
      <c r="A11" s="8" t="s">
        <v>48</v>
      </c>
      <c r="B11" s="37">
        <v>5660340</v>
      </c>
      <c r="C11" s="37">
        <v>6494729</v>
      </c>
      <c r="D11" s="37">
        <v>28262423</v>
      </c>
      <c r="E11" s="37">
        <v>30644437</v>
      </c>
      <c r="F11" s="10">
        <f t="shared" si="0"/>
        <v>8.4282016442822396</v>
      </c>
      <c r="G11" s="1"/>
      <c r="H11" s="1"/>
      <c r="I11" s="1"/>
    </row>
    <row r="12" spans="1:12" x14ac:dyDescent="0.25">
      <c r="A12" s="11" t="s">
        <v>49</v>
      </c>
      <c r="B12" s="38">
        <v>309546</v>
      </c>
      <c r="C12" s="38">
        <v>363890</v>
      </c>
      <c r="D12" s="38">
        <v>1792573</v>
      </c>
      <c r="E12" s="38">
        <v>1707588</v>
      </c>
      <c r="F12" s="13">
        <f t="shared" si="0"/>
        <v>-4.7409505777449539</v>
      </c>
      <c r="G12" s="1"/>
      <c r="H12" s="1"/>
      <c r="I12" s="1"/>
    </row>
    <row r="13" spans="1:12" x14ac:dyDescent="0.25">
      <c r="A13" s="8" t="s">
        <v>50</v>
      </c>
      <c r="B13" s="37">
        <v>1060482</v>
      </c>
      <c r="C13" s="37">
        <v>1103315</v>
      </c>
      <c r="D13" s="37">
        <v>4702173</v>
      </c>
      <c r="E13" s="37">
        <v>4599918</v>
      </c>
      <c r="F13" s="10">
        <f t="shared" si="0"/>
        <v>-2.1746328771825318</v>
      </c>
      <c r="G13" s="1"/>
      <c r="H13" s="1"/>
      <c r="I13" s="1"/>
    </row>
    <row r="14" spans="1:12" x14ac:dyDescent="0.25">
      <c r="A14" s="11" t="s">
        <v>51</v>
      </c>
      <c r="B14" s="38">
        <v>3558221</v>
      </c>
      <c r="C14" s="38">
        <v>3926918</v>
      </c>
      <c r="D14" s="38">
        <v>17110152</v>
      </c>
      <c r="E14" s="38">
        <v>18688145</v>
      </c>
      <c r="F14" s="13">
        <f t="shared" si="0"/>
        <v>9.2225539551022138</v>
      </c>
      <c r="G14" s="1"/>
      <c r="H14" s="1"/>
      <c r="I14" s="1"/>
    </row>
    <row r="15" spans="1:12" x14ac:dyDescent="0.25">
      <c r="A15" s="8" t="s">
        <v>52</v>
      </c>
      <c r="B15" s="37">
        <v>2626057</v>
      </c>
      <c r="C15" s="37">
        <v>2653350</v>
      </c>
      <c r="D15" s="37">
        <v>12641038</v>
      </c>
      <c r="E15" s="37">
        <v>14267561</v>
      </c>
      <c r="F15" s="10">
        <f t="shared" si="0"/>
        <v>12.867005067147176</v>
      </c>
      <c r="G15" s="1"/>
      <c r="H15" s="1"/>
      <c r="I15" s="1"/>
    </row>
    <row r="16" spans="1:12" x14ac:dyDescent="0.25">
      <c r="A16" s="11" t="s">
        <v>53</v>
      </c>
      <c r="B16" s="38">
        <v>1428129</v>
      </c>
      <c r="C16" s="38">
        <v>1784933</v>
      </c>
      <c r="D16" s="38">
        <v>7772280</v>
      </c>
      <c r="E16" s="38">
        <v>8554544</v>
      </c>
      <c r="F16" s="13">
        <f t="shared" si="0"/>
        <v>10.064794371793084</v>
      </c>
      <c r="G16" s="1"/>
      <c r="H16" s="1"/>
      <c r="I16" s="1"/>
    </row>
    <row r="17" spans="1:9" x14ac:dyDescent="0.25">
      <c r="A17" s="8" t="s">
        <v>54</v>
      </c>
      <c r="B17" s="37">
        <v>923464</v>
      </c>
      <c r="C17" s="37">
        <v>1061692</v>
      </c>
      <c r="D17" s="37">
        <v>4664116</v>
      </c>
      <c r="E17" s="37">
        <v>5473179</v>
      </c>
      <c r="F17" s="10">
        <f t="shared" si="0"/>
        <v>17.346545411820799</v>
      </c>
      <c r="G17" s="1"/>
      <c r="H17" s="1"/>
      <c r="I17" s="1"/>
    </row>
    <row r="18" spans="1:9" x14ac:dyDescent="0.25">
      <c r="A18" s="11" t="s">
        <v>55</v>
      </c>
      <c r="B18" s="38">
        <v>207618</v>
      </c>
      <c r="C18" s="38">
        <v>247178</v>
      </c>
      <c r="D18" s="38">
        <v>1091270</v>
      </c>
      <c r="E18" s="38">
        <v>1187448</v>
      </c>
      <c r="F18" s="13">
        <f t="shared" si="0"/>
        <v>8.8134008998689666</v>
      </c>
      <c r="G18" s="1"/>
      <c r="H18" s="1"/>
      <c r="I18" s="1"/>
    </row>
    <row r="19" spans="1:9" x14ac:dyDescent="0.25">
      <c r="A19" s="8" t="s">
        <v>56</v>
      </c>
      <c r="B19" s="37">
        <v>1124088</v>
      </c>
      <c r="C19" s="37">
        <v>1031413</v>
      </c>
      <c r="D19" s="37">
        <v>5069413</v>
      </c>
      <c r="E19" s="37">
        <v>4640242</v>
      </c>
      <c r="F19" s="10">
        <f t="shared" si="0"/>
        <v>-8.4658914158305834</v>
      </c>
      <c r="G19" s="1"/>
      <c r="H19" s="1"/>
      <c r="I19" s="1"/>
    </row>
    <row r="20" spans="1:9" x14ac:dyDescent="0.25">
      <c r="A20" s="11" t="s">
        <v>57</v>
      </c>
      <c r="B20" s="38">
        <v>1324466</v>
      </c>
      <c r="C20" s="38">
        <v>1662843</v>
      </c>
      <c r="D20" s="38">
        <v>6372488</v>
      </c>
      <c r="E20" s="38">
        <v>6195519</v>
      </c>
      <c r="F20" s="13">
        <f t="shared" si="0"/>
        <v>-2.7770785915956253</v>
      </c>
      <c r="G20" s="1"/>
      <c r="H20" s="1"/>
      <c r="I20" s="1"/>
    </row>
    <row r="21" spans="1:9" x14ac:dyDescent="0.25">
      <c r="A21" s="8" t="s">
        <v>58</v>
      </c>
      <c r="B21" s="37">
        <v>1705268</v>
      </c>
      <c r="C21" s="37">
        <v>1916607</v>
      </c>
      <c r="D21" s="37">
        <v>7478344</v>
      </c>
      <c r="E21" s="37">
        <v>9505999</v>
      </c>
      <c r="F21" s="10">
        <f t="shared" si="0"/>
        <v>27.113689875726493</v>
      </c>
      <c r="G21" s="1"/>
      <c r="H21" s="1"/>
      <c r="I21" s="1"/>
    </row>
    <row r="22" spans="1:9" x14ac:dyDescent="0.25">
      <c r="A22" s="11" t="s">
        <v>59</v>
      </c>
      <c r="B22" s="38">
        <v>1920700</v>
      </c>
      <c r="C22" s="38">
        <v>1892192</v>
      </c>
      <c r="D22" s="38">
        <v>9128750</v>
      </c>
      <c r="E22" s="38">
        <v>9522466</v>
      </c>
      <c r="F22" s="13">
        <f t="shared" si="0"/>
        <v>4.3129234561139214</v>
      </c>
      <c r="G22" s="1"/>
      <c r="H22" s="1"/>
      <c r="I22" s="1"/>
    </row>
    <row r="23" spans="1:9" x14ac:dyDescent="0.25">
      <c r="A23" s="8" t="s">
        <v>60</v>
      </c>
      <c r="B23" s="37">
        <v>236601</v>
      </c>
      <c r="C23" s="37">
        <v>331558</v>
      </c>
      <c r="D23" s="37">
        <v>1006856</v>
      </c>
      <c r="E23" s="37">
        <v>1095778</v>
      </c>
      <c r="F23" s="10">
        <f t="shared" si="0"/>
        <v>8.8316502061863815</v>
      </c>
      <c r="G23" s="1"/>
      <c r="H23" s="1"/>
      <c r="I23" s="1"/>
    </row>
    <row r="24" spans="1:9" x14ac:dyDescent="0.25">
      <c r="A24" s="11" t="s">
        <v>61</v>
      </c>
      <c r="B24" s="38">
        <v>165958</v>
      </c>
      <c r="C24" s="38">
        <v>162399</v>
      </c>
      <c r="D24" s="38">
        <v>800702</v>
      </c>
      <c r="E24" s="38">
        <v>725568</v>
      </c>
      <c r="F24" s="13">
        <f t="shared" si="0"/>
        <v>-9.383515964740937</v>
      </c>
      <c r="G24" s="1"/>
      <c r="H24" s="1"/>
      <c r="I24" s="1"/>
    </row>
    <row r="25" spans="1:9" x14ac:dyDescent="0.25">
      <c r="A25" s="8" t="s">
        <v>62</v>
      </c>
      <c r="B25" s="37">
        <v>73669</v>
      </c>
      <c r="C25" s="37">
        <v>74218</v>
      </c>
      <c r="D25" s="37">
        <v>339403</v>
      </c>
      <c r="E25" s="37">
        <v>332244</v>
      </c>
      <c r="F25" s="10">
        <f t="shared" si="0"/>
        <v>-2.1092919037250653</v>
      </c>
      <c r="G25" s="1"/>
      <c r="H25" s="1"/>
      <c r="I25" s="1"/>
    </row>
    <row r="26" spans="1:9" x14ac:dyDescent="0.25">
      <c r="A26" s="11" t="s">
        <v>63</v>
      </c>
      <c r="B26" s="38">
        <v>170629</v>
      </c>
      <c r="C26" s="38">
        <v>185533</v>
      </c>
      <c r="D26" s="38">
        <v>835342</v>
      </c>
      <c r="E26" s="38">
        <v>907280</v>
      </c>
      <c r="F26" s="13">
        <f t="shared" si="0"/>
        <v>8.6118021121887836</v>
      </c>
      <c r="G26" s="1"/>
      <c r="H26" s="1"/>
      <c r="I26" s="1"/>
    </row>
    <row r="27" spans="1:9" x14ac:dyDescent="0.25">
      <c r="A27" s="8" t="s">
        <v>64</v>
      </c>
      <c r="B27" s="37">
        <v>342667</v>
      </c>
      <c r="C27" s="37">
        <v>250878</v>
      </c>
      <c r="D27" s="37">
        <v>1551512</v>
      </c>
      <c r="E27" s="37">
        <v>1530786</v>
      </c>
      <c r="F27" s="10">
        <f t="shared" si="0"/>
        <v>-1.3358581822119362</v>
      </c>
      <c r="G27" s="1"/>
      <c r="H27" s="1"/>
      <c r="I27" s="1"/>
    </row>
    <row r="28" spans="1:9" x14ac:dyDescent="0.25">
      <c r="A28" s="11" t="s">
        <v>65</v>
      </c>
      <c r="B28" s="38">
        <v>1273545</v>
      </c>
      <c r="C28" s="38">
        <v>1235868</v>
      </c>
      <c r="D28" s="38">
        <v>6622546</v>
      </c>
      <c r="E28" s="38">
        <v>5837227</v>
      </c>
      <c r="F28" s="13">
        <f t="shared" si="0"/>
        <v>-11.858264178157469</v>
      </c>
      <c r="G28" s="1"/>
      <c r="H28" s="1"/>
      <c r="I28" s="1"/>
    </row>
    <row r="29" spans="1:9" x14ac:dyDescent="0.25">
      <c r="A29" s="8" t="s">
        <v>66</v>
      </c>
      <c r="B29" s="37">
        <v>424125</v>
      </c>
      <c r="C29" s="37">
        <v>476931</v>
      </c>
      <c r="D29" s="37">
        <v>1899974</v>
      </c>
      <c r="E29" s="37">
        <v>2155748</v>
      </c>
      <c r="F29" s="10">
        <f t="shared" si="0"/>
        <v>13.461973690166289</v>
      </c>
      <c r="G29" s="1"/>
      <c r="H29" s="1"/>
      <c r="I29" s="1"/>
    </row>
    <row r="30" spans="1:9" x14ac:dyDescent="0.25">
      <c r="A30" s="11" t="s">
        <v>67</v>
      </c>
      <c r="B30" s="38">
        <v>327941</v>
      </c>
      <c r="C30" s="38">
        <v>343887</v>
      </c>
      <c r="D30" s="38">
        <v>1765254</v>
      </c>
      <c r="E30" s="38">
        <v>2036664</v>
      </c>
      <c r="F30" s="13">
        <f t="shared" si="0"/>
        <v>15.375124486334542</v>
      </c>
      <c r="G30" s="1"/>
      <c r="H30" s="1"/>
      <c r="I30" s="1"/>
    </row>
    <row r="31" spans="1:9" x14ac:dyDescent="0.25">
      <c r="A31" s="8" t="s">
        <v>68</v>
      </c>
      <c r="B31" s="37">
        <v>2704608</v>
      </c>
      <c r="C31" s="37">
        <v>3046408</v>
      </c>
      <c r="D31" s="37">
        <v>13639824</v>
      </c>
      <c r="E31" s="37">
        <v>12274755</v>
      </c>
      <c r="F31" s="10">
        <f t="shared" si="0"/>
        <v>-10.007966378451798</v>
      </c>
      <c r="G31" s="1"/>
      <c r="H31" s="1"/>
      <c r="I31" s="1"/>
    </row>
    <row r="32" spans="1:9" x14ac:dyDescent="0.25">
      <c r="A32" s="11" t="s">
        <v>69</v>
      </c>
      <c r="B32" s="38">
        <v>5668871</v>
      </c>
      <c r="C32" s="38">
        <v>5460523</v>
      </c>
      <c r="D32" s="38">
        <v>24679109</v>
      </c>
      <c r="E32" s="38">
        <v>26476613</v>
      </c>
      <c r="F32" s="13">
        <f t="shared" si="0"/>
        <v>7.2835044409423375</v>
      </c>
      <c r="G32" s="1"/>
      <c r="H32" s="1"/>
      <c r="I32" s="1"/>
    </row>
    <row r="33" spans="1:9" x14ac:dyDescent="0.25">
      <c r="A33" s="8" t="s">
        <v>70</v>
      </c>
      <c r="B33" s="37">
        <v>369084</v>
      </c>
      <c r="C33" s="37">
        <v>381952</v>
      </c>
      <c r="D33" s="37">
        <v>1711741</v>
      </c>
      <c r="E33" s="37">
        <v>1774856</v>
      </c>
      <c r="F33" s="10">
        <f t="shared" si="0"/>
        <v>3.6871816472234968</v>
      </c>
      <c r="G33" s="1"/>
      <c r="H33" s="1"/>
      <c r="I33" s="1"/>
    </row>
    <row r="34" spans="1:9" x14ac:dyDescent="0.25">
      <c r="A34" s="11" t="s">
        <v>71</v>
      </c>
      <c r="B34" s="38">
        <v>56496</v>
      </c>
      <c r="C34" s="38">
        <v>66067</v>
      </c>
      <c r="D34" s="38">
        <v>314871</v>
      </c>
      <c r="E34" s="38">
        <v>304600</v>
      </c>
      <c r="F34" s="13">
        <f t="shared" si="0"/>
        <v>-3.2619707753333955</v>
      </c>
      <c r="G34" s="1"/>
      <c r="H34" s="1"/>
      <c r="I34" s="1"/>
    </row>
    <row r="35" spans="1:9" x14ac:dyDescent="0.25">
      <c r="A35" s="14" t="s">
        <v>72</v>
      </c>
      <c r="B35" s="15">
        <f>SUM(B7:B34)</f>
        <v>35634144</v>
      </c>
      <c r="C35" s="15">
        <f t="shared" ref="C35:E35" si="1">SUM(C7:C34)</f>
        <v>38344661</v>
      </c>
      <c r="D35" s="15">
        <f t="shared" si="1"/>
        <v>170882550</v>
      </c>
      <c r="E35" s="15">
        <f t="shared" si="1"/>
        <v>180629434</v>
      </c>
      <c r="F35" s="16">
        <f t="shared" si="0"/>
        <v>5.7038498079528921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5182297</v>
      </c>
      <c r="C38" s="41">
        <f>D7</f>
        <v>5053108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30644437</v>
      </c>
      <c r="G38" s="42">
        <f>LOOKUP(E38,$A$38:$A$65,$C$38:$C$65)</f>
        <v>28262423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944220</v>
      </c>
      <c r="C39" s="41">
        <f t="shared" ref="C39:C65" si="5">D8</f>
        <v>912709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26476613</v>
      </c>
      <c r="G39" s="42">
        <f t="shared" ref="G39:G65" si="8">LOOKUP(E39,$A$38:$A$65,$C$38:$C$65)</f>
        <v>24679109</v>
      </c>
    </row>
    <row r="40" spans="1:9" x14ac:dyDescent="0.25">
      <c r="A40" s="42" t="str">
        <f t="shared" si="3"/>
        <v>ALMERIA</v>
      </c>
      <c r="B40" s="41">
        <f t="shared" si="4"/>
        <v>1764635</v>
      </c>
      <c r="C40" s="41">
        <f t="shared" si="5"/>
        <v>1660600</v>
      </c>
      <c r="D40" s="41">
        <f t="shared" si="6"/>
        <v>19</v>
      </c>
      <c r="E40" s="42" t="str">
        <f t="shared" si="2"/>
        <v>BARCELONA</v>
      </c>
      <c r="F40" s="42">
        <f t="shared" si="7"/>
        <v>18688145</v>
      </c>
      <c r="G40" s="42">
        <f t="shared" si="8"/>
        <v>17110152</v>
      </c>
    </row>
    <row r="41" spans="1:9" x14ac:dyDescent="0.25">
      <c r="A41" s="42" t="str">
        <f t="shared" si="3"/>
        <v>AVILES</v>
      </c>
      <c r="B41" s="41">
        <f t="shared" si="4"/>
        <v>2299117</v>
      </c>
      <c r="C41" s="41">
        <f t="shared" si="5"/>
        <v>2003979</v>
      </c>
      <c r="D41" s="41">
        <f t="shared" si="6"/>
        <v>15</v>
      </c>
      <c r="E41" s="42" t="str">
        <f t="shared" si="2"/>
        <v>BILBAO</v>
      </c>
      <c r="F41" s="42">
        <f t="shared" si="7"/>
        <v>14267561</v>
      </c>
      <c r="G41" s="42">
        <f t="shared" si="8"/>
        <v>12641038</v>
      </c>
    </row>
    <row r="42" spans="1:9" x14ac:dyDescent="0.25">
      <c r="A42" s="42" t="str">
        <f t="shared" si="3"/>
        <v>BAHIA DE ALGECIRAS</v>
      </c>
      <c r="B42" s="41">
        <f t="shared" si="4"/>
        <v>30644437</v>
      </c>
      <c r="C42" s="41">
        <f t="shared" si="5"/>
        <v>28262423</v>
      </c>
      <c r="D42" s="41">
        <f t="shared" si="6"/>
        <v>1</v>
      </c>
      <c r="E42" s="42" t="str">
        <f t="shared" si="2"/>
        <v>TARRAGONA</v>
      </c>
      <c r="F42" s="42">
        <f t="shared" si="7"/>
        <v>12274755</v>
      </c>
      <c r="G42" s="42">
        <f t="shared" si="8"/>
        <v>13639824</v>
      </c>
    </row>
    <row r="43" spans="1:9" x14ac:dyDescent="0.25">
      <c r="A43" s="42" t="str">
        <f t="shared" si="3"/>
        <v>BAHIA DE CADIZ</v>
      </c>
      <c r="B43" s="41">
        <f t="shared" si="4"/>
        <v>1707588</v>
      </c>
      <c r="C43" s="41">
        <f t="shared" si="5"/>
        <v>1792573</v>
      </c>
      <c r="D43" s="41">
        <f t="shared" si="6"/>
        <v>20</v>
      </c>
      <c r="E43" s="42" t="str">
        <f t="shared" si="2"/>
        <v>LAS PALMAS</v>
      </c>
      <c r="F43" s="42">
        <f t="shared" si="7"/>
        <v>9522466</v>
      </c>
      <c r="G43" s="42">
        <f t="shared" si="8"/>
        <v>9128750</v>
      </c>
    </row>
    <row r="44" spans="1:9" x14ac:dyDescent="0.25">
      <c r="A44" s="42" t="str">
        <f t="shared" si="3"/>
        <v>BALEARES</v>
      </c>
      <c r="B44" s="41">
        <f t="shared" si="4"/>
        <v>4599918</v>
      </c>
      <c r="C44" s="41">
        <f t="shared" si="5"/>
        <v>4702173</v>
      </c>
      <c r="D44" s="41">
        <f t="shared" si="6"/>
        <v>14</v>
      </c>
      <c r="E44" s="42" t="str">
        <f t="shared" si="2"/>
        <v>HUELVA</v>
      </c>
      <c r="F44" s="42">
        <f t="shared" si="7"/>
        <v>9505999</v>
      </c>
      <c r="G44" s="42">
        <f t="shared" si="8"/>
        <v>7478344</v>
      </c>
    </row>
    <row r="45" spans="1:9" x14ac:dyDescent="0.25">
      <c r="A45" s="42" t="str">
        <f t="shared" si="3"/>
        <v>BARCELONA</v>
      </c>
      <c r="B45" s="41">
        <f t="shared" si="4"/>
        <v>18688145</v>
      </c>
      <c r="C45" s="41">
        <f t="shared" si="5"/>
        <v>17110152</v>
      </c>
      <c r="D45" s="41">
        <f t="shared" si="6"/>
        <v>3</v>
      </c>
      <c r="E45" s="42" t="str">
        <f t="shared" si="2"/>
        <v>CARTAGENA</v>
      </c>
      <c r="F45" s="42">
        <f t="shared" si="7"/>
        <v>8554544</v>
      </c>
      <c r="G45" s="42">
        <f t="shared" si="8"/>
        <v>7772280</v>
      </c>
    </row>
    <row r="46" spans="1:9" x14ac:dyDescent="0.25">
      <c r="A46" s="42" t="str">
        <f t="shared" si="3"/>
        <v>BILBAO</v>
      </c>
      <c r="B46" s="41">
        <f t="shared" si="4"/>
        <v>14267561</v>
      </c>
      <c r="C46" s="41">
        <f t="shared" si="5"/>
        <v>12641038</v>
      </c>
      <c r="D46" s="41">
        <f t="shared" si="6"/>
        <v>4</v>
      </c>
      <c r="E46" s="42" t="str">
        <f t="shared" si="2"/>
        <v>GIJON</v>
      </c>
      <c r="F46" s="42">
        <f t="shared" si="7"/>
        <v>6195519</v>
      </c>
      <c r="G46" s="42">
        <f t="shared" si="8"/>
        <v>6372488</v>
      </c>
    </row>
    <row r="47" spans="1:9" x14ac:dyDescent="0.25">
      <c r="A47" s="42" t="str">
        <f t="shared" si="3"/>
        <v>CARTAGENA</v>
      </c>
      <c r="B47" s="41">
        <f t="shared" si="4"/>
        <v>8554544</v>
      </c>
      <c r="C47" s="41">
        <f t="shared" si="5"/>
        <v>7772280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5837227</v>
      </c>
      <c r="G47" s="42">
        <f t="shared" si="8"/>
        <v>6622546</v>
      </c>
    </row>
    <row r="48" spans="1:9" x14ac:dyDescent="0.25">
      <c r="A48" s="42" t="str">
        <f t="shared" si="3"/>
        <v>CASTELLON</v>
      </c>
      <c r="B48" s="41">
        <f t="shared" si="4"/>
        <v>5473179</v>
      </c>
      <c r="C48" s="41">
        <f t="shared" si="5"/>
        <v>4664116</v>
      </c>
      <c r="D48" s="41">
        <f t="shared" si="6"/>
        <v>11</v>
      </c>
      <c r="E48" s="42" t="str">
        <f t="shared" si="2"/>
        <v>CASTELLON</v>
      </c>
      <c r="F48" s="42">
        <f t="shared" si="7"/>
        <v>5473179</v>
      </c>
      <c r="G48" s="42">
        <f t="shared" si="8"/>
        <v>4664116</v>
      </c>
    </row>
    <row r="49" spans="1:7" x14ac:dyDescent="0.25">
      <c r="A49" s="42" t="str">
        <f t="shared" si="3"/>
        <v>CEUTA</v>
      </c>
      <c r="B49" s="41">
        <f t="shared" si="4"/>
        <v>1187448</v>
      </c>
      <c r="C49" s="41">
        <f t="shared" si="5"/>
        <v>1091270</v>
      </c>
      <c r="D49" s="41">
        <f t="shared" si="6"/>
        <v>22</v>
      </c>
      <c r="E49" s="42" t="str">
        <f t="shared" si="2"/>
        <v>A CORUÑA</v>
      </c>
      <c r="F49" s="42">
        <f t="shared" si="7"/>
        <v>5182297</v>
      </c>
      <c r="G49" s="42">
        <f t="shared" si="8"/>
        <v>5053108</v>
      </c>
    </row>
    <row r="50" spans="1:7" x14ac:dyDescent="0.25">
      <c r="A50" s="42" t="str">
        <f t="shared" si="3"/>
        <v>FERROL-SAN CIBRAO</v>
      </c>
      <c r="B50" s="41">
        <f t="shared" si="4"/>
        <v>4640242</v>
      </c>
      <c r="C50" s="41">
        <f t="shared" si="5"/>
        <v>5069413</v>
      </c>
      <c r="D50" s="41">
        <f t="shared" si="6"/>
        <v>13</v>
      </c>
      <c r="E50" s="42" t="str">
        <f t="shared" si="2"/>
        <v>FERROL-SAN CIBRAO</v>
      </c>
      <c r="F50" s="42">
        <f t="shared" si="7"/>
        <v>4640242</v>
      </c>
      <c r="G50" s="42">
        <f t="shared" si="8"/>
        <v>5069413</v>
      </c>
    </row>
    <row r="51" spans="1:7" x14ac:dyDescent="0.25">
      <c r="A51" s="42" t="str">
        <f t="shared" si="3"/>
        <v>GIJON</v>
      </c>
      <c r="B51" s="41">
        <f t="shared" si="4"/>
        <v>6195519</v>
      </c>
      <c r="C51" s="41">
        <f t="shared" si="5"/>
        <v>6372488</v>
      </c>
      <c r="D51" s="41">
        <f t="shared" si="6"/>
        <v>9</v>
      </c>
      <c r="E51" s="42" t="str">
        <f t="shared" si="2"/>
        <v>BALEARES</v>
      </c>
      <c r="F51" s="42">
        <f t="shared" si="7"/>
        <v>4599918</v>
      </c>
      <c r="G51" s="42">
        <f t="shared" si="8"/>
        <v>4702173</v>
      </c>
    </row>
    <row r="52" spans="1:7" x14ac:dyDescent="0.25">
      <c r="A52" s="42" t="str">
        <f t="shared" si="3"/>
        <v>HUELVA</v>
      </c>
      <c r="B52" s="41">
        <f t="shared" si="4"/>
        <v>9505999</v>
      </c>
      <c r="C52" s="41">
        <f t="shared" si="5"/>
        <v>7478344</v>
      </c>
      <c r="D52" s="41">
        <f t="shared" si="6"/>
        <v>7</v>
      </c>
      <c r="E52" s="42" t="str">
        <f t="shared" si="2"/>
        <v>AVILES</v>
      </c>
      <c r="F52" s="42">
        <f t="shared" si="7"/>
        <v>2299117</v>
      </c>
      <c r="G52" s="42">
        <f t="shared" si="8"/>
        <v>2003979</v>
      </c>
    </row>
    <row r="53" spans="1:7" x14ac:dyDescent="0.25">
      <c r="A53" s="42" t="str">
        <f t="shared" si="3"/>
        <v>LAS PALMAS</v>
      </c>
      <c r="B53" s="41">
        <f t="shared" si="4"/>
        <v>9522466</v>
      </c>
      <c r="C53" s="41">
        <f t="shared" si="5"/>
        <v>9128750</v>
      </c>
      <c r="D53" s="41">
        <f t="shared" si="6"/>
        <v>6</v>
      </c>
      <c r="E53" s="42" t="str">
        <f t="shared" si="2"/>
        <v>SANTANDER</v>
      </c>
      <c r="F53" s="42">
        <f t="shared" si="7"/>
        <v>2155748</v>
      </c>
      <c r="G53" s="42">
        <f t="shared" si="8"/>
        <v>1899974</v>
      </c>
    </row>
    <row r="54" spans="1:7" x14ac:dyDescent="0.25">
      <c r="A54" s="42" t="str">
        <f t="shared" si="3"/>
        <v>MALAGA</v>
      </c>
      <c r="B54" s="41">
        <f t="shared" si="4"/>
        <v>1095778</v>
      </c>
      <c r="C54" s="41">
        <f t="shared" si="5"/>
        <v>1006856</v>
      </c>
      <c r="D54" s="41">
        <f t="shared" si="6"/>
        <v>23</v>
      </c>
      <c r="E54" s="42" t="str">
        <f t="shared" si="2"/>
        <v>SEVILLA</v>
      </c>
      <c r="F54" s="42">
        <f t="shared" si="7"/>
        <v>2036664</v>
      </c>
      <c r="G54" s="42">
        <f t="shared" si="8"/>
        <v>1765254</v>
      </c>
    </row>
    <row r="55" spans="1:7" x14ac:dyDescent="0.25">
      <c r="A55" s="42" t="str">
        <f t="shared" si="3"/>
        <v>MARIN Y RIA DE PONTEVEDRA</v>
      </c>
      <c r="B55" s="41">
        <f t="shared" si="4"/>
        <v>725568</v>
      </c>
      <c r="C55" s="41">
        <f t="shared" si="5"/>
        <v>800702</v>
      </c>
      <c r="D55" s="41">
        <f t="shared" si="6"/>
        <v>26</v>
      </c>
      <c r="E55" s="42" t="str">
        <f t="shared" si="2"/>
        <v>VIGO</v>
      </c>
      <c r="F55" s="42">
        <f t="shared" si="7"/>
        <v>1774856</v>
      </c>
      <c r="G55" s="42">
        <f t="shared" si="8"/>
        <v>1711741</v>
      </c>
    </row>
    <row r="56" spans="1:7" x14ac:dyDescent="0.25">
      <c r="A56" s="42" t="str">
        <f t="shared" si="3"/>
        <v>MELILLA</v>
      </c>
      <c r="B56" s="41">
        <f t="shared" si="4"/>
        <v>332244</v>
      </c>
      <c r="C56" s="41">
        <f t="shared" si="5"/>
        <v>339403</v>
      </c>
      <c r="D56" s="41">
        <f t="shared" si="6"/>
        <v>27</v>
      </c>
      <c r="E56" s="42" t="str">
        <f t="shared" si="2"/>
        <v>ALMERIA</v>
      </c>
      <c r="F56" s="42">
        <f t="shared" si="7"/>
        <v>1764635</v>
      </c>
      <c r="G56" s="42">
        <f t="shared" si="8"/>
        <v>1660600</v>
      </c>
    </row>
    <row r="57" spans="1:7" x14ac:dyDescent="0.25">
      <c r="A57" s="42" t="str">
        <f t="shared" si="3"/>
        <v>MOTRIL</v>
      </c>
      <c r="B57" s="41">
        <f t="shared" si="4"/>
        <v>907280</v>
      </c>
      <c r="C57" s="41">
        <f t="shared" si="5"/>
        <v>835342</v>
      </c>
      <c r="D57" s="41">
        <f t="shared" si="6"/>
        <v>25</v>
      </c>
      <c r="E57" s="42" t="str">
        <f t="shared" si="2"/>
        <v>BAHIA DE CADIZ</v>
      </c>
      <c r="F57" s="42">
        <f t="shared" si="7"/>
        <v>1707588</v>
      </c>
      <c r="G57" s="42">
        <f t="shared" si="8"/>
        <v>1792573</v>
      </c>
    </row>
    <row r="58" spans="1:7" x14ac:dyDescent="0.25">
      <c r="A58" s="42" t="str">
        <f t="shared" si="3"/>
        <v>PASAIA</v>
      </c>
      <c r="B58" s="41">
        <f t="shared" si="4"/>
        <v>1530786</v>
      </c>
      <c r="C58" s="41">
        <f t="shared" si="5"/>
        <v>1551512</v>
      </c>
      <c r="D58" s="41">
        <f t="shared" si="6"/>
        <v>21</v>
      </c>
      <c r="E58" s="42" t="str">
        <f t="shared" si="2"/>
        <v>PASAIA</v>
      </c>
      <c r="F58" s="42">
        <f t="shared" si="7"/>
        <v>1530786</v>
      </c>
      <c r="G58" s="42">
        <f t="shared" si="8"/>
        <v>1551512</v>
      </c>
    </row>
    <row r="59" spans="1:7" x14ac:dyDescent="0.25">
      <c r="A59" s="42" t="str">
        <f t="shared" si="3"/>
        <v>SANTA CRUZ DE TENERIFE</v>
      </c>
      <c r="B59" s="41">
        <f t="shared" si="4"/>
        <v>5837227</v>
      </c>
      <c r="C59" s="41">
        <f t="shared" si="5"/>
        <v>6622546</v>
      </c>
      <c r="D59" s="41">
        <f t="shared" si="6"/>
        <v>10</v>
      </c>
      <c r="E59" s="42" t="str">
        <f t="shared" si="2"/>
        <v>CEUTA</v>
      </c>
      <c r="F59" s="42">
        <f t="shared" si="7"/>
        <v>1187448</v>
      </c>
      <c r="G59" s="42">
        <f t="shared" si="8"/>
        <v>1091270</v>
      </c>
    </row>
    <row r="60" spans="1:7" x14ac:dyDescent="0.25">
      <c r="A60" s="42" t="str">
        <f t="shared" si="3"/>
        <v>SANTANDER</v>
      </c>
      <c r="B60" s="41">
        <f t="shared" si="4"/>
        <v>2155748</v>
      </c>
      <c r="C60" s="41">
        <f t="shared" si="5"/>
        <v>1899974</v>
      </c>
      <c r="D60" s="41">
        <f t="shared" si="6"/>
        <v>16</v>
      </c>
      <c r="E60" s="42" t="str">
        <f t="shared" si="2"/>
        <v>MALAGA</v>
      </c>
      <c r="F60" s="42">
        <f t="shared" si="7"/>
        <v>1095778</v>
      </c>
      <c r="G60" s="42">
        <f t="shared" si="8"/>
        <v>1006856</v>
      </c>
    </row>
    <row r="61" spans="1:7" x14ac:dyDescent="0.25">
      <c r="A61" s="42" t="str">
        <f t="shared" si="3"/>
        <v>SEVILLA</v>
      </c>
      <c r="B61" s="41">
        <f t="shared" si="4"/>
        <v>2036664</v>
      </c>
      <c r="C61" s="41">
        <f t="shared" si="5"/>
        <v>1765254</v>
      </c>
      <c r="D61" s="41">
        <f t="shared" si="6"/>
        <v>17</v>
      </c>
      <c r="E61" s="42" t="str">
        <f t="shared" si="2"/>
        <v>ALICANTE</v>
      </c>
      <c r="F61" s="42">
        <f t="shared" si="7"/>
        <v>944220</v>
      </c>
      <c r="G61" s="42">
        <f t="shared" si="8"/>
        <v>912709</v>
      </c>
    </row>
    <row r="62" spans="1:7" x14ac:dyDescent="0.25">
      <c r="A62" s="42" t="str">
        <f t="shared" si="3"/>
        <v>TARRAGONA</v>
      </c>
      <c r="B62" s="41">
        <f t="shared" si="4"/>
        <v>12274755</v>
      </c>
      <c r="C62" s="41">
        <f t="shared" si="5"/>
        <v>13639824</v>
      </c>
      <c r="D62" s="41">
        <f t="shared" si="6"/>
        <v>5</v>
      </c>
      <c r="E62" s="42" t="str">
        <f t="shared" si="2"/>
        <v>MOTRIL</v>
      </c>
      <c r="F62" s="42">
        <f t="shared" si="7"/>
        <v>907280</v>
      </c>
      <c r="G62" s="42">
        <f t="shared" si="8"/>
        <v>835342</v>
      </c>
    </row>
    <row r="63" spans="1:7" x14ac:dyDescent="0.25">
      <c r="A63" s="42" t="str">
        <f t="shared" si="3"/>
        <v>VALENCIA</v>
      </c>
      <c r="B63" s="41">
        <f t="shared" si="4"/>
        <v>26476613</v>
      </c>
      <c r="C63" s="41">
        <f t="shared" si="5"/>
        <v>24679109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725568</v>
      </c>
      <c r="G63" s="42">
        <f t="shared" si="8"/>
        <v>800702</v>
      </c>
    </row>
    <row r="64" spans="1:7" x14ac:dyDescent="0.25">
      <c r="A64" s="42" t="str">
        <f t="shared" si="3"/>
        <v>VIGO</v>
      </c>
      <c r="B64" s="41">
        <f t="shared" si="4"/>
        <v>1774856</v>
      </c>
      <c r="C64" s="41">
        <f t="shared" si="5"/>
        <v>1711741</v>
      </c>
      <c r="D64" s="41">
        <f t="shared" si="6"/>
        <v>18</v>
      </c>
      <c r="E64" s="42" t="str">
        <f t="shared" si="2"/>
        <v>MELILLA</v>
      </c>
      <c r="F64" s="42">
        <f t="shared" si="7"/>
        <v>332244</v>
      </c>
      <c r="G64" s="42">
        <f t="shared" si="8"/>
        <v>339403</v>
      </c>
    </row>
    <row r="65" spans="1:7" x14ac:dyDescent="0.25">
      <c r="A65" s="42" t="str">
        <f t="shared" si="3"/>
        <v>VILAGARCIA</v>
      </c>
      <c r="B65" s="41">
        <f t="shared" si="4"/>
        <v>304600</v>
      </c>
      <c r="C65" s="41">
        <f t="shared" si="5"/>
        <v>314871</v>
      </c>
      <c r="D65" s="41">
        <f t="shared" si="6"/>
        <v>28</v>
      </c>
      <c r="E65" s="42" t="str">
        <f t="shared" si="2"/>
        <v>VILAGARCIA</v>
      </c>
      <c r="F65" s="42">
        <f t="shared" si="7"/>
        <v>304600</v>
      </c>
      <c r="G65" s="42">
        <f t="shared" si="8"/>
        <v>314871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964185</v>
      </c>
      <c r="C7" s="37">
        <v>1144144</v>
      </c>
      <c r="D7" s="37">
        <v>4909881</v>
      </c>
      <c r="E7" s="37">
        <v>5042522</v>
      </c>
      <c r="F7" s="10">
        <f>((E7*100)/D7)-100</f>
        <v>2.7015115030282857</v>
      </c>
      <c r="G7" s="1"/>
      <c r="H7" s="1"/>
      <c r="I7" s="1"/>
    </row>
    <row r="8" spans="1:12" x14ac:dyDescent="0.25">
      <c r="A8" s="11" t="s">
        <v>45</v>
      </c>
      <c r="B8" s="38">
        <v>197455</v>
      </c>
      <c r="C8" s="38">
        <v>222201</v>
      </c>
      <c r="D8" s="38">
        <v>907083</v>
      </c>
      <c r="E8" s="38">
        <v>940163</v>
      </c>
      <c r="F8" s="13">
        <f t="shared" ref="F8:F35" si="0">((E8*100)/D8)-100</f>
        <v>3.6468548082149113</v>
      </c>
      <c r="G8" s="1"/>
      <c r="H8" s="1"/>
      <c r="I8" s="1"/>
    </row>
    <row r="9" spans="1:12" x14ac:dyDescent="0.25">
      <c r="A9" s="8" t="s">
        <v>46</v>
      </c>
      <c r="B9" s="37">
        <v>368361</v>
      </c>
      <c r="C9" s="37">
        <v>292160</v>
      </c>
      <c r="D9" s="37">
        <v>1630672</v>
      </c>
      <c r="E9" s="37">
        <v>1739065</v>
      </c>
      <c r="F9" s="10">
        <f t="shared" si="0"/>
        <v>6.6471368858973534</v>
      </c>
      <c r="G9" s="1"/>
      <c r="H9" s="1"/>
      <c r="I9" s="1"/>
    </row>
    <row r="10" spans="1:12" x14ac:dyDescent="0.25">
      <c r="A10" s="11" t="s">
        <v>47</v>
      </c>
      <c r="B10" s="38">
        <v>397810</v>
      </c>
      <c r="C10" s="38">
        <v>491253</v>
      </c>
      <c r="D10" s="38">
        <v>1980891</v>
      </c>
      <c r="E10" s="38">
        <v>2276001</v>
      </c>
      <c r="F10" s="13">
        <f t="shared" si="0"/>
        <v>14.897841425903792</v>
      </c>
      <c r="G10" s="1"/>
      <c r="H10" s="1"/>
      <c r="I10" s="1"/>
    </row>
    <row r="11" spans="1:12" x14ac:dyDescent="0.25">
      <c r="A11" s="8" t="s">
        <v>48</v>
      </c>
      <c r="B11" s="37">
        <v>5314829</v>
      </c>
      <c r="C11" s="37">
        <v>5828502</v>
      </c>
      <c r="D11" s="37">
        <v>26336183</v>
      </c>
      <c r="E11" s="37">
        <v>28361647</v>
      </c>
      <c r="F11" s="10">
        <f t="shared" si="0"/>
        <v>7.6908031813114235</v>
      </c>
      <c r="G11" s="1"/>
      <c r="H11" s="1"/>
      <c r="I11" s="1"/>
    </row>
    <row r="12" spans="1:12" x14ac:dyDescent="0.25">
      <c r="A12" s="11" t="s">
        <v>49</v>
      </c>
      <c r="B12" s="38">
        <v>296058</v>
      </c>
      <c r="C12" s="38">
        <v>346868</v>
      </c>
      <c r="D12" s="38">
        <v>1751821</v>
      </c>
      <c r="E12" s="38">
        <v>1659343</v>
      </c>
      <c r="F12" s="13">
        <f t="shared" si="0"/>
        <v>-5.2789640037423879</v>
      </c>
      <c r="G12" s="1"/>
      <c r="H12" s="1"/>
      <c r="I12" s="1"/>
    </row>
    <row r="13" spans="1:12" x14ac:dyDescent="0.25">
      <c r="A13" s="8" t="s">
        <v>50</v>
      </c>
      <c r="B13" s="37">
        <v>1038087</v>
      </c>
      <c r="C13" s="37">
        <v>1062366</v>
      </c>
      <c r="D13" s="37">
        <v>4664220</v>
      </c>
      <c r="E13" s="37">
        <v>4520405</v>
      </c>
      <c r="F13" s="10">
        <f t="shared" si="0"/>
        <v>-3.0833665650419562</v>
      </c>
      <c r="G13" s="1"/>
      <c r="H13" s="1"/>
      <c r="I13" s="1"/>
    </row>
    <row r="14" spans="1:12" x14ac:dyDescent="0.25">
      <c r="A14" s="11" t="s">
        <v>51</v>
      </c>
      <c r="B14" s="38">
        <v>3467944</v>
      </c>
      <c r="C14" s="38">
        <v>3814120</v>
      </c>
      <c r="D14" s="38">
        <v>16731081</v>
      </c>
      <c r="E14" s="38">
        <v>18278131</v>
      </c>
      <c r="F14" s="13">
        <f t="shared" si="0"/>
        <v>9.2465633272590111</v>
      </c>
      <c r="G14" s="1"/>
      <c r="H14" s="1"/>
      <c r="I14" s="1"/>
    </row>
    <row r="15" spans="1:12" x14ac:dyDescent="0.25">
      <c r="A15" s="8" t="s">
        <v>52</v>
      </c>
      <c r="B15" s="37">
        <v>2520530</v>
      </c>
      <c r="C15" s="37">
        <v>2642130</v>
      </c>
      <c r="D15" s="37">
        <v>12202881</v>
      </c>
      <c r="E15" s="37">
        <v>14139659</v>
      </c>
      <c r="F15" s="10">
        <f t="shared" si="0"/>
        <v>15.871481496869464</v>
      </c>
      <c r="G15" s="1"/>
      <c r="H15" s="1"/>
      <c r="I15" s="1"/>
    </row>
    <row r="16" spans="1:12" x14ac:dyDescent="0.25">
      <c r="A16" s="11" t="s">
        <v>53</v>
      </c>
      <c r="B16" s="38">
        <v>1424773</v>
      </c>
      <c r="C16" s="38">
        <v>1780627</v>
      </c>
      <c r="D16" s="38">
        <v>7747564</v>
      </c>
      <c r="E16" s="38">
        <v>8530317</v>
      </c>
      <c r="F16" s="13">
        <f t="shared" si="0"/>
        <v>10.103214378093554</v>
      </c>
      <c r="G16" s="1"/>
      <c r="H16" s="1"/>
      <c r="I16" s="1"/>
    </row>
    <row r="17" spans="1:9" x14ac:dyDescent="0.25">
      <c r="A17" s="8" t="s">
        <v>54</v>
      </c>
      <c r="B17" s="37">
        <v>920864</v>
      </c>
      <c r="C17" s="37">
        <v>1058191</v>
      </c>
      <c r="D17" s="37">
        <v>4650451</v>
      </c>
      <c r="E17" s="37">
        <v>5458103</v>
      </c>
      <c r="F17" s="10">
        <f t="shared" si="0"/>
        <v>17.367175785746369</v>
      </c>
      <c r="G17" s="1"/>
      <c r="H17" s="1"/>
      <c r="I17" s="1"/>
    </row>
    <row r="18" spans="1:9" x14ac:dyDescent="0.25">
      <c r="A18" s="11" t="s">
        <v>55</v>
      </c>
      <c r="B18" s="38">
        <v>162853</v>
      </c>
      <c r="C18" s="38">
        <v>180529</v>
      </c>
      <c r="D18" s="38">
        <v>824668</v>
      </c>
      <c r="E18" s="38">
        <v>876078</v>
      </c>
      <c r="F18" s="13">
        <f t="shared" si="0"/>
        <v>6.2340238738498357</v>
      </c>
      <c r="G18" s="1"/>
      <c r="H18" s="1"/>
      <c r="I18" s="1"/>
    </row>
    <row r="19" spans="1:9" x14ac:dyDescent="0.25">
      <c r="A19" s="8" t="s">
        <v>56</v>
      </c>
      <c r="B19" s="37">
        <v>1121886</v>
      </c>
      <c r="C19" s="37">
        <v>1030476</v>
      </c>
      <c r="D19" s="37">
        <v>5060926</v>
      </c>
      <c r="E19" s="37">
        <v>4632229</v>
      </c>
      <c r="F19" s="10">
        <f t="shared" si="0"/>
        <v>-8.4707225515646769</v>
      </c>
      <c r="G19" s="1"/>
      <c r="H19" s="1"/>
      <c r="I19" s="1"/>
    </row>
    <row r="20" spans="1:9" x14ac:dyDescent="0.25">
      <c r="A20" s="11" t="s">
        <v>57</v>
      </c>
      <c r="B20" s="38">
        <v>1319125</v>
      </c>
      <c r="C20" s="38">
        <v>1653304</v>
      </c>
      <c r="D20" s="38">
        <v>6317201</v>
      </c>
      <c r="E20" s="38">
        <v>6149268</v>
      </c>
      <c r="F20" s="13">
        <f t="shared" si="0"/>
        <v>-2.6583450487011504</v>
      </c>
      <c r="G20" s="1"/>
      <c r="H20" s="1"/>
      <c r="I20" s="1"/>
    </row>
    <row r="21" spans="1:9" x14ac:dyDescent="0.25">
      <c r="A21" s="8" t="s">
        <v>58</v>
      </c>
      <c r="B21" s="37">
        <v>1645760</v>
      </c>
      <c r="C21" s="37">
        <v>1900196</v>
      </c>
      <c r="D21" s="37">
        <v>7225849</v>
      </c>
      <c r="E21" s="37">
        <v>9429387</v>
      </c>
      <c r="F21" s="10">
        <f t="shared" si="0"/>
        <v>30.49521239649485</v>
      </c>
      <c r="G21" s="1"/>
      <c r="H21" s="1"/>
      <c r="I21" s="1"/>
    </row>
    <row r="22" spans="1:9" x14ac:dyDescent="0.25">
      <c r="A22" s="11" t="s">
        <v>59</v>
      </c>
      <c r="B22" s="38">
        <v>1758346</v>
      </c>
      <c r="C22" s="38">
        <v>1692245</v>
      </c>
      <c r="D22" s="38">
        <v>8238269</v>
      </c>
      <c r="E22" s="38">
        <v>8502196</v>
      </c>
      <c r="F22" s="13">
        <f t="shared" si="0"/>
        <v>3.203670576913666</v>
      </c>
      <c r="G22" s="1"/>
      <c r="H22" s="1"/>
      <c r="I22" s="1"/>
    </row>
    <row r="23" spans="1:9" x14ac:dyDescent="0.25">
      <c r="A23" s="8" t="s">
        <v>60</v>
      </c>
      <c r="B23" s="37">
        <v>231655</v>
      </c>
      <c r="C23" s="37">
        <v>322837</v>
      </c>
      <c r="D23" s="37">
        <v>983201</v>
      </c>
      <c r="E23" s="37">
        <v>1069040</v>
      </c>
      <c r="F23" s="10">
        <f t="shared" si="0"/>
        <v>8.7305647573588772</v>
      </c>
      <c r="G23" s="1"/>
      <c r="H23" s="1"/>
      <c r="I23" s="1"/>
    </row>
    <row r="24" spans="1:9" x14ac:dyDescent="0.25">
      <c r="A24" s="11" t="s">
        <v>61</v>
      </c>
      <c r="B24" s="38">
        <v>162606</v>
      </c>
      <c r="C24" s="38">
        <v>160945</v>
      </c>
      <c r="D24" s="38">
        <v>783343</v>
      </c>
      <c r="E24" s="38">
        <v>711357</v>
      </c>
      <c r="F24" s="13">
        <f t="shared" si="0"/>
        <v>-9.1895887242242509</v>
      </c>
      <c r="G24" s="1"/>
      <c r="H24" s="1"/>
      <c r="I24" s="1"/>
    </row>
    <row r="25" spans="1:9" x14ac:dyDescent="0.25">
      <c r="A25" s="8" t="s">
        <v>62</v>
      </c>
      <c r="B25" s="37">
        <v>73646</v>
      </c>
      <c r="C25" s="37">
        <v>74077</v>
      </c>
      <c r="D25" s="37">
        <v>335346</v>
      </c>
      <c r="E25" s="37">
        <v>331923</v>
      </c>
      <c r="F25" s="10">
        <f t="shared" si="0"/>
        <v>-1.0207367912544072</v>
      </c>
      <c r="G25" s="1"/>
      <c r="H25" s="1"/>
      <c r="I25" s="1"/>
    </row>
    <row r="26" spans="1:9" x14ac:dyDescent="0.25">
      <c r="A26" s="11" t="s">
        <v>63</v>
      </c>
      <c r="B26" s="38">
        <v>169755</v>
      </c>
      <c r="C26" s="38">
        <v>184138</v>
      </c>
      <c r="D26" s="38">
        <v>830400</v>
      </c>
      <c r="E26" s="38">
        <v>896804</v>
      </c>
      <c r="F26" s="13">
        <f t="shared" si="0"/>
        <v>7.9966281310211969</v>
      </c>
      <c r="G26" s="1"/>
      <c r="H26" s="1"/>
      <c r="I26" s="1"/>
    </row>
    <row r="27" spans="1:9" x14ac:dyDescent="0.25">
      <c r="A27" s="8" t="s">
        <v>64</v>
      </c>
      <c r="B27" s="37">
        <v>338294</v>
      </c>
      <c r="C27" s="37">
        <v>246162</v>
      </c>
      <c r="D27" s="37">
        <v>1528741</v>
      </c>
      <c r="E27" s="37">
        <v>1505349</v>
      </c>
      <c r="F27" s="10">
        <f t="shared" si="0"/>
        <v>-1.5301480106833054</v>
      </c>
      <c r="G27" s="1"/>
      <c r="H27" s="1"/>
      <c r="I27" s="1"/>
    </row>
    <row r="28" spans="1:9" x14ac:dyDescent="0.25">
      <c r="A28" s="11" t="s">
        <v>65</v>
      </c>
      <c r="B28" s="38">
        <v>1191231</v>
      </c>
      <c r="C28" s="38">
        <v>1159640</v>
      </c>
      <c r="D28" s="38">
        <v>6131526</v>
      </c>
      <c r="E28" s="38">
        <v>5490756</v>
      </c>
      <c r="F28" s="13">
        <f t="shared" si="0"/>
        <v>-10.450416421621625</v>
      </c>
      <c r="G28" s="1"/>
      <c r="H28" s="1"/>
      <c r="I28" s="1"/>
    </row>
    <row r="29" spans="1:9" x14ac:dyDescent="0.25">
      <c r="A29" s="8" t="s">
        <v>66</v>
      </c>
      <c r="B29" s="37">
        <v>414359</v>
      </c>
      <c r="C29" s="37">
        <v>473305</v>
      </c>
      <c r="D29" s="37">
        <v>1867844</v>
      </c>
      <c r="E29" s="37">
        <v>2131810</v>
      </c>
      <c r="F29" s="10">
        <f t="shared" si="0"/>
        <v>14.132122382811417</v>
      </c>
      <c r="G29" s="1"/>
      <c r="H29" s="1"/>
      <c r="I29" s="1"/>
    </row>
    <row r="30" spans="1:9" x14ac:dyDescent="0.25">
      <c r="A30" s="11" t="s">
        <v>67</v>
      </c>
      <c r="B30" s="38">
        <v>327941</v>
      </c>
      <c r="C30" s="38">
        <v>341172</v>
      </c>
      <c r="D30" s="38">
        <v>1765254</v>
      </c>
      <c r="E30" s="38">
        <v>2029759</v>
      </c>
      <c r="F30" s="13">
        <f t="shared" si="0"/>
        <v>14.983962647868239</v>
      </c>
      <c r="G30" s="1"/>
      <c r="H30" s="1"/>
      <c r="I30" s="1"/>
    </row>
    <row r="31" spans="1:9" x14ac:dyDescent="0.25">
      <c r="A31" s="8" t="s">
        <v>68</v>
      </c>
      <c r="B31" s="37">
        <v>2690731</v>
      </c>
      <c r="C31" s="37">
        <v>3036626</v>
      </c>
      <c r="D31" s="37">
        <v>13574704</v>
      </c>
      <c r="E31" s="37">
        <v>12219272</v>
      </c>
      <c r="F31" s="10">
        <f t="shared" si="0"/>
        <v>-9.9849838346383137</v>
      </c>
      <c r="G31" s="1"/>
      <c r="H31" s="1"/>
      <c r="I31" s="1"/>
    </row>
    <row r="32" spans="1:9" x14ac:dyDescent="0.25">
      <c r="A32" s="11" t="s">
        <v>69</v>
      </c>
      <c r="B32" s="38">
        <v>5646490</v>
      </c>
      <c r="C32" s="38">
        <v>5438105</v>
      </c>
      <c r="D32" s="38">
        <v>24569683</v>
      </c>
      <c r="E32" s="38">
        <v>26364390</v>
      </c>
      <c r="F32" s="13">
        <f t="shared" si="0"/>
        <v>7.3045590372492768</v>
      </c>
      <c r="G32" s="1"/>
      <c r="H32" s="1"/>
      <c r="I32" s="1"/>
    </row>
    <row r="33" spans="1:9" x14ac:dyDescent="0.25">
      <c r="A33" s="8" t="s">
        <v>70</v>
      </c>
      <c r="B33" s="37">
        <v>335755</v>
      </c>
      <c r="C33" s="37">
        <v>353150</v>
      </c>
      <c r="D33" s="37">
        <v>1557011</v>
      </c>
      <c r="E33" s="37">
        <v>1640703</v>
      </c>
      <c r="F33" s="10">
        <f t="shared" si="0"/>
        <v>5.3751707598726028</v>
      </c>
      <c r="G33" s="1"/>
      <c r="H33" s="1"/>
      <c r="I33" s="1"/>
    </row>
    <row r="34" spans="1:9" x14ac:dyDescent="0.25">
      <c r="A34" s="11" t="s">
        <v>71</v>
      </c>
      <c r="B34" s="38">
        <v>55863</v>
      </c>
      <c r="C34" s="38">
        <v>63993</v>
      </c>
      <c r="D34" s="38">
        <v>312103</v>
      </c>
      <c r="E34" s="38">
        <v>299755</v>
      </c>
      <c r="F34" s="13">
        <f t="shared" si="0"/>
        <v>-3.9563861930196111</v>
      </c>
      <c r="G34" s="1"/>
      <c r="H34" s="1"/>
      <c r="I34" s="1"/>
    </row>
    <row r="35" spans="1:9" x14ac:dyDescent="0.25">
      <c r="A35" s="14" t="s">
        <v>72</v>
      </c>
      <c r="B35" s="15">
        <f>SUM(B7:B34)</f>
        <v>34557192</v>
      </c>
      <c r="C35" s="15">
        <f t="shared" ref="C35:E35" si="1">SUM(C7:C34)</f>
        <v>36993462</v>
      </c>
      <c r="D35" s="15">
        <f t="shared" si="1"/>
        <v>165418797</v>
      </c>
      <c r="E35" s="15">
        <f t="shared" si="1"/>
        <v>175225432</v>
      </c>
      <c r="F35" s="16">
        <f t="shared" si="0"/>
        <v>5.9283679834765053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5042522</v>
      </c>
      <c r="C38" s="41">
        <f>D7</f>
        <v>4909881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28361647</v>
      </c>
      <c r="G38" s="42">
        <f>LOOKUP(E38,$A$38:$A$65,$C$38:$C$65)</f>
        <v>26336183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940163</v>
      </c>
      <c r="C39" s="41">
        <f t="shared" ref="C39:C65" si="5">D8</f>
        <v>907083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26364390</v>
      </c>
      <c r="G39" s="42">
        <f t="shared" ref="G39:G65" si="8">LOOKUP(E39,$A$38:$A$65,$C$38:$C$65)</f>
        <v>24569683</v>
      </c>
    </row>
    <row r="40" spans="1:9" x14ac:dyDescent="0.25">
      <c r="A40" s="42" t="str">
        <f t="shared" si="3"/>
        <v>ALMERIA</v>
      </c>
      <c r="B40" s="41">
        <f t="shared" si="4"/>
        <v>1739065</v>
      </c>
      <c r="C40" s="41">
        <f t="shared" si="5"/>
        <v>1630672</v>
      </c>
      <c r="D40" s="41">
        <f t="shared" si="6"/>
        <v>18</v>
      </c>
      <c r="E40" s="42" t="str">
        <f t="shared" si="2"/>
        <v>BARCELONA</v>
      </c>
      <c r="F40" s="42">
        <f t="shared" si="7"/>
        <v>18278131</v>
      </c>
      <c r="G40" s="42">
        <f t="shared" si="8"/>
        <v>16731081</v>
      </c>
    </row>
    <row r="41" spans="1:9" x14ac:dyDescent="0.25">
      <c r="A41" s="42" t="str">
        <f t="shared" si="3"/>
        <v>AVILES</v>
      </c>
      <c r="B41" s="41">
        <f t="shared" si="4"/>
        <v>2276001</v>
      </c>
      <c r="C41" s="41">
        <f t="shared" si="5"/>
        <v>1980891</v>
      </c>
      <c r="D41" s="41">
        <f t="shared" si="6"/>
        <v>15</v>
      </c>
      <c r="E41" s="42" t="str">
        <f t="shared" si="2"/>
        <v>BILBAO</v>
      </c>
      <c r="F41" s="42">
        <f t="shared" si="7"/>
        <v>14139659</v>
      </c>
      <c r="G41" s="42">
        <f t="shared" si="8"/>
        <v>12202881</v>
      </c>
    </row>
    <row r="42" spans="1:9" x14ac:dyDescent="0.25">
      <c r="A42" s="42" t="str">
        <f t="shared" si="3"/>
        <v>BAHIA DE ALGECIRAS</v>
      </c>
      <c r="B42" s="41">
        <f t="shared" si="4"/>
        <v>28361647</v>
      </c>
      <c r="C42" s="41">
        <f t="shared" si="5"/>
        <v>26336183</v>
      </c>
      <c r="D42" s="41">
        <f t="shared" si="6"/>
        <v>1</v>
      </c>
      <c r="E42" s="42" t="str">
        <f t="shared" si="2"/>
        <v>TARRAGONA</v>
      </c>
      <c r="F42" s="42">
        <f t="shared" si="7"/>
        <v>12219272</v>
      </c>
      <c r="G42" s="42">
        <f t="shared" si="8"/>
        <v>13574704</v>
      </c>
    </row>
    <row r="43" spans="1:9" x14ac:dyDescent="0.25">
      <c r="A43" s="42" t="str">
        <f t="shared" si="3"/>
        <v>BAHIA DE CADIZ</v>
      </c>
      <c r="B43" s="41">
        <f t="shared" si="4"/>
        <v>1659343</v>
      </c>
      <c r="C43" s="41">
        <f t="shared" si="5"/>
        <v>1751821</v>
      </c>
      <c r="D43" s="41">
        <f t="shared" si="6"/>
        <v>19</v>
      </c>
      <c r="E43" s="42" t="str">
        <f t="shared" si="2"/>
        <v>HUELVA</v>
      </c>
      <c r="F43" s="42">
        <f t="shared" si="7"/>
        <v>9429387</v>
      </c>
      <c r="G43" s="42">
        <f t="shared" si="8"/>
        <v>7225849</v>
      </c>
    </row>
    <row r="44" spans="1:9" x14ac:dyDescent="0.25">
      <c r="A44" s="42" t="str">
        <f t="shared" si="3"/>
        <v>BALEARES</v>
      </c>
      <c r="B44" s="41">
        <f t="shared" si="4"/>
        <v>4520405</v>
      </c>
      <c r="C44" s="41">
        <f t="shared" si="5"/>
        <v>4664220</v>
      </c>
      <c r="D44" s="41">
        <f t="shared" si="6"/>
        <v>14</v>
      </c>
      <c r="E44" s="42" t="str">
        <f t="shared" si="2"/>
        <v>CARTAGENA</v>
      </c>
      <c r="F44" s="42">
        <f t="shared" si="7"/>
        <v>8530317</v>
      </c>
      <c r="G44" s="42">
        <f t="shared" si="8"/>
        <v>7747564</v>
      </c>
    </row>
    <row r="45" spans="1:9" x14ac:dyDescent="0.25">
      <c r="A45" s="42" t="str">
        <f t="shared" si="3"/>
        <v>BARCELONA</v>
      </c>
      <c r="B45" s="41">
        <f t="shared" si="4"/>
        <v>18278131</v>
      </c>
      <c r="C45" s="41">
        <f t="shared" si="5"/>
        <v>16731081</v>
      </c>
      <c r="D45" s="41">
        <f t="shared" si="6"/>
        <v>3</v>
      </c>
      <c r="E45" s="42" t="str">
        <f t="shared" si="2"/>
        <v>LAS PALMAS</v>
      </c>
      <c r="F45" s="42">
        <f t="shared" si="7"/>
        <v>8502196</v>
      </c>
      <c r="G45" s="42">
        <f t="shared" si="8"/>
        <v>8238269</v>
      </c>
    </row>
    <row r="46" spans="1:9" x14ac:dyDescent="0.25">
      <c r="A46" s="42" t="str">
        <f t="shared" si="3"/>
        <v>BILBAO</v>
      </c>
      <c r="B46" s="41">
        <f t="shared" si="4"/>
        <v>14139659</v>
      </c>
      <c r="C46" s="41">
        <f t="shared" si="5"/>
        <v>12202881</v>
      </c>
      <c r="D46" s="41">
        <f t="shared" si="6"/>
        <v>4</v>
      </c>
      <c r="E46" s="42" t="str">
        <f t="shared" si="2"/>
        <v>GIJON</v>
      </c>
      <c r="F46" s="42">
        <f t="shared" si="7"/>
        <v>6149268</v>
      </c>
      <c r="G46" s="42">
        <f t="shared" si="8"/>
        <v>6317201</v>
      </c>
    </row>
    <row r="47" spans="1:9" x14ac:dyDescent="0.25">
      <c r="A47" s="42" t="str">
        <f t="shared" si="3"/>
        <v>CARTAGENA</v>
      </c>
      <c r="B47" s="41">
        <f t="shared" si="4"/>
        <v>8530317</v>
      </c>
      <c r="C47" s="41">
        <f t="shared" si="5"/>
        <v>7747564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5490756</v>
      </c>
      <c r="G47" s="42">
        <f t="shared" si="8"/>
        <v>6131526</v>
      </c>
    </row>
    <row r="48" spans="1:9" x14ac:dyDescent="0.25">
      <c r="A48" s="42" t="str">
        <f t="shared" si="3"/>
        <v>CASTELLON</v>
      </c>
      <c r="B48" s="41">
        <f t="shared" si="4"/>
        <v>5458103</v>
      </c>
      <c r="C48" s="41">
        <f t="shared" si="5"/>
        <v>4650451</v>
      </c>
      <c r="D48" s="41">
        <f t="shared" si="6"/>
        <v>11</v>
      </c>
      <c r="E48" s="42" t="str">
        <f t="shared" si="2"/>
        <v>CASTELLON</v>
      </c>
      <c r="F48" s="42">
        <f t="shared" si="7"/>
        <v>5458103</v>
      </c>
      <c r="G48" s="42">
        <f t="shared" si="8"/>
        <v>4650451</v>
      </c>
    </row>
    <row r="49" spans="1:7" x14ac:dyDescent="0.25">
      <c r="A49" s="42" t="str">
        <f t="shared" si="3"/>
        <v>CEUTA</v>
      </c>
      <c r="B49" s="41">
        <f t="shared" si="4"/>
        <v>876078</v>
      </c>
      <c r="C49" s="41">
        <f t="shared" si="5"/>
        <v>824668</v>
      </c>
      <c r="D49" s="41">
        <f t="shared" si="6"/>
        <v>25</v>
      </c>
      <c r="E49" s="42" t="str">
        <f t="shared" si="2"/>
        <v>A CORUÑA</v>
      </c>
      <c r="F49" s="42">
        <f t="shared" si="7"/>
        <v>5042522</v>
      </c>
      <c r="G49" s="42">
        <f t="shared" si="8"/>
        <v>4909881</v>
      </c>
    </row>
    <row r="50" spans="1:7" x14ac:dyDescent="0.25">
      <c r="A50" s="42" t="str">
        <f t="shared" si="3"/>
        <v>FERROL-SAN CIBRAO</v>
      </c>
      <c r="B50" s="41">
        <f t="shared" si="4"/>
        <v>4632229</v>
      </c>
      <c r="C50" s="41">
        <f t="shared" si="5"/>
        <v>5060926</v>
      </c>
      <c r="D50" s="41">
        <f t="shared" si="6"/>
        <v>13</v>
      </c>
      <c r="E50" s="42" t="str">
        <f t="shared" si="2"/>
        <v>FERROL-SAN CIBRAO</v>
      </c>
      <c r="F50" s="42">
        <f t="shared" si="7"/>
        <v>4632229</v>
      </c>
      <c r="G50" s="42">
        <f t="shared" si="8"/>
        <v>5060926</v>
      </c>
    </row>
    <row r="51" spans="1:7" x14ac:dyDescent="0.25">
      <c r="A51" s="42" t="str">
        <f t="shared" si="3"/>
        <v>GIJON</v>
      </c>
      <c r="B51" s="41">
        <f t="shared" si="4"/>
        <v>6149268</v>
      </c>
      <c r="C51" s="41">
        <f t="shared" si="5"/>
        <v>6317201</v>
      </c>
      <c r="D51" s="41">
        <f t="shared" si="6"/>
        <v>9</v>
      </c>
      <c r="E51" s="42" t="str">
        <f t="shared" si="2"/>
        <v>BALEARES</v>
      </c>
      <c r="F51" s="42">
        <f t="shared" si="7"/>
        <v>4520405</v>
      </c>
      <c r="G51" s="42">
        <f t="shared" si="8"/>
        <v>4664220</v>
      </c>
    </row>
    <row r="52" spans="1:7" x14ac:dyDescent="0.25">
      <c r="A52" s="42" t="str">
        <f t="shared" si="3"/>
        <v>HUELVA</v>
      </c>
      <c r="B52" s="41">
        <f t="shared" si="4"/>
        <v>9429387</v>
      </c>
      <c r="C52" s="41">
        <f t="shared" si="5"/>
        <v>7225849</v>
      </c>
      <c r="D52" s="41">
        <f t="shared" si="6"/>
        <v>6</v>
      </c>
      <c r="E52" s="42" t="str">
        <f t="shared" si="2"/>
        <v>AVILES</v>
      </c>
      <c r="F52" s="42">
        <f t="shared" si="7"/>
        <v>2276001</v>
      </c>
      <c r="G52" s="42">
        <f t="shared" si="8"/>
        <v>1980891</v>
      </c>
    </row>
    <row r="53" spans="1:7" x14ac:dyDescent="0.25">
      <c r="A53" s="42" t="str">
        <f t="shared" si="3"/>
        <v>LAS PALMAS</v>
      </c>
      <c r="B53" s="41">
        <f t="shared" si="4"/>
        <v>8502196</v>
      </c>
      <c r="C53" s="41">
        <f t="shared" si="5"/>
        <v>8238269</v>
      </c>
      <c r="D53" s="41">
        <f t="shared" si="6"/>
        <v>8</v>
      </c>
      <c r="E53" s="42" t="str">
        <f t="shared" si="2"/>
        <v>SANTANDER</v>
      </c>
      <c r="F53" s="42">
        <f t="shared" si="7"/>
        <v>2131810</v>
      </c>
      <c r="G53" s="42">
        <f t="shared" si="8"/>
        <v>1867844</v>
      </c>
    </row>
    <row r="54" spans="1:7" x14ac:dyDescent="0.25">
      <c r="A54" s="42" t="str">
        <f t="shared" si="3"/>
        <v>MALAGA</v>
      </c>
      <c r="B54" s="41">
        <f t="shared" si="4"/>
        <v>1069040</v>
      </c>
      <c r="C54" s="41">
        <f t="shared" si="5"/>
        <v>983201</v>
      </c>
      <c r="D54" s="41">
        <f t="shared" si="6"/>
        <v>22</v>
      </c>
      <c r="E54" s="42" t="str">
        <f t="shared" si="2"/>
        <v>SEVILLA</v>
      </c>
      <c r="F54" s="42">
        <f t="shared" si="7"/>
        <v>2029759</v>
      </c>
      <c r="G54" s="42">
        <f t="shared" si="8"/>
        <v>1765254</v>
      </c>
    </row>
    <row r="55" spans="1:7" x14ac:dyDescent="0.25">
      <c r="A55" s="42" t="str">
        <f t="shared" si="3"/>
        <v>MARIN Y RIA DE PONTEVEDRA</v>
      </c>
      <c r="B55" s="41">
        <f t="shared" si="4"/>
        <v>711357</v>
      </c>
      <c r="C55" s="41">
        <f t="shared" si="5"/>
        <v>783343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1739065</v>
      </c>
      <c r="G55" s="42">
        <f t="shared" si="8"/>
        <v>1630672</v>
      </c>
    </row>
    <row r="56" spans="1:7" x14ac:dyDescent="0.25">
      <c r="A56" s="42" t="str">
        <f t="shared" si="3"/>
        <v>MELILLA</v>
      </c>
      <c r="B56" s="41">
        <f t="shared" si="4"/>
        <v>331923</v>
      </c>
      <c r="C56" s="41">
        <f t="shared" si="5"/>
        <v>335346</v>
      </c>
      <c r="D56" s="41">
        <f t="shared" si="6"/>
        <v>27</v>
      </c>
      <c r="E56" s="42" t="str">
        <f t="shared" si="2"/>
        <v>BAHIA DE CADIZ</v>
      </c>
      <c r="F56" s="42">
        <f t="shared" si="9"/>
        <v>1659343</v>
      </c>
      <c r="G56" s="42">
        <f t="shared" si="8"/>
        <v>1751821</v>
      </c>
    </row>
    <row r="57" spans="1:7" x14ac:dyDescent="0.25">
      <c r="A57" s="42" t="str">
        <f t="shared" si="3"/>
        <v>MOTRIL</v>
      </c>
      <c r="B57" s="41">
        <f t="shared" si="4"/>
        <v>896804</v>
      </c>
      <c r="C57" s="41">
        <f t="shared" si="5"/>
        <v>830400</v>
      </c>
      <c r="D57" s="41">
        <f t="shared" si="6"/>
        <v>24</v>
      </c>
      <c r="E57" s="42" t="str">
        <f t="shared" si="2"/>
        <v>VIGO</v>
      </c>
      <c r="F57" s="42">
        <f t="shared" si="9"/>
        <v>1640703</v>
      </c>
      <c r="G57" s="42">
        <f t="shared" si="8"/>
        <v>1557011</v>
      </c>
    </row>
    <row r="58" spans="1:7" x14ac:dyDescent="0.25">
      <c r="A58" s="42" t="str">
        <f t="shared" si="3"/>
        <v>PASAIA</v>
      </c>
      <c r="B58" s="41">
        <f t="shared" si="4"/>
        <v>1505349</v>
      </c>
      <c r="C58" s="41">
        <f t="shared" si="5"/>
        <v>1528741</v>
      </c>
      <c r="D58" s="41">
        <f t="shared" si="6"/>
        <v>21</v>
      </c>
      <c r="E58" s="42" t="str">
        <f t="shared" si="2"/>
        <v>PASAIA</v>
      </c>
      <c r="F58" s="42">
        <f t="shared" si="9"/>
        <v>1505349</v>
      </c>
      <c r="G58" s="42">
        <f t="shared" si="8"/>
        <v>1528741</v>
      </c>
    </row>
    <row r="59" spans="1:7" x14ac:dyDescent="0.25">
      <c r="A59" s="42" t="str">
        <f t="shared" si="3"/>
        <v>SANTA CRUZ DE TENERIFE</v>
      </c>
      <c r="B59" s="41">
        <f t="shared" si="4"/>
        <v>5490756</v>
      </c>
      <c r="C59" s="41">
        <f t="shared" si="5"/>
        <v>6131526</v>
      </c>
      <c r="D59" s="41">
        <f t="shared" si="6"/>
        <v>10</v>
      </c>
      <c r="E59" s="42" t="str">
        <f t="shared" si="2"/>
        <v>MALAGA</v>
      </c>
      <c r="F59" s="42">
        <f t="shared" si="9"/>
        <v>1069040</v>
      </c>
      <c r="G59" s="42">
        <f t="shared" si="8"/>
        <v>983201</v>
      </c>
    </row>
    <row r="60" spans="1:7" x14ac:dyDescent="0.25">
      <c r="A60" s="42" t="str">
        <f t="shared" si="3"/>
        <v>SANTANDER</v>
      </c>
      <c r="B60" s="41">
        <f t="shared" si="4"/>
        <v>2131810</v>
      </c>
      <c r="C60" s="41">
        <f t="shared" si="5"/>
        <v>1867844</v>
      </c>
      <c r="D60" s="41">
        <f t="shared" si="6"/>
        <v>16</v>
      </c>
      <c r="E60" s="42" t="str">
        <f t="shared" si="2"/>
        <v>ALICANTE</v>
      </c>
      <c r="F60" s="42">
        <f t="shared" si="9"/>
        <v>940163</v>
      </c>
      <c r="G60" s="42">
        <f t="shared" si="8"/>
        <v>907083</v>
      </c>
    </row>
    <row r="61" spans="1:7" x14ac:dyDescent="0.25">
      <c r="A61" s="42" t="str">
        <f t="shared" si="3"/>
        <v>SEVILLA</v>
      </c>
      <c r="B61" s="41">
        <f t="shared" si="4"/>
        <v>2029759</v>
      </c>
      <c r="C61" s="41">
        <f t="shared" si="5"/>
        <v>1765254</v>
      </c>
      <c r="D61" s="41">
        <f t="shared" si="6"/>
        <v>17</v>
      </c>
      <c r="E61" s="42" t="str">
        <f t="shared" si="2"/>
        <v>MOTRIL</v>
      </c>
      <c r="F61" s="42">
        <f t="shared" si="9"/>
        <v>896804</v>
      </c>
      <c r="G61" s="42">
        <f t="shared" si="8"/>
        <v>830400</v>
      </c>
    </row>
    <row r="62" spans="1:7" x14ac:dyDescent="0.25">
      <c r="A62" s="42" t="str">
        <f t="shared" si="3"/>
        <v>TARRAGONA</v>
      </c>
      <c r="B62" s="41">
        <f t="shared" si="4"/>
        <v>12219272</v>
      </c>
      <c r="C62" s="41">
        <f t="shared" si="5"/>
        <v>13574704</v>
      </c>
      <c r="D62" s="41">
        <f t="shared" si="6"/>
        <v>5</v>
      </c>
      <c r="E62" s="42" t="str">
        <f t="shared" si="2"/>
        <v>CEUTA</v>
      </c>
      <c r="F62" s="42">
        <f t="shared" si="9"/>
        <v>876078</v>
      </c>
      <c r="G62" s="42">
        <f t="shared" si="8"/>
        <v>824668</v>
      </c>
    </row>
    <row r="63" spans="1:7" x14ac:dyDescent="0.25">
      <c r="A63" s="42" t="str">
        <f t="shared" si="3"/>
        <v>VALENCIA</v>
      </c>
      <c r="B63" s="41">
        <f t="shared" si="4"/>
        <v>26364390</v>
      </c>
      <c r="C63" s="41">
        <f t="shared" si="5"/>
        <v>24569683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711357</v>
      </c>
      <c r="G63" s="42">
        <f t="shared" si="8"/>
        <v>783343</v>
      </c>
    </row>
    <row r="64" spans="1:7" x14ac:dyDescent="0.25">
      <c r="A64" s="42" t="str">
        <f t="shared" si="3"/>
        <v>VIGO</v>
      </c>
      <c r="B64" s="41">
        <f t="shared" si="4"/>
        <v>1640703</v>
      </c>
      <c r="C64" s="41">
        <f t="shared" si="5"/>
        <v>1557011</v>
      </c>
      <c r="D64" s="41">
        <f t="shared" si="6"/>
        <v>20</v>
      </c>
      <c r="E64" s="42" t="str">
        <f t="shared" si="2"/>
        <v>MELILLA</v>
      </c>
      <c r="F64" s="42">
        <f t="shared" si="9"/>
        <v>331923</v>
      </c>
      <c r="G64" s="42">
        <f t="shared" si="8"/>
        <v>335346</v>
      </c>
    </row>
    <row r="65" spans="1:7" x14ac:dyDescent="0.25">
      <c r="A65" s="42" t="str">
        <f t="shared" si="3"/>
        <v>VILAGARCIA</v>
      </c>
      <c r="B65" s="41">
        <f t="shared" si="4"/>
        <v>299755</v>
      </c>
      <c r="C65" s="41">
        <f t="shared" si="5"/>
        <v>312103</v>
      </c>
      <c r="D65" s="41">
        <f t="shared" si="6"/>
        <v>28</v>
      </c>
      <c r="E65" s="42" t="str">
        <f t="shared" si="2"/>
        <v>VILAGARCIA</v>
      </c>
      <c r="F65" s="42">
        <f t="shared" si="9"/>
        <v>299755</v>
      </c>
      <c r="G65" s="42">
        <f t="shared" si="8"/>
        <v>312103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598383</v>
      </c>
      <c r="C7" s="37">
        <v>673167</v>
      </c>
      <c r="D7" s="37">
        <v>3147416</v>
      </c>
      <c r="E7" s="37">
        <v>3302898</v>
      </c>
      <c r="F7" s="10">
        <f>((E7*100)/D7)-100</f>
        <v>4.9399888670579344</v>
      </c>
      <c r="G7" s="1"/>
      <c r="H7" s="1"/>
      <c r="I7" s="1"/>
    </row>
    <row r="8" spans="1:12" x14ac:dyDescent="0.25">
      <c r="A8" s="11" t="s">
        <v>45</v>
      </c>
      <c r="B8" s="38">
        <v>13102</v>
      </c>
      <c r="C8" s="38">
        <v>11132</v>
      </c>
      <c r="D8" s="38">
        <v>50633</v>
      </c>
      <c r="E8" s="38">
        <v>47165</v>
      </c>
      <c r="F8" s="13">
        <f t="shared" ref="F8:F35" si="0">((E8*100)/D8)-100</f>
        <v>-6.8492880137459764</v>
      </c>
      <c r="G8" s="1"/>
      <c r="H8" s="1"/>
      <c r="I8" s="1"/>
    </row>
    <row r="9" spans="1:12" x14ac:dyDescent="0.25">
      <c r="A9" s="8" t="s">
        <v>46</v>
      </c>
      <c r="B9" s="37">
        <v>3553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26999</v>
      </c>
      <c r="C10" s="38">
        <v>42903</v>
      </c>
      <c r="D10" s="38">
        <v>265240</v>
      </c>
      <c r="E10" s="38">
        <v>208162</v>
      </c>
      <c r="F10" s="13">
        <f t="shared" si="0"/>
        <v>-21.519378675916158</v>
      </c>
      <c r="G10" s="1"/>
      <c r="H10" s="1"/>
      <c r="I10" s="1"/>
    </row>
    <row r="11" spans="1:12" x14ac:dyDescent="0.25">
      <c r="A11" s="8" t="s">
        <v>48</v>
      </c>
      <c r="B11" s="37">
        <v>1093984</v>
      </c>
      <c r="C11" s="37">
        <v>1734175</v>
      </c>
      <c r="D11" s="37">
        <v>7286264</v>
      </c>
      <c r="E11" s="37">
        <v>10224138</v>
      </c>
      <c r="F11" s="10">
        <f t="shared" si="0"/>
        <v>40.320718546569282</v>
      </c>
      <c r="G11" s="1"/>
      <c r="H11" s="1"/>
      <c r="I11" s="1"/>
    </row>
    <row r="12" spans="1:12" x14ac:dyDescent="0.25">
      <c r="A12" s="11" t="s">
        <v>49</v>
      </c>
      <c r="B12" s="38">
        <v>12607</v>
      </c>
      <c r="C12" s="38">
        <v>0</v>
      </c>
      <c r="D12" s="38">
        <v>43716</v>
      </c>
      <c r="E12" s="38">
        <v>34265</v>
      </c>
      <c r="F12" s="13">
        <f t="shared" si="0"/>
        <v>-21.619086833196079</v>
      </c>
      <c r="G12" s="1"/>
      <c r="H12" s="1"/>
      <c r="I12" s="1"/>
    </row>
    <row r="13" spans="1:12" x14ac:dyDescent="0.25">
      <c r="A13" s="8" t="s">
        <v>50</v>
      </c>
      <c r="B13" s="37">
        <v>108375</v>
      </c>
      <c r="C13" s="37">
        <v>129303</v>
      </c>
      <c r="D13" s="37">
        <v>592900</v>
      </c>
      <c r="E13" s="37">
        <v>578400</v>
      </c>
      <c r="F13" s="10">
        <f t="shared" si="0"/>
        <v>-2.4456063417102314</v>
      </c>
      <c r="G13" s="1"/>
      <c r="H13" s="1"/>
      <c r="I13" s="1"/>
    </row>
    <row r="14" spans="1:12" x14ac:dyDescent="0.25">
      <c r="A14" s="11" t="s">
        <v>51</v>
      </c>
      <c r="B14" s="38">
        <v>848992</v>
      </c>
      <c r="C14" s="38">
        <v>805355</v>
      </c>
      <c r="D14" s="38">
        <v>4470646</v>
      </c>
      <c r="E14" s="38">
        <v>4714571</v>
      </c>
      <c r="F14" s="13">
        <f t="shared" si="0"/>
        <v>5.4561466061056905</v>
      </c>
      <c r="G14" s="1"/>
      <c r="H14" s="1"/>
      <c r="I14" s="1"/>
    </row>
    <row r="15" spans="1:12" x14ac:dyDescent="0.25">
      <c r="A15" s="8" t="s">
        <v>52</v>
      </c>
      <c r="B15" s="37">
        <v>1527204</v>
      </c>
      <c r="C15" s="37">
        <v>1436716</v>
      </c>
      <c r="D15" s="37">
        <v>6994633</v>
      </c>
      <c r="E15" s="37">
        <v>8257337</v>
      </c>
      <c r="F15" s="10">
        <f t="shared" si="0"/>
        <v>18.052469657807634</v>
      </c>
      <c r="G15" s="1"/>
      <c r="H15" s="1"/>
      <c r="I15" s="1"/>
    </row>
    <row r="16" spans="1:12" x14ac:dyDescent="0.25">
      <c r="A16" s="11" t="s">
        <v>53</v>
      </c>
      <c r="B16" s="38">
        <v>1132810</v>
      </c>
      <c r="C16" s="38">
        <v>1388327</v>
      </c>
      <c r="D16" s="38">
        <v>6237782</v>
      </c>
      <c r="E16" s="38">
        <v>6753052</v>
      </c>
      <c r="F16" s="13">
        <f t="shared" si="0"/>
        <v>8.2604682241219649</v>
      </c>
      <c r="G16" s="1"/>
      <c r="H16" s="1"/>
      <c r="I16" s="1"/>
    </row>
    <row r="17" spans="1:9" x14ac:dyDescent="0.25">
      <c r="A17" s="8" t="s">
        <v>54</v>
      </c>
      <c r="B17" s="37">
        <v>584059</v>
      </c>
      <c r="C17" s="37">
        <v>575615</v>
      </c>
      <c r="D17" s="37">
        <v>3032265</v>
      </c>
      <c r="E17" s="37">
        <v>3327426</v>
      </c>
      <c r="F17" s="10">
        <f t="shared" si="0"/>
        <v>9.7340107147627322</v>
      </c>
      <c r="G17" s="1"/>
      <c r="H17" s="1"/>
      <c r="I17" s="1"/>
    </row>
    <row r="18" spans="1:9" x14ac:dyDescent="0.25">
      <c r="A18" s="11" t="s">
        <v>55</v>
      </c>
      <c r="B18" s="38">
        <v>71806</v>
      </c>
      <c r="C18" s="38">
        <v>99462</v>
      </c>
      <c r="D18" s="38">
        <v>418031</v>
      </c>
      <c r="E18" s="38">
        <v>466401</v>
      </c>
      <c r="F18" s="13">
        <f t="shared" si="0"/>
        <v>11.5709122050757</v>
      </c>
      <c r="G18" s="1"/>
      <c r="H18" s="1"/>
      <c r="I18" s="1"/>
    </row>
    <row r="19" spans="1:9" x14ac:dyDescent="0.25">
      <c r="A19" s="8" t="s">
        <v>56</v>
      </c>
      <c r="B19" s="37">
        <v>315823</v>
      </c>
      <c r="C19" s="37">
        <v>266680</v>
      </c>
      <c r="D19" s="37">
        <v>1105731</v>
      </c>
      <c r="E19" s="37">
        <v>1117816</v>
      </c>
      <c r="F19" s="10">
        <f t="shared" si="0"/>
        <v>1.0929421351124233</v>
      </c>
      <c r="G19" s="1"/>
      <c r="H19" s="1"/>
      <c r="I19" s="1"/>
    </row>
    <row r="20" spans="1:9" x14ac:dyDescent="0.25">
      <c r="A20" s="11" t="s">
        <v>57</v>
      </c>
      <c r="B20" s="38">
        <v>44443</v>
      </c>
      <c r="C20" s="38">
        <v>57006</v>
      </c>
      <c r="D20" s="38">
        <v>537438</v>
      </c>
      <c r="E20" s="38">
        <v>413910</v>
      </c>
      <c r="F20" s="13">
        <f t="shared" si="0"/>
        <v>-22.98460473580208</v>
      </c>
      <c r="G20" s="1"/>
      <c r="H20" s="1"/>
      <c r="I20" s="1"/>
    </row>
    <row r="21" spans="1:9" x14ac:dyDescent="0.25">
      <c r="A21" s="8" t="s">
        <v>58</v>
      </c>
      <c r="B21" s="37">
        <v>1249897</v>
      </c>
      <c r="C21" s="37">
        <v>1655172</v>
      </c>
      <c r="D21" s="37">
        <v>5446099</v>
      </c>
      <c r="E21" s="37">
        <v>7953832</v>
      </c>
      <c r="F21" s="10">
        <f t="shared" si="0"/>
        <v>46.046408631205566</v>
      </c>
      <c r="G21" s="1"/>
      <c r="H21" s="1"/>
      <c r="I21" s="1"/>
    </row>
    <row r="22" spans="1:9" x14ac:dyDescent="0.25">
      <c r="A22" s="11" t="s">
        <v>59</v>
      </c>
      <c r="B22" s="38">
        <v>369353</v>
      </c>
      <c r="C22" s="38">
        <v>313109</v>
      </c>
      <c r="D22" s="38">
        <v>1957886</v>
      </c>
      <c r="E22" s="38">
        <v>1859393</v>
      </c>
      <c r="F22" s="13">
        <f t="shared" si="0"/>
        <v>-5.0305788998950902</v>
      </c>
      <c r="G22" s="1"/>
      <c r="H22" s="1"/>
      <c r="I22" s="1"/>
    </row>
    <row r="23" spans="1:9" x14ac:dyDescent="0.25">
      <c r="A23" s="8" t="s">
        <v>60</v>
      </c>
      <c r="B23" s="37">
        <v>11763</v>
      </c>
      <c r="C23" s="37">
        <v>15221</v>
      </c>
      <c r="D23" s="37">
        <v>29131</v>
      </c>
      <c r="E23" s="37">
        <v>27757</v>
      </c>
      <c r="F23" s="10">
        <f t="shared" si="0"/>
        <v>-4.7166249013078811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6206</v>
      </c>
      <c r="C25" s="37">
        <v>4357</v>
      </c>
      <c r="D25" s="37">
        <v>29662</v>
      </c>
      <c r="E25" s="37">
        <v>25471</v>
      </c>
      <c r="F25" s="10">
        <f t="shared" si="0"/>
        <v>-14.129188861169169</v>
      </c>
      <c r="G25" s="1"/>
      <c r="H25" s="1"/>
      <c r="I25" s="1"/>
    </row>
    <row r="26" spans="1:9" x14ac:dyDescent="0.25">
      <c r="A26" s="11" t="s">
        <v>63</v>
      </c>
      <c r="B26" s="38">
        <v>102789</v>
      </c>
      <c r="C26" s="38">
        <v>125663</v>
      </c>
      <c r="D26" s="38">
        <v>554810</v>
      </c>
      <c r="E26" s="38">
        <v>546360</v>
      </c>
      <c r="F26" s="13">
        <f t="shared" si="0"/>
        <v>-1.5230439249472738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630955</v>
      </c>
      <c r="C28" s="38">
        <v>675421</v>
      </c>
      <c r="D28" s="38">
        <v>3350940</v>
      </c>
      <c r="E28" s="38">
        <v>2993700</v>
      </c>
      <c r="F28" s="13">
        <f t="shared" si="0"/>
        <v>-10.660889183333637</v>
      </c>
      <c r="G28" s="1"/>
      <c r="H28" s="1"/>
      <c r="I28" s="1"/>
    </row>
    <row r="29" spans="1:9" x14ac:dyDescent="0.25">
      <c r="A29" s="8" t="s">
        <v>66</v>
      </c>
      <c r="B29" s="37">
        <v>42763</v>
      </c>
      <c r="C29" s="37">
        <v>25200</v>
      </c>
      <c r="D29" s="37">
        <v>167731</v>
      </c>
      <c r="E29" s="37">
        <v>122413</v>
      </c>
      <c r="F29" s="10">
        <f t="shared" si="0"/>
        <v>-27.018261382809385</v>
      </c>
      <c r="G29" s="1"/>
      <c r="H29" s="1"/>
      <c r="I29" s="1"/>
    </row>
    <row r="30" spans="1:9" x14ac:dyDescent="0.25">
      <c r="A30" s="11" t="s">
        <v>67</v>
      </c>
      <c r="B30" s="38">
        <v>13724</v>
      </c>
      <c r="C30" s="38">
        <v>17051</v>
      </c>
      <c r="D30" s="38">
        <v>80682</v>
      </c>
      <c r="E30" s="38">
        <v>133315</v>
      </c>
      <c r="F30" s="13">
        <f t="shared" si="0"/>
        <v>65.235120596911344</v>
      </c>
      <c r="G30" s="1"/>
      <c r="H30" s="1"/>
      <c r="I30" s="1"/>
    </row>
    <row r="31" spans="1:9" x14ac:dyDescent="0.25">
      <c r="A31" s="8" t="s">
        <v>68</v>
      </c>
      <c r="B31" s="37">
        <v>1579714</v>
      </c>
      <c r="C31" s="37">
        <v>1808717</v>
      </c>
      <c r="D31" s="37">
        <v>8135518</v>
      </c>
      <c r="E31" s="37">
        <v>7014112</v>
      </c>
      <c r="F31" s="10">
        <f t="shared" si="0"/>
        <v>-13.784076195271155</v>
      </c>
      <c r="G31" s="1"/>
      <c r="H31" s="1"/>
      <c r="I31" s="1"/>
    </row>
    <row r="32" spans="1:9" x14ac:dyDescent="0.25">
      <c r="A32" s="11" t="s">
        <v>69</v>
      </c>
      <c r="B32" s="38">
        <v>441427</v>
      </c>
      <c r="C32" s="38">
        <v>408977</v>
      </c>
      <c r="D32" s="38">
        <v>2162145</v>
      </c>
      <c r="E32" s="38">
        <v>2025614</v>
      </c>
      <c r="F32" s="13">
        <f t="shared" si="0"/>
        <v>-6.314608872207927</v>
      </c>
      <c r="G32" s="1"/>
      <c r="H32" s="1"/>
      <c r="I32" s="1"/>
    </row>
    <row r="33" spans="1:9" x14ac:dyDescent="0.25">
      <c r="A33" s="8" t="s">
        <v>70</v>
      </c>
      <c r="B33" s="37">
        <v>9498</v>
      </c>
      <c r="C33" s="37">
        <v>2000</v>
      </c>
      <c r="D33" s="37">
        <v>40739</v>
      </c>
      <c r="E33" s="37">
        <v>19843</v>
      </c>
      <c r="F33" s="10">
        <f t="shared" si="0"/>
        <v>-51.292373401408966</v>
      </c>
      <c r="G33" s="1"/>
      <c r="H33" s="1"/>
      <c r="I33" s="1"/>
    </row>
    <row r="34" spans="1:9" x14ac:dyDescent="0.25">
      <c r="A34" s="11" t="s">
        <v>71</v>
      </c>
      <c r="B34" s="38">
        <v>6000</v>
      </c>
      <c r="C34" s="38">
        <v>18608</v>
      </c>
      <c r="D34" s="38">
        <v>74907</v>
      </c>
      <c r="E34" s="38">
        <v>89857</v>
      </c>
      <c r="F34" s="13">
        <f t="shared" si="0"/>
        <v>19.958081354212553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10846229</v>
      </c>
      <c r="C35" s="15">
        <f t="shared" ref="C35:E35" si="1">SUM(C7:C34)</f>
        <v>12289337</v>
      </c>
      <c r="D35" s="15">
        <f t="shared" si="1"/>
        <v>56217404</v>
      </c>
      <c r="E35" s="15">
        <f t="shared" si="1"/>
        <v>62260194</v>
      </c>
      <c r="F35" s="16">
        <f t="shared" si="0"/>
        <v>10.74896663673762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3302898</v>
      </c>
      <c r="C38" s="41">
        <f>D7</f>
        <v>3147416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10224138</v>
      </c>
      <c r="G38" s="42">
        <f>LOOKUP(E38,$A$38:$A$65,$C$38:$C$65)</f>
        <v>7286264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47165</v>
      </c>
      <c r="C39" s="41">
        <f t="shared" ref="C39:C65" si="5">D8</f>
        <v>50633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8257337</v>
      </c>
      <c r="G39" s="42">
        <f t="shared" ref="G39:G65" si="8">LOOKUP(E39,$A$38:$A$65,$C$38:$C$65)</f>
        <v>6994633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HUELVA</v>
      </c>
      <c r="F40" s="42">
        <f t="shared" si="7"/>
        <v>7953832</v>
      </c>
      <c r="G40" s="42">
        <f t="shared" si="8"/>
        <v>5446099</v>
      </c>
    </row>
    <row r="41" spans="1:9" x14ac:dyDescent="0.25">
      <c r="A41" s="42" t="str">
        <f t="shared" si="3"/>
        <v>AVILES</v>
      </c>
      <c r="B41" s="41">
        <f t="shared" si="4"/>
        <v>208162</v>
      </c>
      <c r="C41" s="41">
        <f t="shared" si="5"/>
        <v>265240</v>
      </c>
      <c r="D41" s="41">
        <f t="shared" si="6"/>
        <v>17</v>
      </c>
      <c r="E41" s="42" t="str">
        <f t="shared" si="2"/>
        <v>TARRAGONA</v>
      </c>
      <c r="F41" s="42">
        <f t="shared" si="7"/>
        <v>7014112</v>
      </c>
      <c r="G41" s="42">
        <f t="shared" si="8"/>
        <v>8135518</v>
      </c>
    </row>
    <row r="42" spans="1:9" x14ac:dyDescent="0.25">
      <c r="A42" s="42" t="str">
        <f t="shared" si="3"/>
        <v>BAHIA DE ALGECIRAS</v>
      </c>
      <c r="B42" s="41">
        <f t="shared" si="4"/>
        <v>10224138</v>
      </c>
      <c r="C42" s="41">
        <f t="shared" si="5"/>
        <v>7286264</v>
      </c>
      <c r="D42" s="41">
        <f t="shared" si="6"/>
        <v>1</v>
      </c>
      <c r="E42" s="42" t="str">
        <f t="shared" si="2"/>
        <v>CARTAGENA</v>
      </c>
      <c r="F42" s="42">
        <f t="shared" si="7"/>
        <v>6753052</v>
      </c>
      <c r="G42" s="42">
        <f t="shared" si="8"/>
        <v>6237782</v>
      </c>
    </row>
    <row r="43" spans="1:9" x14ac:dyDescent="0.25">
      <c r="A43" s="42" t="str">
        <f t="shared" si="3"/>
        <v>BAHIA DE CADIZ</v>
      </c>
      <c r="B43" s="41">
        <f t="shared" si="4"/>
        <v>34265</v>
      </c>
      <c r="C43" s="41">
        <f t="shared" si="5"/>
        <v>43716</v>
      </c>
      <c r="D43" s="41">
        <f t="shared" si="6"/>
        <v>22</v>
      </c>
      <c r="E43" s="42" t="str">
        <f t="shared" si="2"/>
        <v>BARCELONA</v>
      </c>
      <c r="F43" s="42">
        <f t="shared" si="7"/>
        <v>4714571</v>
      </c>
      <c r="G43" s="42">
        <f t="shared" si="8"/>
        <v>4470646</v>
      </c>
    </row>
    <row r="44" spans="1:9" x14ac:dyDescent="0.25">
      <c r="A44" s="42" t="str">
        <f t="shared" si="3"/>
        <v>BALEARES</v>
      </c>
      <c r="B44" s="41">
        <f t="shared" si="4"/>
        <v>578400</v>
      </c>
      <c r="C44" s="41">
        <f t="shared" si="5"/>
        <v>592900</v>
      </c>
      <c r="D44" s="41">
        <f t="shared" si="6"/>
        <v>13</v>
      </c>
      <c r="E44" s="42" t="str">
        <f t="shared" si="2"/>
        <v>CASTELLON</v>
      </c>
      <c r="F44" s="42">
        <f t="shared" si="7"/>
        <v>3327426</v>
      </c>
      <c r="G44" s="42">
        <f t="shared" si="8"/>
        <v>3032265</v>
      </c>
    </row>
    <row r="45" spans="1:9" x14ac:dyDescent="0.25">
      <c r="A45" s="42" t="str">
        <f t="shared" si="3"/>
        <v>BARCELONA</v>
      </c>
      <c r="B45" s="41">
        <f t="shared" si="4"/>
        <v>4714571</v>
      </c>
      <c r="C45" s="41">
        <f t="shared" si="5"/>
        <v>4470646</v>
      </c>
      <c r="D45" s="41">
        <f t="shared" si="6"/>
        <v>6</v>
      </c>
      <c r="E45" s="42" t="str">
        <f t="shared" si="2"/>
        <v>A CORUÑA</v>
      </c>
      <c r="F45" s="42">
        <f t="shared" si="7"/>
        <v>3302898</v>
      </c>
      <c r="G45" s="42">
        <f t="shared" si="8"/>
        <v>3147416</v>
      </c>
    </row>
    <row r="46" spans="1:9" x14ac:dyDescent="0.25">
      <c r="A46" s="42" t="str">
        <f t="shared" si="3"/>
        <v>BILBAO</v>
      </c>
      <c r="B46" s="41">
        <f t="shared" si="4"/>
        <v>8257337</v>
      </c>
      <c r="C46" s="41">
        <f t="shared" si="5"/>
        <v>6994633</v>
      </c>
      <c r="D46" s="41">
        <f t="shared" si="6"/>
        <v>2</v>
      </c>
      <c r="E46" s="42" t="str">
        <f t="shared" si="2"/>
        <v>SANTA CRUZ DE TENERIFE</v>
      </c>
      <c r="F46" s="42">
        <f t="shared" si="7"/>
        <v>2993700</v>
      </c>
      <c r="G46" s="42">
        <f t="shared" si="8"/>
        <v>3350940</v>
      </c>
    </row>
    <row r="47" spans="1:9" x14ac:dyDescent="0.25">
      <c r="A47" s="42" t="str">
        <f t="shared" si="3"/>
        <v>CARTAGENA</v>
      </c>
      <c r="B47" s="41">
        <f t="shared" si="4"/>
        <v>6753052</v>
      </c>
      <c r="C47" s="41">
        <f t="shared" si="5"/>
        <v>6237782</v>
      </c>
      <c r="D47" s="41">
        <f t="shared" si="6"/>
        <v>5</v>
      </c>
      <c r="E47" s="42" t="str">
        <f t="shared" si="2"/>
        <v>VALENCIA</v>
      </c>
      <c r="F47" s="42">
        <f t="shared" si="7"/>
        <v>2025614</v>
      </c>
      <c r="G47" s="42">
        <f t="shared" si="8"/>
        <v>2162145</v>
      </c>
    </row>
    <row r="48" spans="1:9" x14ac:dyDescent="0.25">
      <c r="A48" s="42" t="str">
        <f t="shared" si="3"/>
        <v>CASTELLON</v>
      </c>
      <c r="B48" s="41">
        <f t="shared" si="4"/>
        <v>3327426</v>
      </c>
      <c r="C48" s="41">
        <f t="shared" si="5"/>
        <v>3032265</v>
      </c>
      <c r="D48" s="41">
        <f t="shared" si="6"/>
        <v>7</v>
      </c>
      <c r="E48" s="42" t="str">
        <f t="shared" si="2"/>
        <v>LAS PALMAS</v>
      </c>
      <c r="F48" s="42">
        <f t="shared" si="7"/>
        <v>1859393</v>
      </c>
      <c r="G48" s="42">
        <f t="shared" si="8"/>
        <v>1957886</v>
      </c>
    </row>
    <row r="49" spans="1:7" x14ac:dyDescent="0.25">
      <c r="A49" s="42" t="str">
        <f t="shared" si="3"/>
        <v>CEUTA</v>
      </c>
      <c r="B49" s="41">
        <f t="shared" si="4"/>
        <v>466401</v>
      </c>
      <c r="C49" s="41">
        <f t="shared" si="5"/>
        <v>418031</v>
      </c>
      <c r="D49" s="41">
        <f t="shared" si="6"/>
        <v>15</v>
      </c>
      <c r="E49" s="42" t="str">
        <f t="shared" si="2"/>
        <v>FERROL-SAN CIBRAO</v>
      </c>
      <c r="F49" s="42">
        <f t="shared" si="7"/>
        <v>1117816</v>
      </c>
      <c r="G49" s="42">
        <f t="shared" si="8"/>
        <v>1105731</v>
      </c>
    </row>
    <row r="50" spans="1:7" x14ac:dyDescent="0.25">
      <c r="A50" s="42" t="str">
        <f t="shared" si="3"/>
        <v>FERROL-SAN CIBRAO</v>
      </c>
      <c r="B50" s="41">
        <f t="shared" si="4"/>
        <v>1117816</v>
      </c>
      <c r="C50" s="41">
        <f t="shared" si="5"/>
        <v>1105731</v>
      </c>
      <c r="D50" s="41">
        <f t="shared" si="6"/>
        <v>12</v>
      </c>
      <c r="E50" s="42" t="str">
        <f t="shared" si="2"/>
        <v>BALEARES</v>
      </c>
      <c r="F50" s="42">
        <f t="shared" si="7"/>
        <v>578400</v>
      </c>
      <c r="G50" s="42">
        <f t="shared" si="8"/>
        <v>592900</v>
      </c>
    </row>
    <row r="51" spans="1:7" x14ac:dyDescent="0.25">
      <c r="A51" s="42" t="str">
        <f t="shared" si="3"/>
        <v>GIJON</v>
      </c>
      <c r="B51" s="41">
        <f t="shared" si="4"/>
        <v>413910</v>
      </c>
      <c r="C51" s="41">
        <f t="shared" si="5"/>
        <v>537438</v>
      </c>
      <c r="D51" s="41">
        <f t="shared" si="6"/>
        <v>16</v>
      </c>
      <c r="E51" s="42" t="str">
        <f t="shared" si="2"/>
        <v>MOTRIL</v>
      </c>
      <c r="F51" s="42">
        <f t="shared" si="7"/>
        <v>546360</v>
      </c>
      <c r="G51" s="42">
        <f t="shared" si="8"/>
        <v>554810</v>
      </c>
    </row>
    <row r="52" spans="1:7" x14ac:dyDescent="0.25">
      <c r="A52" s="42" t="str">
        <f t="shared" si="3"/>
        <v>HUELVA</v>
      </c>
      <c r="B52" s="41">
        <f t="shared" si="4"/>
        <v>7953832</v>
      </c>
      <c r="C52" s="41">
        <f t="shared" si="5"/>
        <v>5446099</v>
      </c>
      <c r="D52" s="41">
        <f t="shared" si="6"/>
        <v>3</v>
      </c>
      <c r="E52" s="42" t="str">
        <f t="shared" si="2"/>
        <v>CEUTA</v>
      </c>
      <c r="F52" s="42">
        <f t="shared" si="7"/>
        <v>466401</v>
      </c>
      <c r="G52" s="42">
        <f t="shared" si="8"/>
        <v>418031</v>
      </c>
    </row>
    <row r="53" spans="1:7" x14ac:dyDescent="0.25">
      <c r="A53" s="42" t="str">
        <f t="shared" si="3"/>
        <v>LAS PALMAS</v>
      </c>
      <c r="B53" s="41">
        <f t="shared" si="4"/>
        <v>1859393</v>
      </c>
      <c r="C53" s="41">
        <f t="shared" si="5"/>
        <v>1957886</v>
      </c>
      <c r="D53" s="41">
        <f t="shared" si="6"/>
        <v>11</v>
      </c>
      <c r="E53" s="42" t="str">
        <f t="shared" si="2"/>
        <v>GIJON</v>
      </c>
      <c r="F53" s="42">
        <f t="shared" si="7"/>
        <v>413910</v>
      </c>
      <c r="G53" s="42">
        <f t="shared" si="8"/>
        <v>537438</v>
      </c>
    </row>
    <row r="54" spans="1:7" x14ac:dyDescent="0.25">
      <c r="A54" s="42" t="str">
        <f t="shared" si="3"/>
        <v>MALAGA</v>
      </c>
      <c r="B54" s="41">
        <f t="shared" si="4"/>
        <v>27757</v>
      </c>
      <c r="C54" s="41">
        <f t="shared" si="5"/>
        <v>29131</v>
      </c>
      <c r="D54" s="41">
        <f t="shared" si="6"/>
        <v>23</v>
      </c>
      <c r="E54" s="42" t="str">
        <f t="shared" si="2"/>
        <v>AVILES</v>
      </c>
      <c r="F54" s="42">
        <f t="shared" si="7"/>
        <v>208162</v>
      </c>
      <c r="G54" s="42">
        <f t="shared" si="8"/>
        <v>265240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133315</v>
      </c>
      <c r="G55" s="42">
        <f t="shared" si="8"/>
        <v>80682</v>
      </c>
    </row>
    <row r="56" spans="1:7" x14ac:dyDescent="0.25">
      <c r="A56" s="42" t="str">
        <f t="shared" si="3"/>
        <v>MELILLA</v>
      </c>
      <c r="B56" s="41">
        <f t="shared" si="4"/>
        <v>25471</v>
      </c>
      <c r="C56" s="41">
        <f t="shared" si="5"/>
        <v>29662</v>
      </c>
      <c r="D56" s="41">
        <f t="shared" si="6"/>
        <v>24</v>
      </c>
      <c r="E56" s="42" t="str">
        <f t="shared" si="2"/>
        <v>SANTANDER</v>
      </c>
      <c r="F56" s="42">
        <f t="shared" si="9"/>
        <v>122413</v>
      </c>
      <c r="G56" s="42">
        <f t="shared" si="8"/>
        <v>167731</v>
      </c>
    </row>
    <row r="57" spans="1:7" x14ac:dyDescent="0.25">
      <c r="A57" s="42" t="str">
        <f t="shared" si="3"/>
        <v>MOTRIL</v>
      </c>
      <c r="B57" s="41">
        <f t="shared" si="4"/>
        <v>546360</v>
      </c>
      <c r="C57" s="41">
        <f t="shared" si="5"/>
        <v>554810</v>
      </c>
      <c r="D57" s="41">
        <f t="shared" si="6"/>
        <v>14</v>
      </c>
      <c r="E57" s="42" t="str">
        <f t="shared" si="2"/>
        <v>VILAGARCIA</v>
      </c>
      <c r="F57" s="42">
        <f t="shared" si="9"/>
        <v>89857</v>
      </c>
      <c r="G57" s="42">
        <f t="shared" si="8"/>
        <v>74907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47165</v>
      </c>
      <c r="G58" s="42">
        <f t="shared" si="8"/>
        <v>50633</v>
      </c>
    </row>
    <row r="59" spans="1:7" x14ac:dyDescent="0.25">
      <c r="A59" s="42" t="str">
        <f t="shared" si="3"/>
        <v>SANTA CRUZ DE TENERIFE</v>
      </c>
      <c r="B59" s="41">
        <f t="shared" si="4"/>
        <v>2993700</v>
      </c>
      <c r="C59" s="41">
        <f t="shared" si="5"/>
        <v>3350940</v>
      </c>
      <c r="D59" s="41">
        <f t="shared" si="6"/>
        <v>9</v>
      </c>
      <c r="E59" s="42" t="str">
        <f t="shared" si="2"/>
        <v>BAHIA DE CADIZ</v>
      </c>
      <c r="F59" s="42">
        <f t="shared" si="9"/>
        <v>34265</v>
      </c>
      <c r="G59" s="42">
        <f t="shared" si="8"/>
        <v>43716</v>
      </c>
    </row>
    <row r="60" spans="1:7" x14ac:dyDescent="0.25">
      <c r="A60" s="42" t="str">
        <f t="shared" si="3"/>
        <v>SANTANDER</v>
      </c>
      <c r="B60" s="41">
        <f t="shared" si="4"/>
        <v>122413</v>
      </c>
      <c r="C60" s="41">
        <f t="shared" si="5"/>
        <v>167731</v>
      </c>
      <c r="D60" s="41">
        <f t="shared" si="6"/>
        <v>19</v>
      </c>
      <c r="E60" s="42" t="str">
        <f t="shared" si="2"/>
        <v>MALAGA</v>
      </c>
      <c r="F60" s="42">
        <f t="shared" si="9"/>
        <v>27757</v>
      </c>
      <c r="G60" s="42">
        <f t="shared" si="8"/>
        <v>29131</v>
      </c>
    </row>
    <row r="61" spans="1:7" x14ac:dyDescent="0.25">
      <c r="A61" s="42" t="str">
        <f t="shared" si="3"/>
        <v>SEVILLA</v>
      </c>
      <c r="B61" s="41">
        <f t="shared" si="4"/>
        <v>133315</v>
      </c>
      <c r="C61" s="41">
        <f t="shared" si="5"/>
        <v>80682</v>
      </c>
      <c r="D61" s="41">
        <f t="shared" si="6"/>
        <v>18</v>
      </c>
      <c r="E61" s="42" t="str">
        <f t="shared" si="2"/>
        <v>MELILLA</v>
      </c>
      <c r="F61" s="42">
        <f t="shared" si="9"/>
        <v>25471</v>
      </c>
      <c r="G61" s="42">
        <f t="shared" si="8"/>
        <v>29662</v>
      </c>
    </row>
    <row r="62" spans="1:7" x14ac:dyDescent="0.25">
      <c r="A62" s="42" t="str">
        <f t="shared" si="3"/>
        <v>TARRAGONA</v>
      </c>
      <c r="B62" s="41">
        <f t="shared" si="4"/>
        <v>7014112</v>
      </c>
      <c r="C62" s="41">
        <f t="shared" si="5"/>
        <v>8135518</v>
      </c>
      <c r="D62" s="41">
        <f t="shared" si="6"/>
        <v>4</v>
      </c>
      <c r="E62" s="42" t="str">
        <f t="shared" si="2"/>
        <v>VIGO</v>
      </c>
      <c r="F62" s="42">
        <f t="shared" si="9"/>
        <v>19843</v>
      </c>
      <c r="G62" s="42">
        <f t="shared" si="8"/>
        <v>40739</v>
      </c>
    </row>
    <row r="63" spans="1:7" x14ac:dyDescent="0.25">
      <c r="A63" s="42" t="str">
        <f t="shared" si="3"/>
        <v>VALENCIA</v>
      </c>
      <c r="B63" s="41">
        <f t="shared" si="4"/>
        <v>2025614</v>
      </c>
      <c r="C63" s="41">
        <f t="shared" si="5"/>
        <v>2162145</v>
      </c>
      <c r="D63" s="41">
        <f t="shared" si="6"/>
        <v>10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19843</v>
      </c>
      <c r="C64" s="41">
        <f t="shared" si="5"/>
        <v>40739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89857</v>
      </c>
      <c r="C65" s="41">
        <f t="shared" si="5"/>
        <v>74907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276766</v>
      </c>
      <c r="C7" s="19">
        <v>343284</v>
      </c>
      <c r="D7" s="19">
        <v>1379119</v>
      </c>
      <c r="E7" s="19">
        <v>1310132</v>
      </c>
      <c r="F7" s="10">
        <f>((E7*100)/D7)-100</f>
        <v>-5.0022514373306421</v>
      </c>
      <c r="G7" s="1"/>
      <c r="H7" s="1"/>
      <c r="I7" s="1"/>
    </row>
    <row r="8" spans="1:12" x14ac:dyDescent="0.25">
      <c r="A8" s="11" t="s">
        <v>45</v>
      </c>
      <c r="B8" s="20">
        <v>47342</v>
      </c>
      <c r="C8" s="20">
        <v>90124</v>
      </c>
      <c r="D8" s="20">
        <v>285866</v>
      </c>
      <c r="E8" s="20">
        <v>285289</v>
      </c>
      <c r="F8" s="13">
        <f t="shared" ref="F8:F35" si="0">((E8*100)/D8)-100</f>
        <v>-0.20184282146180976</v>
      </c>
      <c r="G8" s="1"/>
      <c r="H8" s="1"/>
      <c r="I8" s="1"/>
    </row>
    <row r="9" spans="1:12" x14ac:dyDescent="0.25">
      <c r="A9" s="8" t="s">
        <v>46</v>
      </c>
      <c r="B9" s="19">
        <v>313500</v>
      </c>
      <c r="C9" s="19">
        <v>239194</v>
      </c>
      <c r="D9" s="19">
        <v>1378667</v>
      </c>
      <c r="E9" s="19">
        <v>1485541</v>
      </c>
      <c r="F9" s="10">
        <f t="shared" si="0"/>
        <v>7.7519807176062159</v>
      </c>
      <c r="G9" s="1"/>
      <c r="H9" s="1"/>
      <c r="I9" s="1"/>
    </row>
    <row r="10" spans="1:12" x14ac:dyDescent="0.25">
      <c r="A10" s="11" t="s">
        <v>47</v>
      </c>
      <c r="B10" s="20">
        <v>287756</v>
      </c>
      <c r="C10" s="20">
        <v>374173</v>
      </c>
      <c r="D10" s="20">
        <v>1182291</v>
      </c>
      <c r="E10" s="20">
        <v>1516509</v>
      </c>
      <c r="F10" s="13">
        <f t="shared" si="0"/>
        <v>28.268674970882813</v>
      </c>
      <c r="G10" s="1"/>
      <c r="H10" s="1"/>
      <c r="I10" s="1"/>
    </row>
    <row r="11" spans="1:12" x14ac:dyDescent="0.25">
      <c r="A11" s="8" t="s">
        <v>48</v>
      </c>
      <c r="B11" s="19">
        <v>70813</v>
      </c>
      <c r="C11" s="19">
        <v>37636</v>
      </c>
      <c r="D11" s="19">
        <v>516810</v>
      </c>
      <c r="E11" s="19">
        <v>581196</v>
      </c>
      <c r="F11" s="10">
        <f t="shared" si="0"/>
        <v>12.45835026412027</v>
      </c>
      <c r="G11" s="1"/>
      <c r="H11" s="1"/>
      <c r="I11" s="1"/>
    </row>
    <row r="12" spans="1:12" x14ac:dyDescent="0.25">
      <c r="A12" s="11" t="s">
        <v>49</v>
      </c>
      <c r="B12" s="20">
        <v>98294</v>
      </c>
      <c r="C12" s="20">
        <v>140172</v>
      </c>
      <c r="D12" s="20">
        <v>811259</v>
      </c>
      <c r="E12" s="20">
        <v>780254</v>
      </c>
      <c r="F12" s="13">
        <f t="shared" si="0"/>
        <v>-3.8218374156711974</v>
      </c>
      <c r="G12" s="1"/>
      <c r="H12" s="1"/>
      <c r="I12" s="1"/>
    </row>
    <row r="13" spans="1:12" x14ac:dyDescent="0.25">
      <c r="A13" s="8" t="s">
        <v>50</v>
      </c>
      <c r="B13" s="19">
        <v>195996</v>
      </c>
      <c r="C13" s="19">
        <v>143857</v>
      </c>
      <c r="D13" s="19">
        <v>912755</v>
      </c>
      <c r="E13" s="19">
        <v>726720</v>
      </c>
      <c r="F13" s="10">
        <f t="shared" si="0"/>
        <v>-20.381701551895091</v>
      </c>
      <c r="G13" s="1"/>
      <c r="H13" s="1"/>
      <c r="I13" s="1"/>
    </row>
    <row r="14" spans="1:12" x14ac:dyDescent="0.25">
      <c r="A14" s="11" t="s">
        <v>51</v>
      </c>
      <c r="B14" s="20">
        <v>252222</v>
      </c>
      <c r="C14" s="20">
        <v>353399</v>
      </c>
      <c r="D14" s="20">
        <v>1273528</v>
      </c>
      <c r="E14" s="20">
        <v>1375976</v>
      </c>
      <c r="F14" s="13">
        <f t="shared" si="0"/>
        <v>8.0444246219949633</v>
      </c>
      <c r="G14" s="1"/>
      <c r="H14" s="1"/>
      <c r="I14" s="1"/>
    </row>
    <row r="15" spans="1:12" x14ac:dyDescent="0.25">
      <c r="A15" s="8" t="s">
        <v>52</v>
      </c>
      <c r="B15" s="19">
        <v>320700</v>
      </c>
      <c r="C15" s="19">
        <v>352765</v>
      </c>
      <c r="D15" s="19">
        <v>1772194</v>
      </c>
      <c r="E15" s="19">
        <v>1970028</v>
      </c>
      <c r="F15" s="10">
        <f t="shared" si="0"/>
        <v>11.163224793673834</v>
      </c>
      <c r="G15" s="1"/>
      <c r="H15" s="1"/>
      <c r="I15" s="1"/>
    </row>
    <row r="16" spans="1:12" x14ac:dyDescent="0.25">
      <c r="A16" s="11" t="s">
        <v>53</v>
      </c>
      <c r="B16" s="20">
        <v>215559</v>
      </c>
      <c r="C16" s="20">
        <v>289150</v>
      </c>
      <c r="D16" s="20">
        <v>1164880</v>
      </c>
      <c r="E16" s="20">
        <v>1329592</v>
      </c>
      <c r="F16" s="13">
        <f t="shared" si="0"/>
        <v>14.139825561431223</v>
      </c>
      <c r="G16" s="1"/>
      <c r="H16" s="1"/>
      <c r="I16" s="1"/>
    </row>
    <row r="17" spans="1:9" x14ac:dyDescent="0.25">
      <c r="A17" s="8" t="s">
        <v>54</v>
      </c>
      <c r="B17" s="19">
        <v>181624</v>
      </c>
      <c r="C17" s="19">
        <v>302290</v>
      </c>
      <c r="D17" s="19">
        <v>994655</v>
      </c>
      <c r="E17" s="19">
        <v>1342602</v>
      </c>
      <c r="F17" s="10">
        <f t="shared" si="0"/>
        <v>34.981677063906574</v>
      </c>
      <c r="G17" s="1"/>
      <c r="H17" s="1"/>
      <c r="I17" s="1"/>
    </row>
    <row r="18" spans="1:9" x14ac:dyDescent="0.25">
      <c r="A18" s="11" t="s">
        <v>55</v>
      </c>
      <c r="B18" s="20">
        <v>12710</v>
      </c>
      <c r="C18" s="20">
        <v>6831</v>
      </c>
      <c r="D18" s="20">
        <v>35506</v>
      </c>
      <c r="E18" s="20">
        <v>67833</v>
      </c>
      <c r="F18" s="13">
        <f t="shared" si="0"/>
        <v>91.04658367599842</v>
      </c>
      <c r="G18" s="1"/>
      <c r="H18" s="1"/>
      <c r="I18" s="1"/>
    </row>
    <row r="19" spans="1:9" x14ac:dyDescent="0.25">
      <c r="A19" s="8" t="s">
        <v>56</v>
      </c>
      <c r="B19" s="19">
        <v>712655</v>
      </c>
      <c r="C19" s="19">
        <v>706971</v>
      </c>
      <c r="D19" s="19">
        <v>3667764</v>
      </c>
      <c r="E19" s="19">
        <v>3272004</v>
      </c>
      <c r="F19" s="10">
        <f t="shared" si="0"/>
        <v>-10.790225325293562</v>
      </c>
      <c r="G19" s="1"/>
      <c r="H19" s="1"/>
      <c r="I19" s="1"/>
    </row>
    <row r="20" spans="1:9" x14ac:dyDescent="0.25">
      <c r="A20" s="11" t="s">
        <v>57</v>
      </c>
      <c r="B20" s="20">
        <v>1212419</v>
      </c>
      <c r="C20" s="20">
        <v>1442844</v>
      </c>
      <c r="D20" s="20">
        <v>5408313</v>
      </c>
      <c r="E20" s="20">
        <v>5151677</v>
      </c>
      <c r="F20" s="13">
        <f t="shared" si="0"/>
        <v>-4.745213525918345</v>
      </c>
      <c r="G20" s="1"/>
      <c r="H20" s="1"/>
      <c r="I20" s="1"/>
    </row>
    <row r="21" spans="1:9" x14ac:dyDescent="0.25">
      <c r="A21" s="8" t="s">
        <v>58</v>
      </c>
      <c r="B21" s="19">
        <v>373122</v>
      </c>
      <c r="C21" s="19">
        <v>206143</v>
      </c>
      <c r="D21" s="19">
        <v>1678649</v>
      </c>
      <c r="E21" s="19">
        <v>1339814</v>
      </c>
      <c r="F21" s="10">
        <f t="shared" si="0"/>
        <v>-20.184982089763849</v>
      </c>
      <c r="G21" s="1"/>
      <c r="H21" s="1"/>
      <c r="I21" s="1"/>
    </row>
    <row r="22" spans="1:9" x14ac:dyDescent="0.25">
      <c r="A22" s="11" t="s">
        <v>59</v>
      </c>
      <c r="B22" s="20">
        <v>62790</v>
      </c>
      <c r="C22" s="20">
        <v>78058</v>
      </c>
      <c r="D22" s="20">
        <v>321248</v>
      </c>
      <c r="E22" s="20">
        <v>265663</v>
      </c>
      <c r="F22" s="13">
        <f t="shared" si="0"/>
        <v>-17.302831457316472</v>
      </c>
      <c r="G22" s="1"/>
      <c r="H22" s="1"/>
      <c r="I22" s="1"/>
    </row>
    <row r="23" spans="1:9" x14ac:dyDescent="0.25">
      <c r="A23" s="8" t="s">
        <v>60</v>
      </c>
      <c r="B23" s="19">
        <v>83848</v>
      </c>
      <c r="C23" s="19">
        <v>84494</v>
      </c>
      <c r="D23" s="19">
        <v>315661</v>
      </c>
      <c r="E23" s="19">
        <v>344555</v>
      </c>
      <c r="F23" s="10">
        <f t="shared" si="0"/>
        <v>9.1534906117638855</v>
      </c>
      <c r="G23" s="1"/>
      <c r="H23" s="1"/>
      <c r="I23" s="1"/>
    </row>
    <row r="24" spans="1:9" x14ac:dyDescent="0.25">
      <c r="A24" s="11" t="s">
        <v>61</v>
      </c>
      <c r="B24" s="20">
        <v>81401</v>
      </c>
      <c r="C24" s="20">
        <v>71217</v>
      </c>
      <c r="D24" s="20">
        <v>404369</v>
      </c>
      <c r="E24" s="20">
        <v>314915</v>
      </c>
      <c r="F24" s="13">
        <f t="shared" si="0"/>
        <v>-22.121873833058416</v>
      </c>
      <c r="G24" s="1"/>
      <c r="H24" s="1"/>
      <c r="I24" s="1"/>
    </row>
    <row r="25" spans="1:9" x14ac:dyDescent="0.25">
      <c r="A25" s="8" t="s">
        <v>62</v>
      </c>
      <c r="B25" s="19">
        <v>6211</v>
      </c>
      <c r="C25" s="19">
        <v>2550</v>
      </c>
      <c r="D25" s="19">
        <v>16568</v>
      </c>
      <c r="E25" s="19">
        <v>15745</v>
      </c>
      <c r="F25" s="10">
        <f t="shared" si="0"/>
        <v>-4.9674070497344331</v>
      </c>
      <c r="G25" s="1"/>
      <c r="H25" s="1"/>
      <c r="I25" s="1"/>
    </row>
    <row r="26" spans="1:9" x14ac:dyDescent="0.25">
      <c r="A26" s="11" t="s">
        <v>63</v>
      </c>
      <c r="B26" s="20">
        <v>54017</v>
      </c>
      <c r="C26" s="20">
        <v>37616</v>
      </c>
      <c r="D26" s="20">
        <v>213483</v>
      </c>
      <c r="E26" s="20">
        <v>271859</v>
      </c>
      <c r="F26" s="13">
        <f t="shared" si="0"/>
        <v>27.344566077861003</v>
      </c>
      <c r="G26" s="1"/>
      <c r="H26" s="1"/>
      <c r="I26" s="1"/>
    </row>
    <row r="27" spans="1:9" x14ac:dyDescent="0.25">
      <c r="A27" s="8" t="s">
        <v>64</v>
      </c>
      <c r="B27" s="19">
        <v>151295</v>
      </c>
      <c r="C27" s="19">
        <v>91057</v>
      </c>
      <c r="D27" s="19">
        <v>681758</v>
      </c>
      <c r="E27" s="19">
        <v>577384</v>
      </c>
      <c r="F27" s="10">
        <f t="shared" si="0"/>
        <v>-15.309537988553117</v>
      </c>
      <c r="G27" s="1"/>
      <c r="H27" s="1"/>
      <c r="I27" s="1"/>
    </row>
    <row r="28" spans="1:9" x14ac:dyDescent="0.25">
      <c r="A28" s="11" t="s">
        <v>65</v>
      </c>
      <c r="B28" s="20">
        <v>92796</v>
      </c>
      <c r="C28" s="20">
        <v>64544</v>
      </c>
      <c r="D28" s="20">
        <v>374977</v>
      </c>
      <c r="E28" s="20">
        <v>290761</v>
      </c>
      <c r="F28" s="13">
        <f t="shared" si="0"/>
        <v>-22.458977483952353</v>
      </c>
      <c r="G28" s="1"/>
      <c r="H28" s="1"/>
      <c r="I28" s="1"/>
    </row>
    <row r="29" spans="1:9" x14ac:dyDescent="0.25">
      <c r="A29" s="8" t="s">
        <v>66</v>
      </c>
      <c r="B29" s="19">
        <v>193005</v>
      </c>
      <c r="C29" s="19">
        <v>270036</v>
      </c>
      <c r="D29" s="19">
        <v>1062919</v>
      </c>
      <c r="E29" s="19">
        <v>1285814</v>
      </c>
      <c r="F29" s="10">
        <f t="shared" si="0"/>
        <v>20.970083327139704</v>
      </c>
      <c r="G29" s="1"/>
      <c r="H29" s="1"/>
      <c r="I29" s="1"/>
    </row>
    <row r="30" spans="1:9" x14ac:dyDescent="0.25">
      <c r="A30" s="11" t="s">
        <v>67</v>
      </c>
      <c r="B30" s="20">
        <v>159418</v>
      </c>
      <c r="C30" s="20">
        <v>168956</v>
      </c>
      <c r="D30" s="20">
        <v>889117</v>
      </c>
      <c r="E30" s="20">
        <v>946241</v>
      </c>
      <c r="F30" s="13">
        <f t="shared" si="0"/>
        <v>6.4248012353829722</v>
      </c>
      <c r="G30" s="1"/>
      <c r="H30" s="1"/>
      <c r="I30" s="1"/>
    </row>
    <row r="31" spans="1:9" x14ac:dyDescent="0.25">
      <c r="A31" s="8" t="s">
        <v>68</v>
      </c>
      <c r="B31" s="19">
        <v>814613</v>
      </c>
      <c r="C31" s="19">
        <v>880606</v>
      </c>
      <c r="D31" s="19">
        <v>3863816</v>
      </c>
      <c r="E31" s="19">
        <v>3677927</v>
      </c>
      <c r="F31" s="10">
        <f t="shared" si="0"/>
        <v>-4.811021021704974</v>
      </c>
      <c r="G31" s="1"/>
      <c r="H31" s="1"/>
      <c r="I31" s="1"/>
    </row>
    <row r="32" spans="1:9" x14ac:dyDescent="0.25">
      <c r="A32" s="11" t="s">
        <v>69</v>
      </c>
      <c r="B32" s="20">
        <v>299691</v>
      </c>
      <c r="C32" s="20">
        <v>231600</v>
      </c>
      <c r="D32" s="20">
        <v>957464</v>
      </c>
      <c r="E32" s="20">
        <v>1133897</v>
      </c>
      <c r="F32" s="13">
        <f t="shared" si="0"/>
        <v>18.427115797565236</v>
      </c>
      <c r="G32" s="1"/>
      <c r="H32" s="1"/>
      <c r="I32" s="1"/>
    </row>
    <row r="33" spans="1:9" x14ac:dyDescent="0.25">
      <c r="A33" s="8" t="s">
        <v>70</v>
      </c>
      <c r="B33" s="19">
        <v>44719</v>
      </c>
      <c r="C33" s="19">
        <v>50759</v>
      </c>
      <c r="D33" s="19">
        <v>163780</v>
      </c>
      <c r="E33" s="19">
        <v>190904</v>
      </c>
      <c r="F33" s="10">
        <f t="shared" si="0"/>
        <v>16.561240688728788</v>
      </c>
      <c r="G33" s="1"/>
      <c r="H33" s="1"/>
      <c r="I33" s="1"/>
    </row>
    <row r="34" spans="1:9" x14ac:dyDescent="0.25">
      <c r="A34" s="11" t="s">
        <v>71</v>
      </c>
      <c r="B34" s="20">
        <v>37756</v>
      </c>
      <c r="C34" s="20">
        <v>32016</v>
      </c>
      <c r="D34" s="20">
        <v>175989</v>
      </c>
      <c r="E34" s="20">
        <v>137879</v>
      </c>
      <c r="F34" s="13">
        <f t="shared" si="0"/>
        <v>-21.654762513566183</v>
      </c>
      <c r="G34" s="1"/>
      <c r="H34" s="1"/>
      <c r="I34" s="1"/>
    </row>
    <row r="35" spans="1:9" x14ac:dyDescent="0.25">
      <c r="A35" s="14" t="s">
        <v>72</v>
      </c>
      <c r="B35" s="15">
        <f>SUM(B7:B34)</f>
        <v>6653038</v>
      </c>
      <c r="C35" s="15">
        <f t="shared" ref="C35:E35" si="1">SUM(C7:C34)</f>
        <v>7092342</v>
      </c>
      <c r="D35" s="15">
        <f t="shared" si="1"/>
        <v>31903405</v>
      </c>
      <c r="E35" s="15">
        <f t="shared" si="1"/>
        <v>31988711</v>
      </c>
      <c r="F35" s="16">
        <f t="shared" si="0"/>
        <v>0.26738838691356648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1310132</v>
      </c>
      <c r="C38" s="41">
        <f>D7</f>
        <v>1379119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5151677</v>
      </c>
      <c r="G38" s="42">
        <f>LOOKUP(E38,$A$38:$A$65,$C$38:$C$65)</f>
        <v>5408313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285289</v>
      </c>
      <c r="C39" s="41">
        <f t="shared" ref="C39:C65" si="5">D8</f>
        <v>285866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3677927</v>
      </c>
      <c r="G39" s="42">
        <f t="shared" ref="G39:G65" si="8">LOOKUP(E39,$A$38:$A$65,$C$38:$C$65)</f>
        <v>3863816</v>
      </c>
    </row>
    <row r="40" spans="1:9" x14ac:dyDescent="0.25">
      <c r="A40" s="42" t="str">
        <f t="shared" si="3"/>
        <v>ALMERIA</v>
      </c>
      <c r="B40" s="41">
        <f t="shared" si="4"/>
        <v>1485541</v>
      </c>
      <c r="C40" s="41">
        <f t="shared" si="5"/>
        <v>1378667</v>
      </c>
      <c r="D40" s="41">
        <f t="shared" si="6"/>
        <v>6</v>
      </c>
      <c r="E40" s="42" t="str">
        <f t="shared" si="2"/>
        <v>FERROL-SAN CIBRAO</v>
      </c>
      <c r="F40" s="42">
        <f t="shared" si="7"/>
        <v>3272004</v>
      </c>
      <c r="G40" s="42">
        <f t="shared" si="8"/>
        <v>3667764</v>
      </c>
    </row>
    <row r="41" spans="1:9" x14ac:dyDescent="0.25">
      <c r="A41" s="42" t="str">
        <f t="shared" si="3"/>
        <v>AVILES</v>
      </c>
      <c r="B41" s="41">
        <f t="shared" si="4"/>
        <v>1516509</v>
      </c>
      <c r="C41" s="41">
        <f t="shared" si="5"/>
        <v>1182291</v>
      </c>
      <c r="D41" s="41">
        <f t="shared" si="6"/>
        <v>5</v>
      </c>
      <c r="E41" s="42" t="str">
        <f t="shared" si="2"/>
        <v>BILBAO</v>
      </c>
      <c r="F41" s="42">
        <f t="shared" si="7"/>
        <v>1970028</v>
      </c>
      <c r="G41" s="42">
        <f t="shared" si="8"/>
        <v>1772194</v>
      </c>
    </row>
    <row r="42" spans="1:9" x14ac:dyDescent="0.25">
      <c r="A42" s="42" t="str">
        <f t="shared" si="3"/>
        <v>BAHIA DE ALGECIRAS</v>
      </c>
      <c r="B42" s="41">
        <f t="shared" si="4"/>
        <v>581196</v>
      </c>
      <c r="C42" s="41">
        <f t="shared" si="5"/>
        <v>516810</v>
      </c>
      <c r="D42" s="41">
        <f t="shared" si="6"/>
        <v>17</v>
      </c>
      <c r="E42" s="42" t="str">
        <f t="shared" si="2"/>
        <v>AVILES</v>
      </c>
      <c r="F42" s="42">
        <f t="shared" si="7"/>
        <v>1516509</v>
      </c>
      <c r="G42" s="42">
        <f t="shared" si="8"/>
        <v>1182291</v>
      </c>
    </row>
    <row r="43" spans="1:9" x14ac:dyDescent="0.25">
      <c r="A43" s="42" t="str">
        <f t="shared" si="3"/>
        <v>BAHIA DE CADIZ</v>
      </c>
      <c r="B43" s="41">
        <f t="shared" si="4"/>
        <v>780254</v>
      </c>
      <c r="C43" s="41">
        <f t="shared" si="5"/>
        <v>811259</v>
      </c>
      <c r="D43" s="41">
        <f t="shared" si="6"/>
        <v>15</v>
      </c>
      <c r="E43" s="42" t="str">
        <f t="shared" si="2"/>
        <v>ALMERIA</v>
      </c>
      <c r="F43" s="42">
        <f t="shared" si="7"/>
        <v>1485541</v>
      </c>
      <c r="G43" s="42">
        <f t="shared" si="8"/>
        <v>1378667</v>
      </c>
    </row>
    <row r="44" spans="1:9" x14ac:dyDescent="0.25">
      <c r="A44" s="42" t="str">
        <f t="shared" si="3"/>
        <v>BALEARES</v>
      </c>
      <c r="B44" s="41">
        <f t="shared" si="4"/>
        <v>726720</v>
      </c>
      <c r="C44" s="41">
        <f t="shared" si="5"/>
        <v>912755</v>
      </c>
      <c r="D44" s="41">
        <f t="shared" si="6"/>
        <v>16</v>
      </c>
      <c r="E44" s="42" t="str">
        <f t="shared" si="2"/>
        <v>BARCELONA</v>
      </c>
      <c r="F44" s="42">
        <f t="shared" si="7"/>
        <v>1375976</v>
      </c>
      <c r="G44" s="42">
        <f t="shared" si="8"/>
        <v>1273528</v>
      </c>
    </row>
    <row r="45" spans="1:9" x14ac:dyDescent="0.25">
      <c r="A45" s="42" t="str">
        <f t="shared" si="3"/>
        <v>BARCELONA</v>
      </c>
      <c r="B45" s="41">
        <f t="shared" si="4"/>
        <v>1375976</v>
      </c>
      <c r="C45" s="41">
        <f t="shared" si="5"/>
        <v>1273528</v>
      </c>
      <c r="D45" s="41">
        <f t="shared" si="6"/>
        <v>7</v>
      </c>
      <c r="E45" s="42" t="str">
        <f t="shared" si="2"/>
        <v>CASTELLON</v>
      </c>
      <c r="F45" s="42">
        <f t="shared" si="7"/>
        <v>1342602</v>
      </c>
      <c r="G45" s="42">
        <f t="shared" si="8"/>
        <v>994655</v>
      </c>
    </row>
    <row r="46" spans="1:9" x14ac:dyDescent="0.25">
      <c r="A46" s="42" t="str">
        <f t="shared" si="3"/>
        <v>BILBAO</v>
      </c>
      <c r="B46" s="41">
        <f t="shared" si="4"/>
        <v>1970028</v>
      </c>
      <c r="C46" s="41">
        <f t="shared" si="5"/>
        <v>1772194</v>
      </c>
      <c r="D46" s="41">
        <f t="shared" si="6"/>
        <v>4</v>
      </c>
      <c r="E46" s="42" t="str">
        <f t="shared" si="2"/>
        <v>HUELVA</v>
      </c>
      <c r="F46" s="42">
        <f t="shared" si="7"/>
        <v>1339814</v>
      </c>
      <c r="G46" s="42">
        <f t="shared" si="8"/>
        <v>1678649</v>
      </c>
    </row>
    <row r="47" spans="1:9" x14ac:dyDescent="0.25">
      <c r="A47" s="42" t="str">
        <f t="shared" si="3"/>
        <v>CARTAGENA</v>
      </c>
      <c r="B47" s="41">
        <f t="shared" si="4"/>
        <v>1329592</v>
      </c>
      <c r="C47" s="41">
        <f t="shared" si="5"/>
        <v>1164880</v>
      </c>
      <c r="D47" s="41">
        <f t="shared" si="6"/>
        <v>10</v>
      </c>
      <c r="E47" s="42" t="str">
        <f t="shared" si="2"/>
        <v>CARTAGENA</v>
      </c>
      <c r="F47" s="42">
        <f t="shared" si="7"/>
        <v>1329592</v>
      </c>
      <c r="G47" s="42">
        <f t="shared" si="8"/>
        <v>1164880</v>
      </c>
    </row>
    <row r="48" spans="1:9" x14ac:dyDescent="0.25">
      <c r="A48" s="42" t="str">
        <f t="shared" si="3"/>
        <v>CASTELLON</v>
      </c>
      <c r="B48" s="41">
        <f t="shared" si="4"/>
        <v>1342602</v>
      </c>
      <c r="C48" s="41">
        <f t="shared" si="5"/>
        <v>994655</v>
      </c>
      <c r="D48" s="41">
        <f t="shared" si="6"/>
        <v>8</v>
      </c>
      <c r="E48" s="42" t="str">
        <f t="shared" si="2"/>
        <v>A CORUÑA</v>
      </c>
      <c r="F48" s="42">
        <f t="shared" si="7"/>
        <v>1310132</v>
      </c>
      <c r="G48" s="42">
        <f t="shared" si="8"/>
        <v>1379119</v>
      </c>
    </row>
    <row r="49" spans="1:7" x14ac:dyDescent="0.25">
      <c r="A49" s="42" t="str">
        <f t="shared" si="3"/>
        <v>CEUTA</v>
      </c>
      <c r="B49" s="41">
        <f t="shared" si="4"/>
        <v>67833</v>
      </c>
      <c r="C49" s="41">
        <f t="shared" si="5"/>
        <v>35506</v>
      </c>
      <c r="D49" s="41">
        <f t="shared" si="6"/>
        <v>27</v>
      </c>
      <c r="E49" s="42" t="str">
        <f t="shared" si="2"/>
        <v>SANTANDER</v>
      </c>
      <c r="F49" s="42">
        <f t="shared" si="7"/>
        <v>1285814</v>
      </c>
      <c r="G49" s="42">
        <f t="shared" si="8"/>
        <v>1062919</v>
      </c>
    </row>
    <row r="50" spans="1:7" x14ac:dyDescent="0.25">
      <c r="A50" s="42" t="str">
        <f t="shared" si="3"/>
        <v>FERROL-SAN CIBRAO</v>
      </c>
      <c r="B50" s="41">
        <f t="shared" si="4"/>
        <v>3272004</v>
      </c>
      <c r="C50" s="41">
        <f t="shared" si="5"/>
        <v>3667764</v>
      </c>
      <c r="D50" s="41">
        <f t="shared" si="6"/>
        <v>3</v>
      </c>
      <c r="E50" s="42" t="str">
        <f t="shared" si="2"/>
        <v>VALENCIA</v>
      </c>
      <c r="F50" s="42">
        <f t="shared" si="7"/>
        <v>1133897</v>
      </c>
      <c r="G50" s="42">
        <f t="shared" si="8"/>
        <v>957464</v>
      </c>
    </row>
    <row r="51" spans="1:7" x14ac:dyDescent="0.25">
      <c r="A51" s="42" t="str">
        <f t="shared" si="3"/>
        <v>GIJON</v>
      </c>
      <c r="B51" s="41">
        <f t="shared" si="4"/>
        <v>5151677</v>
      </c>
      <c r="C51" s="41">
        <f t="shared" si="5"/>
        <v>5408313</v>
      </c>
      <c r="D51" s="41">
        <f t="shared" si="6"/>
        <v>1</v>
      </c>
      <c r="E51" s="42" t="str">
        <f t="shared" si="2"/>
        <v>SEVILLA</v>
      </c>
      <c r="F51" s="42">
        <f t="shared" si="7"/>
        <v>946241</v>
      </c>
      <c r="G51" s="42">
        <f t="shared" si="8"/>
        <v>889117</v>
      </c>
    </row>
    <row r="52" spans="1:7" x14ac:dyDescent="0.25">
      <c r="A52" s="42" t="str">
        <f t="shared" si="3"/>
        <v>HUELVA</v>
      </c>
      <c r="B52" s="41">
        <f t="shared" si="4"/>
        <v>1339814</v>
      </c>
      <c r="C52" s="41">
        <f t="shared" si="5"/>
        <v>1678649</v>
      </c>
      <c r="D52" s="41">
        <f t="shared" si="6"/>
        <v>9</v>
      </c>
      <c r="E52" s="42" t="str">
        <f t="shared" si="2"/>
        <v>BAHIA DE CADIZ</v>
      </c>
      <c r="F52" s="42">
        <f t="shared" si="7"/>
        <v>780254</v>
      </c>
      <c r="G52" s="42">
        <f t="shared" si="8"/>
        <v>811259</v>
      </c>
    </row>
    <row r="53" spans="1:7" x14ac:dyDescent="0.25">
      <c r="A53" s="42" t="str">
        <f t="shared" si="3"/>
        <v>LAS PALMAS</v>
      </c>
      <c r="B53" s="41">
        <f t="shared" si="4"/>
        <v>265663</v>
      </c>
      <c r="C53" s="41">
        <f t="shared" si="5"/>
        <v>321248</v>
      </c>
      <c r="D53" s="41">
        <f t="shared" si="6"/>
        <v>24</v>
      </c>
      <c r="E53" s="42" t="str">
        <f t="shared" si="2"/>
        <v>BALEARES</v>
      </c>
      <c r="F53" s="42">
        <f t="shared" si="7"/>
        <v>726720</v>
      </c>
      <c r="G53" s="42">
        <f t="shared" si="8"/>
        <v>912755</v>
      </c>
    </row>
    <row r="54" spans="1:7" x14ac:dyDescent="0.25">
      <c r="A54" s="42" t="str">
        <f t="shared" si="3"/>
        <v>MALAGA</v>
      </c>
      <c r="B54" s="41">
        <f t="shared" si="4"/>
        <v>344555</v>
      </c>
      <c r="C54" s="41">
        <f t="shared" si="5"/>
        <v>315661</v>
      </c>
      <c r="D54" s="41">
        <f t="shared" si="6"/>
        <v>19</v>
      </c>
      <c r="E54" s="42" t="str">
        <f t="shared" si="2"/>
        <v>BAHIA DE ALGECIRAS</v>
      </c>
      <c r="F54" s="42">
        <f t="shared" si="7"/>
        <v>581196</v>
      </c>
      <c r="G54" s="42">
        <f t="shared" si="8"/>
        <v>516810</v>
      </c>
    </row>
    <row r="55" spans="1:7" x14ac:dyDescent="0.25">
      <c r="A55" s="42" t="str">
        <f t="shared" si="3"/>
        <v>MARIN Y RIA DE PONTEVEDRA</v>
      </c>
      <c r="B55" s="41">
        <f t="shared" si="4"/>
        <v>314915</v>
      </c>
      <c r="C55" s="41">
        <f t="shared" si="5"/>
        <v>404369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577384</v>
      </c>
      <c r="G55" s="42">
        <f t="shared" si="8"/>
        <v>681758</v>
      </c>
    </row>
    <row r="56" spans="1:7" x14ac:dyDescent="0.25">
      <c r="A56" s="42" t="str">
        <f t="shared" si="3"/>
        <v>MELILLA</v>
      </c>
      <c r="B56" s="41">
        <f t="shared" si="4"/>
        <v>15745</v>
      </c>
      <c r="C56" s="41">
        <f t="shared" si="5"/>
        <v>16568</v>
      </c>
      <c r="D56" s="41">
        <f t="shared" si="6"/>
        <v>28</v>
      </c>
      <c r="E56" s="42" t="str">
        <f t="shared" si="2"/>
        <v>MALAGA</v>
      </c>
      <c r="F56" s="42">
        <f t="shared" si="9"/>
        <v>344555</v>
      </c>
      <c r="G56" s="42">
        <f t="shared" si="8"/>
        <v>315661</v>
      </c>
    </row>
    <row r="57" spans="1:7" x14ac:dyDescent="0.25">
      <c r="A57" s="42" t="str">
        <f t="shared" si="3"/>
        <v>MOTRIL</v>
      </c>
      <c r="B57" s="41">
        <f t="shared" si="4"/>
        <v>271859</v>
      </c>
      <c r="C57" s="41">
        <f t="shared" si="5"/>
        <v>213483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314915</v>
      </c>
      <c r="G57" s="42">
        <f t="shared" si="8"/>
        <v>404369</v>
      </c>
    </row>
    <row r="58" spans="1:7" x14ac:dyDescent="0.25">
      <c r="A58" s="42" t="str">
        <f t="shared" si="3"/>
        <v>PASAIA</v>
      </c>
      <c r="B58" s="41">
        <f t="shared" si="4"/>
        <v>577384</v>
      </c>
      <c r="C58" s="41">
        <f t="shared" si="5"/>
        <v>681758</v>
      </c>
      <c r="D58" s="41">
        <f t="shared" si="6"/>
        <v>18</v>
      </c>
      <c r="E58" s="42" t="str">
        <f t="shared" si="2"/>
        <v>SANTA CRUZ DE TENERIFE</v>
      </c>
      <c r="F58" s="42">
        <f t="shared" si="9"/>
        <v>290761</v>
      </c>
      <c r="G58" s="42">
        <f t="shared" si="8"/>
        <v>374977</v>
      </c>
    </row>
    <row r="59" spans="1:7" x14ac:dyDescent="0.25">
      <c r="A59" s="42" t="str">
        <f t="shared" si="3"/>
        <v>SANTA CRUZ DE TENERIFE</v>
      </c>
      <c r="B59" s="41">
        <f t="shared" si="4"/>
        <v>290761</v>
      </c>
      <c r="C59" s="41">
        <f t="shared" si="5"/>
        <v>374977</v>
      </c>
      <c r="D59" s="41">
        <f t="shared" si="6"/>
        <v>21</v>
      </c>
      <c r="E59" s="42" t="str">
        <f t="shared" si="2"/>
        <v>ALICANTE</v>
      </c>
      <c r="F59" s="42">
        <f t="shared" si="9"/>
        <v>285289</v>
      </c>
      <c r="G59" s="42">
        <f t="shared" si="8"/>
        <v>285866</v>
      </c>
    </row>
    <row r="60" spans="1:7" x14ac:dyDescent="0.25">
      <c r="A60" s="42" t="str">
        <f t="shared" si="3"/>
        <v>SANTANDER</v>
      </c>
      <c r="B60" s="41">
        <f t="shared" si="4"/>
        <v>1285814</v>
      </c>
      <c r="C60" s="41">
        <f t="shared" si="5"/>
        <v>1062919</v>
      </c>
      <c r="D60" s="41">
        <f t="shared" si="6"/>
        <v>12</v>
      </c>
      <c r="E60" s="42" t="str">
        <f t="shared" si="2"/>
        <v>MOTRIL</v>
      </c>
      <c r="F60" s="42">
        <f t="shared" si="9"/>
        <v>271859</v>
      </c>
      <c r="G60" s="42">
        <f t="shared" si="8"/>
        <v>213483</v>
      </c>
    </row>
    <row r="61" spans="1:7" x14ac:dyDescent="0.25">
      <c r="A61" s="42" t="str">
        <f t="shared" si="3"/>
        <v>SEVILLA</v>
      </c>
      <c r="B61" s="41">
        <f t="shared" si="4"/>
        <v>946241</v>
      </c>
      <c r="C61" s="41">
        <f t="shared" si="5"/>
        <v>889117</v>
      </c>
      <c r="D61" s="41">
        <f t="shared" si="6"/>
        <v>14</v>
      </c>
      <c r="E61" s="42" t="str">
        <f t="shared" si="2"/>
        <v>LAS PALMAS</v>
      </c>
      <c r="F61" s="42">
        <f t="shared" si="9"/>
        <v>265663</v>
      </c>
      <c r="G61" s="42">
        <f t="shared" si="8"/>
        <v>321248</v>
      </c>
    </row>
    <row r="62" spans="1:7" x14ac:dyDescent="0.25">
      <c r="A62" s="42" t="str">
        <f t="shared" si="3"/>
        <v>TARRAGONA</v>
      </c>
      <c r="B62" s="41">
        <f t="shared" si="4"/>
        <v>3677927</v>
      </c>
      <c r="C62" s="41">
        <f t="shared" si="5"/>
        <v>3863816</v>
      </c>
      <c r="D62" s="41">
        <f t="shared" si="6"/>
        <v>2</v>
      </c>
      <c r="E62" s="42" t="str">
        <f t="shared" si="2"/>
        <v>VIGO</v>
      </c>
      <c r="F62" s="42">
        <f t="shared" si="9"/>
        <v>190904</v>
      </c>
      <c r="G62" s="42">
        <f t="shared" si="8"/>
        <v>163780</v>
      </c>
    </row>
    <row r="63" spans="1:7" x14ac:dyDescent="0.25">
      <c r="A63" s="42" t="str">
        <f t="shared" si="3"/>
        <v>VALENCIA</v>
      </c>
      <c r="B63" s="41">
        <f t="shared" si="4"/>
        <v>1133897</v>
      </c>
      <c r="C63" s="41">
        <f t="shared" si="5"/>
        <v>957464</v>
      </c>
      <c r="D63" s="41">
        <f t="shared" si="6"/>
        <v>13</v>
      </c>
      <c r="E63" s="42" t="str">
        <f t="shared" si="2"/>
        <v>VILAGARCIA</v>
      </c>
      <c r="F63" s="42">
        <f t="shared" si="9"/>
        <v>137879</v>
      </c>
      <c r="G63" s="42">
        <f t="shared" si="8"/>
        <v>175989</v>
      </c>
    </row>
    <row r="64" spans="1:7" x14ac:dyDescent="0.25">
      <c r="A64" s="42" t="str">
        <f t="shared" si="3"/>
        <v>VIGO</v>
      </c>
      <c r="B64" s="41">
        <f t="shared" si="4"/>
        <v>190904</v>
      </c>
      <c r="C64" s="41">
        <f t="shared" si="5"/>
        <v>163780</v>
      </c>
      <c r="D64" s="41">
        <f t="shared" si="6"/>
        <v>25</v>
      </c>
      <c r="E64" s="42" t="str">
        <f t="shared" si="2"/>
        <v>CEUTA</v>
      </c>
      <c r="F64" s="42">
        <f t="shared" si="9"/>
        <v>67833</v>
      </c>
      <c r="G64" s="42">
        <f t="shared" si="8"/>
        <v>35506</v>
      </c>
    </row>
    <row r="65" spans="1:7" x14ac:dyDescent="0.25">
      <c r="A65" s="42" t="str">
        <f t="shared" si="3"/>
        <v>VILAGARCIA</v>
      </c>
      <c r="B65" s="41">
        <f t="shared" si="4"/>
        <v>137879</v>
      </c>
      <c r="C65" s="41">
        <f t="shared" si="5"/>
        <v>175989</v>
      </c>
      <c r="D65" s="41">
        <f t="shared" si="6"/>
        <v>26</v>
      </c>
      <c r="E65" s="42" t="str">
        <f t="shared" si="2"/>
        <v>MELILLA</v>
      </c>
      <c r="F65" s="42">
        <f t="shared" si="9"/>
        <v>15745</v>
      </c>
      <c r="G65" s="42">
        <f t="shared" si="8"/>
        <v>16568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89036</v>
      </c>
      <c r="C7" s="21">
        <v>127693</v>
      </c>
      <c r="D7" s="21">
        <v>383346</v>
      </c>
      <c r="E7" s="21">
        <v>429492</v>
      </c>
      <c r="F7" s="10">
        <f>((E7*100)/D7)-100</f>
        <v>12.037689189400695</v>
      </c>
      <c r="G7" s="1"/>
      <c r="H7" s="1"/>
      <c r="I7" s="1"/>
    </row>
    <row r="8" spans="1:12" x14ac:dyDescent="0.25">
      <c r="A8" s="11" t="s">
        <v>45</v>
      </c>
      <c r="B8" s="22">
        <v>137011</v>
      </c>
      <c r="C8" s="22">
        <v>120945</v>
      </c>
      <c r="D8" s="22">
        <v>570584</v>
      </c>
      <c r="E8" s="22">
        <v>607709</v>
      </c>
      <c r="F8" s="13">
        <f t="shared" ref="F8:F35" si="0">((E8*100)/D8)-100</f>
        <v>6.5064915945767865</v>
      </c>
      <c r="G8" s="1"/>
      <c r="H8" s="1"/>
      <c r="I8" s="1"/>
    </row>
    <row r="9" spans="1:12" x14ac:dyDescent="0.25">
      <c r="A9" s="8" t="s">
        <v>46</v>
      </c>
      <c r="B9" s="21">
        <v>51308</v>
      </c>
      <c r="C9" s="21">
        <v>52966</v>
      </c>
      <c r="D9" s="21">
        <v>247546</v>
      </c>
      <c r="E9" s="21">
        <v>250538</v>
      </c>
      <c r="F9" s="10">
        <f t="shared" si="0"/>
        <v>1.2086642482609307</v>
      </c>
      <c r="G9" s="1"/>
      <c r="H9" s="1"/>
      <c r="I9" s="1"/>
    </row>
    <row r="10" spans="1:12" x14ac:dyDescent="0.25">
      <c r="A10" s="11" t="s">
        <v>47</v>
      </c>
      <c r="B10" s="22">
        <v>83055</v>
      </c>
      <c r="C10" s="22">
        <v>74177</v>
      </c>
      <c r="D10" s="22">
        <v>533360</v>
      </c>
      <c r="E10" s="22">
        <v>551330</v>
      </c>
      <c r="F10" s="13">
        <f t="shared" si="0"/>
        <v>3.3692065396730158</v>
      </c>
      <c r="G10" s="1"/>
      <c r="H10" s="1"/>
      <c r="I10" s="1"/>
    </row>
    <row r="11" spans="1:12" x14ac:dyDescent="0.25">
      <c r="A11" s="8" t="s">
        <v>48</v>
      </c>
      <c r="B11" s="21">
        <v>4150032</v>
      </c>
      <c r="C11" s="21">
        <v>4056691</v>
      </c>
      <c r="D11" s="21">
        <v>18533109</v>
      </c>
      <c r="E11" s="21">
        <v>17556313</v>
      </c>
      <c r="F11" s="10">
        <f t="shared" si="0"/>
        <v>-5.2705458107433572</v>
      </c>
      <c r="G11" s="1"/>
      <c r="H11" s="1"/>
      <c r="I11" s="1"/>
    </row>
    <row r="12" spans="1:12" x14ac:dyDescent="0.25">
      <c r="A12" s="11" t="s">
        <v>49</v>
      </c>
      <c r="B12" s="22">
        <v>185157</v>
      </c>
      <c r="C12" s="22">
        <v>206696</v>
      </c>
      <c r="D12" s="22">
        <v>896846</v>
      </c>
      <c r="E12" s="22">
        <v>844824</v>
      </c>
      <c r="F12" s="13">
        <f t="shared" si="0"/>
        <v>-5.8005499271892802</v>
      </c>
      <c r="G12" s="1"/>
      <c r="H12" s="1"/>
      <c r="I12" s="1"/>
    </row>
    <row r="13" spans="1:12" x14ac:dyDescent="0.25">
      <c r="A13" s="8" t="s">
        <v>50</v>
      </c>
      <c r="B13" s="21">
        <v>733716</v>
      </c>
      <c r="C13" s="21">
        <v>789206</v>
      </c>
      <c r="D13" s="21">
        <v>3158565</v>
      </c>
      <c r="E13" s="21">
        <v>3215285</v>
      </c>
      <c r="F13" s="10">
        <f t="shared" si="0"/>
        <v>1.7957521849320841</v>
      </c>
      <c r="G13" s="1"/>
      <c r="H13" s="1"/>
      <c r="I13" s="1"/>
    </row>
    <row r="14" spans="1:12" x14ac:dyDescent="0.25">
      <c r="A14" s="11" t="s">
        <v>51</v>
      </c>
      <c r="B14" s="22">
        <v>2366730</v>
      </c>
      <c r="C14" s="22">
        <v>2655366</v>
      </c>
      <c r="D14" s="22">
        <v>10986907</v>
      </c>
      <c r="E14" s="22">
        <v>12187584</v>
      </c>
      <c r="F14" s="13">
        <f t="shared" si="0"/>
        <v>10.928253056114883</v>
      </c>
      <c r="G14" s="1"/>
      <c r="H14" s="1"/>
      <c r="I14" s="1"/>
    </row>
    <row r="15" spans="1:12" x14ac:dyDescent="0.25">
      <c r="A15" s="8" t="s">
        <v>52</v>
      </c>
      <c r="B15" s="21">
        <v>672626</v>
      </c>
      <c r="C15" s="21">
        <v>852649</v>
      </c>
      <c r="D15" s="21">
        <v>3436054</v>
      </c>
      <c r="E15" s="21">
        <v>3912294</v>
      </c>
      <c r="F15" s="10">
        <f t="shared" si="0"/>
        <v>13.860084853148408</v>
      </c>
      <c r="G15" s="1"/>
      <c r="H15" s="1"/>
      <c r="I15" s="1"/>
    </row>
    <row r="16" spans="1:12" x14ac:dyDescent="0.25">
      <c r="A16" s="11" t="s">
        <v>53</v>
      </c>
      <c r="B16" s="22">
        <v>76404</v>
      </c>
      <c r="C16" s="22">
        <v>103150</v>
      </c>
      <c r="D16" s="22">
        <v>344902</v>
      </c>
      <c r="E16" s="22">
        <v>447673</v>
      </c>
      <c r="F16" s="13">
        <f t="shared" si="0"/>
        <v>29.797159772920992</v>
      </c>
      <c r="G16" s="1"/>
      <c r="H16" s="1"/>
      <c r="I16" s="1"/>
    </row>
    <row r="17" spans="1:9" x14ac:dyDescent="0.25">
      <c r="A17" s="8" t="s">
        <v>54</v>
      </c>
      <c r="B17" s="21">
        <v>155181</v>
      </c>
      <c r="C17" s="21">
        <v>180286</v>
      </c>
      <c r="D17" s="21">
        <v>623531</v>
      </c>
      <c r="E17" s="21">
        <v>788075</v>
      </c>
      <c r="F17" s="10">
        <f t="shared" si="0"/>
        <v>26.389064858042346</v>
      </c>
      <c r="G17" s="1"/>
      <c r="H17" s="1"/>
      <c r="I17" s="1"/>
    </row>
    <row r="18" spans="1:9" x14ac:dyDescent="0.25">
      <c r="A18" s="11" t="s">
        <v>55</v>
      </c>
      <c r="B18" s="22">
        <v>78337</v>
      </c>
      <c r="C18" s="22">
        <v>74236</v>
      </c>
      <c r="D18" s="22">
        <v>371131</v>
      </c>
      <c r="E18" s="22">
        <v>341844</v>
      </c>
      <c r="F18" s="13">
        <f t="shared" si="0"/>
        <v>-7.8912836707254286</v>
      </c>
      <c r="G18" s="1"/>
      <c r="H18" s="1"/>
      <c r="I18" s="1"/>
    </row>
    <row r="19" spans="1:9" x14ac:dyDescent="0.25">
      <c r="A19" s="8" t="s">
        <v>56</v>
      </c>
      <c r="B19" s="21">
        <v>93408</v>
      </c>
      <c r="C19" s="21">
        <v>56825</v>
      </c>
      <c r="D19" s="21">
        <v>287431</v>
      </c>
      <c r="E19" s="21">
        <v>242409</v>
      </c>
      <c r="F19" s="10">
        <f t="shared" si="0"/>
        <v>-15.663585347439906</v>
      </c>
      <c r="G19" s="1"/>
      <c r="H19" s="1"/>
      <c r="I19" s="1"/>
    </row>
    <row r="20" spans="1:9" x14ac:dyDescent="0.25">
      <c r="A20" s="11" t="s">
        <v>57</v>
      </c>
      <c r="B20" s="22">
        <v>62263</v>
      </c>
      <c r="C20" s="22">
        <v>153454</v>
      </c>
      <c r="D20" s="22">
        <v>371450</v>
      </c>
      <c r="E20" s="22">
        <v>583681</v>
      </c>
      <c r="F20" s="13">
        <f t="shared" si="0"/>
        <v>57.135819087360346</v>
      </c>
      <c r="G20" s="1"/>
      <c r="H20" s="1"/>
      <c r="I20" s="1"/>
    </row>
    <row r="21" spans="1:9" x14ac:dyDescent="0.25">
      <c r="A21" s="8" t="s">
        <v>58</v>
      </c>
      <c r="B21" s="21">
        <v>22741</v>
      </c>
      <c r="C21" s="21">
        <v>38881</v>
      </c>
      <c r="D21" s="21">
        <v>101101</v>
      </c>
      <c r="E21" s="21">
        <v>135741</v>
      </c>
      <c r="F21" s="10">
        <f t="shared" si="0"/>
        <v>34.262766936034268</v>
      </c>
      <c r="G21" s="1"/>
      <c r="H21" s="1"/>
      <c r="I21" s="1"/>
    </row>
    <row r="22" spans="1:9" x14ac:dyDescent="0.25">
      <c r="A22" s="11" t="s">
        <v>59</v>
      </c>
      <c r="B22" s="22">
        <v>1326203</v>
      </c>
      <c r="C22" s="22">
        <v>1301078</v>
      </c>
      <c r="D22" s="22">
        <v>5959135</v>
      </c>
      <c r="E22" s="22">
        <v>6377140</v>
      </c>
      <c r="F22" s="13">
        <f t="shared" si="0"/>
        <v>7.0145247590464095</v>
      </c>
      <c r="G22" s="1"/>
      <c r="H22" s="1"/>
      <c r="I22" s="1"/>
    </row>
    <row r="23" spans="1:9" x14ac:dyDescent="0.25">
      <c r="A23" s="8" t="s">
        <v>60</v>
      </c>
      <c r="B23" s="21">
        <v>136044</v>
      </c>
      <c r="C23" s="21">
        <v>223122</v>
      </c>
      <c r="D23" s="21">
        <v>638409</v>
      </c>
      <c r="E23" s="21">
        <v>696728</v>
      </c>
      <c r="F23" s="10">
        <f t="shared" si="0"/>
        <v>9.1350529206198559</v>
      </c>
      <c r="G23" s="1"/>
      <c r="H23" s="1"/>
      <c r="I23" s="1"/>
    </row>
    <row r="24" spans="1:9" x14ac:dyDescent="0.25">
      <c r="A24" s="11" t="s">
        <v>61</v>
      </c>
      <c r="B24" s="22">
        <v>81205</v>
      </c>
      <c r="C24" s="22">
        <v>89728</v>
      </c>
      <c r="D24" s="22">
        <v>378974</v>
      </c>
      <c r="E24" s="22">
        <v>396442</v>
      </c>
      <c r="F24" s="13">
        <f t="shared" si="0"/>
        <v>4.6092871806509095</v>
      </c>
      <c r="G24" s="1"/>
      <c r="H24" s="1"/>
      <c r="I24" s="1"/>
    </row>
    <row r="25" spans="1:9" x14ac:dyDescent="0.25">
      <c r="A25" s="8" t="s">
        <v>62</v>
      </c>
      <c r="B25" s="21">
        <v>61229</v>
      </c>
      <c r="C25" s="21">
        <v>67170</v>
      </c>
      <c r="D25" s="21">
        <v>289116</v>
      </c>
      <c r="E25" s="21">
        <v>290707</v>
      </c>
      <c r="F25" s="10">
        <f t="shared" si="0"/>
        <v>0.55029815022344053</v>
      </c>
      <c r="G25" s="1"/>
      <c r="H25" s="1"/>
      <c r="I25" s="1"/>
    </row>
    <row r="26" spans="1:9" x14ac:dyDescent="0.25">
      <c r="A26" s="11" t="s">
        <v>63</v>
      </c>
      <c r="B26" s="22">
        <v>12949</v>
      </c>
      <c r="C26" s="22">
        <v>20859</v>
      </c>
      <c r="D26" s="22">
        <v>62107</v>
      </c>
      <c r="E26" s="22">
        <v>78585</v>
      </c>
      <c r="F26" s="13">
        <f t="shared" si="0"/>
        <v>26.53163089506819</v>
      </c>
      <c r="G26" s="1"/>
      <c r="H26" s="1"/>
      <c r="I26" s="1"/>
    </row>
    <row r="27" spans="1:9" x14ac:dyDescent="0.25">
      <c r="A27" s="8" t="s">
        <v>64</v>
      </c>
      <c r="B27" s="21">
        <v>186999</v>
      </c>
      <c r="C27" s="21">
        <v>155105</v>
      </c>
      <c r="D27" s="21">
        <v>846983</v>
      </c>
      <c r="E27" s="21">
        <v>927965</v>
      </c>
      <c r="F27" s="10">
        <f t="shared" si="0"/>
        <v>9.5612308629571032</v>
      </c>
      <c r="G27" s="1"/>
      <c r="H27" s="1"/>
      <c r="I27" s="1"/>
    </row>
    <row r="28" spans="1:9" x14ac:dyDescent="0.25">
      <c r="A28" s="11" t="s">
        <v>65</v>
      </c>
      <c r="B28" s="22">
        <v>467480</v>
      </c>
      <c r="C28" s="22">
        <v>419675</v>
      </c>
      <c r="D28" s="22">
        <v>2405609</v>
      </c>
      <c r="E28" s="22">
        <v>2206295</v>
      </c>
      <c r="F28" s="13">
        <f t="shared" si="0"/>
        <v>-8.2853863616240204</v>
      </c>
      <c r="G28" s="1"/>
      <c r="H28" s="1"/>
      <c r="I28" s="1"/>
    </row>
    <row r="29" spans="1:9" x14ac:dyDescent="0.25">
      <c r="A29" s="8" t="s">
        <v>66</v>
      </c>
      <c r="B29" s="21">
        <v>178591</v>
      </c>
      <c r="C29" s="21">
        <v>178069</v>
      </c>
      <c r="D29" s="21">
        <v>637194</v>
      </c>
      <c r="E29" s="21">
        <v>723583</v>
      </c>
      <c r="F29" s="10">
        <f t="shared" si="0"/>
        <v>13.557723393503395</v>
      </c>
      <c r="G29" s="1"/>
      <c r="H29" s="1"/>
      <c r="I29" s="1"/>
    </row>
    <row r="30" spans="1:9" x14ac:dyDescent="0.25">
      <c r="A30" s="11" t="s">
        <v>67</v>
      </c>
      <c r="B30" s="22">
        <v>154799</v>
      </c>
      <c r="C30" s="22">
        <v>155165</v>
      </c>
      <c r="D30" s="22">
        <v>795455</v>
      </c>
      <c r="E30" s="22">
        <v>950203</v>
      </c>
      <c r="F30" s="13">
        <f t="shared" si="0"/>
        <v>19.454023169129613</v>
      </c>
      <c r="G30" s="1"/>
      <c r="H30" s="1"/>
      <c r="I30" s="1"/>
    </row>
    <row r="31" spans="1:9" x14ac:dyDescent="0.25">
      <c r="A31" s="8" t="s">
        <v>68</v>
      </c>
      <c r="B31" s="21">
        <v>296404</v>
      </c>
      <c r="C31" s="21">
        <v>347303</v>
      </c>
      <c r="D31" s="21">
        <v>1575370</v>
      </c>
      <c r="E31" s="21">
        <v>1527233</v>
      </c>
      <c r="F31" s="10">
        <f t="shared" si="0"/>
        <v>-3.0555996369106992</v>
      </c>
      <c r="G31" s="1"/>
      <c r="H31" s="1"/>
      <c r="I31" s="1"/>
    </row>
    <row r="32" spans="1:9" x14ac:dyDescent="0.25">
      <c r="A32" s="11" t="s">
        <v>69</v>
      </c>
      <c r="B32" s="22">
        <v>4905372</v>
      </c>
      <c r="C32" s="22">
        <v>4797528</v>
      </c>
      <c r="D32" s="22">
        <v>21450074</v>
      </c>
      <c r="E32" s="22">
        <v>23204879</v>
      </c>
      <c r="F32" s="13">
        <f t="shared" si="0"/>
        <v>8.1808808678235749</v>
      </c>
      <c r="G32" s="1"/>
      <c r="H32" s="1"/>
      <c r="I32" s="1"/>
    </row>
    <row r="33" spans="1:9" x14ac:dyDescent="0.25">
      <c r="A33" s="8" t="s">
        <v>70</v>
      </c>
      <c r="B33" s="21">
        <v>281538</v>
      </c>
      <c r="C33" s="21">
        <v>300391</v>
      </c>
      <c r="D33" s="21">
        <v>1352492</v>
      </c>
      <c r="E33" s="21">
        <v>1429956</v>
      </c>
      <c r="F33" s="10">
        <f t="shared" si="0"/>
        <v>5.7275015305081354</v>
      </c>
      <c r="G33" s="1"/>
      <c r="H33" s="1"/>
      <c r="I33" s="1"/>
    </row>
    <row r="34" spans="1:9" x14ac:dyDescent="0.25">
      <c r="A34" s="11" t="s">
        <v>71</v>
      </c>
      <c r="B34" s="22">
        <v>12107</v>
      </c>
      <c r="C34" s="22">
        <v>13369</v>
      </c>
      <c r="D34" s="22">
        <v>61207</v>
      </c>
      <c r="E34" s="22">
        <v>72019</v>
      </c>
      <c r="F34" s="13">
        <f t="shared" si="0"/>
        <v>17.664646200597971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17057925</v>
      </c>
      <c r="C35" s="15">
        <f t="shared" ref="C35:E35" si="1">SUM(C7:C34)</f>
        <v>17611783</v>
      </c>
      <c r="D35" s="15">
        <f t="shared" si="1"/>
        <v>77297988</v>
      </c>
      <c r="E35" s="15">
        <f t="shared" si="1"/>
        <v>80976527</v>
      </c>
      <c r="F35" s="16">
        <f t="shared" si="0"/>
        <v>4.7589065319526753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429492</v>
      </c>
      <c r="C38" s="41">
        <f>D7</f>
        <v>383346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23204879</v>
      </c>
      <c r="G38" s="42">
        <f>LOOKUP(E38,$A$38:$A$65,$C$38:$C$65)</f>
        <v>21450074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607709</v>
      </c>
      <c r="C39" s="41">
        <f t="shared" ref="C39:C65" si="5">D8</f>
        <v>570584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17556313</v>
      </c>
      <c r="G39" s="42">
        <f t="shared" ref="G39:G65" si="8">LOOKUP(E39,$A$38:$A$65,$C$38:$C$65)</f>
        <v>18533109</v>
      </c>
    </row>
    <row r="40" spans="1:9" x14ac:dyDescent="0.25">
      <c r="A40" s="42" t="str">
        <f t="shared" si="3"/>
        <v>ALMERIA</v>
      </c>
      <c r="B40" s="41">
        <f t="shared" si="4"/>
        <v>250538</v>
      </c>
      <c r="C40" s="41">
        <f t="shared" si="5"/>
        <v>247546</v>
      </c>
      <c r="D40" s="41">
        <f t="shared" si="6"/>
        <v>24</v>
      </c>
      <c r="E40" s="42" t="str">
        <f t="shared" si="2"/>
        <v>BARCELONA</v>
      </c>
      <c r="F40" s="42">
        <f t="shared" si="7"/>
        <v>12187584</v>
      </c>
      <c r="G40" s="42">
        <f t="shared" si="8"/>
        <v>10986907</v>
      </c>
    </row>
    <row r="41" spans="1:9" x14ac:dyDescent="0.25">
      <c r="A41" s="42" t="str">
        <f t="shared" si="3"/>
        <v>AVILES</v>
      </c>
      <c r="B41" s="41">
        <f t="shared" si="4"/>
        <v>551330</v>
      </c>
      <c r="C41" s="41">
        <f t="shared" si="5"/>
        <v>533360</v>
      </c>
      <c r="D41" s="41">
        <f t="shared" si="6"/>
        <v>18</v>
      </c>
      <c r="E41" s="42" t="str">
        <f t="shared" si="2"/>
        <v>LAS PALMAS</v>
      </c>
      <c r="F41" s="42">
        <f t="shared" si="7"/>
        <v>6377140</v>
      </c>
      <c r="G41" s="42">
        <f t="shared" si="8"/>
        <v>5959135</v>
      </c>
    </row>
    <row r="42" spans="1:9" x14ac:dyDescent="0.25">
      <c r="A42" s="42" t="str">
        <f t="shared" si="3"/>
        <v>BAHIA DE ALGECIRAS</v>
      </c>
      <c r="B42" s="41">
        <f t="shared" si="4"/>
        <v>17556313</v>
      </c>
      <c r="C42" s="41">
        <f t="shared" si="5"/>
        <v>18533109</v>
      </c>
      <c r="D42" s="41">
        <f t="shared" si="6"/>
        <v>2</v>
      </c>
      <c r="E42" s="42" t="str">
        <f t="shared" si="2"/>
        <v>BILBAO</v>
      </c>
      <c r="F42" s="42">
        <f t="shared" si="7"/>
        <v>3912294</v>
      </c>
      <c r="G42" s="42">
        <f t="shared" si="8"/>
        <v>3436054</v>
      </c>
    </row>
    <row r="43" spans="1:9" x14ac:dyDescent="0.25">
      <c r="A43" s="42" t="str">
        <f t="shared" si="3"/>
        <v>BAHIA DE CADIZ</v>
      </c>
      <c r="B43" s="41">
        <f t="shared" si="4"/>
        <v>844824</v>
      </c>
      <c r="C43" s="41">
        <f t="shared" si="5"/>
        <v>896846</v>
      </c>
      <c r="D43" s="41">
        <f t="shared" si="6"/>
        <v>12</v>
      </c>
      <c r="E43" s="42" t="str">
        <f t="shared" si="2"/>
        <v>BALEARES</v>
      </c>
      <c r="F43" s="42">
        <f t="shared" si="7"/>
        <v>3215285</v>
      </c>
      <c r="G43" s="42">
        <f t="shared" si="8"/>
        <v>3158565</v>
      </c>
    </row>
    <row r="44" spans="1:9" x14ac:dyDescent="0.25">
      <c r="A44" s="42" t="str">
        <f t="shared" si="3"/>
        <v>BALEARES</v>
      </c>
      <c r="B44" s="41">
        <f t="shared" si="4"/>
        <v>3215285</v>
      </c>
      <c r="C44" s="41">
        <f t="shared" si="5"/>
        <v>3158565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2206295</v>
      </c>
      <c r="G44" s="42">
        <f t="shared" si="8"/>
        <v>2405609</v>
      </c>
    </row>
    <row r="45" spans="1:9" x14ac:dyDescent="0.25">
      <c r="A45" s="42" t="str">
        <f t="shared" si="3"/>
        <v>BARCELONA</v>
      </c>
      <c r="B45" s="41">
        <f t="shared" si="4"/>
        <v>12187584</v>
      </c>
      <c r="C45" s="41">
        <f t="shared" si="5"/>
        <v>10986907</v>
      </c>
      <c r="D45" s="41">
        <f t="shared" si="6"/>
        <v>3</v>
      </c>
      <c r="E45" s="42" t="str">
        <f t="shared" si="2"/>
        <v>TARRAGONA</v>
      </c>
      <c r="F45" s="42">
        <f t="shared" si="7"/>
        <v>1527233</v>
      </c>
      <c r="G45" s="42">
        <f t="shared" si="8"/>
        <v>1575370</v>
      </c>
    </row>
    <row r="46" spans="1:9" x14ac:dyDescent="0.25">
      <c r="A46" s="42" t="str">
        <f t="shared" si="3"/>
        <v>BILBAO</v>
      </c>
      <c r="B46" s="41">
        <f t="shared" si="4"/>
        <v>3912294</v>
      </c>
      <c r="C46" s="41">
        <f t="shared" si="5"/>
        <v>3436054</v>
      </c>
      <c r="D46" s="41">
        <f t="shared" si="6"/>
        <v>5</v>
      </c>
      <c r="E46" s="42" t="str">
        <f t="shared" si="2"/>
        <v>VIGO</v>
      </c>
      <c r="F46" s="42">
        <f t="shared" si="7"/>
        <v>1429956</v>
      </c>
      <c r="G46" s="42">
        <f t="shared" si="8"/>
        <v>1352492</v>
      </c>
    </row>
    <row r="47" spans="1:9" x14ac:dyDescent="0.25">
      <c r="A47" s="42" t="str">
        <f t="shared" si="3"/>
        <v>CARTAGENA</v>
      </c>
      <c r="B47" s="41">
        <f t="shared" si="4"/>
        <v>447673</v>
      </c>
      <c r="C47" s="41">
        <f t="shared" si="5"/>
        <v>344902</v>
      </c>
      <c r="D47" s="41">
        <f t="shared" si="6"/>
        <v>19</v>
      </c>
      <c r="E47" s="42" t="str">
        <f t="shared" si="2"/>
        <v>SEVILLA</v>
      </c>
      <c r="F47" s="42">
        <f t="shared" si="7"/>
        <v>950203</v>
      </c>
      <c r="G47" s="42">
        <f t="shared" si="8"/>
        <v>795455</v>
      </c>
    </row>
    <row r="48" spans="1:9" x14ac:dyDescent="0.25">
      <c r="A48" s="42" t="str">
        <f t="shared" si="3"/>
        <v>CASTELLON</v>
      </c>
      <c r="B48" s="41">
        <f t="shared" si="4"/>
        <v>788075</v>
      </c>
      <c r="C48" s="41">
        <f t="shared" si="5"/>
        <v>623531</v>
      </c>
      <c r="D48" s="41">
        <f t="shared" si="6"/>
        <v>13</v>
      </c>
      <c r="E48" s="42" t="str">
        <f t="shared" si="2"/>
        <v>PASAIA</v>
      </c>
      <c r="F48" s="42">
        <f t="shared" si="7"/>
        <v>927965</v>
      </c>
      <c r="G48" s="42">
        <f t="shared" si="8"/>
        <v>846983</v>
      </c>
    </row>
    <row r="49" spans="1:7" x14ac:dyDescent="0.25">
      <c r="A49" s="42" t="str">
        <f t="shared" si="3"/>
        <v>CEUTA</v>
      </c>
      <c r="B49" s="41">
        <f t="shared" si="4"/>
        <v>341844</v>
      </c>
      <c r="C49" s="41">
        <f t="shared" si="5"/>
        <v>371131</v>
      </c>
      <c r="D49" s="41">
        <f t="shared" si="6"/>
        <v>22</v>
      </c>
      <c r="E49" s="42" t="str">
        <f t="shared" si="2"/>
        <v>BAHIA DE CADIZ</v>
      </c>
      <c r="F49" s="42">
        <f t="shared" si="7"/>
        <v>844824</v>
      </c>
      <c r="G49" s="42">
        <f t="shared" si="8"/>
        <v>896846</v>
      </c>
    </row>
    <row r="50" spans="1:7" x14ac:dyDescent="0.25">
      <c r="A50" s="42" t="str">
        <f t="shared" si="3"/>
        <v>FERROL-SAN CIBRAO</v>
      </c>
      <c r="B50" s="41">
        <f t="shared" si="4"/>
        <v>242409</v>
      </c>
      <c r="C50" s="41">
        <f t="shared" si="5"/>
        <v>287431</v>
      </c>
      <c r="D50" s="41">
        <f t="shared" si="6"/>
        <v>25</v>
      </c>
      <c r="E50" s="42" t="str">
        <f t="shared" si="2"/>
        <v>CASTELLON</v>
      </c>
      <c r="F50" s="42">
        <f t="shared" si="7"/>
        <v>788075</v>
      </c>
      <c r="G50" s="42">
        <f t="shared" si="8"/>
        <v>623531</v>
      </c>
    </row>
    <row r="51" spans="1:7" x14ac:dyDescent="0.25">
      <c r="A51" s="42" t="str">
        <f t="shared" si="3"/>
        <v>GIJON</v>
      </c>
      <c r="B51" s="41">
        <f t="shared" si="4"/>
        <v>583681</v>
      </c>
      <c r="C51" s="41">
        <f t="shared" si="5"/>
        <v>371450</v>
      </c>
      <c r="D51" s="41">
        <f t="shared" si="6"/>
        <v>17</v>
      </c>
      <c r="E51" s="42" t="str">
        <f t="shared" si="2"/>
        <v>SANTANDER</v>
      </c>
      <c r="F51" s="42">
        <f t="shared" si="7"/>
        <v>723583</v>
      </c>
      <c r="G51" s="42">
        <f t="shared" si="8"/>
        <v>637194</v>
      </c>
    </row>
    <row r="52" spans="1:7" x14ac:dyDescent="0.25">
      <c r="A52" s="42" t="str">
        <f t="shared" si="3"/>
        <v>HUELVA</v>
      </c>
      <c r="B52" s="41">
        <f t="shared" si="4"/>
        <v>135741</v>
      </c>
      <c r="C52" s="41">
        <f t="shared" si="5"/>
        <v>101101</v>
      </c>
      <c r="D52" s="41">
        <f t="shared" si="6"/>
        <v>26</v>
      </c>
      <c r="E52" s="42" t="str">
        <f t="shared" si="2"/>
        <v>MALAGA</v>
      </c>
      <c r="F52" s="42">
        <f t="shared" si="7"/>
        <v>696728</v>
      </c>
      <c r="G52" s="42">
        <f t="shared" si="8"/>
        <v>638409</v>
      </c>
    </row>
    <row r="53" spans="1:7" x14ac:dyDescent="0.25">
      <c r="A53" s="42" t="str">
        <f t="shared" si="3"/>
        <v>LAS PALMAS</v>
      </c>
      <c r="B53" s="41">
        <f t="shared" si="4"/>
        <v>6377140</v>
      </c>
      <c r="C53" s="41">
        <f t="shared" si="5"/>
        <v>5959135</v>
      </c>
      <c r="D53" s="41">
        <f t="shared" si="6"/>
        <v>4</v>
      </c>
      <c r="E53" s="42" t="str">
        <f t="shared" si="2"/>
        <v>ALICANTE</v>
      </c>
      <c r="F53" s="42">
        <f t="shared" si="7"/>
        <v>607709</v>
      </c>
      <c r="G53" s="42">
        <f t="shared" si="8"/>
        <v>570584</v>
      </c>
    </row>
    <row r="54" spans="1:7" x14ac:dyDescent="0.25">
      <c r="A54" s="42" t="str">
        <f t="shared" si="3"/>
        <v>MALAGA</v>
      </c>
      <c r="B54" s="41">
        <f t="shared" si="4"/>
        <v>696728</v>
      </c>
      <c r="C54" s="41">
        <f t="shared" si="5"/>
        <v>638409</v>
      </c>
      <c r="D54" s="41">
        <f t="shared" si="6"/>
        <v>15</v>
      </c>
      <c r="E54" s="42" t="str">
        <f t="shared" si="2"/>
        <v>GIJON</v>
      </c>
      <c r="F54" s="42">
        <f t="shared" si="7"/>
        <v>583681</v>
      </c>
      <c r="G54" s="42">
        <f t="shared" si="8"/>
        <v>371450</v>
      </c>
    </row>
    <row r="55" spans="1:7" x14ac:dyDescent="0.25">
      <c r="A55" s="42" t="str">
        <f t="shared" si="3"/>
        <v>MARIN Y RIA DE PONTEVEDRA</v>
      </c>
      <c r="B55" s="41">
        <f t="shared" si="4"/>
        <v>396442</v>
      </c>
      <c r="C55" s="41">
        <f t="shared" si="5"/>
        <v>378974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551330</v>
      </c>
      <c r="G55" s="42">
        <f t="shared" si="8"/>
        <v>533360</v>
      </c>
    </row>
    <row r="56" spans="1:7" x14ac:dyDescent="0.25">
      <c r="A56" s="42" t="str">
        <f t="shared" si="3"/>
        <v>MELILLA</v>
      </c>
      <c r="B56" s="41">
        <f t="shared" si="4"/>
        <v>290707</v>
      </c>
      <c r="C56" s="41">
        <f t="shared" si="5"/>
        <v>289116</v>
      </c>
      <c r="D56" s="41">
        <f t="shared" si="6"/>
        <v>23</v>
      </c>
      <c r="E56" s="42" t="str">
        <f t="shared" si="2"/>
        <v>CARTAGENA</v>
      </c>
      <c r="F56" s="42">
        <f t="shared" si="9"/>
        <v>447673</v>
      </c>
      <c r="G56" s="42">
        <f t="shared" si="8"/>
        <v>344902</v>
      </c>
    </row>
    <row r="57" spans="1:7" x14ac:dyDescent="0.25">
      <c r="A57" s="42" t="str">
        <f t="shared" si="3"/>
        <v>MOTRIL</v>
      </c>
      <c r="B57" s="41">
        <f t="shared" si="4"/>
        <v>78585</v>
      </c>
      <c r="C57" s="41">
        <f t="shared" si="5"/>
        <v>62107</v>
      </c>
      <c r="D57" s="41">
        <f t="shared" si="6"/>
        <v>27</v>
      </c>
      <c r="E57" s="42" t="str">
        <f t="shared" si="2"/>
        <v>A CORUÑA</v>
      </c>
      <c r="F57" s="42">
        <f t="shared" si="9"/>
        <v>429492</v>
      </c>
      <c r="G57" s="42">
        <f t="shared" si="8"/>
        <v>383346</v>
      </c>
    </row>
    <row r="58" spans="1:7" x14ac:dyDescent="0.25">
      <c r="A58" s="42" t="str">
        <f t="shared" si="3"/>
        <v>PASAIA</v>
      </c>
      <c r="B58" s="41">
        <f t="shared" si="4"/>
        <v>927965</v>
      </c>
      <c r="C58" s="41">
        <f t="shared" si="5"/>
        <v>846983</v>
      </c>
      <c r="D58" s="41">
        <f t="shared" si="6"/>
        <v>11</v>
      </c>
      <c r="E58" s="42" t="str">
        <f t="shared" si="2"/>
        <v>MARIN Y RIA DE PONTEVEDRA</v>
      </c>
      <c r="F58" s="42">
        <f t="shared" si="9"/>
        <v>396442</v>
      </c>
      <c r="G58" s="42">
        <f t="shared" si="8"/>
        <v>378974</v>
      </c>
    </row>
    <row r="59" spans="1:7" x14ac:dyDescent="0.25">
      <c r="A59" s="42" t="str">
        <f t="shared" si="3"/>
        <v>SANTA CRUZ DE TENERIFE</v>
      </c>
      <c r="B59" s="41">
        <f t="shared" si="4"/>
        <v>2206295</v>
      </c>
      <c r="C59" s="41">
        <f t="shared" si="5"/>
        <v>2405609</v>
      </c>
      <c r="D59" s="41">
        <f t="shared" si="6"/>
        <v>7</v>
      </c>
      <c r="E59" s="42" t="str">
        <f t="shared" si="2"/>
        <v>CEUTA</v>
      </c>
      <c r="F59" s="42">
        <f t="shared" si="9"/>
        <v>341844</v>
      </c>
      <c r="G59" s="42">
        <f t="shared" si="8"/>
        <v>371131</v>
      </c>
    </row>
    <row r="60" spans="1:7" x14ac:dyDescent="0.25">
      <c r="A60" s="42" t="str">
        <f t="shared" si="3"/>
        <v>SANTANDER</v>
      </c>
      <c r="B60" s="41">
        <f t="shared" si="4"/>
        <v>723583</v>
      </c>
      <c r="C60" s="41">
        <f t="shared" si="5"/>
        <v>637194</v>
      </c>
      <c r="D60" s="41">
        <f t="shared" si="6"/>
        <v>14</v>
      </c>
      <c r="E60" s="42" t="str">
        <f t="shared" si="2"/>
        <v>MELILLA</v>
      </c>
      <c r="F60" s="42">
        <f t="shared" si="9"/>
        <v>290707</v>
      </c>
      <c r="G60" s="42">
        <f t="shared" si="8"/>
        <v>289116</v>
      </c>
    </row>
    <row r="61" spans="1:7" x14ac:dyDescent="0.25">
      <c r="A61" s="42" t="str">
        <f t="shared" si="3"/>
        <v>SEVILLA</v>
      </c>
      <c r="B61" s="41">
        <f t="shared" si="4"/>
        <v>950203</v>
      </c>
      <c r="C61" s="41">
        <f t="shared" si="5"/>
        <v>795455</v>
      </c>
      <c r="D61" s="41">
        <f t="shared" si="6"/>
        <v>10</v>
      </c>
      <c r="E61" s="42" t="str">
        <f t="shared" si="2"/>
        <v>ALMERIA</v>
      </c>
      <c r="F61" s="42">
        <f t="shared" si="9"/>
        <v>250538</v>
      </c>
      <c r="G61" s="42">
        <f t="shared" si="8"/>
        <v>247546</v>
      </c>
    </row>
    <row r="62" spans="1:7" x14ac:dyDescent="0.25">
      <c r="A62" s="42" t="str">
        <f t="shared" si="3"/>
        <v>TARRAGONA</v>
      </c>
      <c r="B62" s="41">
        <f t="shared" si="4"/>
        <v>1527233</v>
      </c>
      <c r="C62" s="41">
        <f t="shared" si="5"/>
        <v>1575370</v>
      </c>
      <c r="D62" s="41">
        <f t="shared" si="6"/>
        <v>8</v>
      </c>
      <c r="E62" s="42" t="str">
        <f t="shared" si="2"/>
        <v>FERROL-SAN CIBRAO</v>
      </c>
      <c r="F62" s="42">
        <f t="shared" si="9"/>
        <v>242409</v>
      </c>
      <c r="G62" s="42">
        <f t="shared" si="8"/>
        <v>287431</v>
      </c>
    </row>
    <row r="63" spans="1:7" x14ac:dyDescent="0.25">
      <c r="A63" s="42" t="str">
        <f t="shared" si="3"/>
        <v>VALENCIA</v>
      </c>
      <c r="B63" s="41">
        <f t="shared" si="4"/>
        <v>23204879</v>
      </c>
      <c r="C63" s="41">
        <f t="shared" si="5"/>
        <v>21450074</v>
      </c>
      <c r="D63" s="41">
        <f t="shared" si="6"/>
        <v>1</v>
      </c>
      <c r="E63" s="42" t="str">
        <f t="shared" si="2"/>
        <v>HUELVA</v>
      </c>
      <c r="F63" s="42">
        <f t="shared" si="9"/>
        <v>135741</v>
      </c>
      <c r="G63" s="42">
        <f t="shared" si="8"/>
        <v>101101</v>
      </c>
    </row>
    <row r="64" spans="1:7" x14ac:dyDescent="0.25">
      <c r="A64" s="42" t="str">
        <f t="shared" si="3"/>
        <v>VIGO</v>
      </c>
      <c r="B64" s="41">
        <f t="shared" si="4"/>
        <v>1429956</v>
      </c>
      <c r="C64" s="41">
        <f t="shared" si="5"/>
        <v>1352492</v>
      </c>
      <c r="D64" s="41">
        <f t="shared" si="6"/>
        <v>9</v>
      </c>
      <c r="E64" s="42" t="str">
        <f t="shared" si="2"/>
        <v>MOTRIL</v>
      </c>
      <c r="F64" s="42">
        <f t="shared" si="9"/>
        <v>78585</v>
      </c>
      <c r="G64" s="42">
        <f t="shared" si="8"/>
        <v>62107</v>
      </c>
    </row>
    <row r="65" spans="1:7" x14ac:dyDescent="0.25">
      <c r="A65" s="42" t="str">
        <f t="shared" si="3"/>
        <v>VILAGARCIA</v>
      </c>
      <c r="B65" s="41">
        <f t="shared" si="4"/>
        <v>72019</v>
      </c>
      <c r="C65" s="41">
        <f t="shared" si="5"/>
        <v>61207</v>
      </c>
      <c r="D65" s="41">
        <f t="shared" si="6"/>
        <v>28</v>
      </c>
      <c r="E65" s="42" t="str">
        <f t="shared" si="2"/>
        <v>VILAGARCIA</v>
      </c>
      <c r="F65" s="42">
        <f t="shared" si="9"/>
        <v>72019</v>
      </c>
      <c r="G65" s="42">
        <f t="shared" si="8"/>
        <v>61207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3507</v>
      </c>
      <c r="C7" s="23">
        <v>3700</v>
      </c>
      <c r="D7" s="23">
        <v>16629</v>
      </c>
      <c r="E7" s="23">
        <v>16756</v>
      </c>
      <c r="F7" s="10">
        <f>((E7*100)/D7)-100</f>
        <v>0.76372602080702734</v>
      </c>
      <c r="G7" s="1"/>
      <c r="H7" s="1"/>
      <c r="I7" s="1"/>
    </row>
    <row r="8" spans="1:12" x14ac:dyDescent="0.25">
      <c r="A8" s="11" t="s">
        <v>45</v>
      </c>
      <c r="B8" s="24">
        <v>28</v>
      </c>
      <c r="C8" s="24">
        <v>25</v>
      </c>
      <c r="D8" s="24">
        <v>154</v>
      </c>
      <c r="E8" s="24">
        <v>142</v>
      </c>
      <c r="F8" s="13">
        <f t="shared" ref="F8:F35" si="0">((E8*100)/D8)-100</f>
        <v>-7.7922077922077904</v>
      </c>
      <c r="G8" s="1"/>
      <c r="H8" s="1"/>
      <c r="I8" s="1"/>
    </row>
    <row r="9" spans="1:12" x14ac:dyDescent="0.25">
      <c r="A9" s="8" t="s">
        <v>46</v>
      </c>
      <c r="B9" s="23">
        <v>144</v>
      </c>
      <c r="C9" s="23">
        <v>210</v>
      </c>
      <c r="D9" s="23">
        <v>1082</v>
      </c>
      <c r="E9" s="23">
        <v>1057</v>
      </c>
      <c r="F9" s="10">
        <f t="shared" si="0"/>
        <v>-2.3105360443622942</v>
      </c>
      <c r="G9" s="1"/>
      <c r="H9" s="1"/>
      <c r="I9" s="1"/>
    </row>
    <row r="10" spans="1:12" x14ac:dyDescent="0.25">
      <c r="A10" s="11" t="s">
        <v>47</v>
      </c>
      <c r="B10" s="24">
        <v>865</v>
      </c>
      <c r="C10" s="24">
        <v>1019</v>
      </c>
      <c r="D10" s="24">
        <v>6589</v>
      </c>
      <c r="E10" s="24">
        <v>7295</v>
      </c>
      <c r="F10" s="13">
        <f t="shared" si="0"/>
        <v>10.714827743208374</v>
      </c>
      <c r="G10" s="1"/>
      <c r="H10" s="1"/>
      <c r="I10" s="1"/>
    </row>
    <row r="11" spans="1:12" x14ac:dyDescent="0.25">
      <c r="A11" s="8" t="s">
        <v>48</v>
      </c>
      <c r="B11" s="23">
        <v>153</v>
      </c>
      <c r="C11" s="23">
        <v>85</v>
      </c>
      <c r="D11" s="23">
        <v>527</v>
      </c>
      <c r="E11" s="23">
        <v>408</v>
      </c>
      <c r="F11" s="10">
        <f t="shared" si="0"/>
        <v>-22.58064516129032</v>
      </c>
      <c r="G11" s="1"/>
      <c r="H11" s="1"/>
      <c r="I11" s="1"/>
    </row>
    <row r="12" spans="1:12" x14ac:dyDescent="0.25">
      <c r="A12" s="11" t="s">
        <v>49</v>
      </c>
      <c r="B12" s="24">
        <v>1306</v>
      </c>
      <c r="C12" s="24">
        <v>1341</v>
      </c>
      <c r="D12" s="24">
        <v>6211</v>
      </c>
      <c r="E12" s="24">
        <v>5553</v>
      </c>
      <c r="F12" s="13">
        <f t="shared" si="0"/>
        <v>-10.594107229109639</v>
      </c>
      <c r="G12" s="1"/>
      <c r="H12" s="1"/>
      <c r="I12" s="1"/>
    </row>
    <row r="13" spans="1:12" x14ac:dyDescent="0.25">
      <c r="A13" s="8" t="s">
        <v>50</v>
      </c>
      <c r="B13" s="23">
        <v>51</v>
      </c>
      <c r="C13" s="23">
        <v>22</v>
      </c>
      <c r="D13" s="23">
        <v>686</v>
      </c>
      <c r="E13" s="23">
        <v>535</v>
      </c>
      <c r="F13" s="10">
        <f t="shared" si="0"/>
        <v>-22.011661807580168</v>
      </c>
      <c r="G13" s="1"/>
      <c r="H13" s="1"/>
      <c r="I13" s="1"/>
    </row>
    <row r="14" spans="1:12" x14ac:dyDescent="0.25">
      <c r="A14" s="11" t="s">
        <v>51</v>
      </c>
      <c r="B14" s="24">
        <v>654</v>
      </c>
      <c r="C14" s="24">
        <v>0</v>
      </c>
      <c r="D14" s="24">
        <v>1577</v>
      </c>
      <c r="E14" s="24">
        <v>948</v>
      </c>
      <c r="F14" s="13">
        <f t="shared" si="0"/>
        <v>-39.885859226379203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86</v>
      </c>
      <c r="C16" s="24">
        <v>69</v>
      </c>
      <c r="D16" s="24">
        <v>472</v>
      </c>
      <c r="E16" s="24">
        <v>363</v>
      </c>
      <c r="F16" s="13">
        <f t="shared" si="0"/>
        <v>-23.093220338983045</v>
      </c>
      <c r="G16" s="1"/>
      <c r="H16" s="1"/>
      <c r="I16" s="1"/>
    </row>
    <row r="17" spans="1:9" x14ac:dyDescent="0.25">
      <c r="A17" s="8" t="s">
        <v>54</v>
      </c>
      <c r="B17" s="23">
        <v>333</v>
      </c>
      <c r="C17" s="23">
        <v>577</v>
      </c>
      <c r="D17" s="23">
        <v>1600</v>
      </c>
      <c r="E17" s="23">
        <v>2029</v>
      </c>
      <c r="F17" s="10">
        <f t="shared" si="0"/>
        <v>26.8125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8</v>
      </c>
      <c r="D18" s="24">
        <v>5</v>
      </c>
      <c r="E18" s="24">
        <v>31</v>
      </c>
      <c r="F18" s="13">
        <f t="shared" si="0"/>
        <v>520</v>
      </c>
      <c r="G18" s="1"/>
      <c r="H18" s="1"/>
      <c r="I18" s="1"/>
    </row>
    <row r="19" spans="1:9" x14ac:dyDescent="0.25">
      <c r="A19" s="8" t="s">
        <v>56</v>
      </c>
      <c r="B19" s="23">
        <v>21</v>
      </c>
      <c r="C19" s="23">
        <v>37</v>
      </c>
      <c r="D19" s="23">
        <v>169</v>
      </c>
      <c r="E19" s="23">
        <v>224</v>
      </c>
      <c r="F19" s="10">
        <f t="shared" si="0"/>
        <v>32.544378698224847</v>
      </c>
      <c r="G19" s="1"/>
      <c r="H19" s="1"/>
      <c r="I19" s="1"/>
    </row>
    <row r="20" spans="1:9" x14ac:dyDescent="0.25">
      <c r="A20" s="11" t="s">
        <v>57</v>
      </c>
      <c r="B20" s="24">
        <v>508</v>
      </c>
      <c r="C20" s="24">
        <v>626</v>
      </c>
      <c r="D20" s="24">
        <v>6697</v>
      </c>
      <c r="E20" s="24">
        <v>5822</v>
      </c>
      <c r="F20" s="13">
        <f t="shared" si="0"/>
        <v>-13.06555173958489</v>
      </c>
      <c r="G20" s="1"/>
      <c r="H20" s="1"/>
      <c r="I20" s="1"/>
    </row>
    <row r="21" spans="1:9" x14ac:dyDescent="0.25">
      <c r="A21" s="8" t="s">
        <v>58</v>
      </c>
      <c r="B21" s="23">
        <v>195</v>
      </c>
      <c r="C21" s="23">
        <v>203</v>
      </c>
      <c r="D21" s="23">
        <v>983</v>
      </c>
      <c r="E21" s="23">
        <v>983</v>
      </c>
      <c r="F21" s="10">
        <f t="shared" si="0"/>
        <v>0</v>
      </c>
      <c r="G21" s="1"/>
      <c r="H21" s="1"/>
      <c r="I21" s="1"/>
    </row>
    <row r="22" spans="1:9" x14ac:dyDescent="0.25">
      <c r="A22" s="11" t="s">
        <v>59</v>
      </c>
      <c r="B22" s="24">
        <v>501</v>
      </c>
      <c r="C22" s="24">
        <v>0</v>
      </c>
      <c r="D22" s="24">
        <v>1299</v>
      </c>
      <c r="E22" s="24">
        <v>86</v>
      </c>
      <c r="F22" s="13">
        <f t="shared" si="0"/>
        <v>-93.379522709776751</v>
      </c>
      <c r="G22" s="1"/>
      <c r="H22" s="1"/>
      <c r="I22" s="1"/>
    </row>
    <row r="23" spans="1:9" x14ac:dyDescent="0.25">
      <c r="A23" s="8" t="s">
        <v>60</v>
      </c>
      <c r="B23" s="23">
        <v>44</v>
      </c>
      <c r="C23" s="23">
        <v>48</v>
      </c>
      <c r="D23" s="23">
        <v>202</v>
      </c>
      <c r="E23" s="23">
        <v>149</v>
      </c>
      <c r="F23" s="10">
        <f t="shared" si="0"/>
        <v>-26.237623762376231</v>
      </c>
      <c r="G23" s="1"/>
      <c r="H23" s="1"/>
      <c r="I23" s="1"/>
    </row>
    <row r="24" spans="1:9" x14ac:dyDescent="0.25">
      <c r="A24" s="11" t="s">
        <v>61</v>
      </c>
      <c r="B24" s="24">
        <v>249</v>
      </c>
      <c r="C24" s="24">
        <v>220</v>
      </c>
      <c r="D24" s="24">
        <v>1151</v>
      </c>
      <c r="E24" s="24">
        <v>957</v>
      </c>
      <c r="F24" s="13">
        <f t="shared" si="0"/>
        <v>-16.854908774978284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112</v>
      </c>
      <c r="C26" s="24">
        <v>179</v>
      </c>
      <c r="D26" s="24">
        <v>649</v>
      </c>
      <c r="E26" s="24">
        <v>685</v>
      </c>
      <c r="F26" s="13">
        <f t="shared" si="0"/>
        <v>5.5469953775038476</v>
      </c>
      <c r="G26" s="1"/>
      <c r="H26" s="1"/>
      <c r="I26" s="1"/>
    </row>
    <row r="27" spans="1:9" x14ac:dyDescent="0.25">
      <c r="A27" s="8" t="s">
        <v>64</v>
      </c>
      <c r="B27" s="23">
        <v>1621</v>
      </c>
      <c r="C27" s="23">
        <v>2053</v>
      </c>
      <c r="D27" s="23">
        <v>8167</v>
      </c>
      <c r="E27" s="23">
        <v>10724</v>
      </c>
      <c r="F27" s="10">
        <f t="shared" si="0"/>
        <v>31.308926166278923</v>
      </c>
      <c r="G27" s="1"/>
      <c r="H27" s="1"/>
      <c r="I27" s="1"/>
    </row>
    <row r="28" spans="1:9" x14ac:dyDescent="0.25">
      <c r="A28" s="11" t="s">
        <v>65</v>
      </c>
      <c r="B28" s="24">
        <v>338</v>
      </c>
      <c r="C28" s="24">
        <v>550</v>
      </c>
      <c r="D28" s="24">
        <v>1517</v>
      </c>
      <c r="E28" s="24">
        <v>1368</v>
      </c>
      <c r="F28" s="13">
        <f t="shared" si="0"/>
        <v>-9.8220171390903062</v>
      </c>
      <c r="G28" s="1"/>
      <c r="H28" s="1"/>
      <c r="I28" s="1"/>
    </row>
    <row r="29" spans="1:9" x14ac:dyDescent="0.25">
      <c r="A29" s="8" t="s">
        <v>66</v>
      </c>
      <c r="B29" s="23">
        <v>244</v>
      </c>
      <c r="C29" s="23">
        <v>333</v>
      </c>
      <c r="D29" s="23">
        <v>5052</v>
      </c>
      <c r="E29" s="23">
        <v>3566</v>
      </c>
      <c r="F29" s="10">
        <f t="shared" si="0"/>
        <v>-29.414093428345211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319</v>
      </c>
      <c r="C31" s="23">
        <v>351</v>
      </c>
      <c r="D31" s="23">
        <v>1224</v>
      </c>
      <c r="E31" s="23">
        <v>1191</v>
      </c>
      <c r="F31" s="10">
        <f t="shared" si="0"/>
        <v>-2.6960784313725554</v>
      </c>
      <c r="G31" s="1"/>
      <c r="H31" s="1"/>
      <c r="I31" s="1"/>
    </row>
    <row r="32" spans="1:9" x14ac:dyDescent="0.25">
      <c r="A32" s="11" t="s">
        <v>69</v>
      </c>
      <c r="B32" s="24">
        <v>101</v>
      </c>
      <c r="C32" s="24">
        <v>0</v>
      </c>
      <c r="D32" s="24">
        <v>693</v>
      </c>
      <c r="E32" s="24">
        <v>578</v>
      </c>
      <c r="F32" s="13">
        <f t="shared" si="0"/>
        <v>-16.594516594516591</v>
      </c>
      <c r="G32" s="1"/>
      <c r="H32" s="1"/>
      <c r="I32" s="1"/>
    </row>
    <row r="33" spans="1:9" x14ac:dyDescent="0.25">
      <c r="A33" s="8" t="s">
        <v>70</v>
      </c>
      <c r="B33" s="23">
        <v>7014</v>
      </c>
      <c r="C33" s="23">
        <v>6741</v>
      </c>
      <c r="D33" s="23">
        <v>27678</v>
      </c>
      <c r="E33" s="23">
        <v>26375</v>
      </c>
      <c r="F33" s="10">
        <f t="shared" si="0"/>
        <v>-4.7077100946600154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18394</v>
      </c>
      <c r="C35" s="15">
        <f t="shared" ref="C35:E35" si="1">SUM(C7:C34)</f>
        <v>18397</v>
      </c>
      <c r="D35" s="15">
        <f t="shared" si="1"/>
        <v>91013</v>
      </c>
      <c r="E35" s="15">
        <f t="shared" si="1"/>
        <v>87825</v>
      </c>
      <c r="F35" s="16">
        <f t="shared" si="0"/>
        <v>-3.5027963038247236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16756</v>
      </c>
      <c r="C38" s="41">
        <f>D7</f>
        <v>16629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26375</v>
      </c>
      <c r="G38" s="42">
        <f>LOOKUP(E38,$A$38:$A$65,$C$38:$C$65)</f>
        <v>27678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142</v>
      </c>
      <c r="C39" s="41">
        <f t="shared" ref="C39:C65" si="5">D8</f>
        <v>154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16756</v>
      </c>
      <c r="G39" s="42">
        <f t="shared" ref="G39:G65" si="8">LOOKUP(E39,$A$38:$A$65,$C$38:$C$65)</f>
        <v>16629</v>
      </c>
    </row>
    <row r="40" spans="1:9" x14ac:dyDescent="0.25">
      <c r="A40" s="42" t="str">
        <f t="shared" si="3"/>
        <v>ALMERIA</v>
      </c>
      <c r="B40" s="41">
        <f t="shared" si="4"/>
        <v>1057</v>
      </c>
      <c r="C40" s="41">
        <f t="shared" si="5"/>
        <v>1082</v>
      </c>
      <c r="D40" s="41">
        <f t="shared" si="6"/>
        <v>11</v>
      </c>
      <c r="E40" s="42" t="str">
        <f t="shared" si="2"/>
        <v>PASAIA</v>
      </c>
      <c r="F40" s="42">
        <f t="shared" si="7"/>
        <v>10724</v>
      </c>
      <c r="G40" s="42">
        <f t="shared" si="8"/>
        <v>8167</v>
      </c>
    </row>
    <row r="41" spans="1:9" x14ac:dyDescent="0.25">
      <c r="A41" s="42" t="str">
        <f t="shared" si="3"/>
        <v>AVILES</v>
      </c>
      <c r="B41" s="41">
        <f t="shared" si="4"/>
        <v>7295</v>
      </c>
      <c r="C41" s="41">
        <f t="shared" si="5"/>
        <v>6589</v>
      </c>
      <c r="D41" s="41">
        <f t="shared" si="6"/>
        <v>4</v>
      </c>
      <c r="E41" s="42" t="str">
        <f t="shared" si="2"/>
        <v>AVILES</v>
      </c>
      <c r="F41" s="42">
        <f t="shared" si="7"/>
        <v>7295</v>
      </c>
      <c r="G41" s="42">
        <f t="shared" si="8"/>
        <v>6589</v>
      </c>
    </row>
    <row r="42" spans="1:9" x14ac:dyDescent="0.25">
      <c r="A42" s="42" t="str">
        <f t="shared" si="3"/>
        <v>BAHIA DE ALGECIRAS</v>
      </c>
      <c r="B42" s="41">
        <f t="shared" si="4"/>
        <v>408</v>
      </c>
      <c r="C42" s="41">
        <f t="shared" si="5"/>
        <v>527</v>
      </c>
      <c r="D42" s="41">
        <f t="shared" si="6"/>
        <v>18</v>
      </c>
      <c r="E42" s="42" t="str">
        <f t="shared" si="2"/>
        <v>GIJON</v>
      </c>
      <c r="F42" s="42">
        <f t="shared" si="7"/>
        <v>5822</v>
      </c>
      <c r="G42" s="42">
        <f t="shared" si="8"/>
        <v>6697</v>
      </c>
    </row>
    <row r="43" spans="1:9" x14ac:dyDescent="0.25">
      <c r="A43" s="42" t="str">
        <f t="shared" si="3"/>
        <v>BAHIA DE CADIZ</v>
      </c>
      <c r="B43" s="41">
        <f t="shared" si="4"/>
        <v>5553</v>
      </c>
      <c r="C43" s="41">
        <f t="shared" si="5"/>
        <v>6211</v>
      </c>
      <c r="D43" s="41">
        <f t="shared" si="6"/>
        <v>6</v>
      </c>
      <c r="E43" s="42" t="str">
        <f t="shared" si="2"/>
        <v>BAHIA DE CADIZ</v>
      </c>
      <c r="F43" s="42">
        <f t="shared" si="7"/>
        <v>5553</v>
      </c>
      <c r="G43" s="42">
        <f t="shared" si="8"/>
        <v>6211</v>
      </c>
    </row>
    <row r="44" spans="1:9" x14ac:dyDescent="0.25">
      <c r="A44" s="42" t="str">
        <f t="shared" si="3"/>
        <v>BALEARES</v>
      </c>
      <c r="B44" s="41">
        <f t="shared" si="4"/>
        <v>535</v>
      </c>
      <c r="C44" s="41">
        <f t="shared" si="5"/>
        <v>686</v>
      </c>
      <c r="D44" s="41">
        <f t="shared" si="6"/>
        <v>17</v>
      </c>
      <c r="E44" s="42" t="str">
        <f t="shared" si="2"/>
        <v>SANTANDER</v>
      </c>
      <c r="F44" s="42">
        <f t="shared" si="7"/>
        <v>3566</v>
      </c>
      <c r="G44" s="42">
        <f t="shared" si="8"/>
        <v>5052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1577</v>
      </c>
      <c r="D45" s="41">
        <f t="shared" si="6"/>
        <v>14</v>
      </c>
      <c r="E45" s="42" t="str">
        <f t="shared" si="2"/>
        <v>CASTELLON</v>
      </c>
      <c r="F45" s="42">
        <f t="shared" si="7"/>
        <v>2029</v>
      </c>
      <c r="G45" s="42">
        <f t="shared" si="8"/>
        <v>1600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1368</v>
      </c>
      <c r="G46" s="42">
        <f t="shared" si="8"/>
        <v>1517</v>
      </c>
    </row>
    <row r="47" spans="1:9" x14ac:dyDescent="0.25">
      <c r="A47" s="42" t="str">
        <f t="shared" si="3"/>
        <v>CARTAGENA</v>
      </c>
      <c r="B47" s="41">
        <f t="shared" si="4"/>
        <v>363</v>
      </c>
      <c r="C47" s="41">
        <f t="shared" si="5"/>
        <v>472</v>
      </c>
      <c r="D47" s="41">
        <f t="shared" si="6"/>
        <v>19</v>
      </c>
      <c r="E47" s="42" t="str">
        <f t="shared" si="2"/>
        <v>TARRAGONA</v>
      </c>
      <c r="F47" s="42">
        <f t="shared" si="7"/>
        <v>1191</v>
      </c>
      <c r="G47" s="42">
        <f t="shared" si="8"/>
        <v>1224</v>
      </c>
    </row>
    <row r="48" spans="1:9" x14ac:dyDescent="0.25">
      <c r="A48" s="42" t="str">
        <f t="shared" si="3"/>
        <v>CASTELLON</v>
      </c>
      <c r="B48" s="41">
        <f t="shared" si="4"/>
        <v>2029</v>
      </c>
      <c r="C48" s="41">
        <f t="shared" si="5"/>
        <v>1600</v>
      </c>
      <c r="D48" s="41">
        <f t="shared" si="6"/>
        <v>8</v>
      </c>
      <c r="E48" s="42" t="str">
        <f t="shared" si="2"/>
        <v>ALMERIA</v>
      </c>
      <c r="F48" s="42">
        <f t="shared" si="7"/>
        <v>1057</v>
      </c>
      <c r="G48" s="42">
        <f t="shared" si="8"/>
        <v>1082</v>
      </c>
    </row>
    <row r="49" spans="1:7" x14ac:dyDescent="0.25">
      <c r="A49" s="42" t="str">
        <f t="shared" si="3"/>
        <v>CEUTA</v>
      </c>
      <c r="B49" s="41">
        <f t="shared" si="4"/>
        <v>31</v>
      </c>
      <c r="C49" s="41">
        <f t="shared" si="5"/>
        <v>5</v>
      </c>
      <c r="D49" s="41">
        <f t="shared" si="6"/>
        <v>24</v>
      </c>
      <c r="E49" s="42" t="str">
        <f t="shared" si="2"/>
        <v>HUELVA</v>
      </c>
      <c r="F49" s="42">
        <f t="shared" si="7"/>
        <v>983</v>
      </c>
      <c r="G49" s="42">
        <f t="shared" si="8"/>
        <v>983</v>
      </c>
    </row>
    <row r="50" spans="1:7" x14ac:dyDescent="0.25">
      <c r="A50" s="42" t="str">
        <f t="shared" si="3"/>
        <v>FERROL-SAN CIBRAO</v>
      </c>
      <c r="B50" s="41">
        <f t="shared" si="4"/>
        <v>224</v>
      </c>
      <c r="C50" s="41">
        <f t="shared" si="5"/>
        <v>169</v>
      </c>
      <c r="D50" s="41">
        <f t="shared" si="6"/>
        <v>20</v>
      </c>
      <c r="E50" s="42" t="str">
        <f t="shared" si="2"/>
        <v>MARIN Y RIA DE PONTEVEDRA</v>
      </c>
      <c r="F50" s="42">
        <f t="shared" si="7"/>
        <v>957</v>
      </c>
      <c r="G50" s="42">
        <f t="shared" si="8"/>
        <v>1151</v>
      </c>
    </row>
    <row r="51" spans="1:7" x14ac:dyDescent="0.25">
      <c r="A51" s="42" t="str">
        <f t="shared" si="3"/>
        <v>GIJON</v>
      </c>
      <c r="B51" s="41">
        <f t="shared" si="4"/>
        <v>5822</v>
      </c>
      <c r="C51" s="41">
        <f t="shared" si="5"/>
        <v>6697</v>
      </c>
      <c r="D51" s="41">
        <f t="shared" si="6"/>
        <v>5</v>
      </c>
      <c r="E51" s="42" t="str">
        <f t="shared" si="2"/>
        <v>BARCELONA</v>
      </c>
      <c r="F51" s="42">
        <f t="shared" si="7"/>
        <v>948</v>
      </c>
      <c r="G51" s="42">
        <f t="shared" si="8"/>
        <v>1577</v>
      </c>
    </row>
    <row r="52" spans="1:7" x14ac:dyDescent="0.25">
      <c r="A52" s="42" t="str">
        <f t="shared" si="3"/>
        <v>HUELVA</v>
      </c>
      <c r="B52" s="41">
        <f t="shared" si="4"/>
        <v>983</v>
      </c>
      <c r="C52" s="41">
        <f t="shared" si="5"/>
        <v>983</v>
      </c>
      <c r="D52" s="41">
        <f t="shared" si="6"/>
        <v>12</v>
      </c>
      <c r="E52" s="42" t="str">
        <f t="shared" si="2"/>
        <v>MOTRIL</v>
      </c>
      <c r="F52" s="42">
        <f t="shared" si="7"/>
        <v>685</v>
      </c>
      <c r="G52" s="42">
        <f t="shared" si="8"/>
        <v>649</v>
      </c>
    </row>
    <row r="53" spans="1:7" x14ac:dyDescent="0.25">
      <c r="A53" s="42" t="str">
        <f t="shared" si="3"/>
        <v>LAS PALMAS</v>
      </c>
      <c r="B53" s="41">
        <f t="shared" si="4"/>
        <v>86</v>
      </c>
      <c r="C53" s="41">
        <f t="shared" si="5"/>
        <v>1299</v>
      </c>
      <c r="D53" s="41">
        <f t="shared" si="6"/>
        <v>23</v>
      </c>
      <c r="E53" s="42" t="str">
        <f t="shared" si="2"/>
        <v>VALENCIA</v>
      </c>
      <c r="F53" s="42">
        <f t="shared" si="7"/>
        <v>578</v>
      </c>
      <c r="G53" s="42">
        <f t="shared" si="8"/>
        <v>693</v>
      </c>
    </row>
    <row r="54" spans="1:7" x14ac:dyDescent="0.25">
      <c r="A54" s="42" t="str">
        <f t="shared" si="3"/>
        <v>MALAGA</v>
      </c>
      <c r="B54" s="41">
        <f t="shared" si="4"/>
        <v>149</v>
      </c>
      <c r="C54" s="41">
        <f t="shared" si="5"/>
        <v>202</v>
      </c>
      <c r="D54" s="41">
        <f t="shared" si="6"/>
        <v>21</v>
      </c>
      <c r="E54" s="42" t="str">
        <f t="shared" si="2"/>
        <v>BALEARES</v>
      </c>
      <c r="F54" s="42">
        <f t="shared" si="7"/>
        <v>535</v>
      </c>
      <c r="G54" s="42">
        <f t="shared" si="8"/>
        <v>686</v>
      </c>
    </row>
    <row r="55" spans="1:7" x14ac:dyDescent="0.25">
      <c r="A55" s="42" t="str">
        <f t="shared" si="3"/>
        <v>MARIN Y RIA DE PONTEVEDRA</v>
      </c>
      <c r="B55" s="41">
        <f t="shared" si="4"/>
        <v>957</v>
      </c>
      <c r="C55" s="41">
        <f t="shared" si="5"/>
        <v>1151</v>
      </c>
      <c r="D55" s="41">
        <f t="shared" si="6"/>
        <v>13</v>
      </c>
      <c r="E55" s="42" t="str">
        <f t="shared" si="2"/>
        <v>BAHIA DE ALGECIRAS</v>
      </c>
      <c r="F55" s="42">
        <f t="shared" ref="F55:F65" si="9">LOOKUP(E55,$A$38:$A$65,$B$38:$B$65)</f>
        <v>408</v>
      </c>
      <c r="G55" s="42">
        <f t="shared" si="8"/>
        <v>527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363</v>
      </c>
      <c r="G56" s="42">
        <f t="shared" si="8"/>
        <v>472</v>
      </c>
    </row>
    <row r="57" spans="1:7" x14ac:dyDescent="0.25">
      <c r="A57" s="42" t="str">
        <f t="shared" si="3"/>
        <v>MOTRIL</v>
      </c>
      <c r="B57" s="41">
        <f t="shared" si="4"/>
        <v>685</v>
      </c>
      <c r="C57" s="41">
        <f t="shared" si="5"/>
        <v>649</v>
      </c>
      <c r="D57" s="41">
        <f t="shared" si="6"/>
        <v>15</v>
      </c>
      <c r="E57" s="42" t="str">
        <f t="shared" si="2"/>
        <v>FERROL-SAN CIBRAO</v>
      </c>
      <c r="F57" s="42">
        <f t="shared" si="9"/>
        <v>224</v>
      </c>
      <c r="G57" s="42">
        <f t="shared" si="8"/>
        <v>169</v>
      </c>
    </row>
    <row r="58" spans="1:7" x14ac:dyDescent="0.25">
      <c r="A58" s="42" t="str">
        <f t="shared" si="3"/>
        <v>PASAIA</v>
      </c>
      <c r="B58" s="41">
        <f t="shared" si="4"/>
        <v>10724</v>
      </c>
      <c r="C58" s="41">
        <f t="shared" si="5"/>
        <v>8167</v>
      </c>
      <c r="D58" s="41">
        <f t="shared" si="6"/>
        <v>3</v>
      </c>
      <c r="E58" s="42" t="str">
        <f t="shared" si="2"/>
        <v>MALAGA</v>
      </c>
      <c r="F58" s="42">
        <f t="shared" si="9"/>
        <v>149</v>
      </c>
      <c r="G58" s="42">
        <f t="shared" si="8"/>
        <v>202</v>
      </c>
    </row>
    <row r="59" spans="1:7" x14ac:dyDescent="0.25">
      <c r="A59" s="42" t="str">
        <f t="shared" si="3"/>
        <v>SANTA CRUZ DE TENERIFE</v>
      </c>
      <c r="B59" s="41">
        <f t="shared" si="4"/>
        <v>1368</v>
      </c>
      <c r="C59" s="41">
        <f t="shared" si="5"/>
        <v>1517</v>
      </c>
      <c r="D59" s="41">
        <f t="shared" si="6"/>
        <v>9</v>
      </c>
      <c r="E59" s="42" t="str">
        <f t="shared" si="2"/>
        <v>ALICANTE</v>
      </c>
      <c r="F59" s="42">
        <f t="shared" si="9"/>
        <v>142</v>
      </c>
      <c r="G59" s="42">
        <f t="shared" si="8"/>
        <v>154</v>
      </c>
    </row>
    <row r="60" spans="1:7" x14ac:dyDescent="0.25">
      <c r="A60" s="42" t="str">
        <f t="shared" si="3"/>
        <v>SANTANDER</v>
      </c>
      <c r="B60" s="41">
        <f t="shared" si="4"/>
        <v>3566</v>
      </c>
      <c r="C60" s="41">
        <f t="shared" si="5"/>
        <v>5052</v>
      </c>
      <c r="D60" s="41">
        <f t="shared" si="6"/>
        <v>7</v>
      </c>
      <c r="E60" s="42" t="str">
        <f t="shared" si="2"/>
        <v>LAS PALMAS</v>
      </c>
      <c r="F60" s="42">
        <f t="shared" si="9"/>
        <v>86</v>
      </c>
      <c r="G60" s="42">
        <f t="shared" si="8"/>
        <v>1299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31</v>
      </c>
      <c r="G61" s="42">
        <f t="shared" si="8"/>
        <v>5</v>
      </c>
    </row>
    <row r="62" spans="1:7" x14ac:dyDescent="0.25">
      <c r="A62" s="42" t="str">
        <f t="shared" si="3"/>
        <v>TARRAGONA</v>
      </c>
      <c r="B62" s="41">
        <f t="shared" si="4"/>
        <v>1191</v>
      </c>
      <c r="C62" s="41">
        <f t="shared" si="5"/>
        <v>1224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578</v>
      </c>
      <c r="C63" s="41">
        <f t="shared" si="5"/>
        <v>693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26375</v>
      </c>
      <c r="C64" s="41">
        <f t="shared" si="5"/>
        <v>27678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4908</v>
      </c>
      <c r="C7" s="25">
        <v>4478</v>
      </c>
      <c r="D7" s="25">
        <v>23723</v>
      </c>
      <c r="E7" s="25">
        <v>21468</v>
      </c>
      <c r="F7" s="10">
        <f>((E7*100)/D7)-100</f>
        <v>-9.5055431437845073</v>
      </c>
      <c r="G7" s="1"/>
      <c r="H7" s="1"/>
      <c r="I7" s="1"/>
    </row>
    <row r="8" spans="1:12" x14ac:dyDescent="0.25">
      <c r="A8" s="11" t="s">
        <v>45</v>
      </c>
      <c r="B8" s="26">
        <v>1867</v>
      </c>
      <c r="C8" s="26">
        <v>480</v>
      </c>
      <c r="D8" s="26">
        <v>5472</v>
      </c>
      <c r="E8" s="26">
        <v>3885</v>
      </c>
      <c r="F8" s="13">
        <f t="shared" ref="F8:F35" si="0">((E8*100)/D8)-100</f>
        <v>-29.002192982456137</v>
      </c>
      <c r="G8" s="1"/>
      <c r="H8" s="1"/>
      <c r="I8" s="1"/>
    </row>
    <row r="9" spans="1:12" x14ac:dyDescent="0.25">
      <c r="A9" s="8" t="s">
        <v>46</v>
      </c>
      <c r="B9" s="25">
        <v>6150</v>
      </c>
      <c r="C9" s="25">
        <v>4858</v>
      </c>
      <c r="D9" s="25">
        <v>28846</v>
      </c>
      <c r="E9" s="25">
        <v>24513</v>
      </c>
      <c r="F9" s="10">
        <f t="shared" si="0"/>
        <v>-15.021146779449495</v>
      </c>
      <c r="G9" s="1"/>
      <c r="H9" s="1"/>
      <c r="I9" s="1"/>
    </row>
    <row r="10" spans="1:12" x14ac:dyDescent="0.25">
      <c r="A10" s="11" t="s">
        <v>47</v>
      </c>
      <c r="B10" s="26">
        <v>3834</v>
      </c>
      <c r="C10" s="26">
        <v>4013</v>
      </c>
      <c r="D10" s="26">
        <v>16499</v>
      </c>
      <c r="E10" s="26">
        <v>15821</v>
      </c>
      <c r="F10" s="13">
        <f t="shared" si="0"/>
        <v>-4.1093399599975697</v>
      </c>
      <c r="G10" s="1"/>
      <c r="H10" s="1"/>
      <c r="I10" s="1"/>
    </row>
    <row r="11" spans="1:12" x14ac:dyDescent="0.25">
      <c r="A11" s="8" t="s">
        <v>48</v>
      </c>
      <c r="B11" s="25">
        <v>239195</v>
      </c>
      <c r="C11" s="25">
        <v>437555</v>
      </c>
      <c r="D11" s="25">
        <v>1221468</v>
      </c>
      <c r="E11" s="25">
        <v>1324320</v>
      </c>
      <c r="F11" s="10">
        <f t="shared" si="0"/>
        <v>8.4203597638251608</v>
      </c>
      <c r="G11" s="1"/>
      <c r="H11" s="1"/>
      <c r="I11" s="1"/>
    </row>
    <row r="12" spans="1:12" x14ac:dyDescent="0.25">
      <c r="A12" s="11" t="s">
        <v>49</v>
      </c>
      <c r="B12" s="26">
        <v>12182</v>
      </c>
      <c r="C12" s="26">
        <v>15681</v>
      </c>
      <c r="D12" s="26">
        <v>34514</v>
      </c>
      <c r="E12" s="26">
        <v>42667</v>
      </c>
      <c r="F12" s="13">
        <f t="shared" si="0"/>
        <v>23.622298197832762</v>
      </c>
      <c r="G12" s="1"/>
      <c r="H12" s="1"/>
      <c r="I12" s="1"/>
    </row>
    <row r="13" spans="1:12" x14ac:dyDescent="0.25">
      <c r="A13" s="8" t="s">
        <v>50</v>
      </c>
      <c r="B13" s="25">
        <v>22344</v>
      </c>
      <c r="C13" s="25">
        <v>40927</v>
      </c>
      <c r="D13" s="25">
        <v>37166</v>
      </c>
      <c r="E13" s="25">
        <v>78978</v>
      </c>
      <c r="F13" s="10">
        <f t="shared" si="0"/>
        <v>112.50067265780552</v>
      </c>
      <c r="G13" s="1"/>
      <c r="H13" s="1"/>
      <c r="I13" s="1"/>
    </row>
    <row r="14" spans="1:12" x14ac:dyDescent="0.25">
      <c r="A14" s="11" t="s">
        <v>51</v>
      </c>
      <c r="B14" s="26">
        <v>89623</v>
      </c>
      <c r="C14" s="26">
        <v>112798</v>
      </c>
      <c r="D14" s="26">
        <v>377494</v>
      </c>
      <c r="E14" s="26">
        <v>409066</v>
      </c>
      <c r="F14" s="13">
        <f t="shared" si="0"/>
        <v>8.3635766396287039</v>
      </c>
      <c r="G14" s="1"/>
      <c r="H14" s="1"/>
      <c r="I14" s="1"/>
    </row>
    <row r="15" spans="1:12" x14ac:dyDescent="0.25">
      <c r="A15" s="8" t="s">
        <v>52</v>
      </c>
      <c r="B15" s="25">
        <v>10963</v>
      </c>
      <c r="C15" s="25">
        <v>11220</v>
      </c>
      <c r="D15" s="25">
        <v>56058</v>
      </c>
      <c r="E15" s="25">
        <v>57705</v>
      </c>
      <c r="F15" s="10">
        <f t="shared" si="0"/>
        <v>2.9380284705126769</v>
      </c>
      <c r="G15" s="1"/>
      <c r="H15" s="1"/>
      <c r="I15" s="1"/>
    </row>
    <row r="16" spans="1:12" x14ac:dyDescent="0.25">
      <c r="A16" s="11" t="s">
        <v>53</v>
      </c>
      <c r="B16" s="26">
        <v>3270</v>
      </c>
      <c r="C16" s="26">
        <v>4237</v>
      </c>
      <c r="D16" s="26">
        <v>24244</v>
      </c>
      <c r="E16" s="26">
        <v>23797</v>
      </c>
      <c r="F16" s="13">
        <f t="shared" si="0"/>
        <v>-1.8437551559148631</v>
      </c>
      <c r="G16" s="1"/>
      <c r="H16" s="1"/>
      <c r="I16" s="1"/>
    </row>
    <row r="17" spans="1:9" x14ac:dyDescent="0.25">
      <c r="A17" s="8" t="s">
        <v>54</v>
      </c>
      <c r="B17" s="25">
        <v>2267</v>
      </c>
      <c r="C17" s="25">
        <v>2924</v>
      </c>
      <c r="D17" s="25">
        <v>12065</v>
      </c>
      <c r="E17" s="25">
        <v>13047</v>
      </c>
      <c r="F17" s="10">
        <f t="shared" si="0"/>
        <v>8.1392457521757109</v>
      </c>
      <c r="G17" s="1"/>
      <c r="H17" s="1"/>
      <c r="I17" s="1"/>
    </row>
    <row r="18" spans="1:9" x14ac:dyDescent="0.25">
      <c r="A18" s="11" t="s">
        <v>55</v>
      </c>
      <c r="B18" s="26">
        <v>44756</v>
      </c>
      <c r="C18" s="26">
        <v>66641</v>
      </c>
      <c r="D18" s="26">
        <v>266542</v>
      </c>
      <c r="E18" s="26">
        <v>311339</v>
      </c>
      <c r="F18" s="13">
        <f t="shared" si="0"/>
        <v>16.806732147278851</v>
      </c>
      <c r="G18" s="1"/>
      <c r="H18" s="1"/>
      <c r="I18" s="1"/>
    </row>
    <row r="19" spans="1:9" x14ac:dyDescent="0.25">
      <c r="A19" s="8" t="s">
        <v>56</v>
      </c>
      <c r="B19" s="25">
        <v>2156</v>
      </c>
      <c r="C19" s="25">
        <v>900</v>
      </c>
      <c r="D19" s="25">
        <v>8293</v>
      </c>
      <c r="E19" s="25">
        <v>7764</v>
      </c>
      <c r="F19" s="10">
        <f t="shared" si="0"/>
        <v>-6.3788737489448977</v>
      </c>
      <c r="G19" s="1"/>
      <c r="H19" s="1"/>
      <c r="I19" s="1"/>
    </row>
    <row r="20" spans="1:9" x14ac:dyDescent="0.25">
      <c r="A20" s="11" t="s">
        <v>57</v>
      </c>
      <c r="B20" s="26">
        <v>4833</v>
      </c>
      <c r="C20" s="26">
        <v>8913</v>
      </c>
      <c r="D20" s="26">
        <v>48590</v>
      </c>
      <c r="E20" s="26">
        <v>40429</v>
      </c>
      <c r="F20" s="13">
        <f t="shared" si="0"/>
        <v>-16.795636962337923</v>
      </c>
      <c r="G20" s="1"/>
      <c r="H20" s="1"/>
      <c r="I20" s="1"/>
    </row>
    <row r="21" spans="1:9" x14ac:dyDescent="0.25">
      <c r="A21" s="8" t="s">
        <v>58</v>
      </c>
      <c r="B21" s="25">
        <v>17021</v>
      </c>
      <c r="C21" s="25">
        <v>16208</v>
      </c>
      <c r="D21" s="25">
        <v>53966</v>
      </c>
      <c r="E21" s="25">
        <v>63586</v>
      </c>
      <c r="F21" s="10">
        <f t="shared" si="0"/>
        <v>17.826038616906942</v>
      </c>
      <c r="G21" s="1"/>
      <c r="H21" s="1"/>
      <c r="I21" s="1"/>
    </row>
    <row r="22" spans="1:9" x14ac:dyDescent="0.25">
      <c r="A22" s="11" t="s">
        <v>59</v>
      </c>
      <c r="B22" s="26">
        <v>161853</v>
      </c>
      <c r="C22" s="26">
        <v>199947</v>
      </c>
      <c r="D22" s="26">
        <v>889182</v>
      </c>
      <c r="E22" s="26">
        <v>1020184</v>
      </c>
      <c r="F22" s="13">
        <f t="shared" si="0"/>
        <v>14.732866837160444</v>
      </c>
      <c r="G22" s="1"/>
      <c r="H22" s="1"/>
      <c r="I22" s="1"/>
    </row>
    <row r="23" spans="1:9" x14ac:dyDescent="0.25">
      <c r="A23" s="8" t="s">
        <v>60</v>
      </c>
      <c r="B23" s="25">
        <v>4902</v>
      </c>
      <c r="C23" s="25">
        <v>8673</v>
      </c>
      <c r="D23" s="25">
        <v>23453</v>
      </c>
      <c r="E23" s="25">
        <v>26589</v>
      </c>
      <c r="F23" s="10">
        <f t="shared" si="0"/>
        <v>13.371423698460745</v>
      </c>
      <c r="G23" s="1"/>
      <c r="H23" s="1"/>
      <c r="I23" s="1"/>
    </row>
    <row r="24" spans="1:9" x14ac:dyDescent="0.25">
      <c r="A24" s="11" t="s">
        <v>61</v>
      </c>
      <c r="B24" s="26">
        <v>3103</v>
      </c>
      <c r="C24" s="26">
        <v>1234</v>
      </c>
      <c r="D24" s="26">
        <v>16208</v>
      </c>
      <c r="E24" s="26">
        <v>13246</v>
      </c>
      <c r="F24" s="13">
        <f t="shared" si="0"/>
        <v>-18.274925962487657</v>
      </c>
      <c r="G24" s="1"/>
      <c r="H24" s="1"/>
      <c r="I24" s="1"/>
    </row>
    <row r="25" spans="1:9" x14ac:dyDescent="0.25">
      <c r="A25" s="8" t="s">
        <v>62</v>
      </c>
      <c r="B25" s="25">
        <v>23</v>
      </c>
      <c r="C25" s="25">
        <v>141</v>
      </c>
      <c r="D25" s="25">
        <v>4057</v>
      </c>
      <c r="E25" s="25">
        <v>321</v>
      </c>
      <c r="F25" s="10">
        <f t="shared" si="0"/>
        <v>-92.087749568646785</v>
      </c>
      <c r="G25" s="1"/>
      <c r="H25" s="1"/>
      <c r="I25" s="1"/>
    </row>
    <row r="26" spans="1:9" x14ac:dyDescent="0.25">
      <c r="A26" s="11" t="s">
        <v>63</v>
      </c>
      <c r="B26" s="26">
        <v>762</v>
      </c>
      <c r="C26" s="26">
        <v>1216</v>
      </c>
      <c r="D26" s="26">
        <v>4293</v>
      </c>
      <c r="E26" s="26">
        <v>9791</v>
      </c>
      <c r="F26" s="13">
        <f t="shared" si="0"/>
        <v>128.06894945259725</v>
      </c>
      <c r="G26" s="1"/>
      <c r="H26" s="1"/>
      <c r="I26" s="1"/>
    </row>
    <row r="27" spans="1:9" x14ac:dyDescent="0.25">
      <c r="A27" s="8" t="s">
        <v>64</v>
      </c>
      <c r="B27" s="25">
        <v>2752</v>
      </c>
      <c r="C27" s="25">
        <v>2663</v>
      </c>
      <c r="D27" s="25">
        <v>14604</v>
      </c>
      <c r="E27" s="25">
        <v>14713</v>
      </c>
      <c r="F27" s="10">
        <f t="shared" si="0"/>
        <v>0.74637085729936814</v>
      </c>
      <c r="G27" s="1"/>
      <c r="H27" s="1"/>
      <c r="I27" s="1"/>
    </row>
    <row r="28" spans="1:9" x14ac:dyDescent="0.25">
      <c r="A28" s="11" t="s">
        <v>65</v>
      </c>
      <c r="B28" s="26">
        <v>81898</v>
      </c>
      <c r="C28" s="26">
        <v>75678</v>
      </c>
      <c r="D28" s="26">
        <v>489065</v>
      </c>
      <c r="E28" s="26">
        <v>345103</v>
      </c>
      <c r="F28" s="13">
        <f t="shared" si="0"/>
        <v>-29.436169016388419</v>
      </c>
      <c r="G28" s="1"/>
      <c r="H28" s="1"/>
      <c r="I28" s="1"/>
    </row>
    <row r="29" spans="1:9" x14ac:dyDescent="0.25">
      <c r="A29" s="8" t="s">
        <v>66</v>
      </c>
      <c r="B29" s="25">
        <v>9522</v>
      </c>
      <c r="C29" s="25">
        <v>3293</v>
      </c>
      <c r="D29" s="25">
        <v>27078</v>
      </c>
      <c r="E29" s="25">
        <v>20372</v>
      </c>
      <c r="F29" s="10">
        <f t="shared" si="0"/>
        <v>-24.765492281556988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2715</v>
      </c>
      <c r="D30" s="26">
        <v>0</v>
      </c>
      <c r="E30" s="26">
        <v>6905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13558</v>
      </c>
      <c r="C31" s="25">
        <v>9431</v>
      </c>
      <c r="D31" s="25">
        <v>63896</v>
      </c>
      <c r="E31" s="25">
        <v>54292</v>
      </c>
      <c r="F31" s="10">
        <f t="shared" si="0"/>
        <v>-15.030674846625772</v>
      </c>
      <c r="G31" s="1"/>
      <c r="H31" s="1"/>
      <c r="I31" s="1"/>
    </row>
    <row r="32" spans="1:9" x14ac:dyDescent="0.25">
      <c r="A32" s="11" t="s">
        <v>69</v>
      </c>
      <c r="B32" s="26">
        <v>22280</v>
      </c>
      <c r="C32" s="26">
        <v>22200</v>
      </c>
      <c r="D32" s="26">
        <v>108733</v>
      </c>
      <c r="E32" s="26">
        <v>111427</v>
      </c>
      <c r="F32" s="13">
        <f t="shared" si="0"/>
        <v>2.4776286867832198</v>
      </c>
      <c r="G32" s="1"/>
      <c r="H32" s="1"/>
      <c r="I32" s="1"/>
    </row>
    <row r="33" spans="1:9" x14ac:dyDescent="0.25">
      <c r="A33" s="8" t="s">
        <v>70</v>
      </c>
      <c r="B33" s="25">
        <v>26315</v>
      </c>
      <c r="C33" s="25">
        <v>22061</v>
      </c>
      <c r="D33" s="25">
        <v>126895</v>
      </c>
      <c r="E33" s="25">
        <v>107778</v>
      </c>
      <c r="F33" s="10">
        <f t="shared" si="0"/>
        <v>-15.065211395248042</v>
      </c>
      <c r="G33" s="1"/>
      <c r="H33" s="1"/>
      <c r="I33" s="1"/>
    </row>
    <row r="34" spans="1:9" x14ac:dyDescent="0.25">
      <c r="A34" s="11" t="s">
        <v>71</v>
      </c>
      <c r="B34" s="26">
        <v>633</v>
      </c>
      <c r="C34" s="26">
        <v>2074</v>
      </c>
      <c r="D34" s="26">
        <v>2768</v>
      </c>
      <c r="E34" s="26">
        <v>4845</v>
      </c>
      <c r="F34" s="13">
        <f t="shared" si="0"/>
        <v>75.03612716763007</v>
      </c>
      <c r="G34" s="1"/>
      <c r="H34" s="1"/>
      <c r="I34" s="1"/>
    </row>
    <row r="35" spans="1:9" x14ac:dyDescent="0.25">
      <c r="A35" s="14" t="s">
        <v>72</v>
      </c>
      <c r="B35" s="15">
        <f>SUM(B7:B34)</f>
        <v>792970</v>
      </c>
      <c r="C35" s="15">
        <f t="shared" ref="C35:E35" si="1">SUM(C7:C34)</f>
        <v>1083159</v>
      </c>
      <c r="D35" s="15">
        <f t="shared" si="1"/>
        <v>3985172</v>
      </c>
      <c r="E35" s="15">
        <f t="shared" si="1"/>
        <v>4173951</v>
      </c>
      <c r="F35" s="16">
        <f t="shared" si="0"/>
        <v>4.7370351894472833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21468</v>
      </c>
      <c r="C38" s="41">
        <f>D7</f>
        <v>23723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1324320</v>
      </c>
      <c r="G38" s="42">
        <f>LOOKUP(E38,$A$38:$A$65,$C$38:$C$65)</f>
        <v>1221468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3885</v>
      </c>
      <c r="C39" s="41">
        <f t="shared" ref="C39:C65" si="5">D8</f>
        <v>5472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1020184</v>
      </c>
      <c r="G39" s="42">
        <f t="shared" ref="G39:G65" si="8">LOOKUP(E39,$A$38:$A$65,$C$38:$C$65)</f>
        <v>889182</v>
      </c>
    </row>
    <row r="40" spans="1:9" x14ac:dyDescent="0.25">
      <c r="A40" s="42" t="str">
        <f t="shared" si="3"/>
        <v>ALMERIA</v>
      </c>
      <c r="B40" s="41">
        <f t="shared" si="4"/>
        <v>24513</v>
      </c>
      <c r="C40" s="41">
        <f t="shared" si="5"/>
        <v>28846</v>
      </c>
      <c r="D40" s="41">
        <f t="shared" si="6"/>
        <v>15</v>
      </c>
      <c r="E40" s="42" t="str">
        <f t="shared" si="2"/>
        <v>BARCELONA</v>
      </c>
      <c r="F40" s="42">
        <f t="shared" si="7"/>
        <v>409066</v>
      </c>
      <c r="G40" s="42">
        <f t="shared" si="8"/>
        <v>377494</v>
      </c>
    </row>
    <row r="41" spans="1:9" x14ac:dyDescent="0.25">
      <c r="A41" s="42" t="str">
        <f t="shared" si="3"/>
        <v>AVILES</v>
      </c>
      <c r="B41" s="41">
        <f t="shared" si="4"/>
        <v>15821</v>
      </c>
      <c r="C41" s="41">
        <f t="shared" si="5"/>
        <v>16499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345103</v>
      </c>
      <c r="G41" s="42">
        <f t="shared" si="8"/>
        <v>489065</v>
      </c>
    </row>
    <row r="42" spans="1:9" x14ac:dyDescent="0.25">
      <c r="A42" s="42" t="str">
        <f t="shared" si="3"/>
        <v>BAHIA DE ALGECIRAS</v>
      </c>
      <c r="B42" s="41">
        <f t="shared" si="4"/>
        <v>1324320</v>
      </c>
      <c r="C42" s="41">
        <f t="shared" si="5"/>
        <v>1221468</v>
      </c>
      <c r="D42" s="41">
        <f t="shared" si="6"/>
        <v>1</v>
      </c>
      <c r="E42" s="42" t="str">
        <f t="shared" si="2"/>
        <v>CEUTA</v>
      </c>
      <c r="F42" s="42">
        <f t="shared" si="7"/>
        <v>311339</v>
      </c>
      <c r="G42" s="42">
        <f t="shared" si="8"/>
        <v>266542</v>
      </c>
    </row>
    <row r="43" spans="1:9" x14ac:dyDescent="0.25">
      <c r="A43" s="42" t="str">
        <f t="shared" si="3"/>
        <v>BAHIA DE CADIZ</v>
      </c>
      <c r="B43" s="41">
        <f t="shared" si="4"/>
        <v>42667</v>
      </c>
      <c r="C43" s="41">
        <f t="shared" si="5"/>
        <v>34514</v>
      </c>
      <c r="D43" s="41">
        <f t="shared" si="6"/>
        <v>12</v>
      </c>
      <c r="E43" s="42" t="str">
        <f t="shared" si="2"/>
        <v>VALENCIA</v>
      </c>
      <c r="F43" s="42">
        <f t="shared" si="7"/>
        <v>111427</v>
      </c>
      <c r="G43" s="42">
        <f t="shared" si="8"/>
        <v>108733</v>
      </c>
    </row>
    <row r="44" spans="1:9" x14ac:dyDescent="0.25">
      <c r="A44" s="42" t="str">
        <f t="shared" si="3"/>
        <v>BALEARES</v>
      </c>
      <c r="B44" s="41">
        <f t="shared" si="4"/>
        <v>78978</v>
      </c>
      <c r="C44" s="41">
        <f t="shared" si="5"/>
        <v>37166</v>
      </c>
      <c r="D44" s="41">
        <f t="shared" si="6"/>
        <v>8</v>
      </c>
      <c r="E44" s="42" t="str">
        <f t="shared" si="2"/>
        <v>VIGO</v>
      </c>
      <c r="F44" s="42">
        <f t="shared" si="7"/>
        <v>107778</v>
      </c>
      <c r="G44" s="42">
        <f t="shared" si="8"/>
        <v>126895</v>
      </c>
    </row>
    <row r="45" spans="1:9" x14ac:dyDescent="0.25">
      <c r="A45" s="42" t="str">
        <f t="shared" si="3"/>
        <v>BARCELONA</v>
      </c>
      <c r="B45" s="41">
        <f t="shared" si="4"/>
        <v>409066</v>
      </c>
      <c r="C45" s="41">
        <f t="shared" si="5"/>
        <v>377494</v>
      </c>
      <c r="D45" s="41">
        <f t="shared" si="6"/>
        <v>3</v>
      </c>
      <c r="E45" s="42" t="str">
        <f t="shared" si="2"/>
        <v>BALEARES</v>
      </c>
      <c r="F45" s="42">
        <f t="shared" si="7"/>
        <v>78978</v>
      </c>
      <c r="G45" s="42">
        <f t="shared" si="8"/>
        <v>37166</v>
      </c>
    </row>
    <row r="46" spans="1:9" x14ac:dyDescent="0.25">
      <c r="A46" s="42" t="str">
        <f t="shared" si="3"/>
        <v>BILBAO</v>
      </c>
      <c r="B46" s="41">
        <f t="shared" si="4"/>
        <v>57705</v>
      </c>
      <c r="C46" s="41">
        <f t="shared" si="5"/>
        <v>56058</v>
      </c>
      <c r="D46" s="41">
        <f t="shared" si="6"/>
        <v>10</v>
      </c>
      <c r="E46" s="42" t="str">
        <f t="shared" si="2"/>
        <v>HUELVA</v>
      </c>
      <c r="F46" s="42">
        <f t="shared" si="7"/>
        <v>63586</v>
      </c>
      <c r="G46" s="42">
        <f t="shared" si="8"/>
        <v>53966</v>
      </c>
    </row>
    <row r="47" spans="1:9" x14ac:dyDescent="0.25">
      <c r="A47" s="42" t="str">
        <f t="shared" si="3"/>
        <v>CARTAGENA</v>
      </c>
      <c r="B47" s="41">
        <f t="shared" si="4"/>
        <v>23797</v>
      </c>
      <c r="C47" s="41">
        <f t="shared" si="5"/>
        <v>24244</v>
      </c>
      <c r="D47" s="41">
        <f t="shared" si="6"/>
        <v>16</v>
      </c>
      <c r="E47" s="42" t="str">
        <f t="shared" si="2"/>
        <v>BILBAO</v>
      </c>
      <c r="F47" s="42">
        <f t="shared" si="7"/>
        <v>57705</v>
      </c>
      <c r="G47" s="42">
        <f t="shared" si="8"/>
        <v>56058</v>
      </c>
    </row>
    <row r="48" spans="1:9" x14ac:dyDescent="0.25">
      <c r="A48" s="42" t="str">
        <f t="shared" si="3"/>
        <v>CASTELLON</v>
      </c>
      <c r="B48" s="41">
        <f t="shared" si="4"/>
        <v>13047</v>
      </c>
      <c r="C48" s="41">
        <f t="shared" si="5"/>
        <v>12065</v>
      </c>
      <c r="D48" s="41">
        <f t="shared" si="6"/>
        <v>22</v>
      </c>
      <c r="E48" s="42" t="str">
        <f t="shared" si="2"/>
        <v>TARRAGONA</v>
      </c>
      <c r="F48" s="42">
        <f t="shared" si="7"/>
        <v>54292</v>
      </c>
      <c r="G48" s="42">
        <f t="shared" si="8"/>
        <v>63896</v>
      </c>
    </row>
    <row r="49" spans="1:7" x14ac:dyDescent="0.25">
      <c r="A49" s="42" t="str">
        <f t="shared" si="3"/>
        <v>CEUTA</v>
      </c>
      <c r="B49" s="41">
        <f t="shared" si="4"/>
        <v>311339</v>
      </c>
      <c r="C49" s="41">
        <f t="shared" si="5"/>
        <v>266542</v>
      </c>
      <c r="D49" s="41">
        <f t="shared" si="6"/>
        <v>5</v>
      </c>
      <c r="E49" s="42" t="str">
        <f t="shared" si="2"/>
        <v>BAHIA DE CADIZ</v>
      </c>
      <c r="F49" s="42">
        <f t="shared" si="7"/>
        <v>42667</v>
      </c>
      <c r="G49" s="42">
        <f t="shared" si="8"/>
        <v>34514</v>
      </c>
    </row>
    <row r="50" spans="1:7" x14ac:dyDescent="0.25">
      <c r="A50" s="42" t="str">
        <f t="shared" si="3"/>
        <v>FERROL-SAN CIBRAO</v>
      </c>
      <c r="B50" s="41">
        <f t="shared" si="4"/>
        <v>7764</v>
      </c>
      <c r="C50" s="41">
        <f t="shared" si="5"/>
        <v>8293</v>
      </c>
      <c r="D50" s="41">
        <f t="shared" si="6"/>
        <v>24</v>
      </c>
      <c r="E50" s="42" t="str">
        <f t="shared" si="2"/>
        <v>GIJON</v>
      </c>
      <c r="F50" s="42">
        <f t="shared" si="7"/>
        <v>40429</v>
      </c>
      <c r="G50" s="42">
        <f t="shared" si="8"/>
        <v>48590</v>
      </c>
    </row>
    <row r="51" spans="1:7" x14ac:dyDescent="0.25">
      <c r="A51" s="42" t="str">
        <f t="shared" si="3"/>
        <v>GIJON</v>
      </c>
      <c r="B51" s="41">
        <f t="shared" si="4"/>
        <v>40429</v>
      </c>
      <c r="C51" s="41">
        <f t="shared" si="5"/>
        <v>48590</v>
      </c>
      <c r="D51" s="41">
        <f t="shared" si="6"/>
        <v>13</v>
      </c>
      <c r="E51" s="42" t="str">
        <f t="shared" si="2"/>
        <v>MALAGA</v>
      </c>
      <c r="F51" s="42">
        <f t="shared" si="7"/>
        <v>26589</v>
      </c>
      <c r="G51" s="42">
        <f t="shared" si="8"/>
        <v>23453</v>
      </c>
    </row>
    <row r="52" spans="1:7" x14ac:dyDescent="0.25">
      <c r="A52" s="42" t="str">
        <f t="shared" si="3"/>
        <v>HUELVA</v>
      </c>
      <c r="B52" s="41">
        <f t="shared" si="4"/>
        <v>63586</v>
      </c>
      <c r="C52" s="41">
        <f t="shared" si="5"/>
        <v>53966</v>
      </c>
      <c r="D52" s="41">
        <f t="shared" si="6"/>
        <v>9</v>
      </c>
      <c r="E52" s="42" t="str">
        <f t="shared" si="2"/>
        <v>ALMERIA</v>
      </c>
      <c r="F52" s="42">
        <f t="shared" si="7"/>
        <v>24513</v>
      </c>
      <c r="G52" s="42">
        <f t="shared" si="8"/>
        <v>28846</v>
      </c>
    </row>
    <row r="53" spans="1:7" x14ac:dyDescent="0.25">
      <c r="A53" s="42" t="str">
        <f t="shared" si="3"/>
        <v>LAS PALMAS</v>
      </c>
      <c r="B53" s="41">
        <f t="shared" si="4"/>
        <v>1020184</v>
      </c>
      <c r="C53" s="41">
        <f t="shared" si="5"/>
        <v>889182</v>
      </c>
      <c r="D53" s="41">
        <f t="shared" si="6"/>
        <v>2</v>
      </c>
      <c r="E53" s="42" t="str">
        <f t="shared" si="2"/>
        <v>CARTAGENA</v>
      </c>
      <c r="F53" s="42">
        <f t="shared" si="7"/>
        <v>23797</v>
      </c>
      <c r="G53" s="42">
        <f t="shared" si="8"/>
        <v>24244</v>
      </c>
    </row>
    <row r="54" spans="1:7" x14ac:dyDescent="0.25">
      <c r="A54" s="42" t="str">
        <f t="shared" si="3"/>
        <v>MALAGA</v>
      </c>
      <c r="B54" s="41">
        <f t="shared" si="4"/>
        <v>26589</v>
      </c>
      <c r="C54" s="41">
        <f t="shared" si="5"/>
        <v>23453</v>
      </c>
      <c r="D54" s="41">
        <f t="shared" si="6"/>
        <v>14</v>
      </c>
      <c r="E54" s="42" t="str">
        <f t="shared" si="2"/>
        <v>A CORUÑA</v>
      </c>
      <c r="F54" s="42">
        <f t="shared" si="7"/>
        <v>21468</v>
      </c>
      <c r="G54" s="42">
        <f t="shared" si="8"/>
        <v>23723</v>
      </c>
    </row>
    <row r="55" spans="1:7" x14ac:dyDescent="0.25">
      <c r="A55" s="42" t="str">
        <f t="shared" si="3"/>
        <v>MARIN Y RIA DE PONTEVEDRA</v>
      </c>
      <c r="B55" s="41">
        <f t="shared" si="4"/>
        <v>13246</v>
      </c>
      <c r="C55" s="41">
        <f t="shared" si="5"/>
        <v>16208</v>
      </c>
      <c r="D55" s="41">
        <f t="shared" si="6"/>
        <v>21</v>
      </c>
      <c r="E55" s="42" t="str">
        <f t="shared" si="2"/>
        <v>SANTANDER</v>
      </c>
      <c r="F55" s="42">
        <f t="shared" ref="F55:F65" si="9">LOOKUP(E55,$A$38:$A$65,$B$38:$B$65)</f>
        <v>20372</v>
      </c>
      <c r="G55" s="42">
        <f t="shared" si="8"/>
        <v>27078</v>
      </c>
    </row>
    <row r="56" spans="1:7" x14ac:dyDescent="0.25">
      <c r="A56" s="42" t="str">
        <f t="shared" si="3"/>
        <v>MELILLA</v>
      </c>
      <c r="B56" s="41">
        <f t="shared" si="4"/>
        <v>321</v>
      </c>
      <c r="C56" s="41">
        <f t="shared" si="5"/>
        <v>4057</v>
      </c>
      <c r="D56" s="41">
        <f t="shared" si="6"/>
        <v>28</v>
      </c>
      <c r="E56" s="42" t="str">
        <f t="shared" si="2"/>
        <v>AVILES</v>
      </c>
      <c r="F56" s="42">
        <f t="shared" si="9"/>
        <v>15821</v>
      </c>
      <c r="G56" s="42">
        <f t="shared" si="8"/>
        <v>16499</v>
      </c>
    </row>
    <row r="57" spans="1:7" x14ac:dyDescent="0.25">
      <c r="A57" s="42" t="str">
        <f t="shared" si="3"/>
        <v>MOTRIL</v>
      </c>
      <c r="B57" s="41">
        <f t="shared" si="4"/>
        <v>9791</v>
      </c>
      <c r="C57" s="41">
        <f t="shared" si="5"/>
        <v>4293</v>
      </c>
      <c r="D57" s="41">
        <f t="shared" si="6"/>
        <v>23</v>
      </c>
      <c r="E57" s="42" t="str">
        <f t="shared" si="2"/>
        <v>PASAIA</v>
      </c>
      <c r="F57" s="42">
        <f t="shared" si="9"/>
        <v>14713</v>
      </c>
      <c r="G57" s="42">
        <f t="shared" si="8"/>
        <v>14604</v>
      </c>
    </row>
    <row r="58" spans="1:7" x14ac:dyDescent="0.25">
      <c r="A58" s="42" t="str">
        <f t="shared" si="3"/>
        <v>PASAIA</v>
      </c>
      <c r="B58" s="41">
        <f t="shared" si="4"/>
        <v>14713</v>
      </c>
      <c r="C58" s="41">
        <f t="shared" si="5"/>
        <v>14604</v>
      </c>
      <c r="D58" s="41">
        <f t="shared" si="6"/>
        <v>20</v>
      </c>
      <c r="E58" s="42" t="str">
        <f t="shared" si="2"/>
        <v>MARIN Y RIA DE PONTEVEDRA</v>
      </c>
      <c r="F58" s="42">
        <f t="shared" si="9"/>
        <v>13246</v>
      </c>
      <c r="G58" s="42">
        <f t="shared" si="8"/>
        <v>16208</v>
      </c>
    </row>
    <row r="59" spans="1:7" x14ac:dyDescent="0.25">
      <c r="A59" s="42" t="str">
        <f t="shared" si="3"/>
        <v>SANTA CRUZ DE TENERIFE</v>
      </c>
      <c r="B59" s="41">
        <f t="shared" si="4"/>
        <v>345103</v>
      </c>
      <c r="C59" s="41">
        <f t="shared" si="5"/>
        <v>489065</v>
      </c>
      <c r="D59" s="41">
        <f t="shared" si="6"/>
        <v>4</v>
      </c>
      <c r="E59" s="42" t="str">
        <f t="shared" si="2"/>
        <v>CASTELLON</v>
      </c>
      <c r="F59" s="42">
        <f t="shared" si="9"/>
        <v>13047</v>
      </c>
      <c r="G59" s="42">
        <f t="shared" si="8"/>
        <v>12065</v>
      </c>
    </row>
    <row r="60" spans="1:7" x14ac:dyDescent="0.25">
      <c r="A60" s="42" t="str">
        <f t="shared" si="3"/>
        <v>SANTANDER</v>
      </c>
      <c r="B60" s="41">
        <f t="shared" si="4"/>
        <v>20372</v>
      </c>
      <c r="C60" s="41">
        <f t="shared" si="5"/>
        <v>27078</v>
      </c>
      <c r="D60" s="41">
        <f t="shared" si="6"/>
        <v>18</v>
      </c>
      <c r="E60" s="42" t="str">
        <f t="shared" si="2"/>
        <v>MOTRIL</v>
      </c>
      <c r="F60" s="42">
        <f t="shared" si="9"/>
        <v>9791</v>
      </c>
      <c r="G60" s="42">
        <f t="shared" si="8"/>
        <v>4293</v>
      </c>
    </row>
    <row r="61" spans="1:7" x14ac:dyDescent="0.25">
      <c r="A61" s="42" t="str">
        <f t="shared" si="3"/>
        <v>SEVILLA</v>
      </c>
      <c r="B61" s="41">
        <f t="shared" si="4"/>
        <v>6905</v>
      </c>
      <c r="C61" s="41">
        <f t="shared" si="5"/>
        <v>0</v>
      </c>
      <c r="D61" s="41">
        <f t="shared" si="6"/>
        <v>25</v>
      </c>
      <c r="E61" s="42" t="str">
        <f t="shared" si="2"/>
        <v>FERROL-SAN CIBRAO</v>
      </c>
      <c r="F61" s="42">
        <f t="shared" si="9"/>
        <v>7764</v>
      </c>
      <c r="G61" s="42">
        <f t="shared" si="8"/>
        <v>8293</v>
      </c>
    </row>
    <row r="62" spans="1:7" x14ac:dyDescent="0.25">
      <c r="A62" s="42" t="str">
        <f t="shared" si="3"/>
        <v>TARRAGONA</v>
      </c>
      <c r="B62" s="41">
        <f t="shared" si="4"/>
        <v>54292</v>
      </c>
      <c r="C62" s="41">
        <f t="shared" si="5"/>
        <v>63896</v>
      </c>
      <c r="D62" s="41">
        <f t="shared" si="6"/>
        <v>11</v>
      </c>
      <c r="E62" s="42" t="str">
        <f t="shared" si="2"/>
        <v>SEVILLA</v>
      </c>
      <c r="F62" s="42">
        <f t="shared" si="9"/>
        <v>6905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111427</v>
      </c>
      <c r="C63" s="41">
        <f t="shared" si="5"/>
        <v>108733</v>
      </c>
      <c r="D63" s="41">
        <f t="shared" si="6"/>
        <v>6</v>
      </c>
      <c r="E63" s="42" t="str">
        <f t="shared" si="2"/>
        <v>VILAGARCIA</v>
      </c>
      <c r="F63" s="42">
        <f t="shared" si="9"/>
        <v>4845</v>
      </c>
      <c r="G63" s="42">
        <f t="shared" si="8"/>
        <v>2768</v>
      </c>
    </row>
    <row r="64" spans="1:7" x14ac:dyDescent="0.25">
      <c r="A64" s="42" t="str">
        <f t="shared" si="3"/>
        <v>VIGO</v>
      </c>
      <c r="B64" s="41">
        <f t="shared" si="4"/>
        <v>107778</v>
      </c>
      <c r="C64" s="41">
        <f t="shared" si="5"/>
        <v>126895</v>
      </c>
      <c r="D64" s="41">
        <f t="shared" si="6"/>
        <v>7</v>
      </c>
      <c r="E64" s="42" t="str">
        <f t="shared" si="2"/>
        <v>ALICANTE</v>
      </c>
      <c r="F64" s="42">
        <f t="shared" si="9"/>
        <v>3885</v>
      </c>
      <c r="G64" s="42">
        <f t="shared" si="8"/>
        <v>5472</v>
      </c>
    </row>
    <row r="65" spans="1:7" x14ac:dyDescent="0.25">
      <c r="A65" s="42" t="str">
        <f t="shared" si="3"/>
        <v>VILAGARCIA</v>
      </c>
      <c r="B65" s="41">
        <f t="shared" si="4"/>
        <v>4845</v>
      </c>
      <c r="C65" s="41">
        <f t="shared" si="5"/>
        <v>2768</v>
      </c>
      <c r="D65" s="41">
        <f t="shared" si="6"/>
        <v>26</v>
      </c>
      <c r="E65" s="42" t="str">
        <f t="shared" si="2"/>
        <v>MELILLA</v>
      </c>
      <c r="F65" s="42">
        <f t="shared" si="9"/>
        <v>321</v>
      </c>
      <c r="G65" s="42">
        <f t="shared" si="8"/>
        <v>4057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2170</v>
      </c>
      <c r="D8" s="28">
        <v>0</v>
      </c>
      <c r="E8" s="28">
        <v>18901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3526085</v>
      </c>
      <c r="C11" s="27">
        <v>3216479</v>
      </c>
      <c r="D11" s="27">
        <v>15659372</v>
      </c>
      <c r="E11" s="27">
        <v>14024660</v>
      </c>
      <c r="F11" s="10">
        <f t="shared" si="0"/>
        <v>-10.439192580647557</v>
      </c>
      <c r="G11" s="1"/>
      <c r="H11" s="1"/>
      <c r="I11" s="1"/>
    </row>
    <row r="12" spans="1:12" x14ac:dyDescent="0.25">
      <c r="A12" s="11" t="s">
        <v>49</v>
      </c>
      <c r="B12" s="28">
        <v>5117</v>
      </c>
      <c r="C12" s="28">
        <v>32375</v>
      </c>
      <c r="D12" s="28">
        <v>140560</v>
      </c>
      <c r="E12" s="28">
        <v>88607</v>
      </c>
      <c r="F12" s="13">
        <f t="shared" si="0"/>
        <v>-36.961439954467842</v>
      </c>
      <c r="G12" s="1"/>
      <c r="H12" s="1"/>
      <c r="I12" s="1"/>
    </row>
    <row r="13" spans="1:12" x14ac:dyDescent="0.25">
      <c r="A13" s="8" t="s">
        <v>50</v>
      </c>
      <c r="B13" s="27">
        <v>45</v>
      </c>
      <c r="C13" s="27">
        <v>0</v>
      </c>
      <c r="D13" s="27">
        <v>55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517230</v>
      </c>
      <c r="C14" s="28">
        <v>699421</v>
      </c>
      <c r="D14" s="28">
        <v>2835189</v>
      </c>
      <c r="E14" s="28">
        <v>3513117</v>
      </c>
      <c r="F14" s="13">
        <f t="shared" si="0"/>
        <v>23.911210152127424</v>
      </c>
      <c r="G14" s="1"/>
      <c r="H14" s="1"/>
      <c r="I14" s="1"/>
    </row>
    <row r="15" spans="1:12" x14ac:dyDescent="0.25">
      <c r="A15" s="8" t="s">
        <v>52</v>
      </c>
      <c r="B15" s="27">
        <v>7418</v>
      </c>
      <c r="C15" s="27">
        <v>3201</v>
      </c>
      <c r="D15" s="27">
        <v>115994</v>
      </c>
      <c r="E15" s="27">
        <v>192122</v>
      </c>
      <c r="F15" s="10">
        <f t="shared" si="0"/>
        <v>65.630980912805825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626</v>
      </c>
      <c r="D16" s="28">
        <v>0</v>
      </c>
      <c r="E16" s="28">
        <v>1182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7447</v>
      </c>
      <c r="C17" s="27">
        <v>1957</v>
      </c>
      <c r="D17" s="27">
        <v>9499</v>
      </c>
      <c r="E17" s="27">
        <v>35235</v>
      </c>
      <c r="F17" s="10">
        <f t="shared" si="0"/>
        <v>270.93378250342141</v>
      </c>
      <c r="G17" s="1"/>
      <c r="H17" s="1"/>
      <c r="I17" s="1"/>
    </row>
    <row r="18" spans="1:9" x14ac:dyDescent="0.25">
      <c r="A18" s="11" t="s">
        <v>55</v>
      </c>
      <c r="B18" s="28">
        <v>73923</v>
      </c>
      <c r="C18" s="28">
        <v>0</v>
      </c>
      <c r="D18" s="28">
        <v>386511</v>
      </c>
      <c r="E18" s="28">
        <v>124</v>
      </c>
      <c r="F18" s="13">
        <f t="shared" si="0"/>
        <v>-99.967918118759883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45173</v>
      </c>
      <c r="C20" s="28">
        <v>150888</v>
      </c>
      <c r="D20" s="28">
        <v>196436</v>
      </c>
      <c r="E20" s="28">
        <v>293766</v>
      </c>
      <c r="F20" s="13">
        <f t="shared" si="0"/>
        <v>49.547944368649325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35812</v>
      </c>
      <c r="D21" s="27">
        <v>0</v>
      </c>
      <c r="E21" s="27">
        <v>443365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816565</v>
      </c>
      <c r="C22" s="28">
        <v>882337</v>
      </c>
      <c r="D22" s="28">
        <v>3542175</v>
      </c>
      <c r="E22" s="28">
        <v>3863215</v>
      </c>
      <c r="F22" s="13">
        <f t="shared" si="0"/>
        <v>9.0633579650920666</v>
      </c>
      <c r="G22" s="1"/>
      <c r="H22" s="1"/>
      <c r="I22" s="1"/>
    </row>
    <row r="23" spans="1:9" x14ac:dyDescent="0.25">
      <c r="A23" s="8" t="s">
        <v>60</v>
      </c>
      <c r="B23" s="27">
        <v>81603</v>
      </c>
      <c r="C23" s="27">
        <v>168871</v>
      </c>
      <c r="D23" s="27">
        <v>392228</v>
      </c>
      <c r="E23" s="27">
        <v>442255</v>
      </c>
      <c r="F23" s="10">
        <f t="shared" si="0"/>
        <v>12.754571320762409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2127</v>
      </c>
      <c r="D24" s="28">
        <v>116</v>
      </c>
      <c r="E24" s="28">
        <v>14115</v>
      </c>
      <c r="F24" s="13">
        <f t="shared" si="0"/>
        <v>12068.103448275862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17100</v>
      </c>
      <c r="C28" s="28">
        <v>18870</v>
      </c>
      <c r="D28" s="28">
        <v>97301</v>
      </c>
      <c r="E28" s="28">
        <v>226034</v>
      </c>
      <c r="F28" s="13">
        <f t="shared" si="0"/>
        <v>132.3038817689438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34</v>
      </c>
      <c r="E29" s="27">
        <v>290</v>
      </c>
      <c r="F29" s="10">
        <f t="shared" si="0"/>
        <v>752.94117647058829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556566</v>
      </c>
      <c r="C31" s="27">
        <v>556398</v>
      </c>
      <c r="D31" s="27">
        <v>2957375</v>
      </c>
      <c r="E31" s="27">
        <v>2304162</v>
      </c>
      <c r="F31" s="10">
        <f t="shared" si="0"/>
        <v>-22.087594572889813</v>
      </c>
      <c r="G31" s="1"/>
      <c r="H31" s="1"/>
      <c r="I31" s="1"/>
    </row>
    <row r="32" spans="1:9" x14ac:dyDescent="0.25">
      <c r="A32" s="11" t="s">
        <v>69</v>
      </c>
      <c r="B32" s="28">
        <v>2774937</v>
      </c>
      <c r="C32" s="28">
        <v>2598949</v>
      </c>
      <c r="D32" s="28">
        <v>11862893</v>
      </c>
      <c r="E32" s="28">
        <v>12702611</v>
      </c>
      <c r="F32" s="13">
        <f t="shared" si="0"/>
        <v>7.0785262920267371</v>
      </c>
      <c r="G32" s="1"/>
      <c r="H32" s="1"/>
      <c r="I32" s="1"/>
    </row>
    <row r="33" spans="1:9" x14ac:dyDescent="0.25">
      <c r="A33" s="8" t="s">
        <v>70</v>
      </c>
      <c r="B33" s="27">
        <v>20050</v>
      </c>
      <c r="C33" s="27">
        <v>29100</v>
      </c>
      <c r="D33" s="27">
        <v>113176</v>
      </c>
      <c r="E33" s="27">
        <v>130339</v>
      </c>
      <c r="F33" s="10">
        <f t="shared" si="0"/>
        <v>15.164875945430126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6609</v>
      </c>
      <c r="D34" s="28">
        <v>0</v>
      </c>
      <c r="E34" s="28">
        <v>19154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8449259</v>
      </c>
      <c r="C35" s="15">
        <f t="shared" ref="C35:E35" si="1">SUM(C7:C34)</f>
        <v>8406190</v>
      </c>
      <c r="D35" s="15">
        <f t="shared" si="1"/>
        <v>38310772</v>
      </c>
      <c r="E35" s="15">
        <f t="shared" si="1"/>
        <v>38313254</v>
      </c>
      <c r="F35" s="16">
        <f t="shared" si="0"/>
        <v>6.4785956284083568E-3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14024660</v>
      </c>
      <c r="G38" s="42">
        <f>LOOKUP(E38,$A$38:$A$65,$C$38:$C$65)</f>
        <v>15659372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18901</v>
      </c>
      <c r="C39" s="41">
        <f t="shared" ref="C39:C65" si="5">D8</f>
        <v>0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12702611</v>
      </c>
      <c r="G39" s="42">
        <f t="shared" ref="G39:G65" si="8">LOOKUP(E39,$A$38:$A$65,$C$38:$C$65)</f>
        <v>11862893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3863215</v>
      </c>
      <c r="G40" s="42">
        <f t="shared" si="8"/>
        <v>3542175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3513117</v>
      </c>
      <c r="G41" s="42">
        <f t="shared" si="8"/>
        <v>2835189</v>
      </c>
    </row>
    <row r="42" spans="1:9" x14ac:dyDescent="0.25">
      <c r="A42" s="42" t="str">
        <f t="shared" si="3"/>
        <v>BAHIA DE ALGECIRAS</v>
      </c>
      <c r="B42" s="41">
        <f t="shared" si="4"/>
        <v>14024660</v>
      </c>
      <c r="C42" s="41">
        <f t="shared" si="5"/>
        <v>15659372</v>
      </c>
      <c r="D42" s="41">
        <f t="shared" si="6"/>
        <v>1</v>
      </c>
      <c r="E42" s="42" t="str">
        <f t="shared" si="2"/>
        <v>TARRAGONA</v>
      </c>
      <c r="F42" s="42">
        <f t="shared" si="7"/>
        <v>2304162</v>
      </c>
      <c r="G42" s="42">
        <f t="shared" si="8"/>
        <v>2957375</v>
      </c>
    </row>
    <row r="43" spans="1:9" x14ac:dyDescent="0.25">
      <c r="A43" s="42" t="str">
        <f t="shared" si="3"/>
        <v>BAHIA DE CADIZ</v>
      </c>
      <c r="B43" s="41">
        <f t="shared" si="4"/>
        <v>88607</v>
      </c>
      <c r="C43" s="41">
        <f t="shared" si="5"/>
        <v>140560</v>
      </c>
      <c r="D43" s="41">
        <f t="shared" si="6"/>
        <v>12</v>
      </c>
      <c r="E43" s="42" t="str">
        <f t="shared" si="2"/>
        <v>HUELVA</v>
      </c>
      <c r="F43" s="42">
        <f t="shared" si="7"/>
        <v>443365</v>
      </c>
      <c r="G43" s="42">
        <f t="shared" si="8"/>
        <v>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55</v>
      </c>
      <c r="D44" s="41">
        <f t="shared" si="6"/>
        <v>28</v>
      </c>
      <c r="E44" s="42" t="str">
        <f t="shared" si="2"/>
        <v>MALAGA</v>
      </c>
      <c r="F44" s="42">
        <f t="shared" si="7"/>
        <v>442255</v>
      </c>
      <c r="G44" s="42">
        <f t="shared" si="8"/>
        <v>392228</v>
      </c>
    </row>
    <row r="45" spans="1:9" x14ac:dyDescent="0.25">
      <c r="A45" s="42" t="str">
        <f t="shared" si="3"/>
        <v>BARCELONA</v>
      </c>
      <c r="B45" s="41">
        <f t="shared" si="4"/>
        <v>3513117</v>
      </c>
      <c r="C45" s="41">
        <f t="shared" si="5"/>
        <v>2835189</v>
      </c>
      <c r="D45" s="41">
        <f t="shared" si="6"/>
        <v>4</v>
      </c>
      <c r="E45" s="42" t="str">
        <f t="shared" si="2"/>
        <v>GIJON</v>
      </c>
      <c r="F45" s="42">
        <f t="shared" si="7"/>
        <v>293766</v>
      </c>
      <c r="G45" s="42">
        <f t="shared" si="8"/>
        <v>196436</v>
      </c>
    </row>
    <row r="46" spans="1:9" x14ac:dyDescent="0.25">
      <c r="A46" s="42" t="str">
        <f t="shared" si="3"/>
        <v>BILBAO</v>
      </c>
      <c r="B46" s="41">
        <f t="shared" si="4"/>
        <v>192122</v>
      </c>
      <c r="C46" s="41">
        <f t="shared" si="5"/>
        <v>115994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226034</v>
      </c>
      <c r="G46" s="42">
        <f t="shared" si="8"/>
        <v>97301</v>
      </c>
    </row>
    <row r="47" spans="1:9" x14ac:dyDescent="0.25">
      <c r="A47" s="42" t="str">
        <f t="shared" si="3"/>
        <v>CARTAGENA</v>
      </c>
      <c r="B47" s="41">
        <f t="shared" si="4"/>
        <v>1182</v>
      </c>
      <c r="C47" s="41">
        <f t="shared" si="5"/>
        <v>0</v>
      </c>
      <c r="D47" s="41">
        <f t="shared" si="6"/>
        <v>17</v>
      </c>
      <c r="E47" s="42" t="str">
        <f t="shared" si="2"/>
        <v>BILBAO</v>
      </c>
      <c r="F47" s="42">
        <f t="shared" si="7"/>
        <v>192122</v>
      </c>
      <c r="G47" s="42">
        <f t="shared" si="8"/>
        <v>115994</v>
      </c>
    </row>
    <row r="48" spans="1:9" x14ac:dyDescent="0.25">
      <c r="A48" s="42" t="str">
        <f t="shared" si="3"/>
        <v>CASTELLON</v>
      </c>
      <c r="B48" s="41">
        <f t="shared" si="4"/>
        <v>35235</v>
      </c>
      <c r="C48" s="41">
        <f t="shared" si="5"/>
        <v>9499</v>
      </c>
      <c r="D48" s="41">
        <f t="shared" si="6"/>
        <v>13</v>
      </c>
      <c r="E48" s="42" t="str">
        <f t="shared" si="2"/>
        <v>VIGO</v>
      </c>
      <c r="F48" s="42">
        <f t="shared" si="7"/>
        <v>130339</v>
      </c>
      <c r="G48" s="42">
        <f t="shared" si="8"/>
        <v>113176</v>
      </c>
    </row>
    <row r="49" spans="1:7" x14ac:dyDescent="0.25">
      <c r="A49" s="42" t="str">
        <f t="shared" si="3"/>
        <v>CEUTA</v>
      </c>
      <c r="B49" s="41">
        <f t="shared" si="4"/>
        <v>124</v>
      </c>
      <c r="C49" s="41">
        <f t="shared" si="5"/>
        <v>386511</v>
      </c>
      <c r="D49" s="41">
        <f t="shared" si="6"/>
        <v>19</v>
      </c>
      <c r="E49" s="42" t="str">
        <f t="shared" si="2"/>
        <v>BAHIA DE CADIZ</v>
      </c>
      <c r="F49" s="42">
        <f t="shared" si="7"/>
        <v>88607</v>
      </c>
      <c r="G49" s="42">
        <f t="shared" si="8"/>
        <v>140560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35235</v>
      </c>
      <c r="G50" s="42">
        <f t="shared" si="8"/>
        <v>9499</v>
      </c>
    </row>
    <row r="51" spans="1:7" x14ac:dyDescent="0.25">
      <c r="A51" s="42" t="str">
        <f t="shared" si="3"/>
        <v>GIJON</v>
      </c>
      <c r="B51" s="41">
        <f t="shared" si="4"/>
        <v>293766</v>
      </c>
      <c r="C51" s="41">
        <f t="shared" si="5"/>
        <v>196436</v>
      </c>
      <c r="D51" s="41">
        <f t="shared" si="6"/>
        <v>8</v>
      </c>
      <c r="E51" s="42" t="str">
        <f t="shared" si="2"/>
        <v>VILAGARCIA</v>
      </c>
      <c r="F51" s="42">
        <f t="shared" si="7"/>
        <v>19154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443365</v>
      </c>
      <c r="C52" s="41">
        <f t="shared" si="5"/>
        <v>0</v>
      </c>
      <c r="D52" s="41">
        <f t="shared" si="6"/>
        <v>6</v>
      </c>
      <c r="E52" s="42" t="str">
        <f t="shared" si="2"/>
        <v>ALICANTE</v>
      </c>
      <c r="F52" s="42">
        <f t="shared" si="7"/>
        <v>18901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3863215</v>
      </c>
      <c r="C53" s="41">
        <f t="shared" si="5"/>
        <v>3542175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14115</v>
      </c>
      <c r="G53" s="42">
        <f t="shared" si="8"/>
        <v>116</v>
      </c>
    </row>
    <row r="54" spans="1:7" x14ac:dyDescent="0.25">
      <c r="A54" s="42" t="str">
        <f t="shared" si="3"/>
        <v>MALAGA</v>
      </c>
      <c r="B54" s="41">
        <f t="shared" si="4"/>
        <v>442255</v>
      </c>
      <c r="C54" s="41">
        <f t="shared" si="5"/>
        <v>392228</v>
      </c>
      <c r="D54" s="41">
        <f t="shared" si="6"/>
        <v>7</v>
      </c>
      <c r="E54" s="42" t="str">
        <f t="shared" si="2"/>
        <v>CARTAGENA</v>
      </c>
      <c r="F54" s="42">
        <f t="shared" si="7"/>
        <v>1182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14115</v>
      </c>
      <c r="C55" s="41">
        <f t="shared" si="5"/>
        <v>116</v>
      </c>
      <c r="D55" s="41">
        <f t="shared" si="6"/>
        <v>16</v>
      </c>
      <c r="E55" s="42" t="str">
        <f t="shared" si="2"/>
        <v>SANTANDER</v>
      </c>
      <c r="F55" s="42">
        <f t="shared" ref="F55:F65" si="9">LOOKUP(E55,$A$38:$A$65,$B$38:$B$65)</f>
        <v>290</v>
      </c>
      <c r="G55" s="42">
        <f t="shared" si="8"/>
        <v>34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124</v>
      </c>
      <c r="G56" s="42">
        <f t="shared" si="8"/>
        <v>386511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226034</v>
      </c>
      <c r="C59" s="41">
        <f t="shared" si="5"/>
        <v>97301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290</v>
      </c>
      <c r="C60" s="41">
        <f t="shared" si="5"/>
        <v>34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2304162</v>
      </c>
      <c r="C62" s="41">
        <f t="shared" si="5"/>
        <v>2957375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12702611</v>
      </c>
      <c r="C63" s="41">
        <f t="shared" si="5"/>
        <v>11862893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130339</v>
      </c>
      <c r="C64" s="41">
        <f t="shared" si="5"/>
        <v>113176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19154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2170</v>
      </c>
      <c r="D8" s="30">
        <v>0</v>
      </c>
      <c r="E8" s="30">
        <v>18901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3525236</v>
      </c>
      <c r="C11" s="29">
        <v>3207506</v>
      </c>
      <c r="D11" s="29">
        <v>15600107</v>
      </c>
      <c r="E11" s="29">
        <v>13896049</v>
      </c>
      <c r="F11" s="10">
        <f t="shared" si="0"/>
        <v>-10.923373794807944</v>
      </c>
      <c r="G11" s="1"/>
      <c r="H11" s="1"/>
      <c r="I11" s="1"/>
    </row>
    <row r="12" spans="1:12" x14ac:dyDescent="0.25">
      <c r="A12" s="11" t="s">
        <v>49</v>
      </c>
      <c r="B12" s="30">
        <v>113</v>
      </c>
      <c r="C12" s="30">
        <v>38</v>
      </c>
      <c r="D12" s="30">
        <v>199</v>
      </c>
      <c r="E12" s="30">
        <v>2789</v>
      </c>
      <c r="F12" s="13">
        <f t="shared" si="0"/>
        <v>1301.5075376884422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500236</v>
      </c>
      <c r="C14" s="30">
        <v>676176</v>
      </c>
      <c r="D14" s="30">
        <v>2707225</v>
      </c>
      <c r="E14" s="30">
        <v>3395520</v>
      </c>
      <c r="F14" s="13">
        <f t="shared" si="0"/>
        <v>25.424373666762094</v>
      </c>
      <c r="G14" s="1"/>
      <c r="H14" s="1"/>
      <c r="I14" s="1"/>
    </row>
    <row r="15" spans="1:12" x14ac:dyDescent="0.25">
      <c r="A15" s="8" t="s">
        <v>52</v>
      </c>
      <c r="B15" s="29">
        <v>7018</v>
      </c>
      <c r="C15" s="29">
        <v>3201</v>
      </c>
      <c r="D15" s="29">
        <v>42804</v>
      </c>
      <c r="E15" s="29">
        <v>31431</v>
      </c>
      <c r="F15" s="10">
        <f t="shared" si="0"/>
        <v>-26.569946733950104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626</v>
      </c>
      <c r="D16" s="30">
        <v>0</v>
      </c>
      <c r="E16" s="30">
        <v>960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1596</v>
      </c>
      <c r="C17" s="29">
        <v>1957</v>
      </c>
      <c r="D17" s="29">
        <v>3641</v>
      </c>
      <c r="E17" s="29">
        <v>15745</v>
      </c>
      <c r="F17" s="10">
        <f t="shared" si="0"/>
        <v>332.43614391650647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32</v>
      </c>
      <c r="E18" s="30">
        <v>60</v>
      </c>
      <c r="F18" s="17">
        <f t="shared" si="0"/>
        <v>87.5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556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775255</v>
      </c>
      <c r="C22" s="30">
        <v>728856</v>
      </c>
      <c r="D22" s="30">
        <v>3349685</v>
      </c>
      <c r="E22" s="30">
        <v>3490806</v>
      </c>
      <c r="F22" s="13">
        <f t="shared" si="0"/>
        <v>4.2129633084902025</v>
      </c>
      <c r="G22" s="1"/>
      <c r="H22" s="1"/>
      <c r="I22" s="1"/>
    </row>
    <row r="23" spans="1:9" x14ac:dyDescent="0.25">
      <c r="A23" s="8" t="s">
        <v>60</v>
      </c>
      <c r="B23" s="29">
        <v>81603</v>
      </c>
      <c r="C23" s="29">
        <v>168871</v>
      </c>
      <c r="D23" s="29">
        <v>392228</v>
      </c>
      <c r="E23" s="29">
        <v>442255</v>
      </c>
      <c r="F23" s="10">
        <f t="shared" si="0"/>
        <v>12.754571320762409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2127</v>
      </c>
      <c r="D24" s="30">
        <v>116</v>
      </c>
      <c r="E24" s="30">
        <v>14115</v>
      </c>
      <c r="F24" s="13">
        <f t="shared" si="0"/>
        <v>12068.103448275862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13375</v>
      </c>
      <c r="C28" s="30">
        <v>16128</v>
      </c>
      <c r="D28" s="30">
        <v>79454</v>
      </c>
      <c r="E28" s="30">
        <v>69959</v>
      </c>
      <c r="F28" s="13">
        <f t="shared" si="0"/>
        <v>-11.950310871699344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165827</v>
      </c>
      <c r="C31" s="29">
        <v>156528</v>
      </c>
      <c r="D31" s="29">
        <v>922793</v>
      </c>
      <c r="E31" s="29">
        <v>723804</v>
      </c>
      <c r="F31" s="10">
        <f t="shared" si="0"/>
        <v>-21.563774324252563</v>
      </c>
      <c r="G31" s="1"/>
      <c r="H31" s="1"/>
      <c r="I31" s="1"/>
    </row>
    <row r="32" spans="1:9" x14ac:dyDescent="0.25">
      <c r="A32" s="11" t="s">
        <v>69</v>
      </c>
      <c r="B32" s="30">
        <v>2771130</v>
      </c>
      <c r="C32" s="30">
        <v>2596054</v>
      </c>
      <c r="D32" s="30">
        <v>11849243</v>
      </c>
      <c r="E32" s="30">
        <v>12687175</v>
      </c>
      <c r="F32" s="13">
        <f t="shared" si="0"/>
        <v>7.0716078655826351</v>
      </c>
      <c r="G32" s="1"/>
      <c r="H32" s="1"/>
      <c r="I32" s="1"/>
    </row>
    <row r="33" spans="1:9" x14ac:dyDescent="0.25">
      <c r="A33" s="8" t="s">
        <v>70</v>
      </c>
      <c r="B33" s="29">
        <v>11820</v>
      </c>
      <c r="C33" s="29">
        <v>15437</v>
      </c>
      <c r="D33" s="29">
        <v>68662</v>
      </c>
      <c r="E33" s="29">
        <v>66477</v>
      </c>
      <c r="F33" s="10">
        <f t="shared" si="0"/>
        <v>-3.1822551047158498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7853765</v>
      </c>
      <c r="C35" s="15">
        <f t="shared" ref="C35:E35" si="1">SUM(C7:C34)</f>
        <v>7575675</v>
      </c>
      <c r="D35" s="15">
        <f t="shared" si="1"/>
        <v>35016791</v>
      </c>
      <c r="E35" s="15">
        <f t="shared" si="1"/>
        <v>34856162</v>
      </c>
      <c r="F35" s="16">
        <f t="shared" si="0"/>
        <v>-0.45871993238900188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13896049</v>
      </c>
      <c r="G38" s="42">
        <f>LOOKUP(E38,$A$38:$A$65,$C$38:$C$65)</f>
        <v>15600107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18901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12687175</v>
      </c>
      <c r="G39" s="42">
        <f t="shared" ref="G39:G65" si="8">LOOKUP(E39,$A$38:$A$65,$C$38:$C$65)</f>
        <v>11849243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3490806</v>
      </c>
      <c r="G40" s="42">
        <f t="shared" si="8"/>
        <v>3349685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3395520</v>
      </c>
      <c r="G41" s="42">
        <f t="shared" si="8"/>
        <v>2707225</v>
      </c>
    </row>
    <row r="42" spans="1:9" x14ac:dyDescent="0.25">
      <c r="A42" s="42" t="str">
        <f t="shared" si="3"/>
        <v>BAHIA DE ALGECIRAS</v>
      </c>
      <c r="B42" s="41">
        <f t="shared" si="4"/>
        <v>13896049</v>
      </c>
      <c r="C42" s="41">
        <f t="shared" si="5"/>
        <v>15600107</v>
      </c>
      <c r="D42" s="41">
        <f t="shared" si="6"/>
        <v>1</v>
      </c>
      <c r="E42" s="42" t="str">
        <f t="shared" si="2"/>
        <v>TARRAGONA</v>
      </c>
      <c r="F42" s="42">
        <f t="shared" si="7"/>
        <v>723804</v>
      </c>
      <c r="G42" s="42">
        <f t="shared" si="8"/>
        <v>922793</v>
      </c>
    </row>
    <row r="43" spans="1:9" x14ac:dyDescent="0.25">
      <c r="A43" s="42" t="str">
        <f t="shared" si="3"/>
        <v>BAHIA DE CADIZ</v>
      </c>
      <c r="B43" s="41">
        <f t="shared" si="4"/>
        <v>2789</v>
      </c>
      <c r="C43" s="41">
        <f t="shared" si="5"/>
        <v>199</v>
      </c>
      <c r="D43" s="41">
        <f t="shared" si="6"/>
        <v>13</v>
      </c>
      <c r="E43" s="42" t="str">
        <f t="shared" si="2"/>
        <v>MALAGA</v>
      </c>
      <c r="F43" s="42">
        <f t="shared" si="7"/>
        <v>442255</v>
      </c>
      <c r="G43" s="42">
        <f t="shared" si="8"/>
        <v>392228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69959</v>
      </c>
      <c r="G44" s="42">
        <f t="shared" si="8"/>
        <v>79454</v>
      </c>
    </row>
    <row r="45" spans="1:9" x14ac:dyDescent="0.25">
      <c r="A45" s="42" t="str">
        <f t="shared" si="3"/>
        <v>BARCELONA</v>
      </c>
      <c r="B45" s="41">
        <f t="shared" si="4"/>
        <v>3395520</v>
      </c>
      <c r="C45" s="41">
        <f t="shared" si="5"/>
        <v>2707225</v>
      </c>
      <c r="D45" s="41">
        <f t="shared" si="6"/>
        <v>4</v>
      </c>
      <c r="E45" s="42" t="str">
        <f t="shared" si="2"/>
        <v>VIGO</v>
      </c>
      <c r="F45" s="42">
        <f t="shared" si="7"/>
        <v>66477</v>
      </c>
      <c r="G45" s="42">
        <f t="shared" si="8"/>
        <v>68662</v>
      </c>
    </row>
    <row r="46" spans="1:9" x14ac:dyDescent="0.25">
      <c r="A46" s="42" t="str">
        <f t="shared" si="3"/>
        <v>BILBAO</v>
      </c>
      <c r="B46" s="41">
        <f t="shared" si="4"/>
        <v>31431</v>
      </c>
      <c r="C46" s="41">
        <f t="shared" si="5"/>
        <v>42804</v>
      </c>
      <c r="D46" s="41">
        <f t="shared" si="6"/>
        <v>9</v>
      </c>
      <c r="E46" s="42" t="str">
        <f t="shared" si="2"/>
        <v>BILBAO</v>
      </c>
      <c r="F46" s="42">
        <f t="shared" si="7"/>
        <v>31431</v>
      </c>
      <c r="G46" s="42">
        <f t="shared" si="8"/>
        <v>42804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18901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15745</v>
      </c>
      <c r="C48" s="41">
        <f t="shared" si="5"/>
        <v>3641</v>
      </c>
      <c r="D48" s="41">
        <f t="shared" si="6"/>
        <v>11</v>
      </c>
      <c r="E48" s="42" t="str">
        <f t="shared" si="2"/>
        <v>CASTELLON</v>
      </c>
      <c r="F48" s="42">
        <f t="shared" si="7"/>
        <v>15745</v>
      </c>
      <c r="G48" s="42">
        <f t="shared" si="8"/>
        <v>3641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32</v>
      </c>
      <c r="D49" s="41">
        <f t="shared" si="6"/>
        <v>16</v>
      </c>
      <c r="E49" s="42" t="str">
        <f t="shared" si="2"/>
        <v>MARIN Y RIA DE PONTEVEDRA</v>
      </c>
      <c r="F49" s="42">
        <f t="shared" si="7"/>
        <v>14115</v>
      </c>
      <c r="G49" s="42">
        <f t="shared" si="8"/>
        <v>116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2789</v>
      </c>
      <c r="G50" s="42">
        <f t="shared" si="8"/>
        <v>199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3490806</v>
      </c>
      <c r="C53" s="41">
        <f t="shared" si="5"/>
        <v>3349685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32</v>
      </c>
    </row>
    <row r="54" spans="1:7" x14ac:dyDescent="0.25">
      <c r="A54" s="42" t="str">
        <f t="shared" si="3"/>
        <v>MALAGA</v>
      </c>
      <c r="B54" s="41">
        <f t="shared" si="4"/>
        <v>442255</v>
      </c>
      <c r="C54" s="41">
        <f t="shared" si="5"/>
        <v>392228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14115</v>
      </c>
      <c r="C55" s="41">
        <f t="shared" si="5"/>
        <v>116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69959</v>
      </c>
      <c r="C59" s="41">
        <f t="shared" si="5"/>
        <v>79454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723804</v>
      </c>
      <c r="C62" s="41">
        <f t="shared" si="5"/>
        <v>922793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12687175</v>
      </c>
      <c r="C63" s="41">
        <f t="shared" si="5"/>
        <v>11849243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66477</v>
      </c>
      <c r="C64" s="41">
        <f t="shared" si="5"/>
        <v>68662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8963</v>
      </c>
      <c r="C7" s="31">
        <v>4833</v>
      </c>
      <c r="D7" s="31">
        <v>35129</v>
      </c>
      <c r="E7" s="31">
        <v>23754</v>
      </c>
      <c r="F7" s="10">
        <f>((E7*100)/D7)-100</f>
        <v>-32.380654160380317</v>
      </c>
      <c r="G7" s="1"/>
      <c r="H7" s="1"/>
      <c r="I7" s="1"/>
    </row>
    <row r="8" spans="1:12" x14ac:dyDescent="0.25">
      <c r="A8" s="11" t="s">
        <v>45</v>
      </c>
      <c r="B8" s="32">
        <v>120287</v>
      </c>
      <c r="C8" s="32">
        <v>97859</v>
      </c>
      <c r="D8" s="32">
        <v>473406</v>
      </c>
      <c r="E8" s="32">
        <v>519713</v>
      </c>
      <c r="F8" s="13">
        <f t="shared" ref="F8:F35" si="0">((E8*100)/D8)-100</f>
        <v>9.7816673214957177</v>
      </c>
      <c r="G8" s="1"/>
      <c r="H8" s="1"/>
      <c r="I8" s="1"/>
    </row>
    <row r="9" spans="1:12" x14ac:dyDescent="0.25">
      <c r="A9" s="8" t="s">
        <v>46</v>
      </c>
      <c r="B9" s="31">
        <v>2329</v>
      </c>
      <c r="C9" s="31">
        <v>5313</v>
      </c>
      <c r="D9" s="31">
        <v>11683</v>
      </c>
      <c r="E9" s="31">
        <v>20701</v>
      </c>
      <c r="F9" s="10">
        <f t="shared" si="0"/>
        <v>77.189078147736041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3683965</v>
      </c>
      <c r="C11" s="31">
        <v>3564048</v>
      </c>
      <c r="D11" s="31">
        <v>16382382</v>
      </c>
      <c r="E11" s="31">
        <v>15209497</v>
      </c>
      <c r="F11" s="10">
        <f t="shared" si="0"/>
        <v>-7.1594289523953165</v>
      </c>
      <c r="G11" s="1"/>
      <c r="H11" s="1"/>
      <c r="I11" s="1"/>
    </row>
    <row r="12" spans="1:12" x14ac:dyDescent="0.25">
      <c r="A12" s="11" t="s">
        <v>49</v>
      </c>
      <c r="B12" s="32">
        <v>104829</v>
      </c>
      <c r="C12" s="32">
        <v>80648</v>
      </c>
      <c r="D12" s="32">
        <v>496730</v>
      </c>
      <c r="E12" s="32">
        <v>338926</v>
      </c>
      <c r="F12" s="13">
        <f t="shared" si="0"/>
        <v>-31.768566424415681</v>
      </c>
      <c r="G12" s="1"/>
      <c r="H12" s="1"/>
      <c r="I12" s="1"/>
    </row>
    <row r="13" spans="1:12" x14ac:dyDescent="0.25">
      <c r="A13" s="8" t="s">
        <v>50</v>
      </c>
      <c r="B13" s="31">
        <v>55562</v>
      </c>
      <c r="C13" s="31">
        <v>35399</v>
      </c>
      <c r="D13" s="31">
        <v>225257</v>
      </c>
      <c r="E13" s="31">
        <v>147008</v>
      </c>
      <c r="F13" s="10">
        <f t="shared" si="0"/>
        <v>-34.737655211602743</v>
      </c>
      <c r="G13" s="1"/>
      <c r="H13" s="1"/>
      <c r="I13" s="1"/>
    </row>
    <row r="14" spans="1:12" x14ac:dyDescent="0.25">
      <c r="A14" s="11" t="s">
        <v>51</v>
      </c>
      <c r="B14" s="32">
        <v>1525982</v>
      </c>
      <c r="C14" s="32">
        <v>1836564</v>
      </c>
      <c r="D14" s="32">
        <v>7397276</v>
      </c>
      <c r="E14" s="32">
        <v>8621785</v>
      </c>
      <c r="F14" s="13">
        <f t="shared" si="0"/>
        <v>16.553512401051421</v>
      </c>
      <c r="G14" s="1"/>
      <c r="H14" s="1"/>
      <c r="I14" s="1"/>
    </row>
    <row r="15" spans="1:12" x14ac:dyDescent="0.25">
      <c r="A15" s="8" t="s">
        <v>52</v>
      </c>
      <c r="B15" s="31">
        <v>384044</v>
      </c>
      <c r="C15" s="31">
        <v>487468</v>
      </c>
      <c r="D15" s="31">
        <v>2065959</v>
      </c>
      <c r="E15" s="31">
        <v>2317992</v>
      </c>
      <c r="F15" s="10">
        <f t="shared" si="0"/>
        <v>12.199322445411553</v>
      </c>
      <c r="G15" s="1"/>
      <c r="H15" s="1"/>
      <c r="I15" s="1"/>
    </row>
    <row r="16" spans="1:12" x14ac:dyDescent="0.25">
      <c r="A16" s="11" t="s">
        <v>53</v>
      </c>
      <c r="B16" s="32">
        <v>63790</v>
      </c>
      <c r="C16" s="32">
        <v>75348</v>
      </c>
      <c r="D16" s="32">
        <v>282771</v>
      </c>
      <c r="E16" s="32">
        <v>344390</v>
      </c>
      <c r="F16" s="13">
        <f t="shared" si="0"/>
        <v>21.791131339493802</v>
      </c>
      <c r="G16" s="1"/>
      <c r="H16" s="1"/>
      <c r="I16" s="1"/>
    </row>
    <row r="17" spans="1:9" x14ac:dyDescent="0.25">
      <c r="A17" s="8" t="s">
        <v>54</v>
      </c>
      <c r="B17" s="31">
        <v>121255</v>
      </c>
      <c r="C17" s="31">
        <v>157518</v>
      </c>
      <c r="D17" s="31">
        <v>458134</v>
      </c>
      <c r="E17" s="31">
        <v>651055</v>
      </c>
      <c r="F17" s="10">
        <f t="shared" si="0"/>
        <v>42.110168640616052</v>
      </c>
      <c r="G17" s="1"/>
      <c r="H17" s="1"/>
      <c r="I17" s="1"/>
    </row>
    <row r="18" spans="1:9" x14ac:dyDescent="0.25">
      <c r="A18" s="11" t="s">
        <v>55</v>
      </c>
      <c r="B18" s="32">
        <v>3113</v>
      </c>
      <c r="C18" s="32">
        <v>5681</v>
      </c>
      <c r="D18" s="32">
        <v>14449</v>
      </c>
      <c r="E18" s="32">
        <v>25491</v>
      </c>
      <c r="F18" s="13">
        <f t="shared" si="0"/>
        <v>76.420513530348131</v>
      </c>
      <c r="G18" s="1"/>
      <c r="H18" s="1"/>
      <c r="I18" s="1"/>
    </row>
    <row r="19" spans="1:9" x14ac:dyDescent="0.25">
      <c r="A19" s="8" t="s">
        <v>56</v>
      </c>
      <c r="B19" s="31">
        <v>491</v>
      </c>
      <c r="C19" s="31">
        <v>436</v>
      </c>
      <c r="D19" s="31">
        <v>2184</v>
      </c>
      <c r="E19" s="31">
        <v>2293</v>
      </c>
      <c r="F19" s="10">
        <f t="shared" si="0"/>
        <v>4.9908424908424962</v>
      </c>
      <c r="G19" s="1"/>
      <c r="H19" s="1"/>
      <c r="I19" s="1"/>
    </row>
    <row r="20" spans="1:9" x14ac:dyDescent="0.25">
      <c r="A20" s="11" t="s">
        <v>57</v>
      </c>
      <c r="B20" s="32">
        <v>33122</v>
      </c>
      <c r="C20" s="32">
        <v>36232</v>
      </c>
      <c r="D20" s="32">
        <v>166019</v>
      </c>
      <c r="E20" s="32">
        <v>175074</v>
      </c>
      <c r="F20" s="13">
        <f t="shared" si="0"/>
        <v>5.4541950017769096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611</v>
      </c>
      <c r="D21" s="31">
        <v>0</v>
      </c>
      <c r="E21" s="31">
        <v>611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1075984</v>
      </c>
      <c r="C22" s="32">
        <v>1004245</v>
      </c>
      <c r="D22" s="32">
        <v>4708098</v>
      </c>
      <c r="E22" s="32">
        <v>4832638</v>
      </c>
      <c r="F22" s="13">
        <f t="shared" si="0"/>
        <v>2.6452295597925115</v>
      </c>
      <c r="G22" s="1"/>
      <c r="H22" s="1"/>
      <c r="I22" s="1"/>
    </row>
    <row r="23" spans="1:9" x14ac:dyDescent="0.25">
      <c r="A23" s="8" t="s">
        <v>60</v>
      </c>
      <c r="B23" s="31">
        <v>95796</v>
      </c>
      <c r="C23" s="31">
        <v>186119</v>
      </c>
      <c r="D23" s="31">
        <v>450319</v>
      </c>
      <c r="E23" s="31">
        <v>525687</v>
      </c>
      <c r="F23" s="10">
        <f t="shared" si="0"/>
        <v>16.736580068795675</v>
      </c>
      <c r="G23" s="1"/>
      <c r="H23" s="1"/>
      <c r="I23" s="1"/>
    </row>
    <row r="24" spans="1:9" x14ac:dyDescent="0.25">
      <c r="A24" s="11" t="s">
        <v>61</v>
      </c>
      <c r="B24" s="32">
        <v>32090</v>
      </c>
      <c r="C24" s="32">
        <v>36869</v>
      </c>
      <c r="D24" s="32">
        <v>168891</v>
      </c>
      <c r="E24" s="32">
        <v>173350</v>
      </c>
      <c r="F24" s="13">
        <f t="shared" si="0"/>
        <v>2.6401643663664771</v>
      </c>
      <c r="G24" s="1"/>
      <c r="H24" s="1"/>
      <c r="I24" s="1"/>
    </row>
    <row r="25" spans="1:9" x14ac:dyDescent="0.25">
      <c r="A25" s="8" t="s">
        <v>62</v>
      </c>
      <c r="B25" s="31">
        <v>14318</v>
      </c>
      <c r="C25" s="31">
        <v>20397</v>
      </c>
      <c r="D25" s="31">
        <v>63396</v>
      </c>
      <c r="E25" s="31">
        <v>71690</v>
      </c>
      <c r="F25" s="10">
        <f t="shared" si="0"/>
        <v>13.082844343491701</v>
      </c>
      <c r="G25" s="1"/>
      <c r="H25" s="1"/>
      <c r="I25" s="1"/>
    </row>
    <row r="26" spans="1:9" x14ac:dyDescent="0.25">
      <c r="A26" s="11" t="s">
        <v>63</v>
      </c>
      <c r="B26" s="32">
        <v>1614</v>
      </c>
      <c r="C26" s="32">
        <v>2369</v>
      </c>
      <c r="D26" s="32">
        <v>9309</v>
      </c>
      <c r="E26" s="32">
        <v>13468</v>
      </c>
      <c r="F26" s="13">
        <f t="shared" si="0"/>
        <v>44.677194113223749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51</v>
      </c>
      <c r="E27" s="31">
        <v>14</v>
      </c>
      <c r="F27" s="10">
        <f t="shared" si="0"/>
        <v>-72.549019607843135</v>
      </c>
      <c r="G27" s="1"/>
      <c r="H27" s="1"/>
      <c r="I27" s="1"/>
    </row>
    <row r="28" spans="1:9" x14ac:dyDescent="0.25">
      <c r="A28" s="11" t="s">
        <v>65</v>
      </c>
      <c r="B28" s="32">
        <v>235922</v>
      </c>
      <c r="C28" s="32">
        <v>195716</v>
      </c>
      <c r="D28" s="32">
        <v>1194205</v>
      </c>
      <c r="E28" s="32">
        <v>1073155</v>
      </c>
      <c r="F28" s="13">
        <f t="shared" si="0"/>
        <v>-10.136450609401237</v>
      </c>
      <c r="G28" s="1"/>
      <c r="H28" s="1"/>
      <c r="I28" s="1"/>
    </row>
    <row r="29" spans="1:9" x14ac:dyDescent="0.25">
      <c r="A29" s="8" t="s">
        <v>66</v>
      </c>
      <c r="B29" s="31">
        <v>825</v>
      </c>
      <c r="C29" s="31">
        <v>1487</v>
      </c>
      <c r="D29" s="31">
        <v>3799</v>
      </c>
      <c r="E29" s="31">
        <v>7329</v>
      </c>
      <c r="F29" s="10">
        <f t="shared" si="0"/>
        <v>92.919189260331677</v>
      </c>
      <c r="G29" s="1"/>
      <c r="H29" s="1"/>
      <c r="I29" s="1"/>
    </row>
    <row r="30" spans="1:9" x14ac:dyDescent="0.25">
      <c r="A30" s="11" t="s">
        <v>67</v>
      </c>
      <c r="B30" s="32">
        <v>92725</v>
      </c>
      <c r="C30" s="32">
        <v>101889</v>
      </c>
      <c r="D30" s="32">
        <v>450477</v>
      </c>
      <c r="E30" s="32">
        <v>527126</v>
      </c>
      <c r="F30" s="13">
        <f t="shared" si="0"/>
        <v>17.015075131471747</v>
      </c>
      <c r="G30" s="1"/>
      <c r="H30" s="1"/>
      <c r="I30" s="1"/>
    </row>
    <row r="31" spans="1:9" x14ac:dyDescent="0.25">
      <c r="A31" s="8" t="s">
        <v>68</v>
      </c>
      <c r="B31" s="31">
        <v>227770</v>
      </c>
      <c r="C31" s="31">
        <v>224395</v>
      </c>
      <c r="D31" s="31">
        <v>1231826</v>
      </c>
      <c r="E31" s="31">
        <v>1081199</v>
      </c>
      <c r="F31" s="10">
        <f t="shared" si="0"/>
        <v>-12.227944531126965</v>
      </c>
      <c r="G31" s="1"/>
      <c r="H31" s="1"/>
      <c r="I31" s="1"/>
    </row>
    <row r="32" spans="1:9" x14ac:dyDescent="0.25">
      <c r="A32" s="11" t="s">
        <v>69</v>
      </c>
      <c r="B32" s="32">
        <v>4254482</v>
      </c>
      <c r="C32" s="32">
        <v>4154161</v>
      </c>
      <c r="D32" s="32">
        <v>18566530</v>
      </c>
      <c r="E32" s="32">
        <v>20011782</v>
      </c>
      <c r="F32" s="13">
        <f t="shared" si="0"/>
        <v>7.7841793808536153</v>
      </c>
      <c r="G32" s="1"/>
      <c r="H32" s="1"/>
      <c r="I32" s="1"/>
    </row>
    <row r="33" spans="1:9" x14ac:dyDescent="0.25">
      <c r="A33" s="8" t="s">
        <v>70</v>
      </c>
      <c r="B33" s="31">
        <v>184191</v>
      </c>
      <c r="C33" s="31">
        <v>197282</v>
      </c>
      <c r="D33" s="31">
        <v>883314</v>
      </c>
      <c r="E33" s="31">
        <v>962861</v>
      </c>
      <c r="F33" s="10">
        <f t="shared" si="0"/>
        <v>9.0055178566172458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0</v>
      </c>
      <c r="D34" s="32">
        <v>3710</v>
      </c>
      <c r="E34" s="32">
        <v>151</v>
      </c>
      <c r="F34" s="13">
        <f t="shared" si="0"/>
        <v>-95.929919137466314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12323449</v>
      </c>
      <c r="C35" s="15">
        <f t="shared" ref="C35:E35" si="1">SUM(C7:C34)</f>
        <v>12512887</v>
      </c>
      <c r="D35" s="15">
        <f t="shared" si="1"/>
        <v>55745304</v>
      </c>
      <c r="E35" s="15">
        <f t="shared" si="1"/>
        <v>57678740</v>
      </c>
      <c r="F35" s="16">
        <f t="shared" si="0"/>
        <v>3.4683387859899426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23754</v>
      </c>
      <c r="C38" s="41">
        <f>D7</f>
        <v>35129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20011782</v>
      </c>
      <c r="G38" s="42">
        <f>LOOKUP(E38,$A$38:$A$65,$C$38:$C$65)</f>
        <v>18566530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519713</v>
      </c>
      <c r="C39" s="41">
        <f t="shared" ref="C39:C65" si="5">D8</f>
        <v>473406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15209497</v>
      </c>
      <c r="G39" s="42">
        <f t="shared" ref="G39:G65" si="8">LOOKUP(E39,$A$38:$A$65,$C$38:$C$65)</f>
        <v>16382382</v>
      </c>
    </row>
    <row r="40" spans="1:9" x14ac:dyDescent="0.25">
      <c r="A40" s="42" t="str">
        <f t="shared" si="3"/>
        <v>ALMERIA</v>
      </c>
      <c r="B40" s="41">
        <f t="shared" si="4"/>
        <v>20701</v>
      </c>
      <c r="C40" s="41">
        <f t="shared" si="5"/>
        <v>11683</v>
      </c>
      <c r="D40" s="41">
        <f t="shared" si="6"/>
        <v>21</v>
      </c>
      <c r="E40" s="42" t="str">
        <f t="shared" si="2"/>
        <v>BARCELONA</v>
      </c>
      <c r="F40" s="42">
        <f t="shared" si="7"/>
        <v>8621785</v>
      </c>
      <c r="G40" s="42">
        <f t="shared" si="8"/>
        <v>7397276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4832638</v>
      </c>
      <c r="G41" s="42">
        <f t="shared" si="8"/>
        <v>4708098</v>
      </c>
    </row>
    <row r="42" spans="1:9" x14ac:dyDescent="0.25">
      <c r="A42" s="42" t="str">
        <f t="shared" si="3"/>
        <v>BAHIA DE ALGECIRAS</v>
      </c>
      <c r="B42" s="41">
        <f t="shared" si="4"/>
        <v>15209497</v>
      </c>
      <c r="C42" s="41">
        <f t="shared" si="5"/>
        <v>16382382</v>
      </c>
      <c r="D42" s="41">
        <f t="shared" si="6"/>
        <v>2</v>
      </c>
      <c r="E42" s="42" t="str">
        <f t="shared" si="2"/>
        <v>BILBAO</v>
      </c>
      <c r="F42" s="42">
        <f t="shared" si="7"/>
        <v>2317992</v>
      </c>
      <c r="G42" s="42">
        <f t="shared" si="8"/>
        <v>2065959</v>
      </c>
    </row>
    <row r="43" spans="1:9" x14ac:dyDescent="0.25">
      <c r="A43" s="42" t="str">
        <f t="shared" si="3"/>
        <v>BAHIA DE CADIZ</v>
      </c>
      <c r="B43" s="41">
        <f t="shared" si="4"/>
        <v>338926</v>
      </c>
      <c r="C43" s="41">
        <f t="shared" si="5"/>
        <v>496730</v>
      </c>
      <c r="D43" s="41">
        <f t="shared" si="6"/>
        <v>14</v>
      </c>
      <c r="E43" s="42" t="str">
        <f t="shared" si="2"/>
        <v>TARRAGONA</v>
      </c>
      <c r="F43" s="42">
        <f t="shared" si="7"/>
        <v>1081199</v>
      </c>
      <c r="G43" s="42">
        <f t="shared" si="8"/>
        <v>1231826</v>
      </c>
    </row>
    <row r="44" spans="1:9" x14ac:dyDescent="0.25">
      <c r="A44" s="42" t="str">
        <f t="shared" si="3"/>
        <v>BALEARES</v>
      </c>
      <c r="B44" s="41">
        <f t="shared" si="4"/>
        <v>147008</v>
      </c>
      <c r="C44" s="41">
        <f t="shared" si="5"/>
        <v>225257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1073155</v>
      </c>
      <c r="G44" s="42">
        <f t="shared" si="8"/>
        <v>1194205</v>
      </c>
    </row>
    <row r="45" spans="1:9" x14ac:dyDescent="0.25">
      <c r="A45" s="42" t="str">
        <f t="shared" si="3"/>
        <v>BARCELONA</v>
      </c>
      <c r="B45" s="41">
        <f t="shared" si="4"/>
        <v>8621785</v>
      </c>
      <c r="C45" s="41">
        <f t="shared" si="5"/>
        <v>7397276</v>
      </c>
      <c r="D45" s="41">
        <f t="shared" si="6"/>
        <v>3</v>
      </c>
      <c r="E45" s="42" t="str">
        <f t="shared" si="2"/>
        <v>VIGO</v>
      </c>
      <c r="F45" s="42">
        <f t="shared" si="7"/>
        <v>962861</v>
      </c>
      <c r="G45" s="42">
        <f t="shared" si="8"/>
        <v>883314</v>
      </c>
    </row>
    <row r="46" spans="1:9" x14ac:dyDescent="0.25">
      <c r="A46" s="42" t="str">
        <f t="shared" si="3"/>
        <v>BILBAO</v>
      </c>
      <c r="B46" s="41">
        <f t="shared" si="4"/>
        <v>2317992</v>
      </c>
      <c r="C46" s="41">
        <f t="shared" si="5"/>
        <v>2065959</v>
      </c>
      <c r="D46" s="41">
        <f t="shared" si="6"/>
        <v>5</v>
      </c>
      <c r="E46" s="42" t="str">
        <f t="shared" si="2"/>
        <v>CASTELLON</v>
      </c>
      <c r="F46" s="42">
        <f t="shared" si="7"/>
        <v>651055</v>
      </c>
      <c r="G46" s="42">
        <f t="shared" si="8"/>
        <v>458134</v>
      </c>
    </row>
    <row r="47" spans="1:9" x14ac:dyDescent="0.25">
      <c r="A47" s="42" t="str">
        <f t="shared" si="3"/>
        <v>CARTAGENA</v>
      </c>
      <c r="B47" s="41">
        <f t="shared" si="4"/>
        <v>344390</v>
      </c>
      <c r="C47" s="41">
        <f t="shared" si="5"/>
        <v>282771</v>
      </c>
      <c r="D47" s="41">
        <f t="shared" si="6"/>
        <v>13</v>
      </c>
      <c r="E47" s="42" t="str">
        <f t="shared" si="2"/>
        <v>SEVILLA</v>
      </c>
      <c r="F47" s="42">
        <f t="shared" si="7"/>
        <v>527126</v>
      </c>
      <c r="G47" s="42">
        <f t="shared" si="8"/>
        <v>450477</v>
      </c>
    </row>
    <row r="48" spans="1:9" x14ac:dyDescent="0.25">
      <c r="A48" s="42" t="str">
        <f t="shared" si="3"/>
        <v>CASTELLON</v>
      </c>
      <c r="B48" s="41">
        <f t="shared" si="4"/>
        <v>651055</v>
      </c>
      <c r="C48" s="41">
        <f t="shared" si="5"/>
        <v>458134</v>
      </c>
      <c r="D48" s="41">
        <f t="shared" si="6"/>
        <v>9</v>
      </c>
      <c r="E48" s="42" t="str">
        <f t="shared" si="2"/>
        <v>MALAGA</v>
      </c>
      <c r="F48" s="42">
        <f t="shared" si="7"/>
        <v>525687</v>
      </c>
      <c r="G48" s="42">
        <f t="shared" si="8"/>
        <v>450319</v>
      </c>
    </row>
    <row r="49" spans="1:7" x14ac:dyDescent="0.25">
      <c r="A49" s="42" t="str">
        <f t="shared" si="3"/>
        <v>CEUTA</v>
      </c>
      <c r="B49" s="41">
        <f t="shared" si="4"/>
        <v>25491</v>
      </c>
      <c r="C49" s="41">
        <f t="shared" si="5"/>
        <v>14449</v>
      </c>
      <c r="D49" s="41">
        <f t="shared" si="6"/>
        <v>19</v>
      </c>
      <c r="E49" s="42" t="str">
        <f t="shared" si="2"/>
        <v>ALICANTE</v>
      </c>
      <c r="F49" s="42">
        <f t="shared" si="7"/>
        <v>519713</v>
      </c>
      <c r="G49" s="42">
        <f t="shared" si="8"/>
        <v>473406</v>
      </c>
    </row>
    <row r="50" spans="1:7" x14ac:dyDescent="0.25">
      <c r="A50" s="42" t="str">
        <f t="shared" si="3"/>
        <v>FERROL-SAN CIBRAO</v>
      </c>
      <c r="B50" s="41">
        <f t="shared" si="4"/>
        <v>2293</v>
      </c>
      <c r="C50" s="41">
        <f t="shared" si="5"/>
        <v>2184</v>
      </c>
      <c r="D50" s="41">
        <f t="shared" si="6"/>
        <v>24</v>
      </c>
      <c r="E50" s="42" t="str">
        <f t="shared" si="2"/>
        <v>CARTAGENA</v>
      </c>
      <c r="F50" s="42">
        <f t="shared" si="7"/>
        <v>344390</v>
      </c>
      <c r="G50" s="42">
        <f t="shared" si="8"/>
        <v>282771</v>
      </c>
    </row>
    <row r="51" spans="1:7" x14ac:dyDescent="0.25">
      <c r="A51" s="42" t="str">
        <f t="shared" si="3"/>
        <v>GIJON</v>
      </c>
      <c r="B51" s="41">
        <f t="shared" si="4"/>
        <v>175074</v>
      </c>
      <c r="C51" s="41">
        <f t="shared" si="5"/>
        <v>166019</v>
      </c>
      <c r="D51" s="41">
        <f t="shared" si="6"/>
        <v>15</v>
      </c>
      <c r="E51" s="42" t="str">
        <f t="shared" si="2"/>
        <v>BAHIA DE CADIZ</v>
      </c>
      <c r="F51" s="42">
        <f t="shared" si="7"/>
        <v>338926</v>
      </c>
      <c r="G51" s="42">
        <f t="shared" si="8"/>
        <v>496730</v>
      </c>
    </row>
    <row r="52" spans="1:7" x14ac:dyDescent="0.25">
      <c r="A52" s="42" t="str">
        <f t="shared" si="3"/>
        <v>HUELVA</v>
      </c>
      <c r="B52" s="41">
        <f t="shared" si="4"/>
        <v>611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175074</v>
      </c>
      <c r="G52" s="42">
        <f t="shared" si="8"/>
        <v>166019</v>
      </c>
    </row>
    <row r="53" spans="1:7" x14ac:dyDescent="0.25">
      <c r="A53" s="42" t="str">
        <f t="shared" si="3"/>
        <v>LAS PALMAS</v>
      </c>
      <c r="B53" s="41">
        <f t="shared" si="4"/>
        <v>4832638</v>
      </c>
      <c r="C53" s="41">
        <f t="shared" si="5"/>
        <v>4708098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173350</v>
      </c>
      <c r="G53" s="42">
        <f t="shared" si="8"/>
        <v>168891</v>
      </c>
    </row>
    <row r="54" spans="1:7" x14ac:dyDescent="0.25">
      <c r="A54" s="42" t="str">
        <f t="shared" si="3"/>
        <v>MALAGA</v>
      </c>
      <c r="B54" s="41">
        <f t="shared" si="4"/>
        <v>525687</v>
      </c>
      <c r="C54" s="41">
        <f t="shared" si="5"/>
        <v>450319</v>
      </c>
      <c r="D54" s="41">
        <f t="shared" si="6"/>
        <v>11</v>
      </c>
      <c r="E54" s="42" t="str">
        <f t="shared" si="2"/>
        <v>BALEARES</v>
      </c>
      <c r="F54" s="42">
        <f t="shared" si="7"/>
        <v>147008</v>
      </c>
      <c r="G54" s="42">
        <f t="shared" si="8"/>
        <v>225257</v>
      </c>
    </row>
    <row r="55" spans="1:7" x14ac:dyDescent="0.25">
      <c r="A55" s="42" t="str">
        <f t="shared" si="3"/>
        <v>MARIN Y RIA DE PONTEVEDRA</v>
      </c>
      <c r="B55" s="41">
        <f t="shared" si="4"/>
        <v>173350</v>
      </c>
      <c r="C55" s="41">
        <f t="shared" si="5"/>
        <v>168891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71690</v>
      </c>
      <c r="G55" s="42">
        <f t="shared" si="8"/>
        <v>63396</v>
      </c>
    </row>
    <row r="56" spans="1:7" x14ac:dyDescent="0.25">
      <c r="A56" s="42" t="str">
        <f t="shared" si="3"/>
        <v>MELILLA</v>
      </c>
      <c r="B56" s="41">
        <f t="shared" si="4"/>
        <v>71690</v>
      </c>
      <c r="C56" s="41">
        <f t="shared" si="5"/>
        <v>63396</v>
      </c>
      <c r="D56" s="41">
        <f t="shared" si="6"/>
        <v>18</v>
      </c>
      <c r="E56" s="42" t="str">
        <f t="shared" si="2"/>
        <v>CEUTA</v>
      </c>
      <c r="F56" s="42">
        <f t="shared" si="9"/>
        <v>25491</v>
      </c>
      <c r="G56" s="42">
        <f t="shared" si="8"/>
        <v>14449</v>
      </c>
    </row>
    <row r="57" spans="1:7" x14ac:dyDescent="0.25">
      <c r="A57" s="42" t="str">
        <f t="shared" si="3"/>
        <v>MOTRIL</v>
      </c>
      <c r="B57" s="41">
        <f t="shared" si="4"/>
        <v>13468</v>
      </c>
      <c r="C57" s="41">
        <f t="shared" si="5"/>
        <v>9309</v>
      </c>
      <c r="D57" s="41">
        <f t="shared" si="6"/>
        <v>22</v>
      </c>
      <c r="E57" s="42" t="str">
        <f t="shared" si="2"/>
        <v>A CORUÑA</v>
      </c>
      <c r="F57" s="42">
        <f t="shared" si="9"/>
        <v>23754</v>
      </c>
      <c r="G57" s="42">
        <f t="shared" si="8"/>
        <v>35129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51</v>
      </c>
      <c r="D58" s="41">
        <f t="shared" si="6"/>
        <v>27</v>
      </c>
      <c r="E58" s="42" t="str">
        <f t="shared" si="2"/>
        <v>ALMERIA</v>
      </c>
      <c r="F58" s="42">
        <f t="shared" si="9"/>
        <v>20701</v>
      </c>
      <c r="G58" s="42">
        <f t="shared" si="8"/>
        <v>11683</v>
      </c>
    </row>
    <row r="59" spans="1:7" x14ac:dyDescent="0.25">
      <c r="A59" s="42" t="str">
        <f t="shared" si="3"/>
        <v>SANTA CRUZ DE TENERIFE</v>
      </c>
      <c r="B59" s="41">
        <f t="shared" si="4"/>
        <v>1073155</v>
      </c>
      <c r="C59" s="41">
        <f t="shared" si="5"/>
        <v>1194205</v>
      </c>
      <c r="D59" s="41">
        <f t="shared" si="6"/>
        <v>7</v>
      </c>
      <c r="E59" s="42" t="str">
        <f t="shared" si="2"/>
        <v>MOTRIL</v>
      </c>
      <c r="F59" s="42">
        <f t="shared" si="9"/>
        <v>13468</v>
      </c>
      <c r="G59" s="42">
        <f t="shared" si="8"/>
        <v>9309</v>
      </c>
    </row>
    <row r="60" spans="1:7" x14ac:dyDescent="0.25">
      <c r="A60" s="42" t="str">
        <f t="shared" si="3"/>
        <v>SANTANDER</v>
      </c>
      <c r="B60" s="41">
        <f t="shared" si="4"/>
        <v>7329</v>
      </c>
      <c r="C60" s="41">
        <f t="shared" si="5"/>
        <v>3799</v>
      </c>
      <c r="D60" s="41">
        <f t="shared" si="6"/>
        <v>23</v>
      </c>
      <c r="E60" s="42" t="str">
        <f t="shared" si="2"/>
        <v>SANTANDER</v>
      </c>
      <c r="F60" s="42">
        <f t="shared" si="9"/>
        <v>7329</v>
      </c>
      <c r="G60" s="42">
        <f t="shared" si="8"/>
        <v>3799</v>
      </c>
    </row>
    <row r="61" spans="1:7" x14ac:dyDescent="0.25">
      <c r="A61" s="42" t="str">
        <f t="shared" si="3"/>
        <v>SEVILLA</v>
      </c>
      <c r="B61" s="41">
        <f t="shared" si="4"/>
        <v>527126</v>
      </c>
      <c r="C61" s="41">
        <f t="shared" si="5"/>
        <v>450477</v>
      </c>
      <c r="D61" s="41">
        <f t="shared" si="6"/>
        <v>10</v>
      </c>
      <c r="E61" s="42" t="str">
        <f t="shared" si="2"/>
        <v>FERROL-SAN CIBRAO</v>
      </c>
      <c r="F61" s="42">
        <f t="shared" si="9"/>
        <v>2293</v>
      </c>
      <c r="G61" s="42">
        <f t="shared" si="8"/>
        <v>2184</v>
      </c>
    </row>
    <row r="62" spans="1:7" x14ac:dyDescent="0.25">
      <c r="A62" s="42" t="str">
        <f t="shared" si="3"/>
        <v>TARRAGONA</v>
      </c>
      <c r="B62" s="41">
        <f t="shared" si="4"/>
        <v>1081199</v>
      </c>
      <c r="C62" s="41">
        <f t="shared" si="5"/>
        <v>1231826</v>
      </c>
      <c r="D62" s="41">
        <f t="shared" si="6"/>
        <v>6</v>
      </c>
      <c r="E62" s="42" t="str">
        <f t="shared" si="2"/>
        <v>HUELVA</v>
      </c>
      <c r="F62" s="42">
        <f t="shared" si="9"/>
        <v>611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20011782</v>
      </c>
      <c r="C63" s="41">
        <f t="shared" si="5"/>
        <v>18566530</v>
      </c>
      <c r="D63" s="41">
        <f t="shared" si="6"/>
        <v>1</v>
      </c>
      <c r="E63" s="42" t="str">
        <f t="shared" si="2"/>
        <v>VILAGARCIA</v>
      </c>
      <c r="F63" s="42">
        <f t="shared" si="9"/>
        <v>151</v>
      </c>
      <c r="G63" s="42">
        <f t="shared" si="8"/>
        <v>3710</v>
      </c>
    </row>
    <row r="64" spans="1:7" x14ac:dyDescent="0.25">
      <c r="A64" s="42" t="str">
        <f t="shared" si="3"/>
        <v>VIGO</v>
      </c>
      <c r="B64" s="41">
        <f t="shared" si="4"/>
        <v>962861</v>
      </c>
      <c r="C64" s="41">
        <f t="shared" si="5"/>
        <v>883314</v>
      </c>
      <c r="D64" s="41">
        <f t="shared" si="6"/>
        <v>8</v>
      </c>
      <c r="E64" s="42" t="str">
        <f t="shared" si="2"/>
        <v>PASAIA</v>
      </c>
      <c r="F64" s="42">
        <f t="shared" si="9"/>
        <v>14</v>
      </c>
      <c r="G64" s="42">
        <f t="shared" si="8"/>
        <v>51</v>
      </c>
    </row>
    <row r="65" spans="1:7" x14ac:dyDescent="0.25">
      <c r="A65" s="42" t="str">
        <f t="shared" si="3"/>
        <v>VILAGARCIA</v>
      </c>
      <c r="B65" s="41">
        <f t="shared" si="4"/>
        <v>151</v>
      </c>
      <c r="C65" s="41">
        <f t="shared" si="5"/>
        <v>3710</v>
      </c>
      <c r="D65" s="41">
        <f t="shared" si="6"/>
        <v>26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15484</v>
      </c>
      <c r="C8" s="34">
        <v>1188</v>
      </c>
      <c r="D8" s="34">
        <v>72116</v>
      </c>
      <c r="E8" s="34">
        <v>5554</v>
      </c>
      <c r="F8" s="13">
        <f t="shared" ref="F8:F35" si="0">((E8*100)/D8)-100</f>
        <v>-92.298519052637417</v>
      </c>
      <c r="G8" s="1"/>
      <c r="H8" s="1"/>
      <c r="I8" s="1"/>
    </row>
    <row r="9" spans="1:12" x14ac:dyDescent="0.25">
      <c r="A9" s="8" t="s">
        <v>46</v>
      </c>
      <c r="B9" s="33">
        <v>41105</v>
      </c>
      <c r="C9" s="33">
        <v>37032</v>
      </c>
      <c r="D9" s="33">
        <v>193248</v>
      </c>
      <c r="E9" s="33">
        <v>177134</v>
      </c>
      <c r="F9" s="10">
        <f t="shared" si="0"/>
        <v>-8.3385080311309849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454047</v>
      </c>
      <c r="C11" s="33">
        <v>485921</v>
      </c>
      <c r="D11" s="33">
        <v>2001830</v>
      </c>
      <c r="E11" s="33">
        <v>2280137</v>
      </c>
      <c r="F11" s="10">
        <f t="shared" si="0"/>
        <v>13.902629094378639</v>
      </c>
      <c r="G11" s="1"/>
      <c r="H11" s="1"/>
      <c r="I11" s="1"/>
    </row>
    <row r="12" spans="1:12" x14ac:dyDescent="0.25">
      <c r="A12" s="11" t="s">
        <v>49</v>
      </c>
      <c r="B12" s="34">
        <v>110097</v>
      </c>
      <c r="C12" s="34">
        <v>91665</v>
      </c>
      <c r="D12" s="34">
        <v>548748</v>
      </c>
      <c r="E12" s="34">
        <v>444589</v>
      </c>
      <c r="F12" s="13">
        <f t="shared" si="0"/>
        <v>-18.981208131965857</v>
      </c>
      <c r="G12" s="1"/>
      <c r="H12" s="1"/>
      <c r="I12" s="1"/>
    </row>
    <row r="13" spans="1:12" x14ac:dyDescent="0.25">
      <c r="A13" s="8" t="s">
        <v>50</v>
      </c>
      <c r="B13" s="33">
        <v>723277</v>
      </c>
      <c r="C13" s="33">
        <v>781259</v>
      </c>
      <c r="D13" s="33">
        <v>3117203</v>
      </c>
      <c r="E13" s="33">
        <v>3125536</v>
      </c>
      <c r="F13" s="10">
        <f t="shared" si="0"/>
        <v>0.26732298153184786</v>
      </c>
      <c r="G13" s="1"/>
      <c r="H13" s="1"/>
      <c r="I13" s="1"/>
    </row>
    <row r="14" spans="1:12" x14ac:dyDescent="0.25">
      <c r="A14" s="11" t="s">
        <v>51</v>
      </c>
      <c r="B14" s="34">
        <v>821637</v>
      </c>
      <c r="C14" s="34">
        <v>830964</v>
      </c>
      <c r="D14" s="34">
        <v>3567530</v>
      </c>
      <c r="E14" s="34">
        <v>3566115</v>
      </c>
      <c r="F14" s="13">
        <f t="shared" si="0"/>
        <v>-3.9663296454406805E-2</v>
      </c>
      <c r="G14" s="1"/>
      <c r="H14" s="1"/>
      <c r="I14" s="1"/>
    </row>
    <row r="15" spans="1:12" x14ac:dyDescent="0.25">
      <c r="A15" s="8" t="s">
        <v>52</v>
      </c>
      <c r="B15" s="33">
        <v>91013</v>
      </c>
      <c r="C15" s="33">
        <v>94979</v>
      </c>
      <c r="D15" s="33">
        <v>459356</v>
      </c>
      <c r="E15" s="33">
        <v>328224</v>
      </c>
      <c r="F15" s="10">
        <f t="shared" si="0"/>
        <v>-28.546922212837103</v>
      </c>
      <c r="G15" s="1"/>
      <c r="H15" s="1"/>
      <c r="I15" s="1"/>
    </row>
    <row r="16" spans="1:12" x14ac:dyDescent="0.25">
      <c r="A16" s="11" t="s">
        <v>53</v>
      </c>
      <c r="B16" s="34">
        <v>530</v>
      </c>
      <c r="C16" s="34">
        <v>0</v>
      </c>
      <c r="D16" s="34">
        <v>1849</v>
      </c>
      <c r="E16" s="34">
        <v>984</v>
      </c>
      <c r="F16" s="17">
        <f t="shared" si="0"/>
        <v>-46.782044348296374</v>
      </c>
      <c r="G16" s="1"/>
      <c r="H16" s="1"/>
      <c r="I16" s="1"/>
    </row>
    <row r="17" spans="1:9" x14ac:dyDescent="0.25">
      <c r="A17" s="8" t="s">
        <v>54</v>
      </c>
      <c r="B17" s="33">
        <v>12022</v>
      </c>
      <c r="C17" s="33">
        <v>40561</v>
      </c>
      <c r="D17" s="33">
        <v>67242</v>
      </c>
      <c r="E17" s="33">
        <v>159964</v>
      </c>
      <c r="F17" s="10">
        <f t="shared" si="0"/>
        <v>137.89298355194671</v>
      </c>
      <c r="G17" s="1"/>
      <c r="H17" s="1"/>
      <c r="I17" s="1"/>
    </row>
    <row r="18" spans="1:9" x14ac:dyDescent="0.25">
      <c r="A18" s="11" t="s">
        <v>55</v>
      </c>
      <c r="B18" s="34">
        <v>77614</v>
      </c>
      <c r="C18" s="34">
        <v>73687</v>
      </c>
      <c r="D18" s="34">
        <v>367244</v>
      </c>
      <c r="E18" s="34">
        <v>338612</v>
      </c>
      <c r="F18" s="13">
        <f t="shared" si="0"/>
        <v>-7.7964514056049978</v>
      </c>
      <c r="G18" s="1"/>
      <c r="H18" s="1"/>
      <c r="I18" s="1"/>
    </row>
    <row r="19" spans="1:9" x14ac:dyDescent="0.25">
      <c r="A19" s="8" t="s">
        <v>56</v>
      </c>
      <c r="B19" s="33">
        <v>9985</v>
      </c>
      <c r="C19" s="33">
        <v>10986</v>
      </c>
      <c r="D19" s="33">
        <v>45849</v>
      </c>
      <c r="E19" s="33">
        <v>37237</v>
      </c>
      <c r="F19" s="10">
        <f t="shared" si="0"/>
        <v>-18.783397674976555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62481</v>
      </c>
      <c r="D20" s="34">
        <v>423</v>
      </c>
      <c r="E20" s="34">
        <v>230288</v>
      </c>
      <c r="F20" s="13">
        <f t="shared" si="0"/>
        <v>54341.607565011822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1023</v>
      </c>
      <c r="D21" s="33">
        <v>0</v>
      </c>
      <c r="E21" s="33">
        <v>1023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171430</v>
      </c>
      <c r="C22" s="34">
        <v>190683</v>
      </c>
      <c r="D22" s="34">
        <v>953463</v>
      </c>
      <c r="E22" s="34">
        <v>938971</v>
      </c>
      <c r="F22" s="13">
        <f t="shared" si="0"/>
        <v>-1.5199331279766426</v>
      </c>
      <c r="G22" s="1"/>
      <c r="H22" s="1"/>
      <c r="I22" s="1"/>
    </row>
    <row r="23" spans="1:9" x14ac:dyDescent="0.25">
      <c r="A23" s="8" t="s">
        <v>60</v>
      </c>
      <c r="B23" s="33">
        <v>41554</v>
      </c>
      <c r="C23" s="33">
        <v>39707</v>
      </c>
      <c r="D23" s="33">
        <v>193982</v>
      </c>
      <c r="E23" s="33">
        <v>180500</v>
      </c>
      <c r="F23" s="10">
        <f t="shared" si="0"/>
        <v>-6.9501293934488757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47850</v>
      </c>
      <c r="C25" s="33">
        <v>50093</v>
      </c>
      <c r="D25" s="33">
        <v>230102</v>
      </c>
      <c r="E25" s="33">
        <v>228872</v>
      </c>
      <c r="F25" s="10">
        <f t="shared" si="0"/>
        <v>-0.53454554936506327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6924</v>
      </c>
      <c r="E26" s="34">
        <v>2104</v>
      </c>
      <c r="F26" s="13">
        <f t="shared" si="0"/>
        <v>-69.612940496822645</v>
      </c>
      <c r="G26" s="1"/>
      <c r="H26" s="1"/>
      <c r="I26" s="1"/>
    </row>
    <row r="27" spans="1:9" x14ac:dyDescent="0.25">
      <c r="A27" s="8" t="s">
        <v>64</v>
      </c>
      <c r="B27" s="33">
        <v>41278</v>
      </c>
      <c r="C27" s="33">
        <v>52738</v>
      </c>
      <c r="D27" s="33">
        <v>189063</v>
      </c>
      <c r="E27" s="33">
        <v>245027</v>
      </c>
      <c r="F27" s="10">
        <f t="shared" si="0"/>
        <v>29.60071510554684</v>
      </c>
      <c r="G27" s="1"/>
      <c r="H27" s="1"/>
      <c r="I27" s="1"/>
    </row>
    <row r="28" spans="1:9" x14ac:dyDescent="0.25">
      <c r="A28" s="11" t="s">
        <v>65</v>
      </c>
      <c r="B28" s="34">
        <v>271554</v>
      </c>
      <c r="C28" s="34">
        <v>210426</v>
      </c>
      <c r="D28" s="34">
        <v>1384341</v>
      </c>
      <c r="E28" s="34">
        <v>1039881</v>
      </c>
      <c r="F28" s="13">
        <f t="shared" si="0"/>
        <v>-24.882597568084748</v>
      </c>
      <c r="G28" s="1"/>
      <c r="H28" s="1"/>
      <c r="I28" s="1"/>
    </row>
    <row r="29" spans="1:9" x14ac:dyDescent="0.25">
      <c r="A29" s="8" t="s">
        <v>66</v>
      </c>
      <c r="B29" s="33">
        <v>155335</v>
      </c>
      <c r="C29" s="33">
        <v>117902</v>
      </c>
      <c r="D29" s="33">
        <v>502261</v>
      </c>
      <c r="E29" s="33">
        <v>550151</v>
      </c>
      <c r="F29" s="10">
        <f t="shared" si="0"/>
        <v>9.5348832579077367</v>
      </c>
      <c r="G29" s="1"/>
      <c r="H29" s="1"/>
      <c r="I29" s="1"/>
    </row>
    <row r="30" spans="1:9" x14ac:dyDescent="0.25">
      <c r="A30" s="11" t="s">
        <v>67</v>
      </c>
      <c r="B30" s="34">
        <v>14641</v>
      </c>
      <c r="C30" s="34">
        <v>27733</v>
      </c>
      <c r="D30" s="34">
        <v>85029</v>
      </c>
      <c r="E30" s="34">
        <v>109236</v>
      </c>
      <c r="F30" s="13">
        <f t="shared" si="0"/>
        <v>28.469110538757377</v>
      </c>
      <c r="G30" s="1"/>
      <c r="H30" s="1"/>
      <c r="I30" s="1"/>
    </row>
    <row r="31" spans="1:9" x14ac:dyDescent="0.25">
      <c r="A31" s="8" t="s">
        <v>68</v>
      </c>
      <c r="B31" s="33">
        <v>20962</v>
      </c>
      <c r="C31" s="33">
        <v>9017</v>
      </c>
      <c r="D31" s="33">
        <v>96016</v>
      </c>
      <c r="E31" s="33">
        <v>57441</v>
      </c>
      <c r="F31" s="10">
        <f t="shared" si="0"/>
        <v>-40.175595734044329</v>
      </c>
      <c r="G31" s="1"/>
      <c r="H31" s="1"/>
      <c r="I31" s="1"/>
    </row>
    <row r="32" spans="1:9" x14ac:dyDescent="0.25">
      <c r="A32" s="11" t="s">
        <v>69</v>
      </c>
      <c r="B32" s="34">
        <v>458381</v>
      </c>
      <c r="C32" s="34">
        <v>448640</v>
      </c>
      <c r="D32" s="34">
        <v>2020713</v>
      </c>
      <c r="E32" s="34">
        <v>2272979</v>
      </c>
      <c r="F32" s="13">
        <f t="shared" si="0"/>
        <v>12.484009357093257</v>
      </c>
      <c r="G32" s="1"/>
      <c r="H32" s="1"/>
      <c r="I32" s="1"/>
    </row>
    <row r="33" spans="1:9" x14ac:dyDescent="0.25">
      <c r="A33" s="8" t="s">
        <v>70</v>
      </c>
      <c r="B33" s="33">
        <v>82154</v>
      </c>
      <c r="C33" s="33">
        <v>82901</v>
      </c>
      <c r="D33" s="33">
        <v>431840</v>
      </c>
      <c r="E33" s="33">
        <v>445084</v>
      </c>
      <c r="F33" s="10">
        <f t="shared" si="0"/>
        <v>3.0668766209707314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3661950</v>
      </c>
      <c r="C35" s="15">
        <f t="shared" ref="C35:E35" si="1">SUM(C7:C34)</f>
        <v>3741586</v>
      </c>
      <c r="D35" s="15">
        <f t="shared" si="1"/>
        <v>16541525</v>
      </c>
      <c r="E35" s="15">
        <f t="shared" si="1"/>
        <v>16766843</v>
      </c>
      <c r="F35" s="16">
        <f t="shared" si="0"/>
        <v>1.3621355951159302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3566115</v>
      </c>
      <c r="G38" s="42">
        <f>LOOKUP(E38,$A$38:$A$65,$C$38:$C$65)</f>
        <v>3567530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5554</v>
      </c>
      <c r="C39" s="41">
        <f t="shared" ref="C39:C65" si="5">D8</f>
        <v>72116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3125536</v>
      </c>
      <c r="G39" s="42">
        <f t="shared" ref="G39:G65" si="8">LOOKUP(E39,$A$38:$A$65,$C$38:$C$65)</f>
        <v>3117203</v>
      </c>
    </row>
    <row r="40" spans="1:9" x14ac:dyDescent="0.25">
      <c r="A40" s="42" t="str">
        <f t="shared" si="3"/>
        <v>ALMERIA</v>
      </c>
      <c r="B40" s="41">
        <f t="shared" si="4"/>
        <v>177134</v>
      </c>
      <c r="C40" s="41">
        <f t="shared" si="5"/>
        <v>193248</v>
      </c>
      <c r="D40" s="41">
        <f t="shared" si="6"/>
        <v>16</v>
      </c>
      <c r="E40" s="42" t="str">
        <f t="shared" si="2"/>
        <v>BAHIA DE ALGECIRAS</v>
      </c>
      <c r="F40" s="42">
        <f t="shared" si="7"/>
        <v>2280137</v>
      </c>
      <c r="G40" s="42">
        <f t="shared" si="8"/>
        <v>2001830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2272979</v>
      </c>
      <c r="G41" s="42">
        <f t="shared" si="8"/>
        <v>2020713</v>
      </c>
    </row>
    <row r="42" spans="1:9" x14ac:dyDescent="0.25">
      <c r="A42" s="42" t="str">
        <f t="shared" si="3"/>
        <v>BAHIA DE ALGECIRAS</v>
      </c>
      <c r="B42" s="41">
        <f t="shared" si="4"/>
        <v>2280137</v>
      </c>
      <c r="C42" s="41">
        <f t="shared" si="5"/>
        <v>2001830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1039881</v>
      </c>
      <c r="G42" s="42">
        <f t="shared" si="8"/>
        <v>1384341</v>
      </c>
    </row>
    <row r="43" spans="1:9" x14ac:dyDescent="0.25">
      <c r="A43" s="42" t="str">
        <f t="shared" si="3"/>
        <v>BAHIA DE CADIZ</v>
      </c>
      <c r="B43" s="41">
        <f t="shared" si="4"/>
        <v>444589</v>
      </c>
      <c r="C43" s="41">
        <f t="shared" si="5"/>
        <v>548748</v>
      </c>
      <c r="D43" s="41">
        <f t="shared" si="6"/>
        <v>9</v>
      </c>
      <c r="E43" s="42" t="str">
        <f t="shared" si="2"/>
        <v>LAS PALMAS</v>
      </c>
      <c r="F43" s="42">
        <f t="shared" si="7"/>
        <v>938971</v>
      </c>
      <c r="G43" s="42">
        <f t="shared" si="8"/>
        <v>953463</v>
      </c>
    </row>
    <row r="44" spans="1:9" x14ac:dyDescent="0.25">
      <c r="A44" s="42" t="str">
        <f t="shared" si="3"/>
        <v>BALEARES</v>
      </c>
      <c r="B44" s="41">
        <f t="shared" si="4"/>
        <v>3125536</v>
      </c>
      <c r="C44" s="41">
        <f t="shared" si="5"/>
        <v>3117203</v>
      </c>
      <c r="D44" s="41">
        <f t="shared" si="6"/>
        <v>2</v>
      </c>
      <c r="E44" s="42" t="str">
        <f t="shared" si="2"/>
        <v>SANTANDER</v>
      </c>
      <c r="F44" s="42">
        <f t="shared" si="7"/>
        <v>550151</v>
      </c>
      <c r="G44" s="42">
        <f t="shared" si="8"/>
        <v>502261</v>
      </c>
    </row>
    <row r="45" spans="1:9" x14ac:dyDescent="0.25">
      <c r="A45" s="42" t="str">
        <f t="shared" si="3"/>
        <v>BARCELONA</v>
      </c>
      <c r="B45" s="41">
        <f t="shared" si="4"/>
        <v>3566115</v>
      </c>
      <c r="C45" s="41">
        <f t="shared" si="5"/>
        <v>3567530</v>
      </c>
      <c r="D45" s="41">
        <f t="shared" si="6"/>
        <v>1</v>
      </c>
      <c r="E45" s="42" t="str">
        <f t="shared" si="2"/>
        <v>VIGO</v>
      </c>
      <c r="F45" s="42">
        <f t="shared" si="7"/>
        <v>445084</v>
      </c>
      <c r="G45" s="42">
        <f t="shared" si="8"/>
        <v>431840</v>
      </c>
    </row>
    <row r="46" spans="1:9" x14ac:dyDescent="0.25">
      <c r="A46" s="42" t="str">
        <f t="shared" si="3"/>
        <v>BILBAO</v>
      </c>
      <c r="B46" s="41">
        <f t="shared" si="4"/>
        <v>328224</v>
      </c>
      <c r="C46" s="41">
        <f t="shared" si="5"/>
        <v>459356</v>
      </c>
      <c r="D46" s="41">
        <f t="shared" si="6"/>
        <v>11</v>
      </c>
      <c r="E46" s="42" t="str">
        <f t="shared" si="2"/>
        <v>BAHIA DE CADIZ</v>
      </c>
      <c r="F46" s="42">
        <f t="shared" si="7"/>
        <v>444589</v>
      </c>
      <c r="G46" s="42">
        <f t="shared" si="8"/>
        <v>548748</v>
      </c>
    </row>
    <row r="47" spans="1:9" x14ac:dyDescent="0.25">
      <c r="A47" s="42" t="str">
        <f t="shared" si="3"/>
        <v>CARTAGENA</v>
      </c>
      <c r="B47" s="41">
        <f t="shared" si="4"/>
        <v>984</v>
      </c>
      <c r="C47" s="41">
        <f t="shared" si="5"/>
        <v>1849</v>
      </c>
      <c r="D47" s="41">
        <f t="shared" si="6"/>
        <v>25</v>
      </c>
      <c r="E47" s="42" t="str">
        <f t="shared" si="2"/>
        <v>CEUTA</v>
      </c>
      <c r="F47" s="42">
        <f t="shared" si="7"/>
        <v>338612</v>
      </c>
      <c r="G47" s="42">
        <f t="shared" si="8"/>
        <v>367244</v>
      </c>
    </row>
    <row r="48" spans="1:9" x14ac:dyDescent="0.25">
      <c r="A48" s="42" t="str">
        <f t="shared" si="3"/>
        <v>CASTELLON</v>
      </c>
      <c r="B48" s="41">
        <f t="shared" si="4"/>
        <v>159964</v>
      </c>
      <c r="C48" s="41">
        <f t="shared" si="5"/>
        <v>67242</v>
      </c>
      <c r="D48" s="41">
        <f t="shared" si="6"/>
        <v>17</v>
      </c>
      <c r="E48" s="42" t="str">
        <f t="shared" si="2"/>
        <v>BILBAO</v>
      </c>
      <c r="F48" s="42">
        <f t="shared" si="7"/>
        <v>328224</v>
      </c>
      <c r="G48" s="42">
        <f t="shared" si="8"/>
        <v>459356</v>
      </c>
    </row>
    <row r="49" spans="1:7" x14ac:dyDescent="0.25">
      <c r="A49" s="42" t="str">
        <f t="shared" si="3"/>
        <v>CEUTA</v>
      </c>
      <c r="B49" s="41">
        <f t="shared" si="4"/>
        <v>338612</v>
      </c>
      <c r="C49" s="41">
        <f t="shared" si="5"/>
        <v>367244</v>
      </c>
      <c r="D49" s="41">
        <f t="shared" si="6"/>
        <v>10</v>
      </c>
      <c r="E49" s="42" t="str">
        <f t="shared" si="2"/>
        <v>PASAIA</v>
      </c>
      <c r="F49" s="42">
        <f t="shared" si="7"/>
        <v>245027</v>
      </c>
      <c r="G49" s="42">
        <f t="shared" si="8"/>
        <v>189063</v>
      </c>
    </row>
    <row r="50" spans="1:7" x14ac:dyDescent="0.25">
      <c r="A50" s="42" t="str">
        <f t="shared" si="3"/>
        <v>FERROL-SAN CIBRAO</v>
      </c>
      <c r="B50" s="41">
        <f t="shared" si="4"/>
        <v>37237</v>
      </c>
      <c r="C50" s="41">
        <f t="shared" si="5"/>
        <v>45849</v>
      </c>
      <c r="D50" s="41">
        <f t="shared" si="6"/>
        <v>20</v>
      </c>
      <c r="E50" s="42" t="str">
        <f t="shared" si="2"/>
        <v>GIJON</v>
      </c>
      <c r="F50" s="42">
        <f t="shared" si="7"/>
        <v>230288</v>
      </c>
      <c r="G50" s="42">
        <f t="shared" si="8"/>
        <v>423</v>
      </c>
    </row>
    <row r="51" spans="1:7" x14ac:dyDescent="0.25">
      <c r="A51" s="42" t="str">
        <f t="shared" si="3"/>
        <v>GIJON</v>
      </c>
      <c r="B51" s="41">
        <f t="shared" si="4"/>
        <v>230288</v>
      </c>
      <c r="C51" s="41">
        <f t="shared" si="5"/>
        <v>423</v>
      </c>
      <c r="D51" s="41">
        <f t="shared" si="6"/>
        <v>13</v>
      </c>
      <c r="E51" s="42" t="str">
        <f t="shared" si="2"/>
        <v>MELILLA</v>
      </c>
      <c r="F51" s="42">
        <f t="shared" si="7"/>
        <v>228872</v>
      </c>
      <c r="G51" s="42">
        <f t="shared" si="8"/>
        <v>230102</v>
      </c>
    </row>
    <row r="52" spans="1:7" x14ac:dyDescent="0.25">
      <c r="A52" s="42" t="str">
        <f t="shared" si="3"/>
        <v>HUELVA</v>
      </c>
      <c r="B52" s="41">
        <f t="shared" si="4"/>
        <v>1023</v>
      </c>
      <c r="C52" s="41">
        <f t="shared" si="5"/>
        <v>0</v>
      </c>
      <c r="D52" s="41">
        <f t="shared" si="6"/>
        <v>24</v>
      </c>
      <c r="E52" s="42" t="str">
        <f t="shared" si="2"/>
        <v>MALAGA</v>
      </c>
      <c r="F52" s="42">
        <f t="shared" si="7"/>
        <v>180500</v>
      </c>
      <c r="G52" s="42">
        <f t="shared" si="8"/>
        <v>193982</v>
      </c>
    </row>
    <row r="53" spans="1:7" x14ac:dyDescent="0.25">
      <c r="A53" s="42" t="str">
        <f t="shared" si="3"/>
        <v>LAS PALMAS</v>
      </c>
      <c r="B53" s="41">
        <f t="shared" si="4"/>
        <v>938971</v>
      </c>
      <c r="C53" s="41">
        <f t="shared" si="5"/>
        <v>953463</v>
      </c>
      <c r="D53" s="41">
        <f t="shared" si="6"/>
        <v>6</v>
      </c>
      <c r="E53" s="42" t="str">
        <f t="shared" si="2"/>
        <v>ALMERIA</v>
      </c>
      <c r="F53" s="42">
        <f t="shared" si="7"/>
        <v>177134</v>
      </c>
      <c r="G53" s="42">
        <f t="shared" si="8"/>
        <v>193248</v>
      </c>
    </row>
    <row r="54" spans="1:7" x14ac:dyDescent="0.25">
      <c r="A54" s="42" t="str">
        <f t="shared" si="3"/>
        <v>MALAGA</v>
      </c>
      <c r="B54" s="41">
        <f t="shared" si="4"/>
        <v>180500</v>
      </c>
      <c r="C54" s="41">
        <f t="shared" si="5"/>
        <v>193982</v>
      </c>
      <c r="D54" s="41">
        <f t="shared" si="6"/>
        <v>15</v>
      </c>
      <c r="E54" s="42" t="str">
        <f t="shared" si="2"/>
        <v>CASTELLON</v>
      </c>
      <c r="F54" s="42">
        <f t="shared" si="7"/>
        <v>159964</v>
      </c>
      <c r="G54" s="42">
        <f t="shared" si="8"/>
        <v>67242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109236</v>
      </c>
      <c r="G55" s="42">
        <f t="shared" si="8"/>
        <v>85029</v>
      </c>
    </row>
    <row r="56" spans="1:7" x14ac:dyDescent="0.25">
      <c r="A56" s="42" t="str">
        <f t="shared" si="3"/>
        <v>MELILLA</v>
      </c>
      <c r="B56" s="41">
        <f t="shared" si="4"/>
        <v>228872</v>
      </c>
      <c r="C56" s="41">
        <f t="shared" si="5"/>
        <v>230102</v>
      </c>
      <c r="D56" s="41">
        <f t="shared" si="6"/>
        <v>14</v>
      </c>
      <c r="E56" s="42" t="str">
        <f t="shared" si="2"/>
        <v>TARRAGONA</v>
      </c>
      <c r="F56" s="42">
        <f t="shared" si="9"/>
        <v>57441</v>
      </c>
      <c r="G56" s="42">
        <f t="shared" si="8"/>
        <v>96016</v>
      </c>
    </row>
    <row r="57" spans="1:7" x14ac:dyDescent="0.25">
      <c r="A57" s="42" t="str">
        <f t="shared" si="3"/>
        <v>MOTRIL</v>
      </c>
      <c r="B57" s="41">
        <f t="shared" si="4"/>
        <v>2104</v>
      </c>
      <c r="C57" s="41">
        <f t="shared" si="5"/>
        <v>6924</v>
      </c>
      <c r="D57" s="41">
        <f t="shared" si="6"/>
        <v>22</v>
      </c>
      <c r="E57" s="42" t="str">
        <f t="shared" si="2"/>
        <v>FERROL-SAN CIBRAO</v>
      </c>
      <c r="F57" s="42">
        <f t="shared" si="9"/>
        <v>37237</v>
      </c>
      <c r="G57" s="42">
        <f t="shared" si="8"/>
        <v>45849</v>
      </c>
    </row>
    <row r="58" spans="1:7" x14ac:dyDescent="0.25">
      <c r="A58" s="42" t="str">
        <f t="shared" si="3"/>
        <v>PASAIA</v>
      </c>
      <c r="B58" s="41">
        <f t="shared" si="4"/>
        <v>245027</v>
      </c>
      <c r="C58" s="41">
        <f t="shared" si="5"/>
        <v>189063</v>
      </c>
      <c r="D58" s="41">
        <f t="shared" si="6"/>
        <v>12</v>
      </c>
      <c r="E58" s="42" t="str">
        <f t="shared" si="2"/>
        <v>ALICANTE</v>
      </c>
      <c r="F58" s="42">
        <f t="shared" si="9"/>
        <v>5554</v>
      </c>
      <c r="G58" s="42">
        <f t="shared" si="8"/>
        <v>72116</v>
      </c>
    </row>
    <row r="59" spans="1:7" x14ac:dyDescent="0.25">
      <c r="A59" s="42" t="str">
        <f t="shared" si="3"/>
        <v>SANTA CRUZ DE TENERIFE</v>
      </c>
      <c r="B59" s="41">
        <f t="shared" si="4"/>
        <v>1039881</v>
      </c>
      <c r="C59" s="41">
        <f t="shared" si="5"/>
        <v>1384341</v>
      </c>
      <c r="D59" s="41">
        <f t="shared" si="6"/>
        <v>5</v>
      </c>
      <c r="E59" s="42" t="str">
        <f t="shared" si="2"/>
        <v>MOTRIL</v>
      </c>
      <c r="F59" s="42">
        <f t="shared" si="9"/>
        <v>2104</v>
      </c>
      <c r="G59" s="42">
        <f t="shared" si="8"/>
        <v>6924</v>
      </c>
    </row>
    <row r="60" spans="1:7" x14ac:dyDescent="0.25">
      <c r="A60" s="42" t="str">
        <f t="shared" si="3"/>
        <v>SANTANDER</v>
      </c>
      <c r="B60" s="41">
        <f t="shared" si="4"/>
        <v>550151</v>
      </c>
      <c r="C60" s="41">
        <f t="shared" si="5"/>
        <v>502261</v>
      </c>
      <c r="D60" s="41">
        <f t="shared" si="6"/>
        <v>7</v>
      </c>
      <c r="E60" s="42" t="str">
        <f t="shared" si="2"/>
        <v>VILAGARCIA</v>
      </c>
      <c r="F60" s="42">
        <f t="shared" si="9"/>
        <v>1200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109236</v>
      </c>
      <c r="C61" s="41">
        <f t="shared" si="5"/>
        <v>85029</v>
      </c>
      <c r="D61" s="41">
        <f t="shared" si="6"/>
        <v>18</v>
      </c>
      <c r="E61" s="42" t="str">
        <f t="shared" si="2"/>
        <v>HUELVA</v>
      </c>
      <c r="F61" s="42">
        <f t="shared" si="9"/>
        <v>1023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57441</v>
      </c>
      <c r="C62" s="41">
        <f t="shared" si="5"/>
        <v>96016</v>
      </c>
      <c r="D62" s="41">
        <f t="shared" si="6"/>
        <v>19</v>
      </c>
      <c r="E62" s="42" t="str">
        <f t="shared" si="2"/>
        <v>CARTAGENA</v>
      </c>
      <c r="F62" s="42">
        <f t="shared" si="9"/>
        <v>984</v>
      </c>
      <c r="G62" s="42">
        <f t="shared" si="8"/>
        <v>1849</v>
      </c>
    </row>
    <row r="63" spans="1:7" x14ac:dyDescent="0.25">
      <c r="A63" s="42" t="str">
        <f t="shared" si="3"/>
        <v>VALENCIA</v>
      </c>
      <c r="B63" s="41">
        <f t="shared" si="4"/>
        <v>2272979</v>
      </c>
      <c r="C63" s="41">
        <f t="shared" si="5"/>
        <v>2020713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445084</v>
      </c>
      <c r="C64" s="41">
        <f t="shared" si="5"/>
        <v>431840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503</v>
      </c>
      <c r="C7" s="35">
        <v>461</v>
      </c>
      <c r="D7" s="35">
        <v>2163</v>
      </c>
      <c r="E7" s="35">
        <v>2157</v>
      </c>
      <c r="F7" s="10">
        <f>((E7*100)/D7)-100</f>
        <v>-0.27739251040222257</v>
      </c>
      <c r="G7" s="1"/>
      <c r="H7" s="1"/>
      <c r="I7" s="1"/>
    </row>
    <row r="8" spans="1:12" x14ac:dyDescent="0.25">
      <c r="A8" s="11" t="s">
        <v>45</v>
      </c>
      <c r="B8" s="36">
        <v>14700</v>
      </c>
      <c r="C8" s="36">
        <v>10781</v>
      </c>
      <c r="D8" s="36">
        <v>61451</v>
      </c>
      <c r="E8" s="36">
        <v>63103</v>
      </c>
      <c r="F8" s="13">
        <f t="shared" ref="F8:F35" si="0">((E8*100)/D8)-100</f>
        <v>2.6883207759027528</v>
      </c>
      <c r="G8" s="1"/>
      <c r="H8" s="1"/>
      <c r="I8" s="1"/>
    </row>
    <row r="9" spans="1:12" x14ac:dyDescent="0.25">
      <c r="A9" s="8" t="s">
        <v>46</v>
      </c>
      <c r="B9" s="35">
        <v>269</v>
      </c>
      <c r="C9" s="35">
        <v>406</v>
      </c>
      <c r="D9" s="35">
        <v>1062</v>
      </c>
      <c r="E9" s="35">
        <v>1416</v>
      </c>
      <c r="F9" s="10">
        <f t="shared" si="0"/>
        <v>33.333333333333343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255636</v>
      </c>
      <c r="C11" s="35">
        <v>286754</v>
      </c>
      <c r="D11" s="35">
        <v>1259164</v>
      </c>
      <c r="E11" s="35">
        <v>1228623</v>
      </c>
      <c r="F11" s="10">
        <f t="shared" si="0"/>
        <v>-2.4254981876864292</v>
      </c>
      <c r="G11" s="1"/>
      <c r="H11" s="1"/>
      <c r="I11" s="1"/>
    </row>
    <row r="12" spans="1:12" x14ac:dyDescent="0.25">
      <c r="A12" s="11" t="s">
        <v>49</v>
      </c>
      <c r="B12" s="36">
        <v>9573</v>
      </c>
      <c r="C12" s="36">
        <v>7803.5</v>
      </c>
      <c r="D12" s="36">
        <v>49466.5</v>
      </c>
      <c r="E12" s="36">
        <v>33672.5</v>
      </c>
      <c r="F12" s="13">
        <f t="shared" si="0"/>
        <v>-31.928679004983167</v>
      </c>
      <c r="G12" s="1"/>
      <c r="H12" s="1"/>
      <c r="I12" s="1"/>
    </row>
    <row r="13" spans="1:12" x14ac:dyDescent="0.25">
      <c r="A13" s="8" t="s">
        <v>50</v>
      </c>
      <c r="B13" s="35">
        <v>7825</v>
      </c>
      <c r="C13" s="35">
        <v>7367</v>
      </c>
      <c r="D13" s="35">
        <v>34039</v>
      </c>
      <c r="E13" s="35">
        <v>29009</v>
      </c>
      <c r="F13" s="10">
        <f t="shared" si="0"/>
        <v>-14.777167366843912</v>
      </c>
      <c r="G13" s="1"/>
      <c r="H13" s="1"/>
      <c r="I13" s="1"/>
    </row>
    <row r="14" spans="1:12" x14ac:dyDescent="0.25">
      <c r="A14" s="11" t="s">
        <v>51</v>
      </c>
      <c r="B14" s="36">
        <v>158846</v>
      </c>
      <c r="C14" s="36">
        <v>192199.5</v>
      </c>
      <c r="D14" s="36">
        <v>746608.5</v>
      </c>
      <c r="E14" s="36">
        <v>884297.5</v>
      </c>
      <c r="F14" s="13">
        <f t="shared" si="0"/>
        <v>18.441927730530793</v>
      </c>
      <c r="G14" s="1"/>
      <c r="H14" s="1"/>
      <c r="I14" s="1"/>
    </row>
    <row r="15" spans="1:12" x14ac:dyDescent="0.25">
      <c r="A15" s="8" t="s">
        <v>52</v>
      </c>
      <c r="B15" s="35">
        <v>35498.25</v>
      </c>
      <c r="C15" s="35">
        <v>44796.75</v>
      </c>
      <c r="D15" s="35">
        <v>194288.75</v>
      </c>
      <c r="E15" s="35">
        <v>218393</v>
      </c>
      <c r="F15" s="10">
        <f t="shared" si="0"/>
        <v>12.406405414621275</v>
      </c>
      <c r="G15" s="1"/>
      <c r="H15" s="1"/>
      <c r="I15" s="1"/>
    </row>
    <row r="16" spans="1:12" x14ac:dyDescent="0.25">
      <c r="A16" s="11" t="s">
        <v>53</v>
      </c>
      <c r="B16" s="36">
        <v>5486</v>
      </c>
      <c r="C16" s="36">
        <v>6616</v>
      </c>
      <c r="D16" s="36">
        <v>24516</v>
      </c>
      <c r="E16" s="36">
        <v>29007</v>
      </c>
      <c r="F16" s="13">
        <f t="shared" si="0"/>
        <v>18.318649045521298</v>
      </c>
      <c r="G16" s="1"/>
      <c r="H16" s="1"/>
      <c r="I16" s="1"/>
    </row>
    <row r="17" spans="1:9" x14ac:dyDescent="0.25">
      <c r="A17" s="8" t="s">
        <v>54</v>
      </c>
      <c r="B17" s="35">
        <v>8903</v>
      </c>
      <c r="C17" s="35">
        <v>11656</v>
      </c>
      <c r="D17" s="35">
        <v>35347</v>
      </c>
      <c r="E17" s="35">
        <v>49271</v>
      </c>
      <c r="F17" s="10">
        <f t="shared" si="0"/>
        <v>39.392310521402095</v>
      </c>
      <c r="G17" s="1"/>
      <c r="H17" s="1"/>
      <c r="I17" s="1"/>
    </row>
    <row r="18" spans="1:9" x14ac:dyDescent="0.25">
      <c r="A18" s="11" t="s">
        <v>55</v>
      </c>
      <c r="B18" s="36">
        <v>795</v>
      </c>
      <c r="C18" s="36">
        <v>849</v>
      </c>
      <c r="D18" s="36">
        <v>3782</v>
      </c>
      <c r="E18" s="36">
        <v>3883</v>
      </c>
      <c r="F18" s="13">
        <f t="shared" si="0"/>
        <v>2.6705446853516719</v>
      </c>
      <c r="G18" s="1"/>
      <c r="H18" s="1"/>
      <c r="I18" s="1"/>
    </row>
    <row r="19" spans="1:9" x14ac:dyDescent="0.25">
      <c r="A19" s="8" t="s">
        <v>56</v>
      </c>
      <c r="B19" s="35">
        <v>34</v>
      </c>
      <c r="C19" s="35">
        <v>38</v>
      </c>
      <c r="D19" s="35">
        <v>170</v>
      </c>
      <c r="E19" s="35">
        <v>191</v>
      </c>
      <c r="F19" s="10">
        <f t="shared" si="0"/>
        <v>12.352941176470594</v>
      </c>
      <c r="G19" s="1"/>
      <c r="H19" s="1"/>
      <c r="I19" s="1"/>
    </row>
    <row r="20" spans="1:9" x14ac:dyDescent="0.25">
      <c r="A20" s="11" t="s">
        <v>57</v>
      </c>
      <c r="B20" s="36">
        <v>2616</v>
      </c>
      <c r="C20" s="36">
        <v>2729</v>
      </c>
      <c r="D20" s="36">
        <v>13371</v>
      </c>
      <c r="E20" s="36">
        <v>14621</v>
      </c>
      <c r="F20" s="13">
        <f t="shared" si="0"/>
        <v>9.348590232592926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285</v>
      </c>
      <c r="D21" s="35">
        <v>0</v>
      </c>
      <c r="E21" s="35">
        <v>285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95717</v>
      </c>
      <c r="C22" s="36">
        <v>93532</v>
      </c>
      <c r="D22" s="36">
        <v>436820</v>
      </c>
      <c r="E22" s="36">
        <v>458136</v>
      </c>
      <c r="F22" s="13">
        <f t="shared" si="0"/>
        <v>4.8798131953665091</v>
      </c>
      <c r="G22" s="1"/>
      <c r="H22" s="1"/>
      <c r="I22" s="1"/>
    </row>
    <row r="23" spans="1:9" x14ac:dyDescent="0.25">
      <c r="A23" s="8" t="s">
        <v>60</v>
      </c>
      <c r="B23" s="35">
        <v>26055</v>
      </c>
      <c r="C23" s="35">
        <v>25739</v>
      </c>
      <c r="D23" s="35">
        <v>134576</v>
      </c>
      <c r="E23" s="35">
        <v>132982</v>
      </c>
      <c r="F23" s="10">
        <f t="shared" si="0"/>
        <v>-1.18446082510998</v>
      </c>
      <c r="G23" s="1"/>
      <c r="H23" s="1"/>
      <c r="I23" s="1"/>
    </row>
    <row r="24" spans="1:9" x14ac:dyDescent="0.25">
      <c r="A24" s="11" t="s">
        <v>61</v>
      </c>
      <c r="B24" s="36">
        <v>3759</v>
      </c>
      <c r="C24" s="36">
        <v>4371</v>
      </c>
      <c r="D24" s="36">
        <v>19878</v>
      </c>
      <c r="E24" s="36">
        <v>20294</v>
      </c>
      <c r="F24" s="13">
        <f t="shared" si="0"/>
        <v>2.0927658718180879</v>
      </c>
      <c r="G24" s="1"/>
      <c r="H24" s="1"/>
      <c r="I24" s="1"/>
    </row>
    <row r="25" spans="1:9" x14ac:dyDescent="0.25">
      <c r="A25" s="8" t="s">
        <v>62</v>
      </c>
      <c r="B25" s="35">
        <v>1963</v>
      </c>
      <c r="C25" s="35">
        <v>2454</v>
      </c>
      <c r="D25" s="35">
        <v>9376</v>
      </c>
      <c r="E25" s="35">
        <v>9429</v>
      </c>
      <c r="F25" s="10">
        <f t="shared" si="0"/>
        <v>0.56527303754266711</v>
      </c>
      <c r="G25" s="1"/>
      <c r="H25" s="1"/>
      <c r="I25" s="1"/>
    </row>
    <row r="26" spans="1:9" x14ac:dyDescent="0.25">
      <c r="A26" s="11" t="s">
        <v>63</v>
      </c>
      <c r="B26" s="36">
        <v>145</v>
      </c>
      <c r="C26" s="36">
        <v>317</v>
      </c>
      <c r="D26" s="36">
        <v>1127</v>
      </c>
      <c r="E26" s="36">
        <v>1751</v>
      </c>
      <c r="F26" s="13">
        <f t="shared" si="0"/>
        <v>55.368234250221832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29066</v>
      </c>
      <c r="C28" s="36">
        <v>24534</v>
      </c>
      <c r="D28" s="36">
        <v>147065</v>
      </c>
      <c r="E28" s="36">
        <v>135867</v>
      </c>
      <c r="F28" s="13">
        <f t="shared" si="0"/>
        <v>-7.6143201985516669</v>
      </c>
      <c r="G28" s="1"/>
      <c r="H28" s="1"/>
      <c r="I28" s="1"/>
    </row>
    <row r="29" spans="1:9" x14ac:dyDescent="0.25">
      <c r="A29" s="8" t="s">
        <v>66</v>
      </c>
      <c r="B29" s="35">
        <v>67</v>
      </c>
      <c r="C29" s="35">
        <v>156</v>
      </c>
      <c r="D29" s="35">
        <v>440</v>
      </c>
      <c r="E29" s="35">
        <v>835</v>
      </c>
      <c r="F29" s="10">
        <f t="shared" si="0"/>
        <v>89.77272727272728</v>
      </c>
      <c r="G29" s="1"/>
      <c r="H29" s="1"/>
      <c r="I29" s="1"/>
    </row>
    <row r="30" spans="1:9" x14ac:dyDescent="0.25">
      <c r="A30" s="11" t="s">
        <v>67</v>
      </c>
      <c r="B30" s="36">
        <v>12651</v>
      </c>
      <c r="C30" s="36">
        <v>13746</v>
      </c>
      <c r="D30" s="36">
        <v>59969</v>
      </c>
      <c r="E30" s="36">
        <v>68401</v>
      </c>
      <c r="F30" s="13">
        <f t="shared" si="0"/>
        <v>14.060597975620738</v>
      </c>
      <c r="G30" s="1"/>
      <c r="H30" s="1"/>
      <c r="I30" s="1"/>
    </row>
    <row r="31" spans="1:9" x14ac:dyDescent="0.25">
      <c r="A31" s="8" t="s">
        <v>68</v>
      </c>
      <c r="B31" s="35">
        <v>19960</v>
      </c>
      <c r="C31" s="35">
        <v>19868</v>
      </c>
      <c r="D31" s="35">
        <v>107270</v>
      </c>
      <c r="E31" s="35">
        <v>94341</v>
      </c>
      <c r="F31" s="10">
        <f t="shared" si="0"/>
        <v>-12.052764053323386</v>
      </c>
      <c r="G31" s="1"/>
      <c r="H31" s="1"/>
      <c r="I31" s="1"/>
    </row>
    <row r="32" spans="1:9" x14ac:dyDescent="0.25">
      <c r="A32" s="11" t="s">
        <v>69</v>
      </c>
      <c r="B32" s="36">
        <v>364186</v>
      </c>
      <c r="C32" s="36">
        <v>397268</v>
      </c>
      <c r="D32" s="36">
        <v>1636440</v>
      </c>
      <c r="E32" s="36">
        <v>1763694</v>
      </c>
      <c r="F32" s="13">
        <f t="shared" si="0"/>
        <v>7.7762704407127643</v>
      </c>
      <c r="G32" s="1"/>
      <c r="H32" s="1"/>
      <c r="I32" s="1"/>
    </row>
    <row r="33" spans="1:9" x14ac:dyDescent="0.25">
      <c r="A33" s="8" t="s">
        <v>70</v>
      </c>
      <c r="B33" s="35">
        <v>17454</v>
      </c>
      <c r="C33" s="35">
        <v>18289</v>
      </c>
      <c r="D33" s="35">
        <v>86108</v>
      </c>
      <c r="E33" s="35">
        <v>90508.5</v>
      </c>
      <c r="F33" s="10">
        <f t="shared" si="0"/>
        <v>5.1104426998652883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0</v>
      </c>
      <c r="D34" s="36">
        <v>589</v>
      </c>
      <c r="E34" s="36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1071707.25</v>
      </c>
      <c r="C35" s="15">
        <f t="shared" ref="C35:E35" si="1">SUM(C7:C34)</f>
        <v>1173015.75</v>
      </c>
      <c r="D35" s="15">
        <f t="shared" si="1"/>
        <v>5065086.75</v>
      </c>
      <c r="E35" s="15">
        <f t="shared" si="1"/>
        <v>5334198.5</v>
      </c>
      <c r="F35" s="16">
        <f t="shared" si="0"/>
        <v>5.3130728708644597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2157</v>
      </c>
      <c r="C38" s="41">
        <f>D7</f>
        <v>2163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1763694</v>
      </c>
      <c r="G38" s="42">
        <f>LOOKUP(E38,$A$38:$A$65,$C$38:$C$65)</f>
        <v>1636440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63103</v>
      </c>
      <c r="C39" s="41">
        <f t="shared" ref="C39:C65" si="5">D8</f>
        <v>61451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1228623</v>
      </c>
      <c r="G39" s="42">
        <f t="shared" ref="G39:G65" si="8">LOOKUP(E39,$A$38:$A$65,$C$38:$C$65)</f>
        <v>1259164</v>
      </c>
    </row>
    <row r="40" spans="1:9" x14ac:dyDescent="0.25">
      <c r="A40" s="42" t="str">
        <f t="shared" si="3"/>
        <v>ALMERIA</v>
      </c>
      <c r="B40" s="41">
        <f t="shared" si="4"/>
        <v>1416</v>
      </c>
      <c r="C40" s="41">
        <f t="shared" si="5"/>
        <v>1062</v>
      </c>
      <c r="D40" s="41">
        <f t="shared" si="6"/>
        <v>22</v>
      </c>
      <c r="E40" s="42" t="str">
        <f t="shared" si="2"/>
        <v>BARCELONA</v>
      </c>
      <c r="F40" s="42">
        <f t="shared" si="7"/>
        <v>884297.5</v>
      </c>
      <c r="G40" s="42">
        <f t="shared" si="8"/>
        <v>746608.5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458136</v>
      </c>
      <c r="G41" s="42">
        <f t="shared" si="8"/>
        <v>436820</v>
      </c>
    </row>
    <row r="42" spans="1:9" x14ac:dyDescent="0.25">
      <c r="A42" s="42" t="str">
        <f t="shared" si="3"/>
        <v>BAHIA DE ALGECIRAS</v>
      </c>
      <c r="B42" s="41">
        <f t="shared" si="4"/>
        <v>1228623</v>
      </c>
      <c r="C42" s="41">
        <f t="shared" si="5"/>
        <v>1259164</v>
      </c>
      <c r="D42" s="41">
        <f t="shared" si="6"/>
        <v>2</v>
      </c>
      <c r="E42" s="42" t="str">
        <f t="shared" si="2"/>
        <v>BILBAO</v>
      </c>
      <c r="F42" s="42">
        <f t="shared" si="7"/>
        <v>218393</v>
      </c>
      <c r="G42" s="42">
        <f t="shared" si="8"/>
        <v>194288.75</v>
      </c>
    </row>
    <row r="43" spans="1:9" x14ac:dyDescent="0.25">
      <c r="A43" s="42" t="str">
        <f t="shared" si="3"/>
        <v>BAHIA DE CADIZ</v>
      </c>
      <c r="B43" s="41">
        <f t="shared" si="4"/>
        <v>33672.5</v>
      </c>
      <c r="C43" s="41">
        <f t="shared" si="5"/>
        <v>49466.5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135867</v>
      </c>
      <c r="G43" s="42">
        <f t="shared" si="8"/>
        <v>147065</v>
      </c>
    </row>
    <row r="44" spans="1:9" x14ac:dyDescent="0.25">
      <c r="A44" s="42" t="str">
        <f t="shared" si="3"/>
        <v>BALEARES</v>
      </c>
      <c r="B44" s="41">
        <f t="shared" si="4"/>
        <v>29009</v>
      </c>
      <c r="C44" s="41">
        <f t="shared" si="5"/>
        <v>34039</v>
      </c>
      <c r="D44" s="41">
        <f t="shared" si="6"/>
        <v>14</v>
      </c>
      <c r="E44" s="42" t="str">
        <f t="shared" si="2"/>
        <v>MALAGA</v>
      </c>
      <c r="F44" s="42">
        <f t="shared" si="7"/>
        <v>132982</v>
      </c>
      <c r="G44" s="42">
        <f t="shared" si="8"/>
        <v>134576</v>
      </c>
    </row>
    <row r="45" spans="1:9" x14ac:dyDescent="0.25">
      <c r="A45" s="42" t="str">
        <f t="shared" si="3"/>
        <v>BARCELONA</v>
      </c>
      <c r="B45" s="41">
        <f t="shared" si="4"/>
        <v>884297.5</v>
      </c>
      <c r="C45" s="41">
        <f t="shared" si="5"/>
        <v>746608.5</v>
      </c>
      <c r="D45" s="41">
        <f t="shared" si="6"/>
        <v>3</v>
      </c>
      <c r="E45" s="42" t="str">
        <f t="shared" si="2"/>
        <v>TARRAGONA</v>
      </c>
      <c r="F45" s="42">
        <f t="shared" si="7"/>
        <v>94341</v>
      </c>
      <c r="G45" s="42">
        <f t="shared" si="8"/>
        <v>107270</v>
      </c>
    </row>
    <row r="46" spans="1:9" x14ac:dyDescent="0.25">
      <c r="A46" s="42" t="str">
        <f t="shared" si="3"/>
        <v>BILBAO</v>
      </c>
      <c r="B46" s="41">
        <f t="shared" si="4"/>
        <v>218393</v>
      </c>
      <c r="C46" s="41">
        <f t="shared" si="5"/>
        <v>194288.75</v>
      </c>
      <c r="D46" s="41">
        <f t="shared" si="6"/>
        <v>5</v>
      </c>
      <c r="E46" s="42" t="str">
        <f t="shared" si="2"/>
        <v>VIGO</v>
      </c>
      <c r="F46" s="42">
        <f t="shared" si="7"/>
        <v>90508.5</v>
      </c>
      <c r="G46" s="42">
        <f t="shared" si="8"/>
        <v>86108</v>
      </c>
    </row>
    <row r="47" spans="1:9" x14ac:dyDescent="0.25">
      <c r="A47" s="42" t="str">
        <f t="shared" si="3"/>
        <v>CARTAGENA</v>
      </c>
      <c r="B47" s="41">
        <f t="shared" si="4"/>
        <v>29007</v>
      </c>
      <c r="C47" s="41">
        <f t="shared" si="5"/>
        <v>24516</v>
      </c>
      <c r="D47" s="41">
        <f t="shared" si="6"/>
        <v>15</v>
      </c>
      <c r="E47" s="42" t="str">
        <f t="shared" si="2"/>
        <v>SEVILLA</v>
      </c>
      <c r="F47" s="42">
        <f t="shared" si="7"/>
        <v>68401</v>
      </c>
      <c r="G47" s="42">
        <f t="shared" si="8"/>
        <v>59969</v>
      </c>
    </row>
    <row r="48" spans="1:9" x14ac:dyDescent="0.25">
      <c r="A48" s="42" t="str">
        <f t="shared" si="3"/>
        <v>CASTELLON</v>
      </c>
      <c r="B48" s="41">
        <f t="shared" si="4"/>
        <v>49271</v>
      </c>
      <c r="C48" s="41">
        <f t="shared" si="5"/>
        <v>35347</v>
      </c>
      <c r="D48" s="41">
        <f t="shared" si="6"/>
        <v>12</v>
      </c>
      <c r="E48" s="42" t="str">
        <f t="shared" si="2"/>
        <v>ALICANTE</v>
      </c>
      <c r="F48" s="42">
        <f t="shared" si="7"/>
        <v>63103</v>
      </c>
      <c r="G48" s="42">
        <f t="shared" si="8"/>
        <v>61451</v>
      </c>
    </row>
    <row r="49" spans="1:7" x14ac:dyDescent="0.25">
      <c r="A49" s="42" t="str">
        <f t="shared" si="3"/>
        <v>CEUTA</v>
      </c>
      <c r="B49" s="41">
        <f t="shared" si="4"/>
        <v>3883</v>
      </c>
      <c r="C49" s="41">
        <f t="shared" si="5"/>
        <v>3782</v>
      </c>
      <c r="D49" s="41">
        <f t="shared" si="6"/>
        <v>19</v>
      </c>
      <c r="E49" s="42" t="str">
        <f t="shared" si="2"/>
        <v>CASTELLON</v>
      </c>
      <c r="F49" s="42">
        <f t="shared" si="7"/>
        <v>49271</v>
      </c>
      <c r="G49" s="42">
        <f t="shared" si="8"/>
        <v>35347</v>
      </c>
    </row>
    <row r="50" spans="1:7" x14ac:dyDescent="0.25">
      <c r="A50" s="42" t="str">
        <f t="shared" si="3"/>
        <v>FERROL-SAN CIBRAO</v>
      </c>
      <c r="B50" s="41">
        <f t="shared" si="4"/>
        <v>191</v>
      </c>
      <c r="C50" s="41">
        <f t="shared" si="5"/>
        <v>170</v>
      </c>
      <c r="D50" s="41">
        <f t="shared" si="6"/>
        <v>25</v>
      </c>
      <c r="E50" s="42" t="str">
        <f t="shared" si="2"/>
        <v>BAHIA DE CADIZ</v>
      </c>
      <c r="F50" s="42">
        <f t="shared" si="7"/>
        <v>33672.5</v>
      </c>
      <c r="G50" s="42">
        <f t="shared" si="8"/>
        <v>49466.5</v>
      </c>
    </row>
    <row r="51" spans="1:7" x14ac:dyDescent="0.25">
      <c r="A51" s="42" t="str">
        <f t="shared" si="3"/>
        <v>GIJON</v>
      </c>
      <c r="B51" s="41">
        <f t="shared" si="4"/>
        <v>14621</v>
      </c>
      <c r="C51" s="41">
        <f t="shared" si="5"/>
        <v>13371</v>
      </c>
      <c r="D51" s="41">
        <f t="shared" si="6"/>
        <v>17</v>
      </c>
      <c r="E51" s="42" t="str">
        <f t="shared" si="2"/>
        <v>BALEARES</v>
      </c>
      <c r="F51" s="42">
        <f t="shared" si="7"/>
        <v>29009</v>
      </c>
      <c r="G51" s="42">
        <f t="shared" si="8"/>
        <v>34039</v>
      </c>
    </row>
    <row r="52" spans="1:7" x14ac:dyDescent="0.25">
      <c r="A52" s="42" t="str">
        <f t="shared" si="3"/>
        <v>HUELVA</v>
      </c>
      <c r="B52" s="41">
        <f t="shared" si="4"/>
        <v>285</v>
      </c>
      <c r="C52" s="41">
        <f t="shared" si="5"/>
        <v>0</v>
      </c>
      <c r="D52" s="41">
        <f t="shared" si="6"/>
        <v>24</v>
      </c>
      <c r="E52" s="42" t="str">
        <f t="shared" si="2"/>
        <v>CARTAGENA</v>
      </c>
      <c r="F52" s="42">
        <f t="shared" si="7"/>
        <v>29007</v>
      </c>
      <c r="G52" s="42">
        <f t="shared" si="8"/>
        <v>24516</v>
      </c>
    </row>
    <row r="53" spans="1:7" x14ac:dyDescent="0.25">
      <c r="A53" s="42" t="str">
        <f t="shared" si="3"/>
        <v>LAS PALMAS</v>
      </c>
      <c r="B53" s="41">
        <f t="shared" si="4"/>
        <v>458136</v>
      </c>
      <c r="C53" s="41">
        <f t="shared" si="5"/>
        <v>436820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20294</v>
      </c>
      <c r="G53" s="42">
        <f t="shared" si="8"/>
        <v>19878</v>
      </c>
    </row>
    <row r="54" spans="1:7" x14ac:dyDescent="0.25">
      <c r="A54" s="42" t="str">
        <f t="shared" si="3"/>
        <v>MALAGA</v>
      </c>
      <c r="B54" s="41">
        <f t="shared" si="4"/>
        <v>132982</v>
      </c>
      <c r="C54" s="41">
        <f t="shared" si="5"/>
        <v>134576</v>
      </c>
      <c r="D54" s="41">
        <f t="shared" si="6"/>
        <v>7</v>
      </c>
      <c r="E54" s="42" t="str">
        <f t="shared" si="2"/>
        <v>GIJON</v>
      </c>
      <c r="F54" s="42">
        <f t="shared" si="7"/>
        <v>14621</v>
      </c>
      <c r="G54" s="42">
        <f t="shared" si="8"/>
        <v>13371</v>
      </c>
    </row>
    <row r="55" spans="1:7" x14ac:dyDescent="0.25">
      <c r="A55" s="42" t="str">
        <f t="shared" si="3"/>
        <v>MARIN Y RIA DE PONTEVEDRA</v>
      </c>
      <c r="B55" s="41">
        <f t="shared" si="4"/>
        <v>20294</v>
      </c>
      <c r="C55" s="41">
        <f t="shared" si="5"/>
        <v>19878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9429</v>
      </c>
      <c r="G55" s="42">
        <f t="shared" si="8"/>
        <v>9376</v>
      </c>
    </row>
    <row r="56" spans="1:7" x14ac:dyDescent="0.25">
      <c r="A56" s="42" t="str">
        <f t="shared" si="3"/>
        <v>MELILLA</v>
      </c>
      <c r="B56" s="41">
        <f t="shared" si="4"/>
        <v>9429</v>
      </c>
      <c r="C56" s="41">
        <f t="shared" si="5"/>
        <v>9376</v>
      </c>
      <c r="D56" s="41">
        <f t="shared" si="6"/>
        <v>18</v>
      </c>
      <c r="E56" s="42" t="str">
        <f t="shared" si="2"/>
        <v>CEUTA</v>
      </c>
      <c r="F56" s="42">
        <f t="shared" si="9"/>
        <v>3883</v>
      </c>
      <c r="G56" s="42">
        <f t="shared" si="8"/>
        <v>3782</v>
      </c>
    </row>
    <row r="57" spans="1:7" x14ac:dyDescent="0.25">
      <c r="A57" s="42" t="str">
        <f t="shared" si="3"/>
        <v>MOTRIL</v>
      </c>
      <c r="B57" s="41">
        <f t="shared" si="4"/>
        <v>1751</v>
      </c>
      <c r="C57" s="41">
        <f t="shared" si="5"/>
        <v>1127</v>
      </c>
      <c r="D57" s="41">
        <f t="shared" si="6"/>
        <v>21</v>
      </c>
      <c r="E57" s="42" t="str">
        <f t="shared" si="2"/>
        <v>A CORUÑA</v>
      </c>
      <c r="F57" s="42">
        <f t="shared" si="9"/>
        <v>2157</v>
      </c>
      <c r="G57" s="42">
        <f t="shared" si="8"/>
        <v>2163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1751</v>
      </c>
      <c r="G58" s="42">
        <f t="shared" si="8"/>
        <v>1127</v>
      </c>
    </row>
    <row r="59" spans="1:7" x14ac:dyDescent="0.25">
      <c r="A59" s="42" t="str">
        <f t="shared" si="3"/>
        <v>SANTA CRUZ DE TENERIFE</v>
      </c>
      <c r="B59" s="41">
        <f t="shared" si="4"/>
        <v>135867</v>
      </c>
      <c r="C59" s="41">
        <f t="shared" si="5"/>
        <v>147065</v>
      </c>
      <c r="D59" s="41">
        <f t="shared" si="6"/>
        <v>6</v>
      </c>
      <c r="E59" s="42" t="str">
        <f t="shared" si="2"/>
        <v>ALMERIA</v>
      </c>
      <c r="F59" s="42">
        <f t="shared" si="9"/>
        <v>1416</v>
      </c>
      <c r="G59" s="42">
        <f t="shared" si="8"/>
        <v>1062</v>
      </c>
    </row>
    <row r="60" spans="1:7" x14ac:dyDescent="0.25">
      <c r="A60" s="42" t="str">
        <f t="shared" si="3"/>
        <v>SANTANDER</v>
      </c>
      <c r="B60" s="41">
        <f t="shared" si="4"/>
        <v>835</v>
      </c>
      <c r="C60" s="41">
        <f t="shared" si="5"/>
        <v>440</v>
      </c>
      <c r="D60" s="41">
        <f t="shared" si="6"/>
        <v>23</v>
      </c>
      <c r="E60" s="42" t="str">
        <f t="shared" si="2"/>
        <v>SANTANDER</v>
      </c>
      <c r="F60" s="42">
        <f t="shared" si="9"/>
        <v>835</v>
      </c>
      <c r="G60" s="42">
        <f t="shared" si="8"/>
        <v>440</v>
      </c>
    </row>
    <row r="61" spans="1:7" x14ac:dyDescent="0.25">
      <c r="A61" s="42" t="str">
        <f t="shared" si="3"/>
        <v>SEVILLA</v>
      </c>
      <c r="B61" s="41">
        <f t="shared" si="4"/>
        <v>68401</v>
      </c>
      <c r="C61" s="41">
        <f t="shared" si="5"/>
        <v>59969</v>
      </c>
      <c r="D61" s="41">
        <f t="shared" si="6"/>
        <v>10</v>
      </c>
      <c r="E61" s="42" t="str">
        <f t="shared" si="2"/>
        <v>HUELVA</v>
      </c>
      <c r="F61" s="42">
        <f t="shared" si="9"/>
        <v>285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94341</v>
      </c>
      <c r="C62" s="41">
        <f t="shared" si="5"/>
        <v>107270</v>
      </c>
      <c r="D62" s="41">
        <f t="shared" si="6"/>
        <v>8</v>
      </c>
      <c r="E62" s="42" t="str">
        <f t="shared" si="2"/>
        <v>FERROL-SAN CIBRAO</v>
      </c>
      <c r="F62" s="42">
        <f t="shared" si="9"/>
        <v>191</v>
      </c>
      <c r="G62" s="42">
        <f t="shared" si="8"/>
        <v>170</v>
      </c>
    </row>
    <row r="63" spans="1:7" x14ac:dyDescent="0.25">
      <c r="A63" s="42" t="str">
        <f t="shared" si="3"/>
        <v>VALENCIA</v>
      </c>
      <c r="B63" s="41">
        <f t="shared" si="4"/>
        <v>1763694</v>
      </c>
      <c r="C63" s="41">
        <f t="shared" si="5"/>
        <v>1636440</v>
      </c>
      <c r="D63" s="41">
        <f t="shared" si="6"/>
        <v>1</v>
      </c>
      <c r="E63" s="42" t="str">
        <f t="shared" si="2"/>
        <v>VILAGARCIA</v>
      </c>
      <c r="F63" s="42">
        <f t="shared" si="9"/>
        <v>31</v>
      </c>
      <c r="G63" s="42">
        <f t="shared" si="8"/>
        <v>589</v>
      </c>
    </row>
    <row r="64" spans="1:7" x14ac:dyDescent="0.25">
      <c r="A64" s="42" t="str">
        <f t="shared" si="3"/>
        <v>VIGO</v>
      </c>
      <c r="B64" s="41">
        <f t="shared" si="4"/>
        <v>90508.5</v>
      </c>
      <c r="C64" s="41">
        <f t="shared" si="5"/>
        <v>86108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86</v>
      </c>
      <c r="D8" s="38">
        <v>0</v>
      </c>
      <c r="E8" s="38">
        <v>1056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242847</v>
      </c>
      <c r="C11" s="37">
        <v>254060</v>
      </c>
      <c r="D11" s="37">
        <v>1192001</v>
      </c>
      <c r="E11" s="37">
        <v>1114566</v>
      </c>
      <c r="F11" s="10">
        <f t="shared" si="0"/>
        <v>-6.4962193823662915</v>
      </c>
      <c r="G11" s="1"/>
      <c r="H11" s="1"/>
      <c r="I11" s="1"/>
    </row>
    <row r="12" spans="1:12" x14ac:dyDescent="0.25">
      <c r="A12" s="11" t="s">
        <v>49</v>
      </c>
      <c r="B12" s="38">
        <v>5</v>
      </c>
      <c r="C12" s="38">
        <v>8</v>
      </c>
      <c r="D12" s="38">
        <v>12</v>
      </c>
      <c r="E12" s="38">
        <v>217</v>
      </c>
      <c r="F12" s="13">
        <f t="shared" si="0"/>
        <v>1708.3333333333333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46573.5</v>
      </c>
      <c r="C14" s="38">
        <v>67456.5</v>
      </c>
      <c r="D14" s="38">
        <v>240150.5</v>
      </c>
      <c r="E14" s="38">
        <v>324541.5</v>
      </c>
      <c r="F14" s="13">
        <f t="shared" si="0"/>
        <v>35.140880406245259</v>
      </c>
      <c r="G14" s="1"/>
      <c r="H14" s="1"/>
      <c r="I14" s="1"/>
    </row>
    <row r="15" spans="1:12" x14ac:dyDescent="0.25">
      <c r="A15" s="8" t="s">
        <v>52</v>
      </c>
      <c r="B15" s="37">
        <v>367.25</v>
      </c>
      <c r="C15" s="37">
        <v>259</v>
      </c>
      <c r="D15" s="37">
        <v>2327.25</v>
      </c>
      <c r="E15" s="37">
        <v>1947.25</v>
      </c>
      <c r="F15" s="10">
        <f t="shared" si="0"/>
        <v>-16.328284455902889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313</v>
      </c>
      <c r="D16" s="38">
        <v>0</v>
      </c>
      <c r="E16" s="38">
        <v>368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103</v>
      </c>
      <c r="C17" s="37">
        <v>133</v>
      </c>
      <c r="D17" s="37">
        <v>245</v>
      </c>
      <c r="E17" s="37">
        <v>1065</v>
      </c>
      <c r="F17" s="10">
        <f t="shared" si="0"/>
        <v>334.69387755102042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16</v>
      </c>
      <c r="E18" s="38">
        <v>10</v>
      </c>
      <c r="F18" s="17">
        <f t="shared" si="0"/>
        <v>-37.5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102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58592</v>
      </c>
      <c r="C22" s="38">
        <v>57260</v>
      </c>
      <c r="D22" s="38">
        <v>253577</v>
      </c>
      <c r="E22" s="38">
        <v>279671</v>
      </c>
      <c r="F22" s="13">
        <f t="shared" si="0"/>
        <v>10.290365451125297</v>
      </c>
      <c r="G22" s="1"/>
      <c r="H22" s="1"/>
      <c r="I22" s="1"/>
    </row>
    <row r="23" spans="1:9" x14ac:dyDescent="0.25">
      <c r="A23" s="8" t="s">
        <v>60</v>
      </c>
      <c r="B23" s="37">
        <v>24241</v>
      </c>
      <c r="C23" s="37">
        <v>23968</v>
      </c>
      <c r="D23" s="37">
        <v>127268</v>
      </c>
      <c r="E23" s="37">
        <v>124103</v>
      </c>
      <c r="F23" s="10">
        <f t="shared" si="0"/>
        <v>-2.486878084043127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315</v>
      </c>
      <c r="D24" s="38">
        <v>8</v>
      </c>
      <c r="E24" s="38">
        <v>1728</v>
      </c>
      <c r="F24" s="13">
        <f t="shared" si="0"/>
        <v>21500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997</v>
      </c>
      <c r="C28" s="38">
        <v>1292</v>
      </c>
      <c r="D28" s="38">
        <v>5816</v>
      </c>
      <c r="E28" s="38">
        <v>5609</v>
      </c>
      <c r="F28" s="13">
        <f t="shared" si="0"/>
        <v>-3.5591471801925678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14449</v>
      </c>
      <c r="C31" s="37">
        <v>12617</v>
      </c>
      <c r="D31" s="37">
        <v>78869</v>
      </c>
      <c r="E31" s="37">
        <v>61329</v>
      </c>
      <c r="F31" s="10">
        <f t="shared" si="0"/>
        <v>-22.239409653983188</v>
      </c>
      <c r="G31" s="1"/>
      <c r="H31" s="1"/>
      <c r="I31" s="1"/>
    </row>
    <row r="32" spans="1:9" x14ac:dyDescent="0.25">
      <c r="A32" s="11" t="s">
        <v>69</v>
      </c>
      <c r="B32" s="38">
        <v>186281</v>
      </c>
      <c r="C32" s="38">
        <v>150098</v>
      </c>
      <c r="D32" s="38">
        <v>792544</v>
      </c>
      <c r="E32" s="38">
        <v>852213</v>
      </c>
      <c r="F32" s="13">
        <f t="shared" si="0"/>
        <v>7.5287933540598431</v>
      </c>
      <c r="G32" s="1"/>
      <c r="H32" s="1"/>
      <c r="I32" s="1"/>
    </row>
    <row r="33" spans="1:9" x14ac:dyDescent="0.25">
      <c r="A33" s="8" t="s">
        <v>70</v>
      </c>
      <c r="B33" s="37">
        <v>679</v>
      </c>
      <c r="C33" s="37">
        <v>718</v>
      </c>
      <c r="D33" s="37">
        <v>4641</v>
      </c>
      <c r="E33" s="37">
        <v>3553</v>
      </c>
      <c r="F33" s="10">
        <f t="shared" si="0"/>
        <v>-23.443223443223445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575236.75</v>
      </c>
      <c r="C35" s="15">
        <f t="shared" ref="C35:E35" si="1">SUM(C7:C34)</f>
        <v>568583.5</v>
      </c>
      <c r="D35" s="15">
        <f t="shared" si="1"/>
        <v>2697580.75</v>
      </c>
      <c r="E35" s="15">
        <f t="shared" si="1"/>
        <v>2772020.75</v>
      </c>
      <c r="F35" s="16">
        <f t="shared" si="0"/>
        <v>2.7595096087485018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1114566</v>
      </c>
      <c r="G38" s="42">
        <f>LOOKUP(E38,$A$38:$A$65,$C$38:$C$65)</f>
        <v>1192001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1056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852213</v>
      </c>
      <c r="G39" s="42">
        <f t="shared" ref="G39:G65" si="8">LOOKUP(E39,$A$38:$A$65,$C$38:$C$65)</f>
        <v>792544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324541.5</v>
      </c>
      <c r="G40" s="42">
        <f t="shared" si="8"/>
        <v>240150.5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279671</v>
      </c>
      <c r="G41" s="42">
        <f t="shared" si="8"/>
        <v>253577</v>
      </c>
    </row>
    <row r="42" spans="1:9" x14ac:dyDescent="0.25">
      <c r="A42" s="42" t="str">
        <f t="shared" si="3"/>
        <v>BAHIA DE ALGECIRAS</v>
      </c>
      <c r="B42" s="41">
        <f t="shared" si="4"/>
        <v>1114566</v>
      </c>
      <c r="C42" s="41">
        <f t="shared" si="5"/>
        <v>1192001</v>
      </c>
      <c r="D42" s="41">
        <f t="shared" si="6"/>
        <v>1</v>
      </c>
      <c r="E42" s="42" t="str">
        <f t="shared" si="2"/>
        <v>MALAGA</v>
      </c>
      <c r="F42" s="42">
        <f t="shared" si="7"/>
        <v>124103</v>
      </c>
      <c r="G42" s="42">
        <f t="shared" si="8"/>
        <v>127268</v>
      </c>
    </row>
    <row r="43" spans="1:9" x14ac:dyDescent="0.25">
      <c r="A43" s="42" t="str">
        <f t="shared" si="3"/>
        <v>BAHIA DE CADIZ</v>
      </c>
      <c r="B43" s="41">
        <f t="shared" si="4"/>
        <v>217</v>
      </c>
      <c r="C43" s="41">
        <f t="shared" si="5"/>
        <v>12</v>
      </c>
      <c r="D43" s="41">
        <f t="shared" si="6"/>
        <v>14</v>
      </c>
      <c r="E43" s="42" t="str">
        <f t="shared" si="2"/>
        <v>TARRAGONA</v>
      </c>
      <c r="F43" s="42">
        <f t="shared" si="7"/>
        <v>61329</v>
      </c>
      <c r="G43" s="42">
        <f t="shared" si="8"/>
        <v>78869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5609</v>
      </c>
      <c r="G44" s="42">
        <f t="shared" si="8"/>
        <v>5816</v>
      </c>
    </row>
    <row r="45" spans="1:9" x14ac:dyDescent="0.25">
      <c r="A45" s="42" t="str">
        <f t="shared" si="3"/>
        <v>BARCELONA</v>
      </c>
      <c r="B45" s="41">
        <f t="shared" si="4"/>
        <v>324541.5</v>
      </c>
      <c r="C45" s="41">
        <f t="shared" si="5"/>
        <v>240150.5</v>
      </c>
      <c r="D45" s="41">
        <f t="shared" si="6"/>
        <v>3</v>
      </c>
      <c r="E45" s="42" t="str">
        <f t="shared" si="2"/>
        <v>VIGO</v>
      </c>
      <c r="F45" s="42">
        <f t="shared" si="7"/>
        <v>3553</v>
      </c>
      <c r="G45" s="42">
        <f t="shared" si="8"/>
        <v>4641</v>
      </c>
    </row>
    <row r="46" spans="1:9" x14ac:dyDescent="0.25">
      <c r="A46" s="42" t="str">
        <f t="shared" si="3"/>
        <v>BILBAO</v>
      </c>
      <c r="B46" s="41">
        <f t="shared" si="4"/>
        <v>1947.25</v>
      </c>
      <c r="C46" s="41">
        <f t="shared" si="5"/>
        <v>2327.25</v>
      </c>
      <c r="D46" s="41">
        <f t="shared" si="6"/>
        <v>9</v>
      </c>
      <c r="E46" s="42" t="str">
        <f t="shared" si="2"/>
        <v>BILBAO</v>
      </c>
      <c r="F46" s="42">
        <f t="shared" si="7"/>
        <v>1947.25</v>
      </c>
      <c r="G46" s="42">
        <f t="shared" si="8"/>
        <v>2327.25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0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1728</v>
      </c>
      <c r="G47" s="42">
        <f t="shared" si="8"/>
        <v>8</v>
      </c>
    </row>
    <row r="48" spans="1:9" x14ac:dyDescent="0.25">
      <c r="A48" s="42" t="str">
        <f t="shared" si="3"/>
        <v>CASTELLON</v>
      </c>
      <c r="B48" s="41">
        <f t="shared" si="4"/>
        <v>1065</v>
      </c>
      <c r="C48" s="41">
        <f t="shared" si="5"/>
        <v>245</v>
      </c>
      <c r="D48" s="41">
        <f t="shared" si="6"/>
        <v>11</v>
      </c>
      <c r="E48" s="42" t="str">
        <f t="shared" si="2"/>
        <v>CASTELLON</v>
      </c>
      <c r="F48" s="42">
        <f t="shared" si="7"/>
        <v>1065</v>
      </c>
      <c r="G48" s="42">
        <f t="shared" si="8"/>
        <v>245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16</v>
      </c>
      <c r="D49" s="41">
        <f t="shared" si="6"/>
        <v>16</v>
      </c>
      <c r="E49" s="42" t="str">
        <f t="shared" si="2"/>
        <v>ALICANTE</v>
      </c>
      <c r="F49" s="42">
        <f t="shared" si="7"/>
        <v>1056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368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BAHIA DE CADIZ</v>
      </c>
      <c r="F51" s="42">
        <f t="shared" si="7"/>
        <v>217</v>
      </c>
      <c r="G51" s="42">
        <f t="shared" si="8"/>
        <v>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279671</v>
      </c>
      <c r="C53" s="41">
        <f t="shared" si="5"/>
        <v>253577</v>
      </c>
      <c r="D53" s="41">
        <f t="shared" si="6"/>
        <v>4</v>
      </c>
      <c r="E53" s="42" t="str">
        <f t="shared" si="2"/>
        <v>CEUTA</v>
      </c>
      <c r="F53" s="42">
        <f t="shared" si="7"/>
        <v>10</v>
      </c>
      <c r="G53" s="42">
        <f t="shared" si="8"/>
        <v>16</v>
      </c>
    </row>
    <row r="54" spans="1:7" x14ac:dyDescent="0.25">
      <c r="A54" s="42" t="str">
        <f t="shared" si="3"/>
        <v>MALAGA</v>
      </c>
      <c r="B54" s="41">
        <f t="shared" si="4"/>
        <v>124103</v>
      </c>
      <c r="C54" s="41">
        <f t="shared" si="5"/>
        <v>127268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1728</v>
      </c>
      <c r="C55" s="41">
        <f t="shared" si="5"/>
        <v>8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5609</v>
      </c>
      <c r="C59" s="41">
        <f t="shared" si="5"/>
        <v>5816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61329</v>
      </c>
      <c r="C62" s="41">
        <f t="shared" si="5"/>
        <v>78869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852213</v>
      </c>
      <c r="C63" s="41">
        <f t="shared" si="5"/>
        <v>792544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3553</v>
      </c>
      <c r="C64" s="41">
        <f t="shared" si="5"/>
        <v>4641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">
        <v>40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32</v>
      </c>
      <c r="E7" s="9">
        <v>78</v>
      </c>
      <c r="F7" s="10">
        <f>((E7*100)/D7)-100</f>
        <v>143.75</v>
      </c>
      <c r="G7" s="1"/>
      <c r="H7" s="1"/>
      <c r="I7" s="1"/>
    </row>
    <row r="8" spans="1:12" x14ac:dyDescent="0.25">
      <c r="A8" s="11" t="s">
        <v>45</v>
      </c>
      <c r="B8" s="12">
        <v>11964</v>
      </c>
      <c r="C8" s="12">
        <v>8036</v>
      </c>
      <c r="D8" s="12">
        <v>53486</v>
      </c>
      <c r="E8" s="12">
        <v>46747</v>
      </c>
      <c r="F8" s="13">
        <f t="shared" ref="F8:F35" si="0">((E8*100)/D8)-100</f>
        <v>-12.59955876304079</v>
      </c>
      <c r="G8" s="1"/>
      <c r="H8" s="1"/>
      <c r="I8" s="1"/>
    </row>
    <row r="9" spans="1:12" x14ac:dyDescent="0.25">
      <c r="A9" s="8" t="s">
        <v>46</v>
      </c>
      <c r="B9" s="9">
        <v>249</v>
      </c>
      <c r="C9" s="9">
        <v>312</v>
      </c>
      <c r="D9" s="9">
        <v>964</v>
      </c>
      <c r="E9" s="9">
        <v>1164</v>
      </c>
      <c r="F9" s="10">
        <f t="shared" si="0"/>
        <v>20.746887966804977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652</v>
      </c>
      <c r="C11" s="9">
        <v>1812</v>
      </c>
      <c r="D11" s="9">
        <v>3117</v>
      </c>
      <c r="E11" s="9">
        <v>6483</v>
      </c>
      <c r="F11" s="10">
        <f t="shared" si="0"/>
        <v>107.98845043310877</v>
      </c>
      <c r="G11" s="1"/>
      <c r="H11" s="1"/>
      <c r="I11" s="1"/>
    </row>
    <row r="12" spans="1:12" x14ac:dyDescent="0.25">
      <c r="A12" s="11" t="s">
        <v>49</v>
      </c>
      <c r="B12" s="12">
        <v>5732</v>
      </c>
      <c r="C12" s="12">
        <v>3525</v>
      </c>
      <c r="D12" s="12">
        <v>28922.5</v>
      </c>
      <c r="E12" s="12">
        <v>16032.5</v>
      </c>
      <c r="F12" s="13">
        <f t="shared" si="0"/>
        <v>-44.567378338663673</v>
      </c>
      <c r="G12" s="1"/>
      <c r="H12" s="1"/>
      <c r="I12" s="1"/>
    </row>
    <row r="13" spans="1:12" x14ac:dyDescent="0.25">
      <c r="A13" s="8" t="s">
        <v>50</v>
      </c>
      <c r="B13" s="9">
        <v>7825</v>
      </c>
      <c r="C13" s="9">
        <v>7367</v>
      </c>
      <c r="D13" s="9">
        <v>34039</v>
      </c>
      <c r="E13" s="9">
        <v>29009</v>
      </c>
      <c r="F13" s="10">
        <f t="shared" si="0"/>
        <v>-14.777167366843912</v>
      </c>
      <c r="G13" s="1"/>
      <c r="H13" s="1"/>
      <c r="I13" s="1"/>
    </row>
    <row r="14" spans="1:12" x14ac:dyDescent="0.25">
      <c r="A14" s="11" t="s">
        <v>51</v>
      </c>
      <c r="B14" s="12">
        <v>17537</v>
      </c>
      <c r="C14" s="12">
        <v>16802</v>
      </c>
      <c r="D14" s="12">
        <v>81593.5</v>
      </c>
      <c r="E14" s="12">
        <v>78664.5</v>
      </c>
      <c r="F14" s="13">
        <f t="shared" si="0"/>
        <v>-3.5897467322764669</v>
      </c>
      <c r="G14" s="1"/>
      <c r="H14" s="1"/>
      <c r="I14" s="1"/>
    </row>
    <row r="15" spans="1:12" x14ac:dyDescent="0.25">
      <c r="A15" s="8" t="s">
        <v>52</v>
      </c>
      <c r="B15" s="9">
        <v>3339.5</v>
      </c>
      <c r="C15" s="9">
        <v>3958.25</v>
      </c>
      <c r="D15" s="9">
        <v>19734</v>
      </c>
      <c r="E15" s="9">
        <v>18513.75</v>
      </c>
      <c r="F15" s="10">
        <f t="shared" si="0"/>
        <v>-6.1834904226208636</v>
      </c>
      <c r="G15" s="1"/>
      <c r="H15" s="1"/>
      <c r="I15" s="1"/>
    </row>
    <row r="16" spans="1:12" x14ac:dyDescent="0.25">
      <c r="A16" s="11" t="s">
        <v>53</v>
      </c>
      <c r="B16" s="12">
        <v>4578</v>
      </c>
      <c r="C16" s="12">
        <v>2462</v>
      </c>
      <c r="D16" s="12">
        <v>15706</v>
      </c>
      <c r="E16" s="12">
        <v>12557</v>
      </c>
      <c r="F16" s="13">
        <f t="shared" si="0"/>
        <v>-20.049662549344205</v>
      </c>
      <c r="G16" s="1"/>
      <c r="H16" s="1"/>
      <c r="I16" s="1"/>
    </row>
    <row r="17" spans="1:9" x14ac:dyDescent="0.25">
      <c r="A17" s="8" t="s">
        <v>54</v>
      </c>
      <c r="B17" s="9">
        <v>253</v>
      </c>
      <c r="C17" s="9">
        <v>613</v>
      </c>
      <c r="D17" s="9">
        <v>773</v>
      </c>
      <c r="E17" s="9">
        <v>1895</v>
      </c>
      <c r="F17" s="10">
        <f t="shared" si="0"/>
        <v>145.14877102199225</v>
      </c>
      <c r="G17" s="1"/>
      <c r="H17" s="1"/>
      <c r="I17" s="1"/>
    </row>
    <row r="18" spans="1:9" x14ac:dyDescent="0.25">
      <c r="A18" s="11" t="s">
        <v>55</v>
      </c>
      <c r="B18" s="12">
        <v>733</v>
      </c>
      <c r="C18" s="12">
        <v>836</v>
      </c>
      <c r="D18" s="12">
        <v>3484</v>
      </c>
      <c r="E18" s="12">
        <v>3699</v>
      </c>
      <c r="F18" s="13">
        <f t="shared" si="0"/>
        <v>6.1710677382319119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577</v>
      </c>
      <c r="C20" s="12">
        <v>598</v>
      </c>
      <c r="D20" s="12">
        <v>3970</v>
      </c>
      <c r="E20" s="12">
        <v>4059</v>
      </c>
      <c r="F20" s="13">
        <f t="shared" si="0"/>
        <v>2.2418136020151138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281</v>
      </c>
      <c r="D21" s="9">
        <v>0</v>
      </c>
      <c r="E21" s="9">
        <v>281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28888</v>
      </c>
      <c r="C22" s="12">
        <v>28892</v>
      </c>
      <c r="D22" s="12">
        <v>143246</v>
      </c>
      <c r="E22" s="12">
        <v>143238</v>
      </c>
      <c r="F22" s="13">
        <f t="shared" si="0"/>
        <v>-5.5847981793561985E-3</v>
      </c>
      <c r="G22" s="1"/>
      <c r="H22" s="1"/>
      <c r="I22" s="1"/>
    </row>
    <row r="23" spans="1:9" x14ac:dyDescent="0.25">
      <c r="A23" s="8" t="s">
        <v>60</v>
      </c>
      <c r="B23" s="9">
        <v>1282</v>
      </c>
      <c r="C23" s="9">
        <v>595</v>
      </c>
      <c r="D23" s="9">
        <v>4773</v>
      </c>
      <c r="E23" s="9">
        <v>3379</v>
      </c>
      <c r="F23" s="10">
        <f t="shared" si="0"/>
        <v>-29.205950136182693</v>
      </c>
      <c r="G23" s="1"/>
      <c r="H23" s="1"/>
      <c r="I23" s="1"/>
    </row>
    <row r="24" spans="1:9" x14ac:dyDescent="0.25">
      <c r="A24" s="11" t="s">
        <v>61</v>
      </c>
      <c r="B24" s="12">
        <v>2153</v>
      </c>
      <c r="C24" s="12">
        <v>2455</v>
      </c>
      <c r="D24" s="12">
        <v>12300</v>
      </c>
      <c r="E24" s="12">
        <v>12371</v>
      </c>
      <c r="F24" s="13">
        <f t="shared" si="0"/>
        <v>0.57723577235772439</v>
      </c>
      <c r="G24" s="1"/>
      <c r="H24" s="1"/>
      <c r="I24" s="1"/>
    </row>
    <row r="25" spans="1:9" x14ac:dyDescent="0.25">
      <c r="A25" s="8" t="s">
        <v>62</v>
      </c>
      <c r="B25" s="9">
        <v>1105</v>
      </c>
      <c r="C25" s="9">
        <v>1414</v>
      </c>
      <c r="D25" s="9">
        <v>5714</v>
      </c>
      <c r="E25" s="9">
        <v>5654</v>
      </c>
      <c r="F25" s="10">
        <f t="shared" si="0"/>
        <v>-1.0500525026251353</v>
      </c>
      <c r="G25" s="1"/>
      <c r="H25" s="1"/>
      <c r="I25" s="1"/>
    </row>
    <row r="26" spans="1:9" x14ac:dyDescent="0.25">
      <c r="A26" s="11" t="s">
        <v>63</v>
      </c>
      <c r="B26" s="12">
        <v>30</v>
      </c>
      <c r="C26" s="12">
        <v>124</v>
      </c>
      <c r="D26" s="12">
        <v>407</v>
      </c>
      <c r="E26" s="12">
        <v>578</v>
      </c>
      <c r="F26" s="13">
        <f t="shared" si="0"/>
        <v>42.014742014742012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24550</v>
      </c>
      <c r="C28" s="12">
        <v>23242</v>
      </c>
      <c r="D28" s="12">
        <v>123350</v>
      </c>
      <c r="E28" s="12">
        <v>130245</v>
      </c>
      <c r="F28" s="13">
        <f t="shared" si="0"/>
        <v>5.5897851641670115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10308</v>
      </c>
      <c r="C30" s="12">
        <v>11434</v>
      </c>
      <c r="D30" s="12">
        <v>50218</v>
      </c>
      <c r="E30" s="12">
        <v>58635</v>
      </c>
      <c r="F30" s="13">
        <f t="shared" si="0"/>
        <v>16.760922378430038</v>
      </c>
      <c r="G30" s="1"/>
      <c r="H30" s="1"/>
      <c r="I30" s="1"/>
    </row>
    <row r="31" spans="1:9" x14ac:dyDescent="0.25">
      <c r="A31" s="8" t="s">
        <v>68</v>
      </c>
      <c r="B31" s="9">
        <v>731</v>
      </c>
      <c r="C31" s="9">
        <v>1995</v>
      </c>
      <c r="D31" s="9">
        <v>4062</v>
      </c>
      <c r="E31" s="9">
        <v>10820</v>
      </c>
      <c r="F31" s="10">
        <f t="shared" si="0"/>
        <v>166.37124569177746</v>
      </c>
      <c r="G31" s="1"/>
      <c r="H31" s="1"/>
      <c r="I31" s="1"/>
    </row>
    <row r="32" spans="1:9" x14ac:dyDescent="0.25">
      <c r="A32" s="11" t="s">
        <v>69</v>
      </c>
      <c r="B32" s="12">
        <v>12779</v>
      </c>
      <c r="C32" s="12">
        <v>13476</v>
      </c>
      <c r="D32" s="12">
        <v>57405</v>
      </c>
      <c r="E32" s="12">
        <v>59383</v>
      </c>
      <c r="F32" s="13">
        <f t="shared" si="0"/>
        <v>3.4456928838951342</v>
      </c>
      <c r="G32" s="1"/>
      <c r="H32" s="1"/>
      <c r="I32" s="1"/>
    </row>
    <row r="33" spans="1:9" x14ac:dyDescent="0.25">
      <c r="A33" s="8" t="s">
        <v>70</v>
      </c>
      <c r="B33" s="9">
        <v>3528</v>
      </c>
      <c r="C33" s="9">
        <v>2236</v>
      </c>
      <c r="D33" s="9">
        <v>18219</v>
      </c>
      <c r="E33" s="9">
        <v>13100</v>
      </c>
      <c r="F33" s="10">
        <f t="shared" si="0"/>
        <v>-28.097041550030184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34</v>
      </c>
      <c r="E34" s="12">
        <v>31</v>
      </c>
      <c r="F34" s="13">
        <f t="shared" si="0"/>
        <v>-8.8235294117647101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138793.5</v>
      </c>
      <c r="C35" s="15">
        <f t="shared" ref="C35:E35" si="1">SUM(C7:C34)</f>
        <v>132465.25</v>
      </c>
      <c r="D35" s="15">
        <f t="shared" si="1"/>
        <v>665549</v>
      </c>
      <c r="E35" s="15">
        <f t="shared" si="1"/>
        <v>656616.75</v>
      </c>
      <c r="F35" s="16">
        <f t="shared" si="0"/>
        <v>-1.3420875097100264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78</v>
      </c>
      <c r="C38" s="41">
        <f>D7</f>
        <v>32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143238</v>
      </c>
      <c r="G38" s="42">
        <f>LOOKUP(E38,$A$38:$A$65,$C$38:$C$65)</f>
        <v>143246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46747</v>
      </c>
      <c r="C39" s="41">
        <f t="shared" ref="C39:C65" si="5">D8</f>
        <v>53486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130245</v>
      </c>
      <c r="G39" s="42">
        <f t="shared" ref="G39:G65" si="8">LOOKUP(E39,$A$38:$A$65,$C$38:$C$65)</f>
        <v>123350</v>
      </c>
    </row>
    <row r="40" spans="1:9" x14ac:dyDescent="0.25">
      <c r="A40" s="42" t="str">
        <f t="shared" si="3"/>
        <v>ALMERIA</v>
      </c>
      <c r="B40" s="41">
        <f t="shared" si="4"/>
        <v>1164</v>
      </c>
      <c r="C40" s="41">
        <f t="shared" si="5"/>
        <v>964</v>
      </c>
      <c r="D40" s="41">
        <f t="shared" si="6"/>
        <v>20</v>
      </c>
      <c r="E40" s="42" t="str">
        <f t="shared" si="2"/>
        <v>BARCELONA</v>
      </c>
      <c r="F40" s="42">
        <f t="shared" si="7"/>
        <v>78664.5</v>
      </c>
      <c r="G40" s="42">
        <f t="shared" si="8"/>
        <v>81593.5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59383</v>
      </c>
      <c r="G41" s="42">
        <f t="shared" si="8"/>
        <v>57405</v>
      </c>
    </row>
    <row r="42" spans="1:9" x14ac:dyDescent="0.25">
      <c r="A42" s="42" t="str">
        <f t="shared" si="3"/>
        <v>BAHIA DE ALGECIRAS</v>
      </c>
      <c r="B42" s="41">
        <f t="shared" si="4"/>
        <v>6483</v>
      </c>
      <c r="C42" s="41">
        <f t="shared" si="5"/>
        <v>3117</v>
      </c>
      <c r="D42" s="41">
        <f t="shared" si="6"/>
        <v>14</v>
      </c>
      <c r="E42" s="42" t="str">
        <f t="shared" si="2"/>
        <v>SEVILLA</v>
      </c>
      <c r="F42" s="42">
        <f t="shared" si="7"/>
        <v>58635</v>
      </c>
      <c r="G42" s="42">
        <f t="shared" si="8"/>
        <v>50218</v>
      </c>
    </row>
    <row r="43" spans="1:9" x14ac:dyDescent="0.25">
      <c r="A43" s="42" t="str">
        <f t="shared" si="3"/>
        <v>BAHIA DE CADIZ</v>
      </c>
      <c r="B43" s="41">
        <f t="shared" si="4"/>
        <v>16032.5</v>
      </c>
      <c r="C43" s="41">
        <f t="shared" si="5"/>
        <v>28922.5</v>
      </c>
      <c r="D43" s="41">
        <f t="shared" si="6"/>
        <v>9</v>
      </c>
      <c r="E43" s="42" t="str">
        <f t="shared" si="2"/>
        <v>ALICANTE</v>
      </c>
      <c r="F43" s="42">
        <f t="shared" si="7"/>
        <v>46747</v>
      </c>
      <c r="G43" s="42">
        <f t="shared" si="8"/>
        <v>53486</v>
      </c>
    </row>
    <row r="44" spans="1:9" x14ac:dyDescent="0.25">
      <c r="A44" s="42" t="str">
        <f t="shared" si="3"/>
        <v>BALEARES</v>
      </c>
      <c r="B44" s="41">
        <f t="shared" si="4"/>
        <v>29009</v>
      </c>
      <c r="C44" s="41">
        <f t="shared" si="5"/>
        <v>34039</v>
      </c>
      <c r="D44" s="41">
        <f t="shared" si="6"/>
        <v>7</v>
      </c>
      <c r="E44" s="42" t="str">
        <f t="shared" si="2"/>
        <v>BALEARES</v>
      </c>
      <c r="F44" s="42">
        <f t="shared" si="7"/>
        <v>29009</v>
      </c>
      <c r="G44" s="42">
        <f t="shared" si="8"/>
        <v>34039</v>
      </c>
    </row>
    <row r="45" spans="1:9" x14ac:dyDescent="0.25">
      <c r="A45" s="42" t="str">
        <f t="shared" si="3"/>
        <v>BARCELONA</v>
      </c>
      <c r="B45" s="41">
        <f t="shared" si="4"/>
        <v>78664.5</v>
      </c>
      <c r="C45" s="41">
        <f t="shared" si="5"/>
        <v>81593.5</v>
      </c>
      <c r="D45" s="41">
        <f t="shared" si="6"/>
        <v>3</v>
      </c>
      <c r="E45" s="42" t="str">
        <f t="shared" si="2"/>
        <v>BILBAO</v>
      </c>
      <c r="F45" s="42">
        <f t="shared" si="7"/>
        <v>18513.75</v>
      </c>
      <c r="G45" s="42">
        <f t="shared" si="8"/>
        <v>19734</v>
      </c>
    </row>
    <row r="46" spans="1:9" x14ac:dyDescent="0.25">
      <c r="A46" s="42" t="str">
        <f t="shared" si="3"/>
        <v>BILBAO</v>
      </c>
      <c r="B46" s="41">
        <f t="shared" si="4"/>
        <v>18513.75</v>
      </c>
      <c r="C46" s="41">
        <f t="shared" si="5"/>
        <v>19734</v>
      </c>
      <c r="D46" s="41">
        <f t="shared" si="6"/>
        <v>8</v>
      </c>
      <c r="E46" s="42" t="str">
        <f t="shared" si="2"/>
        <v>BAHIA DE CADIZ</v>
      </c>
      <c r="F46" s="42">
        <f t="shared" si="7"/>
        <v>16032.5</v>
      </c>
      <c r="G46" s="42">
        <f t="shared" si="8"/>
        <v>28922.5</v>
      </c>
    </row>
    <row r="47" spans="1:9" x14ac:dyDescent="0.25">
      <c r="A47" s="42" t="str">
        <f t="shared" si="3"/>
        <v>CARTAGENA</v>
      </c>
      <c r="B47" s="41">
        <f t="shared" si="4"/>
        <v>12557</v>
      </c>
      <c r="C47" s="41">
        <f t="shared" si="5"/>
        <v>15706</v>
      </c>
      <c r="D47" s="41">
        <f t="shared" si="6"/>
        <v>11</v>
      </c>
      <c r="E47" s="42" t="str">
        <f t="shared" si="2"/>
        <v>VIGO</v>
      </c>
      <c r="F47" s="42">
        <f t="shared" si="7"/>
        <v>13100</v>
      </c>
      <c r="G47" s="42">
        <f t="shared" si="8"/>
        <v>18219</v>
      </c>
    </row>
    <row r="48" spans="1:9" x14ac:dyDescent="0.25">
      <c r="A48" s="42" t="str">
        <f t="shared" si="3"/>
        <v>CASTELLON</v>
      </c>
      <c r="B48" s="41">
        <f t="shared" si="4"/>
        <v>1895</v>
      </c>
      <c r="C48" s="41">
        <f t="shared" si="5"/>
        <v>773</v>
      </c>
      <c r="D48" s="41">
        <f t="shared" si="6"/>
        <v>19</v>
      </c>
      <c r="E48" s="42" t="str">
        <f t="shared" si="2"/>
        <v>CARTAGENA</v>
      </c>
      <c r="F48" s="42">
        <f t="shared" si="7"/>
        <v>12557</v>
      </c>
      <c r="G48" s="42">
        <f t="shared" si="8"/>
        <v>15706</v>
      </c>
    </row>
    <row r="49" spans="1:7" x14ac:dyDescent="0.25">
      <c r="A49" s="42" t="str">
        <f t="shared" si="3"/>
        <v>CEUTA</v>
      </c>
      <c r="B49" s="41">
        <f t="shared" si="4"/>
        <v>3699</v>
      </c>
      <c r="C49" s="41">
        <f t="shared" si="5"/>
        <v>3484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12371</v>
      </c>
      <c r="G49" s="42">
        <f t="shared" si="8"/>
        <v>12300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10820</v>
      </c>
      <c r="G50" s="42">
        <f t="shared" si="8"/>
        <v>4062</v>
      </c>
    </row>
    <row r="51" spans="1:7" x14ac:dyDescent="0.25">
      <c r="A51" s="42" t="str">
        <f t="shared" si="3"/>
        <v>GIJON</v>
      </c>
      <c r="B51" s="41">
        <f t="shared" si="4"/>
        <v>4059</v>
      </c>
      <c r="C51" s="41">
        <f t="shared" si="5"/>
        <v>3970</v>
      </c>
      <c r="D51" s="41">
        <f t="shared" si="6"/>
        <v>16</v>
      </c>
      <c r="E51" s="42" t="str">
        <f t="shared" si="2"/>
        <v>BAHIA DE ALGECIRAS</v>
      </c>
      <c r="F51" s="42">
        <f t="shared" si="7"/>
        <v>6483</v>
      </c>
      <c r="G51" s="42">
        <f t="shared" si="8"/>
        <v>3117</v>
      </c>
    </row>
    <row r="52" spans="1:7" x14ac:dyDescent="0.25">
      <c r="A52" s="42" t="str">
        <f t="shared" si="3"/>
        <v>HUELVA</v>
      </c>
      <c r="B52" s="41">
        <f t="shared" si="4"/>
        <v>281</v>
      </c>
      <c r="C52" s="41">
        <f t="shared" si="5"/>
        <v>0</v>
      </c>
      <c r="D52" s="41">
        <f t="shared" si="6"/>
        <v>22</v>
      </c>
      <c r="E52" s="42" t="str">
        <f t="shared" si="2"/>
        <v>MELILLA</v>
      </c>
      <c r="F52" s="42">
        <f t="shared" si="7"/>
        <v>5654</v>
      </c>
      <c r="G52" s="42">
        <f t="shared" si="8"/>
        <v>5714</v>
      </c>
    </row>
    <row r="53" spans="1:7" x14ac:dyDescent="0.25">
      <c r="A53" s="42" t="str">
        <f t="shared" si="3"/>
        <v>LAS PALMAS</v>
      </c>
      <c r="B53" s="41">
        <f t="shared" si="4"/>
        <v>143238</v>
      </c>
      <c r="C53" s="41">
        <f t="shared" si="5"/>
        <v>143246</v>
      </c>
      <c r="D53" s="41">
        <f t="shared" si="6"/>
        <v>1</v>
      </c>
      <c r="E53" s="42" t="str">
        <f t="shared" si="2"/>
        <v>GIJON</v>
      </c>
      <c r="F53" s="42">
        <f t="shared" si="7"/>
        <v>4059</v>
      </c>
      <c r="G53" s="42">
        <f t="shared" si="8"/>
        <v>3970</v>
      </c>
    </row>
    <row r="54" spans="1:7" x14ac:dyDescent="0.25">
      <c r="A54" s="42" t="str">
        <f t="shared" si="3"/>
        <v>MALAGA</v>
      </c>
      <c r="B54" s="41">
        <f t="shared" si="4"/>
        <v>3379</v>
      </c>
      <c r="C54" s="41">
        <f t="shared" si="5"/>
        <v>4773</v>
      </c>
      <c r="D54" s="41">
        <f t="shared" si="6"/>
        <v>18</v>
      </c>
      <c r="E54" s="42" t="str">
        <f t="shared" si="2"/>
        <v>CEUTA</v>
      </c>
      <c r="F54" s="42">
        <f t="shared" si="7"/>
        <v>3699</v>
      </c>
      <c r="G54" s="42">
        <f t="shared" si="8"/>
        <v>3484</v>
      </c>
    </row>
    <row r="55" spans="1:7" x14ac:dyDescent="0.25">
      <c r="A55" s="42" t="str">
        <f t="shared" si="3"/>
        <v>MARIN Y RIA DE PONTEVEDRA</v>
      </c>
      <c r="B55" s="41">
        <f t="shared" si="4"/>
        <v>12371</v>
      </c>
      <c r="C55" s="41">
        <f t="shared" si="5"/>
        <v>12300</v>
      </c>
      <c r="D55" s="41">
        <f t="shared" si="6"/>
        <v>12</v>
      </c>
      <c r="E55" s="42" t="str">
        <f t="shared" si="2"/>
        <v>MALAGA</v>
      </c>
      <c r="F55" s="42">
        <f t="shared" si="7"/>
        <v>3379</v>
      </c>
      <c r="G55" s="42">
        <f t="shared" si="8"/>
        <v>4773</v>
      </c>
    </row>
    <row r="56" spans="1:7" x14ac:dyDescent="0.25">
      <c r="A56" s="42" t="str">
        <f t="shared" si="3"/>
        <v>MELILLA</v>
      </c>
      <c r="B56" s="41">
        <f t="shared" si="4"/>
        <v>5654</v>
      </c>
      <c r="C56" s="41">
        <f t="shared" si="5"/>
        <v>5714</v>
      </c>
      <c r="D56" s="41">
        <f t="shared" si="6"/>
        <v>15</v>
      </c>
      <c r="E56" s="42" t="str">
        <f t="shared" si="2"/>
        <v>CASTELLON</v>
      </c>
      <c r="F56" s="42">
        <f t="shared" si="7"/>
        <v>1895</v>
      </c>
      <c r="G56" s="42">
        <f t="shared" si="8"/>
        <v>773</v>
      </c>
    </row>
    <row r="57" spans="1:7" x14ac:dyDescent="0.25">
      <c r="A57" s="42" t="str">
        <f t="shared" si="3"/>
        <v>MOTRIL</v>
      </c>
      <c r="B57" s="41">
        <f t="shared" si="4"/>
        <v>578</v>
      </c>
      <c r="C57" s="41">
        <f t="shared" si="5"/>
        <v>407</v>
      </c>
      <c r="D57" s="41">
        <f t="shared" si="6"/>
        <v>21</v>
      </c>
      <c r="E57" s="42" t="str">
        <f t="shared" si="2"/>
        <v>ALMERIA</v>
      </c>
      <c r="F57" s="42">
        <f t="shared" si="7"/>
        <v>1164</v>
      </c>
      <c r="G57" s="42">
        <f t="shared" si="8"/>
        <v>964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578</v>
      </c>
      <c r="G58" s="42">
        <f t="shared" si="8"/>
        <v>407</v>
      </c>
    </row>
    <row r="59" spans="1:7" x14ac:dyDescent="0.25">
      <c r="A59" s="42" t="str">
        <f t="shared" si="3"/>
        <v>SANTA CRUZ DE TENERIFE</v>
      </c>
      <c r="B59" s="41">
        <f t="shared" si="4"/>
        <v>130245</v>
      </c>
      <c r="C59" s="41">
        <f t="shared" si="5"/>
        <v>123350</v>
      </c>
      <c r="D59" s="41">
        <f t="shared" si="6"/>
        <v>2</v>
      </c>
      <c r="E59" s="42" t="str">
        <f t="shared" si="2"/>
        <v>HUELVA</v>
      </c>
      <c r="F59" s="42">
        <f t="shared" si="7"/>
        <v>281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78</v>
      </c>
      <c r="G60" s="42">
        <f t="shared" si="8"/>
        <v>32</v>
      </c>
    </row>
    <row r="61" spans="1:7" x14ac:dyDescent="0.25">
      <c r="A61" s="42" t="str">
        <f t="shared" si="3"/>
        <v>SEVILLA</v>
      </c>
      <c r="B61" s="41">
        <f t="shared" si="4"/>
        <v>58635</v>
      </c>
      <c r="C61" s="41">
        <f t="shared" si="5"/>
        <v>50218</v>
      </c>
      <c r="D61" s="41">
        <f t="shared" si="6"/>
        <v>5</v>
      </c>
      <c r="E61" s="42" t="str">
        <f t="shared" si="2"/>
        <v>VILAGARCIA</v>
      </c>
      <c r="F61" s="42">
        <f t="shared" si="7"/>
        <v>31</v>
      </c>
      <c r="G61" s="42">
        <f t="shared" si="8"/>
        <v>34</v>
      </c>
    </row>
    <row r="62" spans="1:7" x14ac:dyDescent="0.25">
      <c r="A62" s="42" t="str">
        <f t="shared" si="3"/>
        <v>TARRAGONA</v>
      </c>
      <c r="B62" s="41">
        <f t="shared" si="4"/>
        <v>10820</v>
      </c>
      <c r="C62" s="41">
        <f t="shared" si="5"/>
        <v>4062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59383</v>
      </c>
      <c r="C63" s="41">
        <f t="shared" si="5"/>
        <v>57405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13100</v>
      </c>
      <c r="C64" s="41">
        <f t="shared" si="5"/>
        <v>18219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34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">
        <v>40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503</v>
      </c>
      <c r="C7" s="9">
        <v>461</v>
      </c>
      <c r="D7" s="9">
        <v>2131</v>
      </c>
      <c r="E7" s="9">
        <v>2079</v>
      </c>
      <c r="F7" s="10">
        <f>((E7*100)/D7)-100</f>
        <v>-2.4401689347724016</v>
      </c>
      <c r="G7" s="1"/>
      <c r="H7" s="1"/>
      <c r="I7" s="1"/>
    </row>
    <row r="8" spans="1:12" x14ac:dyDescent="0.25">
      <c r="A8" s="11" t="s">
        <v>45</v>
      </c>
      <c r="B8" s="12">
        <v>2736</v>
      </c>
      <c r="C8" s="12">
        <v>2659</v>
      </c>
      <c r="D8" s="12">
        <v>7965</v>
      </c>
      <c r="E8" s="12">
        <v>15300</v>
      </c>
      <c r="F8" s="13">
        <f t="shared" ref="F8:F35" si="0">((E8*100)/D8)-100</f>
        <v>92.090395480225993</v>
      </c>
      <c r="G8" s="1"/>
      <c r="H8" s="1"/>
      <c r="I8" s="1"/>
    </row>
    <row r="9" spans="1:12" x14ac:dyDescent="0.25">
      <c r="A9" s="8" t="s">
        <v>46</v>
      </c>
      <c r="B9" s="9">
        <v>20</v>
      </c>
      <c r="C9" s="9">
        <v>94</v>
      </c>
      <c r="D9" s="9">
        <v>98</v>
      </c>
      <c r="E9" s="9">
        <v>252</v>
      </c>
      <c r="F9" s="10">
        <f t="shared" si="0"/>
        <v>157.14285714285717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12137</v>
      </c>
      <c r="C11" s="9">
        <v>30882</v>
      </c>
      <c r="D11" s="9">
        <v>64046</v>
      </c>
      <c r="E11" s="9">
        <v>105705</v>
      </c>
      <c r="F11" s="10">
        <f t="shared" si="0"/>
        <v>65.045436092808302</v>
      </c>
      <c r="G11" s="1"/>
      <c r="H11" s="1"/>
      <c r="I11" s="1"/>
    </row>
    <row r="12" spans="1:12" x14ac:dyDescent="0.25">
      <c r="A12" s="11" t="s">
        <v>49</v>
      </c>
      <c r="B12" s="12">
        <v>3836</v>
      </c>
      <c r="C12" s="12">
        <v>4270.5</v>
      </c>
      <c r="D12" s="12">
        <v>20532</v>
      </c>
      <c r="E12" s="12">
        <v>17423</v>
      </c>
      <c r="F12" s="13">
        <f t="shared" si="0"/>
        <v>-15.142217027079681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94735.5</v>
      </c>
      <c r="C14" s="12">
        <v>107941</v>
      </c>
      <c r="D14" s="12">
        <v>424864.5</v>
      </c>
      <c r="E14" s="12">
        <v>481091.5</v>
      </c>
      <c r="F14" s="13">
        <f t="shared" si="0"/>
        <v>13.234101695952475</v>
      </c>
      <c r="G14" s="1"/>
      <c r="H14" s="1"/>
      <c r="I14" s="1"/>
    </row>
    <row r="15" spans="1:12" x14ac:dyDescent="0.25">
      <c r="A15" s="8" t="s">
        <v>52</v>
      </c>
      <c r="B15" s="9">
        <v>31791.5</v>
      </c>
      <c r="C15" s="9">
        <v>40579.5</v>
      </c>
      <c r="D15" s="9">
        <v>172227.5</v>
      </c>
      <c r="E15" s="9">
        <v>197932</v>
      </c>
      <c r="F15" s="10">
        <f t="shared" si="0"/>
        <v>14.924736177439726</v>
      </c>
      <c r="G15" s="1"/>
      <c r="H15" s="1"/>
      <c r="I15" s="1"/>
    </row>
    <row r="16" spans="1:12" x14ac:dyDescent="0.25">
      <c r="A16" s="11" t="s">
        <v>53</v>
      </c>
      <c r="B16" s="12">
        <v>908</v>
      </c>
      <c r="C16" s="12">
        <v>3841</v>
      </c>
      <c r="D16" s="12">
        <v>8810</v>
      </c>
      <c r="E16" s="12">
        <v>16082</v>
      </c>
      <c r="F16" s="13">
        <f t="shared" si="0"/>
        <v>82.542565266742344</v>
      </c>
      <c r="G16" s="1"/>
      <c r="H16" s="1"/>
      <c r="I16" s="1"/>
    </row>
    <row r="17" spans="1:9" x14ac:dyDescent="0.25">
      <c r="A17" s="8" t="s">
        <v>54</v>
      </c>
      <c r="B17" s="9">
        <v>8547</v>
      </c>
      <c r="C17" s="9">
        <v>10910</v>
      </c>
      <c r="D17" s="9">
        <v>34329</v>
      </c>
      <c r="E17" s="9">
        <v>46311</v>
      </c>
      <c r="F17" s="10">
        <f t="shared" si="0"/>
        <v>34.903434414052271</v>
      </c>
      <c r="G17" s="1"/>
      <c r="H17" s="1"/>
      <c r="I17" s="1"/>
    </row>
    <row r="18" spans="1:9" x14ac:dyDescent="0.25">
      <c r="A18" s="11" t="s">
        <v>55</v>
      </c>
      <c r="B18" s="12">
        <v>62</v>
      </c>
      <c r="C18" s="12">
        <v>13</v>
      </c>
      <c r="D18" s="12">
        <v>282</v>
      </c>
      <c r="E18" s="12">
        <v>174</v>
      </c>
      <c r="F18" s="13">
        <f t="shared" si="0"/>
        <v>-38.297872340425535</v>
      </c>
      <c r="G18" s="1"/>
      <c r="H18" s="1"/>
      <c r="I18" s="1"/>
    </row>
    <row r="19" spans="1:9" x14ac:dyDescent="0.25">
      <c r="A19" s="8" t="s">
        <v>56</v>
      </c>
      <c r="B19" s="9">
        <v>34</v>
      </c>
      <c r="C19" s="9">
        <v>38</v>
      </c>
      <c r="D19" s="9">
        <v>170</v>
      </c>
      <c r="E19" s="9">
        <v>191</v>
      </c>
      <c r="F19" s="10">
        <f t="shared" si="0"/>
        <v>12.352941176470594</v>
      </c>
      <c r="G19" s="1"/>
      <c r="H19" s="1"/>
      <c r="I19" s="1"/>
    </row>
    <row r="20" spans="1:9" x14ac:dyDescent="0.25">
      <c r="A20" s="11" t="s">
        <v>57</v>
      </c>
      <c r="B20" s="12">
        <v>1937</v>
      </c>
      <c r="C20" s="12">
        <v>2131</v>
      </c>
      <c r="D20" s="12">
        <v>9299</v>
      </c>
      <c r="E20" s="12">
        <v>10562</v>
      </c>
      <c r="F20" s="13">
        <f t="shared" si="0"/>
        <v>13.582105602752989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</v>
      </c>
      <c r="D21" s="9">
        <v>0</v>
      </c>
      <c r="E21" s="9">
        <v>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8237</v>
      </c>
      <c r="C22" s="12">
        <v>7377</v>
      </c>
      <c r="D22" s="12">
        <v>39979</v>
      </c>
      <c r="E22" s="12">
        <v>35224</v>
      </c>
      <c r="F22" s="13">
        <f t="shared" si="0"/>
        <v>-11.893744215713255</v>
      </c>
      <c r="G22" s="1"/>
      <c r="H22" s="1"/>
      <c r="I22" s="1"/>
    </row>
    <row r="23" spans="1:9" x14ac:dyDescent="0.25">
      <c r="A23" s="8" t="s">
        <v>60</v>
      </c>
      <c r="B23" s="9">
        <v>532</v>
      </c>
      <c r="C23" s="9">
        <v>1176</v>
      </c>
      <c r="D23" s="9">
        <v>2535</v>
      </c>
      <c r="E23" s="9">
        <v>5500</v>
      </c>
      <c r="F23" s="10">
        <f t="shared" si="0"/>
        <v>116.96252465483235</v>
      </c>
      <c r="G23" s="1"/>
      <c r="H23" s="1"/>
      <c r="I23" s="1"/>
    </row>
    <row r="24" spans="1:9" x14ac:dyDescent="0.25">
      <c r="A24" s="11" t="s">
        <v>61</v>
      </c>
      <c r="B24" s="12">
        <v>1606</v>
      </c>
      <c r="C24" s="12">
        <v>1601</v>
      </c>
      <c r="D24" s="12">
        <v>7564</v>
      </c>
      <c r="E24" s="12">
        <v>6195</v>
      </c>
      <c r="F24" s="13">
        <f t="shared" si="0"/>
        <v>-18.098889476467477</v>
      </c>
      <c r="G24" s="1"/>
      <c r="H24" s="1"/>
      <c r="I24" s="1"/>
    </row>
    <row r="25" spans="1:9" x14ac:dyDescent="0.25">
      <c r="A25" s="8" t="s">
        <v>62</v>
      </c>
      <c r="B25" s="9">
        <v>858</v>
      </c>
      <c r="C25" s="9">
        <v>1040</v>
      </c>
      <c r="D25" s="9">
        <v>3662</v>
      </c>
      <c r="E25" s="9">
        <v>3775</v>
      </c>
      <c r="F25" s="10">
        <f t="shared" si="0"/>
        <v>3.0857454942654243</v>
      </c>
      <c r="G25" s="1"/>
      <c r="H25" s="1"/>
      <c r="I25" s="1"/>
    </row>
    <row r="26" spans="1:9" x14ac:dyDescent="0.25">
      <c r="A26" s="11" t="s">
        <v>63</v>
      </c>
      <c r="B26" s="12">
        <v>115</v>
      </c>
      <c r="C26" s="12">
        <v>193</v>
      </c>
      <c r="D26" s="12">
        <v>716</v>
      </c>
      <c r="E26" s="12">
        <v>1173</v>
      </c>
      <c r="F26" s="13">
        <f t="shared" si="0"/>
        <v>63.826815642458087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3519</v>
      </c>
      <c r="C28" s="12">
        <v>0</v>
      </c>
      <c r="D28" s="12">
        <v>17899</v>
      </c>
      <c r="E28" s="12">
        <v>13</v>
      </c>
      <c r="F28" s="13">
        <f t="shared" si="0"/>
        <v>-99.927370244147724</v>
      </c>
      <c r="G28" s="1"/>
      <c r="H28" s="1"/>
      <c r="I28" s="1"/>
    </row>
    <row r="29" spans="1:9" x14ac:dyDescent="0.25">
      <c r="A29" s="8" t="s">
        <v>66</v>
      </c>
      <c r="B29" s="9">
        <v>67</v>
      </c>
      <c r="C29" s="9">
        <v>156</v>
      </c>
      <c r="D29" s="9">
        <v>440</v>
      </c>
      <c r="E29" s="9">
        <v>791</v>
      </c>
      <c r="F29" s="10">
        <f t="shared" si="0"/>
        <v>79.77272727272728</v>
      </c>
      <c r="G29" s="1"/>
      <c r="H29" s="1"/>
      <c r="I29" s="1"/>
    </row>
    <row r="30" spans="1:9" x14ac:dyDescent="0.25">
      <c r="A30" s="11" t="s">
        <v>67</v>
      </c>
      <c r="B30" s="12">
        <v>2343</v>
      </c>
      <c r="C30" s="12">
        <v>2312</v>
      </c>
      <c r="D30" s="12">
        <v>9751</v>
      </c>
      <c r="E30" s="12">
        <v>9766</v>
      </c>
      <c r="F30" s="13">
        <f t="shared" si="0"/>
        <v>0.15383037637165842</v>
      </c>
      <c r="G30" s="1"/>
      <c r="H30" s="1"/>
      <c r="I30" s="1"/>
    </row>
    <row r="31" spans="1:9" x14ac:dyDescent="0.25">
      <c r="A31" s="8" t="s">
        <v>68</v>
      </c>
      <c r="B31" s="9">
        <v>4780</v>
      </c>
      <c r="C31" s="9">
        <v>5256</v>
      </c>
      <c r="D31" s="9">
        <v>24339</v>
      </c>
      <c r="E31" s="9">
        <v>22192</v>
      </c>
      <c r="F31" s="10">
        <f t="shared" si="0"/>
        <v>-8.8212334113973441</v>
      </c>
      <c r="G31" s="1"/>
      <c r="H31" s="1"/>
      <c r="I31" s="1"/>
    </row>
    <row r="32" spans="1:9" x14ac:dyDescent="0.25">
      <c r="A32" s="11" t="s">
        <v>69</v>
      </c>
      <c r="B32" s="12">
        <v>165126</v>
      </c>
      <c r="C32" s="12">
        <v>233694</v>
      </c>
      <c r="D32" s="12">
        <v>786491</v>
      </c>
      <c r="E32" s="12">
        <v>852098</v>
      </c>
      <c r="F32" s="13">
        <f t="shared" si="0"/>
        <v>8.3417356333384589</v>
      </c>
      <c r="G32" s="1"/>
      <c r="H32" s="1"/>
      <c r="I32" s="1"/>
    </row>
    <row r="33" spans="1:9" x14ac:dyDescent="0.25">
      <c r="A33" s="8" t="s">
        <v>70</v>
      </c>
      <c r="B33" s="9">
        <v>13247</v>
      </c>
      <c r="C33" s="9">
        <v>15335</v>
      </c>
      <c r="D33" s="9">
        <v>63248</v>
      </c>
      <c r="E33" s="9">
        <v>73855.5</v>
      </c>
      <c r="F33" s="10">
        <f t="shared" si="0"/>
        <v>16.771281305337723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555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357677</v>
      </c>
      <c r="C35" s="15">
        <f t="shared" ref="C35:E35" si="1">SUM(C7:C34)</f>
        <v>471964</v>
      </c>
      <c r="D35" s="15">
        <f t="shared" si="1"/>
        <v>1701933</v>
      </c>
      <c r="E35" s="15">
        <f t="shared" si="1"/>
        <v>1903689</v>
      </c>
      <c r="F35" s="16">
        <f t="shared" si="0"/>
        <v>11.854520712625003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2079</v>
      </c>
      <c r="C38" s="41">
        <f>D7</f>
        <v>2131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852098</v>
      </c>
      <c r="G38" s="42">
        <f>LOOKUP(E38,$A$38:$A$65,$C$38:$C$65)</f>
        <v>786491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15300</v>
      </c>
      <c r="C39" s="41">
        <f t="shared" ref="C39:C65" si="5">D8</f>
        <v>7965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481091.5</v>
      </c>
      <c r="G39" s="42">
        <f t="shared" ref="G39:G65" si="8">LOOKUP(E39,$A$38:$A$65,$C$38:$C$65)</f>
        <v>424864.5</v>
      </c>
    </row>
    <row r="40" spans="1:9" x14ac:dyDescent="0.25">
      <c r="A40" s="42" t="str">
        <f t="shared" si="3"/>
        <v>ALMERIA</v>
      </c>
      <c r="B40" s="41">
        <f t="shared" si="4"/>
        <v>252</v>
      </c>
      <c r="C40" s="41">
        <f t="shared" si="5"/>
        <v>98</v>
      </c>
      <c r="D40" s="41">
        <f t="shared" si="6"/>
        <v>20</v>
      </c>
      <c r="E40" s="42" t="str">
        <f t="shared" si="2"/>
        <v>BILBAO</v>
      </c>
      <c r="F40" s="42">
        <f t="shared" si="7"/>
        <v>197932</v>
      </c>
      <c r="G40" s="42">
        <f t="shared" si="8"/>
        <v>172227.5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105705</v>
      </c>
      <c r="G41" s="42">
        <f t="shared" si="8"/>
        <v>64046</v>
      </c>
    </row>
    <row r="42" spans="1:9" x14ac:dyDescent="0.25">
      <c r="A42" s="42" t="str">
        <f t="shared" si="3"/>
        <v>BAHIA DE ALGECIRAS</v>
      </c>
      <c r="B42" s="41">
        <f t="shared" si="4"/>
        <v>105705</v>
      </c>
      <c r="C42" s="41">
        <f t="shared" si="5"/>
        <v>64046</v>
      </c>
      <c r="D42" s="41">
        <f t="shared" si="6"/>
        <v>4</v>
      </c>
      <c r="E42" s="42" t="str">
        <f t="shared" si="2"/>
        <v>VIGO</v>
      </c>
      <c r="F42" s="42">
        <f t="shared" si="7"/>
        <v>73855.5</v>
      </c>
      <c r="G42" s="42">
        <f t="shared" si="8"/>
        <v>63248</v>
      </c>
    </row>
    <row r="43" spans="1:9" x14ac:dyDescent="0.25">
      <c r="A43" s="42" t="str">
        <f t="shared" si="3"/>
        <v>BAHIA DE CADIZ</v>
      </c>
      <c r="B43" s="41">
        <f t="shared" si="4"/>
        <v>17423</v>
      </c>
      <c r="C43" s="41">
        <f t="shared" si="5"/>
        <v>20532</v>
      </c>
      <c r="D43" s="41">
        <f t="shared" si="6"/>
        <v>9</v>
      </c>
      <c r="E43" s="42" t="str">
        <f t="shared" si="2"/>
        <v>CASTELLON</v>
      </c>
      <c r="F43" s="42">
        <f t="shared" si="7"/>
        <v>46311</v>
      </c>
      <c r="G43" s="42">
        <f t="shared" si="8"/>
        <v>34329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35224</v>
      </c>
      <c r="G44" s="42">
        <f t="shared" si="8"/>
        <v>39979</v>
      </c>
    </row>
    <row r="45" spans="1:9" x14ac:dyDescent="0.25">
      <c r="A45" s="42" t="str">
        <f t="shared" si="3"/>
        <v>BARCELONA</v>
      </c>
      <c r="B45" s="41">
        <f t="shared" si="4"/>
        <v>481091.5</v>
      </c>
      <c r="C45" s="41">
        <f t="shared" si="5"/>
        <v>424864.5</v>
      </c>
      <c r="D45" s="41">
        <f t="shared" si="6"/>
        <v>2</v>
      </c>
      <c r="E45" s="42" t="str">
        <f t="shared" si="2"/>
        <v>TARRAGONA</v>
      </c>
      <c r="F45" s="42">
        <f t="shared" si="7"/>
        <v>22192</v>
      </c>
      <c r="G45" s="42">
        <f t="shared" si="8"/>
        <v>24339</v>
      </c>
    </row>
    <row r="46" spans="1:9" x14ac:dyDescent="0.25">
      <c r="A46" s="42" t="str">
        <f t="shared" si="3"/>
        <v>BILBAO</v>
      </c>
      <c r="B46" s="41">
        <f t="shared" si="4"/>
        <v>197932</v>
      </c>
      <c r="C46" s="41">
        <f t="shared" si="5"/>
        <v>172227.5</v>
      </c>
      <c r="D46" s="41">
        <f t="shared" si="6"/>
        <v>3</v>
      </c>
      <c r="E46" s="42" t="str">
        <f t="shared" si="2"/>
        <v>BAHIA DE CADIZ</v>
      </c>
      <c r="F46" s="42">
        <f t="shared" si="7"/>
        <v>17423</v>
      </c>
      <c r="G46" s="42">
        <f t="shared" si="8"/>
        <v>20532</v>
      </c>
    </row>
    <row r="47" spans="1:9" x14ac:dyDescent="0.25">
      <c r="A47" s="42" t="str">
        <f t="shared" si="3"/>
        <v>CARTAGENA</v>
      </c>
      <c r="B47" s="41">
        <f t="shared" si="4"/>
        <v>16082</v>
      </c>
      <c r="C47" s="41">
        <f t="shared" si="5"/>
        <v>8810</v>
      </c>
      <c r="D47" s="41">
        <f t="shared" si="6"/>
        <v>10</v>
      </c>
      <c r="E47" s="42" t="str">
        <f t="shared" si="2"/>
        <v>CARTAGENA</v>
      </c>
      <c r="F47" s="42">
        <f t="shared" si="7"/>
        <v>16082</v>
      </c>
      <c r="G47" s="42">
        <f t="shared" si="8"/>
        <v>8810</v>
      </c>
    </row>
    <row r="48" spans="1:9" x14ac:dyDescent="0.25">
      <c r="A48" s="42" t="str">
        <f t="shared" si="3"/>
        <v>CASTELLON</v>
      </c>
      <c r="B48" s="41">
        <f t="shared" si="4"/>
        <v>46311</v>
      </c>
      <c r="C48" s="41">
        <f t="shared" si="5"/>
        <v>34329</v>
      </c>
      <c r="D48" s="41">
        <f t="shared" si="6"/>
        <v>6</v>
      </c>
      <c r="E48" s="42" t="str">
        <f t="shared" si="2"/>
        <v>ALICANTE</v>
      </c>
      <c r="F48" s="42">
        <f t="shared" si="7"/>
        <v>15300</v>
      </c>
      <c r="G48" s="42">
        <f t="shared" si="8"/>
        <v>7965</v>
      </c>
    </row>
    <row r="49" spans="1:7" x14ac:dyDescent="0.25">
      <c r="A49" s="42" t="str">
        <f t="shared" si="3"/>
        <v>CEUTA</v>
      </c>
      <c r="B49" s="41">
        <f t="shared" si="4"/>
        <v>174</v>
      </c>
      <c r="C49" s="41">
        <f t="shared" si="5"/>
        <v>282</v>
      </c>
      <c r="D49" s="41">
        <f t="shared" si="6"/>
        <v>22</v>
      </c>
      <c r="E49" s="42" t="str">
        <f t="shared" si="2"/>
        <v>GIJON</v>
      </c>
      <c r="F49" s="42">
        <f t="shared" si="7"/>
        <v>10562</v>
      </c>
      <c r="G49" s="42">
        <f t="shared" si="8"/>
        <v>9299</v>
      </c>
    </row>
    <row r="50" spans="1:7" x14ac:dyDescent="0.25">
      <c r="A50" s="42" t="str">
        <f t="shared" si="3"/>
        <v>FERROL-SAN CIBRAO</v>
      </c>
      <c r="B50" s="41">
        <f t="shared" si="4"/>
        <v>191</v>
      </c>
      <c r="C50" s="41">
        <f t="shared" si="5"/>
        <v>170</v>
      </c>
      <c r="D50" s="41">
        <f t="shared" si="6"/>
        <v>21</v>
      </c>
      <c r="E50" s="42" t="str">
        <f t="shared" si="2"/>
        <v>SEVILLA</v>
      </c>
      <c r="F50" s="42">
        <f t="shared" si="7"/>
        <v>9766</v>
      </c>
      <c r="G50" s="42">
        <f t="shared" si="8"/>
        <v>9751</v>
      </c>
    </row>
    <row r="51" spans="1:7" x14ac:dyDescent="0.25">
      <c r="A51" s="42" t="str">
        <f t="shared" si="3"/>
        <v>GIJON</v>
      </c>
      <c r="B51" s="41">
        <f t="shared" si="4"/>
        <v>10562</v>
      </c>
      <c r="C51" s="41">
        <f t="shared" si="5"/>
        <v>9299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6195</v>
      </c>
      <c r="G51" s="42">
        <f t="shared" si="8"/>
        <v>7564</v>
      </c>
    </row>
    <row r="52" spans="1:7" x14ac:dyDescent="0.25">
      <c r="A52" s="42" t="str">
        <f t="shared" si="3"/>
        <v>HUELVA</v>
      </c>
      <c r="B52" s="41">
        <f t="shared" si="4"/>
        <v>4</v>
      </c>
      <c r="C52" s="41">
        <f t="shared" si="5"/>
        <v>0</v>
      </c>
      <c r="D52" s="41">
        <f t="shared" si="6"/>
        <v>24</v>
      </c>
      <c r="E52" s="42" t="str">
        <f t="shared" si="2"/>
        <v>MALAGA</v>
      </c>
      <c r="F52" s="42">
        <f t="shared" si="7"/>
        <v>5500</v>
      </c>
      <c r="G52" s="42">
        <f t="shared" si="8"/>
        <v>2535</v>
      </c>
    </row>
    <row r="53" spans="1:7" x14ac:dyDescent="0.25">
      <c r="A53" s="42" t="str">
        <f t="shared" si="3"/>
        <v>LAS PALMAS</v>
      </c>
      <c r="B53" s="41">
        <f t="shared" si="4"/>
        <v>35224</v>
      </c>
      <c r="C53" s="41">
        <f t="shared" si="5"/>
        <v>39979</v>
      </c>
      <c r="D53" s="41">
        <f t="shared" si="6"/>
        <v>7</v>
      </c>
      <c r="E53" s="42" t="str">
        <f t="shared" si="2"/>
        <v>MELILLA</v>
      </c>
      <c r="F53" s="42">
        <f t="shared" si="7"/>
        <v>3775</v>
      </c>
      <c r="G53" s="42">
        <f t="shared" si="8"/>
        <v>3662</v>
      </c>
    </row>
    <row r="54" spans="1:7" x14ac:dyDescent="0.25">
      <c r="A54" s="42" t="str">
        <f t="shared" si="3"/>
        <v>MALAGA</v>
      </c>
      <c r="B54" s="41">
        <f t="shared" si="4"/>
        <v>5500</v>
      </c>
      <c r="C54" s="41">
        <f t="shared" si="5"/>
        <v>2535</v>
      </c>
      <c r="D54" s="41">
        <f t="shared" si="6"/>
        <v>15</v>
      </c>
      <c r="E54" s="42" t="str">
        <f t="shared" si="2"/>
        <v>A CORUÑA</v>
      </c>
      <c r="F54" s="42">
        <f t="shared" si="7"/>
        <v>2079</v>
      </c>
      <c r="G54" s="42">
        <f t="shared" si="8"/>
        <v>2131</v>
      </c>
    </row>
    <row r="55" spans="1:7" x14ac:dyDescent="0.25">
      <c r="A55" s="42" t="str">
        <f t="shared" si="3"/>
        <v>MARIN Y RIA DE PONTEVEDRA</v>
      </c>
      <c r="B55" s="41">
        <f t="shared" si="4"/>
        <v>6195</v>
      </c>
      <c r="C55" s="41">
        <f t="shared" si="5"/>
        <v>7564</v>
      </c>
      <c r="D55" s="41">
        <f t="shared" si="6"/>
        <v>14</v>
      </c>
      <c r="E55" s="42" t="str">
        <f t="shared" si="2"/>
        <v>MOTRIL</v>
      </c>
      <c r="F55" s="42">
        <f t="shared" si="7"/>
        <v>1173</v>
      </c>
      <c r="G55" s="42">
        <f t="shared" si="8"/>
        <v>716</v>
      </c>
    </row>
    <row r="56" spans="1:7" x14ac:dyDescent="0.25">
      <c r="A56" s="42" t="str">
        <f t="shared" si="3"/>
        <v>MELILLA</v>
      </c>
      <c r="B56" s="41">
        <f t="shared" si="4"/>
        <v>3775</v>
      </c>
      <c r="C56" s="41">
        <f t="shared" si="5"/>
        <v>3662</v>
      </c>
      <c r="D56" s="41">
        <f t="shared" si="6"/>
        <v>16</v>
      </c>
      <c r="E56" s="42" t="str">
        <f t="shared" si="2"/>
        <v>SANTANDER</v>
      </c>
      <c r="F56" s="42">
        <f t="shared" si="7"/>
        <v>791</v>
      </c>
      <c r="G56" s="42">
        <f t="shared" si="8"/>
        <v>440</v>
      </c>
    </row>
    <row r="57" spans="1:7" x14ac:dyDescent="0.25">
      <c r="A57" s="42" t="str">
        <f t="shared" si="3"/>
        <v>MOTRIL</v>
      </c>
      <c r="B57" s="41">
        <f t="shared" si="4"/>
        <v>1173</v>
      </c>
      <c r="C57" s="41">
        <f t="shared" si="5"/>
        <v>716</v>
      </c>
      <c r="D57" s="41">
        <f t="shared" si="6"/>
        <v>18</v>
      </c>
      <c r="E57" s="42" t="str">
        <f t="shared" si="2"/>
        <v>ALMERIA</v>
      </c>
      <c r="F57" s="42">
        <f t="shared" si="7"/>
        <v>252</v>
      </c>
      <c r="G57" s="42">
        <f t="shared" si="8"/>
        <v>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191</v>
      </c>
      <c r="G58" s="42">
        <f t="shared" si="8"/>
        <v>170</v>
      </c>
    </row>
    <row r="59" spans="1:7" x14ac:dyDescent="0.25">
      <c r="A59" s="42" t="str">
        <f t="shared" si="3"/>
        <v>SANTA CRUZ DE TENERIFE</v>
      </c>
      <c r="B59" s="41">
        <f t="shared" si="4"/>
        <v>13</v>
      </c>
      <c r="C59" s="41">
        <f t="shared" si="5"/>
        <v>17899</v>
      </c>
      <c r="D59" s="41">
        <f t="shared" si="6"/>
        <v>23</v>
      </c>
      <c r="E59" s="42" t="str">
        <f t="shared" si="2"/>
        <v>CEUTA</v>
      </c>
      <c r="F59" s="42">
        <f t="shared" si="7"/>
        <v>174</v>
      </c>
      <c r="G59" s="42">
        <f t="shared" si="8"/>
        <v>282</v>
      </c>
    </row>
    <row r="60" spans="1:7" x14ac:dyDescent="0.25">
      <c r="A60" s="42" t="str">
        <f t="shared" si="3"/>
        <v>SANTANDER</v>
      </c>
      <c r="B60" s="41">
        <f t="shared" si="4"/>
        <v>791</v>
      </c>
      <c r="C60" s="41">
        <f t="shared" si="5"/>
        <v>440</v>
      </c>
      <c r="D60" s="41">
        <f t="shared" si="6"/>
        <v>19</v>
      </c>
      <c r="E60" s="42" t="str">
        <f t="shared" si="2"/>
        <v>SANTA CRUZ DE TENERIFE</v>
      </c>
      <c r="F60" s="42">
        <f t="shared" si="7"/>
        <v>13</v>
      </c>
      <c r="G60" s="42">
        <f t="shared" si="8"/>
        <v>17899</v>
      </c>
    </row>
    <row r="61" spans="1:7" x14ac:dyDescent="0.25">
      <c r="A61" s="42" t="str">
        <f t="shared" si="3"/>
        <v>SEVILLA</v>
      </c>
      <c r="B61" s="41">
        <f t="shared" si="4"/>
        <v>9766</v>
      </c>
      <c r="C61" s="41">
        <f t="shared" si="5"/>
        <v>9751</v>
      </c>
      <c r="D61" s="41">
        <f t="shared" si="6"/>
        <v>13</v>
      </c>
      <c r="E61" s="42" t="str">
        <f t="shared" si="2"/>
        <v>HUELVA</v>
      </c>
      <c r="F61" s="42">
        <f t="shared" si="7"/>
        <v>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22192</v>
      </c>
      <c r="C62" s="41">
        <f t="shared" si="5"/>
        <v>24339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852098</v>
      </c>
      <c r="C63" s="41">
        <f t="shared" si="5"/>
        <v>786491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73855.5</v>
      </c>
      <c r="C64" s="41">
        <f t="shared" si="5"/>
        <v>63248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555</v>
      </c>
      <c r="D65" s="41">
        <f t="shared" si="6"/>
        <v>28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Mayo</v>
      </c>
      <c r="C5" s="50"/>
      <c r="D5" s="49" t="s">
        <v>40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503</v>
      </c>
      <c r="C7" s="9">
        <v>461</v>
      </c>
      <c r="D7" s="9">
        <v>2163</v>
      </c>
      <c r="E7" s="9">
        <v>2157</v>
      </c>
      <c r="F7" s="10">
        <f>((E7*100)/D7)-100</f>
        <v>-0.27739251040222257</v>
      </c>
      <c r="G7" s="1"/>
      <c r="H7" s="1"/>
      <c r="I7" s="1"/>
    </row>
    <row r="8" spans="1:12" x14ac:dyDescent="0.25">
      <c r="A8" s="11" t="s">
        <v>45</v>
      </c>
      <c r="B8" s="12">
        <v>14700</v>
      </c>
      <c r="C8" s="12">
        <v>10695</v>
      </c>
      <c r="D8" s="12">
        <v>61451</v>
      </c>
      <c r="E8" s="12">
        <v>62047</v>
      </c>
      <c r="F8" s="13">
        <f t="shared" ref="F8:F35" si="0">((E8*100)/D8)-100</f>
        <v>0.96987843973246868</v>
      </c>
      <c r="G8" s="1"/>
      <c r="H8" s="1"/>
      <c r="I8" s="1"/>
    </row>
    <row r="9" spans="1:12" x14ac:dyDescent="0.25">
      <c r="A9" s="8" t="s">
        <v>46</v>
      </c>
      <c r="B9" s="9">
        <v>269</v>
      </c>
      <c r="C9" s="9">
        <v>406</v>
      </c>
      <c r="D9" s="9">
        <v>1062</v>
      </c>
      <c r="E9" s="9">
        <v>1416</v>
      </c>
      <c r="F9" s="10">
        <f t="shared" si="0"/>
        <v>33.333333333333343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12789</v>
      </c>
      <c r="C11" s="9">
        <v>32694</v>
      </c>
      <c r="D11" s="9">
        <v>67163</v>
      </c>
      <c r="E11" s="9">
        <v>114057</v>
      </c>
      <c r="F11" s="10">
        <f t="shared" si="0"/>
        <v>69.821181305182904</v>
      </c>
      <c r="G11" s="1"/>
      <c r="H11" s="1"/>
      <c r="I11" s="1"/>
    </row>
    <row r="12" spans="1:12" x14ac:dyDescent="0.25">
      <c r="A12" s="11" t="s">
        <v>49</v>
      </c>
      <c r="B12" s="12">
        <v>9568</v>
      </c>
      <c r="C12" s="12">
        <v>7795.5</v>
      </c>
      <c r="D12" s="12">
        <v>49454.5</v>
      </c>
      <c r="E12" s="12">
        <v>33455.5</v>
      </c>
      <c r="F12" s="13">
        <f t="shared" si="0"/>
        <v>-32.350948851975048</v>
      </c>
      <c r="G12" s="1"/>
      <c r="H12" s="1"/>
      <c r="I12" s="1"/>
    </row>
    <row r="13" spans="1:12" x14ac:dyDescent="0.25">
      <c r="A13" s="8" t="s">
        <v>50</v>
      </c>
      <c r="B13" s="9">
        <v>7825</v>
      </c>
      <c r="C13" s="9">
        <v>7367</v>
      </c>
      <c r="D13" s="9">
        <v>34039</v>
      </c>
      <c r="E13" s="9">
        <v>29009</v>
      </c>
      <c r="F13" s="10">
        <f t="shared" si="0"/>
        <v>-14.777167366843912</v>
      </c>
      <c r="G13" s="1"/>
      <c r="H13" s="1"/>
      <c r="I13" s="1"/>
    </row>
    <row r="14" spans="1:12" x14ac:dyDescent="0.25">
      <c r="A14" s="11" t="s">
        <v>51</v>
      </c>
      <c r="B14" s="12">
        <v>112272.5</v>
      </c>
      <c r="C14" s="12">
        <v>124743</v>
      </c>
      <c r="D14" s="12">
        <v>506458</v>
      </c>
      <c r="E14" s="12">
        <v>559756</v>
      </c>
      <c r="F14" s="13">
        <f t="shared" si="0"/>
        <v>10.52367619822374</v>
      </c>
      <c r="G14" s="1"/>
      <c r="H14" s="1"/>
      <c r="I14" s="1"/>
    </row>
    <row r="15" spans="1:12" x14ac:dyDescent="0.25">
      <c r="A15" s="8" t="s">
        <v>52</v>
      </c>
      <c r="B15" s="9">
        <v>35131</v>
      </c>
      <c r="C15" s="9">
        <v>44537.75</v>
      </c>
      <c r="D15" s="9">
        <v>191961.5</v>
      </c>
      <c r="E15" s="9">
        <v>216445.75</v>
      </c>
      <c r="F15" s="10">
        <f t="shared" si="0"/>
        <v>12.754771139004433</v>
      </c>
      <c r="G15" s="1"/>
      <c r="H15" s="1"/>
      <c r="I15" s="1"/>
    </row>
    <row r="16" spans="1:12" x14ac:dyDescent="0.25">
      <c r="A16" s="11" t="s">
        <v>53</v>
      </c>
      <c r="B16" s="12">
        <v>5486</v>
      </c>
      <c r="C16" s="12">
        <v>6303</v>
      </c>
      <c r="D16" s="12">
        <v>24516</v>
      </c>
      <c r="E16" s="12">
        <v>28639</v>
      </c>
      <c r="F16" s="13">
        <f t="shared" si="0"/>
        <v>16.817588513623761</v>
      </c>
      <c r="G16" s="1"/>
      <c r="H16" s="1"/>
      <c r="I16" s="1"/>
    </row>
    <row r="17" spans="1:9" x14ac:dyDescent="0.25">
      <c r="A17" s="8" t="s">
        <v>54</v>
      </c>
      <c r="B17" s="9">
        <v>8800</v>
      </c>
      <c r="C17" s="9">
        <v>11523</v>
      </c>
      <c r="D17" s="9">
        <v>35102</v>
      </c>
      <c r="E17" s="9">
        <v>48206</v>
      </c>
      <c r="F17" s="10">
        <f t="shared" si="0"/>
        <v>37.331206199076973</v>
      </c>
      <c r="G17" s="1"/>
      <c r="H17" s="1"/>
      <c r="I17" s="1"/>
    </row>
    <row r="18" spans="1:9" x14ac:dyDescent="0.25">
      <c r="A18" s="11" t="s">
        <v>55</v>
      </c>
      <c r="B18" s="12">
        <v>795</v>
      </c>
      <c r="C18" s="12">
        <v>849</v>
      </c>
      <c r="D18" s="12">
        <v>3766</v>
      </c>
      <c r="E18" s="12">
        <v>3873</v>
      </c>
      <c r="F18" s="13">
        <f t="shared" si="0"/>
        <v>2.8412108337758895</v>
      </c>
      <c r="G18" s="1"/>
      <c r="H18" s="1"/>
      <c r="I18" s="1"/>
    </row>
    <row r="19" spans="1:9" x14ac:dyDescent="0.25">
      <c r="A19" s="8" t="s">
        <v>56</v>
      </c>
      <c r="B19" s="9">
        <v>34</v>
      </c>
      <c r="C19" s="9">
        <v>38</v>
      </c>
      <c r="D19" s="9">
        <v>170</v>
      </c>
      <c r="E19" s="9">
        <v>191</v>
      </c>
      <c r="F19" s="10">
        <f t="shared" si="0"/>
        <v>12.352941176470594</v>
      </c>
      <c r="G19" s="1"/>
      <c r="H19" s="1"/>
      <c r="I19" s="1"/>
    </row>
    <row r="20" spans="1:9" x14ac:dyDescent="0.25">
      <c r="A20" s="11" t="s">
        <v>57</v>
      </c>
      <c r="B20" s="12">
        <v>2514</v>
      </c>
      <c r="C20" s="12">
        <v>2729</v>
      </c>
      <c r="D20" s="12">
        <v>13269</v>
      </c>
      <c r="E20" s="12">
        <v>14621</v>
      </c>
      <c r="F20" s="13">
        <f t="shared" si="0"/>
        <v>10.189162710076118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285</v>
      </c>
      <c r="D21" s="9">
        <v>0</v>
      </c>
      <c r="E21" s="9">
        <v>285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37125</v>
      </c>
      <c r="C22" s="12">
        <v>36272</v>
      </c>
      <c r="D22" s="12">
        <v>183243</v>
      </c>
      <c r="E22" s="12">
        <v>178465</v>
      </c>
      <c r="F22" s="13">
        <f t="shared" si="0"/>
        <v>-2.6074665880824881</v>
      </c>
      <c r="G22" s="1"/>
      <c r="H22" s="1"/>
      <c r="I22" s="1"/>
    </row>
    <row r="23" spans="1:9" x14ac:dyDescent="0.25">
      <c r="A23" s="8" t="s">
        <v>60</v>
      </c>
      <c r="B23" s="9">
        <v>1814</v>
      </c>
      <c r="C23" s="9">
        <v>1771</v>
      </c>
      <c r="D23" s="9">
        <v>7308</v>
      </c>
      <c r="E23" s="9">
        <v>8879</v>
      </c>
      <c r="F23" s="10">
        <f t="shared" si="0"/>
        <v>21.496989600437871</v>
      </c>
      <c r="G23" s="1"/>
      <c r="H23" s="1"/>
      <c r="I23" s="1"/>
    </row>
    <row r="24" spans="1:9" x14ac:dyDescent="0.25">
      <c r="A24" s="11" t="s">
        <v>61</v>
      </c>
      <c r="B24" s="12">
        <v>3759</v>
      </c>
      <c r="C24" s="12">
        <v>4056</v>
      </c>
      <c r="D24" s="12">
        <v>19870</v>
      </c>
      <c r="E24" s="12">
        <v>18566</v>
      </c>
      <c r="F24" s="13">
        <f t="shared" si="0"/>
        <v>-6.5626572722697603</v>
      </c>
      <c r="G24" s="1"/>
      <c r="H24" s="1"/>
      <c r="I24" s="1"/>
    </row>
    <row r="25" spans="1:9" x14ac:dyDescent="0.25">
      <c r="A25" s="8" t="s">
        <v>62</v>
      </c>
      <c r="B25" s="9">
        <v>1963</v>
      </c>
      <c r="C25" s="9">
        <v>2454</v>
      </c>
      <c r="D25" s="9">
        <v>9376</v>
      </c>
      <c r="E25" s="9">
        <v>9429</v>
      </c>
      <c r="F25" s="10">
        <f t="shared" si="0"/>
        <v>0.56527303754266711</v>
      </c>
      <c r="G25" s="1"/>
      <c r="H25" s="1"/>
      <c r="I25" s="1"/>
    </row>
    <row r="26" spans="1:9" x14ac:dyDescent="0.25">
      <c r="A26" s="11" t="s">
        <v>63</v>
      </c>
      <c r="B26" s="12">
        <v>145</v>
      </c>
      <c r="C26" s="12">
        <v>317</v>
      </c>
      <c r="D26" s="12">
        <v>1123</v>
      </c>
      <c r="E26" s="12">
        <v>1751</v>
      </c>
      <c r="F26" s="13">
        <f t="shared" si="0"/>
        <v>55.921638468388238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28069</v>
      </c>
      <c r="C28" s="12">
        <v>23242</v>
      </c>
      <c r="D28" s="12">
        <v>141249</v>
      </c>
      <c r="E28" s="12">
        <v>130258</v>
      </c>
      <c r="F28" s="13">
        <f t="shared" si="0"/>
        <v>-7.7812940268603654</v>
      </c>
      <c r="G28" s="1"/>
      <c r="H28" s="1"/>
      <c r="I28" s="1"/>
    </row>
    <row r="29" spans="1:9" x14ac:dyDescent="0.25">
      <c r="A29" s="8" t="s">
        <v>66</v>
      </c>
      <c r="B29" s="9">
        <v>67</v>
      </c>
      <c r="C29" s="9">
        <v>156</v>
      </c>
      <c r="D29" s="9">
        <v>440</v>
      </c>
      <c r="E29" s="9">
        <v>791</v>
      </c>
      <c r="F29" s="10">
        <f t="shared" si="0"/>
        <v>79.77272727272728</v>
      </c>
      <c r="G29" s="1"/>
      <c r="H29" s="1"/>
      <c r="I29" s="1"/>
    </row>
    <row r="30" spans="1:9" x14ac:dyDescent="0.25">
      <c r="A30" s="11" t="s">
        <v>67</v>
      </c>
      <c r="B30" s="12">
        <v>12651</v>
      </c>
      <c r="C30" s="12">
        <v>13746</v>
      </c>
      <c r="D30" s="12">
        <v>59969</v>
      </c>
      <c r="E30" s="12">
        <v>68401</v>
      </c>
      <c r="F30" s="13">
        <f t="shared" si="0"/>
        <v>14.060597975620738</v>
      </c>
      <c r="G30" s="1"/>
      <c r="H30" s="1"/>
      <c r="I30" s="1"/>
    </row>
    <row r="31" spans="1:9" x14ac:dyDescent="0.25">
      <c r="A31" s="8" t="s">
        <v>68</v>
      </c>
      <c r="B31" s="9">
        <v>5511</v>
      </c>
      <c r="C31" s="9">
        <v>7251</v>
      </c>
      <c r="D31" s="9">
        <v>28401</v>
      </c>
      <c r="E31" s="9">
        <v>33012</v>
      </c>
      <c r="F31" s="10">
        <f t="shared" si="0"/>
        <v>16.235343825921618</v>
      </c>
      <c r="G31" s="1"/>
      <c r="H31" s="1"/>
      <c r="I31" s="1"/>
    </row>
    <row r="32" spans="1:9" x14ac:dyDescent="0.25">
      <c r="A32" s="11" t="s">
        <v>69</v>
      </c>
      <c r="B32" s="12">
        <v>177905</v>
      </c>
      <c r="C32" s="12">
        <v>247170</v>
      </c>
      <c r="D32" s="12">
        <v>843896</v>
      </c>
      <c r="E32" s="12">
        <v>911481</v>
      </c>
      <c r="F32" s="13">
        <f t="shared" si="0"/>
        <v>8.0086882743845251</v>
      </c>
      <c r="G32" s="1"/>
      <c r="H32" s="1"/>
      <c r="I32" s="1"/>
    </row>
    <row r="33" spans="1:9" x14ac:dyDescent="0.25">
      <c r="A33" s="8" t="s">
        <v>70</v>
      </c>
      <c r="B33" s="9">
        <v>16775</v>
      </c>
      <c r="C33" s="9">
        <v>17571</v>
      </c>
      <c r="D33" s="9">
        <v>81467</v>
      </c>
      <c r="E33" s="9">
        <v>86955.5</v>
      </c>
      <c r="F33" s="10">
        <f t="shared" si="0"/>
        <v>6.737083727153319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589</v>
      </c>
      <c r="E34" s="12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496470.5</v>
      </c>
      <c r="C35" s="15">
        <f t="shared" ref="C35:E35" si="1">SUM(C7:C34)</f>
        <v>604432.25</v>
      </c>
      <c r="D35" s="15">
        <f t="shared" si="1"/>
        <v>2367506</v>
      </c>
      <c r="E35" s="15">
        <f t="shared" si="1"/>
        <v>2562177.75</v>
      </c>
      <c r="F35" s="16">
        <f t="shared" si="0"/>
        <v>8.2226507556897417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2157</v>
      </c>
      <c r="C38" s="41">
        <f>D7</f>
        <v>2163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911481</v>
      </c>
      <c r="G38" s="42">
        <f>LOOKUP(E38,$A$38:$A$65,$C$38:$C$65)</f>
        <v>843896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62047</v>
      </c>
      <c r="C39" s="41">
        <f t="shared" ref="C39:C65" si="5">D8</f>
        <v>61451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559756</v>
      </c>
      <c r="G39" s="42">
        <f t="shared" ref="G39:G65" si="8">LOOKUP(E39,$A$38:$A$65,$C$38:$C$65)</f>
        <v>506458</v>
      </c>
    </row>
    <row r="40" spans="1:9" x14ac:dyDescent="0.25">
      <c r="A40" s="42" t="str">
        <f t="shared" si="3"/>
        <v>ALMERIA</v>
      </c>
      <c r="B40" s="41">
        <f t="shared" si="4"/>
        <v>1416</v>
      </c>
      <c r="C40" s="41">
        <f t="shared" si="5"/>
        <v>1062</v>
      </c>
      <c r="D40" s="41">
        <f t="shared" si="6"/>
        <v>22</v>
      </c>
      <c r="E40" s="42" t="str">
        <f t="shared" si="2"/>
        <v>BILBAO</v>
      </c>
      <c r="F40" s="42">
        <f t="shared" si="7"/>
        <v>216445.75</v>
      </c>
      <c r="G40" s="42">
        <f t="shared" si="8"/>
        <v>191961.5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178465</v>
      </c>
      <c r="G41" s="42">
        <f t="shared" si="8"/>
        <v>183243</v>
      </c>
    </row>
    <row r="42" spans="1:9" x14ac:dyDescent="0.25">
      <c r="A42" s="42" t="str">
        <f t="shared" si="3"/>
        <v>BAHIA DE ALGECIRAS</v>
      </c>
      <c r="B42" s="41">
        <f t="shared" si="4"/>
        <v>114057</v>
      </c>
      <c r="C42" s="41">
        <f t="shared" si="5"/>
        <v>67163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130258</v>
      </c>
      <c r="G42" s="42">
        <f t="shared" si="8"/>
        <v>141249</v>
      </c>
    </row>
    <row r="43" spans="1:9" x14ac:dyDescent="0.25">
      <c r="A43" s="42" t="str">
        <f t="shared" si="3"/>
        <v>BAHIA DE CADIZ</v>
      </c>
      <c r="B43" s="41">
        <f t="shared" si="4"/>
        <v>33455.5</v>
      </c>
      <c r="C43" s="41">
        <f t="shared" si="5"/>
        <v>49454.5</v>
      </c>
      <c r="D43" s="41">
        <f t="shared" si="6"/>
        <v>11</v>
      </c>
      <c r="E43" s="42" t="str">
        <f t="shared" si="2"/>
        <v>BAHIA DE ALGECIRAS</v>
      </c>
      <c r="F43" s="42">
        <f t="shared" si="7"/>
        <v>114057</v>
      </c>
      <c r="G43" s="42">
        <f t="shared" si="8"/>
        <v>67163</v>
      </c>
    </row>
    <row r="44" spans="1:9" x14ac:dyDescent="0.25">
      <c r="A44" s="42" t="str">
        <f t="shared" si="3"/>
        <v>BALEARES</v>
      </c>
      <c r="B44" s="41">
        <f t="shared" si="4"/>
        <v>29009</v>
      </c>
      <c r="C44" s="41">
        <f t="shared" si="5"/>
        <v>34039</v>
      </c>
      <c r="D44" s="41">
        <f t="shared" si="6"/>
        <v>13</v>
      </c>
      <c r="E44" s="42" t="str">
        <f t="shared" si="2"/>
        <v>VIGO</v>
      </c>
      <c r="F44" s="42">
        <f t="shared" si="7"/>
        <v>86955.5</v>
      </c>
      <c r="G44" s="42">
        <f t="shared" si="8"/>
        <v>81467</v>
      </c>
    </row>
    <row r="45" spans="1:9" x14ac:dyDescent="0.25">
      <c r="A45" s="42" t="str">
        <f t="shared" si="3"/>
        <v>BARCELONA</v>
      </c>
      <c r="B45" s="41">
        <f t="shared" si="4"/>
        <v>559756</v>
      </c>
      <c r="C45" s="41">
        <f t="shared" si="5"/>
        <v>506458</v>
      </c>
      <c r="D45" s="41">
        <f t="shared" si="6"/>
        <v>2</v>
      </c>
      <c r="E45" s="42" t="str">
        <f t="shared" si="2"/>
        <v>SEVILLA</v>
      </c>
      <c r="F45" s="42">
        <f t="shared" si="7"/>
        <v>68401</v>
      </c>
      <c r="G45" s="42">
        <f t="shared" si="8"/>
        <v>59969</v>
      </c>
    </row>
    <row r="46" spans="1:9" x14ac:dyDescent="0.25">
      <c r="A46" s="42" t="str">
        <f t="shared" si="3"/>
        <v>BILBAO</v>
      </c>
      <c r="B46" s="41">
        <f t="shared" si="4"/>
        <v>216445.75</v>
      </c>
      <c r="C46" s="41">
        <f t="shared" si="5"/>
        <v>191961.5</v>
      </c>
      <c r="D46" s="41">
        <f t="shared" si="6"/>
        <v>3</v>
      </c>
      <c r="E46" s="42" t="str">
        <f t="shared" si="2"/>
        <v>ALICANTE</v>
      </c>
      <c r="F46" s="42">
        <f t="shared" si="7"/>
        <v>62047</v>
      </c>
      <c r="G46" s="42">
        <f t="shared" si="8"/>
        <v>61451</v>
      </c>
    </row>
    <row r="47" spans="1:9" x14ac:dyDescent="0.25">
      <c r="A47" s="42" t="str">
        <f t="shared" si="3"/>
        <v>CARTAGENA</v>
      </c>
      <c r="B47" s="41">
        <f t="shared" si="4"/>
        <v>28639</v>
      </c>
      <c r="C47" s="41">
        <f t="shared" si="5"/>
        <v>24516</v>
      </c>
      <c r="D47" s="41">
        <f t="shared" si="6"/>
        <v>14</v>
      </c>
      <c r="E47" s="42" t="str">
        <f t="shared" si="2"/>
        <v>CASTELLON</v>
      </c>
      <c r="F47" s="42">
        <f t="shared" si="7"/>
        <v>48206</v>
      </c>
      <c r="G47" s="42">
        <f t="shared" si="8"/>
        <v>35102</v>
      </c>
    </row>
    <row r="48" spans="1:9" x14ac:dyDescent="0.25">
      <c r="A48" s="42" t="str">
        <f t="shared" si="3"/>
        <v>CASTELLON</v>
      </c>
      <c r="B48" s="41">
        <f t="shared" si="4"/>
        <v>48206</v>
      </c>
      <c r="C48" s="41">
        <f t="shared" si="5"/>
        <v>35102</v>
      </c>
      <c r="D48" s="41">
        <f t="shared" si="6"/>
        <v>10</v>
      </c>
      <c r="E48" s="42" t="str">
        <f t="shared" si="2"/>
        <v>BAHIA DE CADIZ</v>
      </c>
      <c r="F48" s="42">
        <f t="shared" si="7"/>
        <v>33455.5</v>
      </c>
      <c r="G48" s="42">
        <f t="shared" si="8"/>
        <v>49454.5</v>
      </c>
    </row>
    <row r="49" spans="1:7" x14ac:dyDescent="0.25">
      <c r="A49" s="42" t="str">
        <f t="shared" si="3"/>
        <v>CEUTA</v>
      </c>
      <c r="B49" s="41">
        <f t="shared" si="4"/>
        <v>3873</v>
      </c>
      <c r="C49" s="41">
        <f t="shared" si="5"/>
        <v>3766</v>
      </c>
      <c r="D49" s="41">
        <f t="shared" si="6"/>
        <v>19</v>
      </c>
      <c r="E49" s="42" t="str">
        <f t="shared" si="2"/>
        <v>TARRAGONA</v>
      </c>
      <c r="F49" s="42">
        <f t="shared" si="7"/>
        <v>33012</v>
      </c>
      <c r="G49" s="42">
        <f t="shared" si="8"/>
        <v>28401</v>
      </c>
    </row>
    <row r="50" spans="1:7" x14ac:dyDescent="0.25">
      <c r="A50" s="42" t="str">
        <f t="shared" si="3"/>
        <v>FERROL-SAN CIBRAO</v>
      </c>
      <c r="B50" s="41">
        <f t="shared" si="4"/>
        <v>191</v>
      </c>
      <c r="C50" s="41">
        <f t="shared" si="5"/>
        <v>170</v>
      </c>
      <c r="D50" s="41">
        <f t="shared" si="6"/>
        <v>25</v>
      </c>
      <c r="E50" s="42" t="str">
        <f t="shared" si="2"/>
        <v>BALEARES</v>
      </c>
      <c r="F50" s="42">
        <f t="shared" si="7"/>
        <v>29009</v>
      </c>
      <c r="G50" s="42">
        <f t="shared" si="8"/>
        <v>34039</v>
      </c>
    </row>
    <row r="51" spans="1:7" x14ac:dyDescent="0.25">
      <c r="A51" s="42" t="str">
        <f t="shared" si="3"/>
        <v>GIJON</v>
      </c>
      <c r="B51" s="41">
        <f t="shared" si="4"/>
        <v>14621</v>
      </c>
      <c r="C51" s="41">
        <f t="shared" si="5"/>
        <v>13269</v>
      </c>
      <c r="D51" s="41">
        <f t="shared" si="6"/>
        <v>16</v>
      </c>
      <c r="E51" s="42" t="str">
        <f t="shared" si="2"/>
        <v>CARTAGENA</v>
      </c>
      <c r="F51" s="42">
        <f t="shared" si="7"/>
        <v>28639</v>
      </c>
      <c r="G51" s="42">
        <f t="shared" si="8"/>
        <v>24516</v>
      </c>
    </row>
    <row r="52" spans="1:7" x14ac:dyDescent="0.25">
      <c r="A52" s="42" t="str">
        <f t="shared" si="3"/>
        <v>HUELVA</v>
      </c>
      <c r="B52" s="41">
        <f t="shared" si="4"/>
        <v>285</v>
      </c>
      <c r="C52" s="41">
        <f t="shared" si="5"/>
        <v>0</v>
      </c>
      <c r="D52" s="41">
        <f t="shared" si="6"/>
        <v>24</v>
      </c>
      <c r="E52" s="42" t="str">
        <f t="shared" si="2"/>
        <v>MARIN Y RIA DE PONTEVEDRA</v>
      </c>
      <c r="F52" s="42">
        <f t="shared" si="7"/>
        <v>18566</v>
      </c>
      <c r="G52" s="42">
        <f t="shared" si="8"/>
        <v>19870</v>
      </c>
    </row>
    <row r="53" spans="1:7" x14ac:dyDescent="0.25">
      <c r="A53" s="42" t="str">
        <f t="shared" si="3"/>
        <v>LAS PALMAS</v>
      </c>
      <c r="B53" s="41">
        <f t="shared" si="4"/>
        <v>178465</v>
      </c>
      <c r="C53" s="41">
        <f t="shared" si="5"/>
        <v>183243</v>
      </c>
      <c r="D53" s="41">
        <f t="shared" si="6"/>
        <v>4</v>
      </c>
      <c r="E53" s="42" t="str">
        <f t="shared" si="2"/>
        <v>GIJON</v>
      </c>
      <c r="F53" s="42">
        <f t="shared" si="7"/>
        <v>14621</v>
      </c>
      <c r="G53" s="42">
        <f t="shared" si="8"/>
        <v>13269</v>
      </c>
    </row>
    <row r="54" spans="1:7" x14ac:dyDescent="0.25">
      <c r="A54" s="42" t="str">
        <f t="shared" si="3"/>
        <v>MALAGA</v>
      </c>
      <c r="B54" s="41">
        <f t="shared" si="4"/>
        <v>8879</v>
      </c>
      <c r="C54" s="41">
        <f t="shared" si="5"/>
        <v>7308</v>
      </c>
      <c r="D54" s="41">
        <f t="shared" si="6"/>
        <v>18</v>
      </c>
      <c r="E54" s="42" t="str">
        <f t="shared" si="2"/>
        <v>MELILLA</v>
      </c>
      <c r="F54" s="42">
        <f t="shared" si="7"/>
        <v>9429</v>
      </c>
      <c r="G54" s="42">
        <f t="shared" si="8"/>
        <v>9376</v>
      </c>
    </row>
    <row r="55" spans="1:7" x14ac:dyDescent="0.25">
      <c r="A55" s="42" t="str">
        <f t="shared" si="3"/>
        <v>MARIN Y RIA DE PONTEVEDRA</v>
      </c>
      <c r="B55" s="41">
        <f t="shared" si="4"/>
        <v>18566</v>
      </c>
      <c r="C55" s="41">
        <f t="shared" si="5"/>
        <v>19870</v>
      </c>
      <c r="D55" s="41">
        <f t="shared" si="6"/>
        <v>15</v>
      </c>
      <c r="E55" s="42" t="str">
        <f t="shared" si="2"/>
        <v>MALAGA</v>
      </c>
      <c r="F55" s="42">
        <f t="shared" si="7"/>
        <v>8879</v>
      </c>
      <c r="G55" s="42">
        <f t="shared" si="8"/>
        <v>7308</v>
      </c>
    </row>
    <row r="56" spans="1:7" x14ac:dyDescent="0.25">
      <c r="A56" s="42" t="str">
        <f t="shared" si="3"/>
        <v>MELILLA</v>
      </c>
      <c r="B56" s="41">
        <f t="shared" si="4"/>
        <v>9429</v>
      </c>
      <c r="C56" s="41">
        <f t="shared" si="5"/>
        <v>9376</v>
      </c>
      <c r="D56" s="41">
        <f t="shared" si="6"/>
        <v>17</v>
      </c>
      <c r="E56" s="42" t="str">
        <f t="shared" si="2"/>
        <v>CEUTA</v>
      </c>
      <c r="F56" s="42">
        <f t="shared" si="7"/>
        <v>3873</v>
      </c>
      <c r="G56" s="42">
        <f t="shared" si="8"/>
        <v>3766</v>
      </c>
    </row>
    <row r="57" spans="1:7" x14ac:dyDescent="0.25">
      <c r="A57" s="42" t="str">
        <f t="shared" si="3"/>
        <v>MOTRIL</v>
      </c>
      <c r="B57" s="41">
        <f t="shared" si="4"/>
        <v>1751</v>
      </c>
      <c r="C57" s="41">
        <f t="shared" si="5"/>
        <v>1123</v>
      </c>
      <c r="D57" s="41">
        <f t="shared" si="6"/>
        <v>21</v>
      </c>
      <c r="E57" s="42" t="str">
        <f t="shared" si="2"/>
        <v>A CORUÑA</v>
      </c>
      <c r="F57" s="42">
        <f t="shared" si="7"/>
        <v>2157</v>
      </c>
      <c r="G57" s="42">
        <f t="shared" si="8"/>
        <v>2163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1751</v>
      </c>
      <c r="G58" s="42">
        <f t="shared" si="8"/>
        <v>1123</v>
      </c>
    </row>
    <row r="59" spans="1:7" x14ac:dyDescent="0.25">
      <c r="A59" s="42" t="str">
        <f t="shared" si="3"/>
        <v>SANTA CRUZ DE TENERIFE</v>
      </c>
      <c r="B59" s="41">
        <f t="shared" si="4"/>
        <v>130258</v>
      </c>
      <c r="C59" s="41">
        <f t="shared" si="5"/>
        <v>141249</v>
      </c>
      <c r="D59" s="41">
        <f t="shared" si="6"/>
        <v>5</v>
      </c>
      <c r="E59" s="42" t="str">
        <f t="shared" si="2"/>
        <v>ALMERIA</v>
      </c>
      <c r="F59" s="42">
        <f t="shared" si="7"/>
        <v>1416</v>
      </c>
      <c r="G59" s="42">
        <f t="shared" si="8"/>
        <v>1062</v>
      </c>
    </row>
    <row r="60" spans="1:7" x14ac:dyDescent="0.25">
      <c r="A60" s="42" t="str">
        <f t="shared" si="3"/>
        <v>SANTANDER</v>
      </c>
      <c r="B60" s="41">
        <f t="shared" si="4"/>
        <v>791</v>
      </c>
      <c r="C60" s="41">
        <f t="shared" si="5"/>
        <v>440</v>
      </c>
      <c r="D60" s="41">
        <f t="shared" si="6"/>
        <v>23</v>
      </c>
      <c r="E60" s="42" t="str">
        <f t="shared" si="2"/>
        <v>SANTANDER</v>
      </c>
      <c r="F60" s="42">
        <f t="shared" si="7"/>
        <v>791</v>
      </c>
      <c r="G60" s="42">
        <f t="shared" si="8"/>
        <v>440</v>
      </c>
    </row>
    <row r="61" spans="1:7" x14ac:dyDescent="0.25">
      <c r="A61" s="42" t="str">
        <f t="shared" si="3"/>
        <v>SEVILLA</v>
      </c>
      <c r="B61" s="41">
        <f t="shared" si="4"/>
        <v>68401</v>
      </c>
      <c r="C61" s="41">
        <f t="shared" si="5"/>
        <v>59969</v>
      </c>
      <c r="D61" s="41">
        <f t="shared" si="6"/>
        <v>8</v>
      </c>
      <c r="E61" s="42" t="str">
        <f t="shared" si="2"/>
        <v>HUELVA</v>
      </c>
      <c r="F61" s="42">
        <f t="shared" si="7"/>
        <v>285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33012</v>
      </c>
      <c r="C62" s="41">
        <f t="shared" si="5"/>
        <v>28401</v>
      </c>
      <c r="D62" s="41">
        <f t="shared" si="6"/>
        <v>12</v>
      </c>
      <c r="E62" s="42" t="str">
        <f t="shared" si="2"/>
        <v>FERROL-SAN CIBRAO</v>
      </c>
      <c r="F62" s="42">
        <f t="shared" si="7"/>
        <v>191</v>
      </c>
      <c r="G62" s="42">
        <f t="shared" si="8"/>
        <v>170</v>
      </c>
    </row>
    <row r="63" spans="1:7" x14ac:dyDescent="0.25">
      <c r="A63" s="42" t="str">
        <f t="shared" si="3"/>
        <v>VALENCIA</v>
      </c>
      <c r="B63" s="41">
        <f t="shared" si="4"/>
        <v>911481</v>
      </c>
      <c r="C63" s="41">
        <f t="shared" si="5"/>
        <v>843896</v>
      </c>
      <c r="D63" s="41">
        <f t="shared" si="6"/>
        <v>1</v>
      </c>
      <c r="E63" s="42" t="str">
        <f t="shared" si="2"/>
        <v>VILAGARCIA</v>
      </c>
      <c r="F63" s="42">
        <f t="shared" si="7"/>
        <v>31</v>
      </c>
      <c r="G63" s="42">
        <f t="shared" si="8"/>
        <v>589</v>
      </c>
    </row>
    <row r="64" spans="1:7" x14ac:dyDescent="0.25">
      <c r="A64" s="42" t="str">
        <f t="shared" si="3"/>
        <v>VIGO</v>
      </c>
      <c r="B64" s="41">
        <f t="shared" si="4"/>
        <v>86955.5</v>
      </c>
      <c r="C64" s="41">
        <f t="shared" si="5"/>
        <v>81467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26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11005</v>
      </c>
      <c r="C7" s="9">
        <v>4260</v>
      </c>
      <c r="D7" s="9">
        <v>24566</v>
      </c>
      <c r="E7" s="9">
        <v>39454</v>
      </c>
      <c r="F7" s="10">
        <f>((E7*100)/D7)-100</f>
        <v>60.604086949442319</v>
      </c>
      <c r="G7" s="1"/>
      <c r="H7" s="1"/>
      <c r="I7" s="1"/>
    </row>
    <row r="8" spans="1:12" x14ac:dyDescent="0.25">
      <c r="A8" s="11" t="s">
        <v>45</v>
      </c>
      <c r="B8" s="12">
        <v>20416</v>
      </c>
      <c r="C8" s="12">
        <v>19331</v>
      </c>
      <c r="D8" s="12">
        <v>80690</v>
      </c>
      <c r="E8" s="12">
        <v>103879</v>
      </c>
      <c r="F8" s="13">
        <f t="shared" ref="F8:F35" si="0">((E8*100)/D8)-100</f>
        <v>28.738381459908283</v>
      </c>
      <c r="G8" s="1"/>
      <c r="H8" s="1"/>
      <c r="I8" s="1"/>
    </row>
    <row r="9" spans="1:12" x14ac:dyDescent="0.25">
      <c r="A9" s="8" t="s">
        <v>46</v>
      </c>
      <c r="B9" s="9">
        <v>40945</v>
      </c>
      <c r="C9" s="9">
        <v>43467</v>
      </c>
      <c r="D9" s="9">
        <v>203291</v>
      </c>
      <c r="E9" s="9">
        <v>195557</v>
      </c>
      <c r="F9" s="10">
        <f t="shared" si="0"/>
        <v>-3.8043986206964462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306369</v>
      </c>
      <c r="C11" s="9">
        <v>284562</v>
      </c>
      <c r="D11" s="9">
        <v>1499062</v>
      </c>
      <c r="E11" s="9">
        <v>1400714</v>
      </c>
      <c r="F11" s="10">
        <f t="shared" si="0"/>
        <v>-6.5606359176605054</v>
      </c>
      <c r="G11" s="1"/>
      <c r="H11" s="1"/>
      <c r="I11" s="1"/>
    </row>
    <row r="12" spans="1:12" x14ac:dyDescent="0.25">
      <c r="A12" s="11" t="s">
        <v>49</v>
      </c>
      <c r="B12" s="12">
        <v>37387</v>
      </c>
      <c r="C12" s="12">
        <v>50305</v>
      </c>
      <c r="D12" s="12">
        <v>95754</v>
      </c>
      <c r="E12" s="12">
        <v>138602</v>
      </c>
      <c r="F12" s="13">
        <f t="shared" si="0"/>
        <v>44.748000083547424</v>
      </c>
      <c r="G12" s="1"/>
      <c r="H12" s="1"/>
      <c r="I12" s="1"/>
    </row>
    <row r="13" spans="1:12" x14ac:dyDescent="0.25">
      <c r="A13" s="8" t="s">
        <v>50</v>
      </c>
      <c r="B13" s="9">
        <v>485857</v>
      </c>
      <c r="C13" s="9">
        <v>526903</v>
      </c>
      <c r="D13" s="9">
        <v>1298648</v>
      </c>
      <c r="E13" s="9">
        <v>1128845</v>
      </c>
      <c r="F13" s="10">
        <f t="shared" si="0"/>
        <v>-13.07536761308684</v>
      </c>
      <c r="G13" s="1"/>
      <c r="H13" s="1"/>
      <c r="I13" s="1"/>
    </row>
    <row r="14" spans="1:12" x14ac:dyDescent="0.25">
      <c r="A14" s="11" t="s">
        <v>51</v>
      </c>
      <c r="B14" s="12">
        <v>363525</v>
      </c>
      <c r="C14" s="12">
        <v>394311</v>
      </c>
      <c r="D14" s="12">
        <v>946693</v>
      </c>
      <c r="E14" s="12">
        <v>1058181</v>
      </c>
      <c r="F14" s="13">
        <f t="shared" si="0"/>
        <v>11.776573820657802</v>
      </c>
      <c r="G14" s="1"/>
      <c r="H14" s="1"/>
      <c r="I14" s="1"/>
    </row>
    <row r="15" spans="1:12" x14ac:dyDescent="0.25">
      <c r="A15" s="8" t="s">
        <v>52</v>
      </c>
      <c r="B15" s="9">
        <v>18180</v>
      </c>
      <c r="C15" s="9">
        <v>13764</v>
      </c>
      <c r="D15" s="9">
        <v>60293</v>
      </c>
      <c r="E15" s="9">
        <v>32438</v>
      </c>
      <c r="F15" s="10">
        <f t="shared" si="0"/>
        <v>-46.199392964357386</v>
      </c>
      <c r="G15" s="1"/>
      <c r="H15" s="1"/>
      <c r="I15" s="1"/>
    </row>
    <row r="16" spans="1:12" x14ac:dyDescent="0.25">
      <c r="A16" s="11" t="s">
        <v>53</v>
      </c>
      <c r="B16" s="12">
        <v>10631</v>
      </c>
      <c r="C16" s="12">
        <v>13246</v>
      </c>
      <c r="D16" s="12">
        <v>30808</v>
      </c>
      <c r="E16" s="12">
        <v>24827</v>
      </c>
      <c r="F16" s="13">
        <f t="shared" si="0"/>
        <v>-19.413788626330827</v>
      </c>
      <c r="G16" s="1"/>
      <c r="H16" s="1"/>
      <c r="I16" s="1"/>
    </row>
    <row r="17" spans="1:9" x14ac:dyDescent="0.25">
      <c r="A17" s="8" t="s">
        <v>54</v>
      </c>
      <c r="B17" s="9">
        <v>725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149096</v>
      </c>
      <c r="C18" s="12">
        <v>136254</v>
      </c>
      <c r="D18" s="12">
        <v>708667</v>
      </c>
      <c r="E18" s="12">
        <v>672582</v>
      </c>
      <c r="F18" s="13">
        <f t="shared" si="0"/>
        <v>-5.0919543311597693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4948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625</v>
      </c>
      <c r="C20" s="12">
        <v>4720</v>
      </c>
      <c r="D20" s="12">
        <v>2244</v>
      </c>
      <c r="E20" s="12">
        <v>15879</v>
      </c>
      <c r="F20" s="13">
        <f t="shared" si="0"/>
        <v>607.62032085561498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1533</v>
      </c>
      <c r="D21" s="9">
        <v>0</v>
      </c>
      <c r="E21" s="9">
        <v>1533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94863</v>
      </c>
      <c r="C22" s="12">
        <v>83964</v>
      </c>
      <c r="D22" s="12">
        <v>569667</v>
      </c>
      <c r="E22" s="12">
        <v>688713</v>
      </c>
      <c r="F22" s="13">
        <f t="shared" si="0"/>
        <v>20.897471680824054</v>
      </c>
      <c r="G22" s="1"/>
      <c r="H22" s="1"/>
      <c r="I22" s="1"/>
    </row>
    <row r="23" spans="1:9" x14ac:dyDescent="0.25">
      <c r="A23" s="8" t="s">
        <v>60</v>
      </c>
      <c r="B23" s="9">
        <v>54797</v>
      </c>
      <c r="C23" s="9">
        <v>84222</v>
      </c>
      <c r="D23" s="9">
        <v>255217</v>
      </c>
      <c r="E23" s="9">
        <v>296971</v>
      </c>
      <c r="F23" s="10">
        <f t="shared" si="0"/>
        <v>16.36019544152623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47872</v>
      </c>
      <c r="C25" s="9">
        <v>40276</v>
      </c>
      <c r="D25" s="9">
        <v>211609</v>
      </c>
      <c r="E25" s="9">
        <v>186612</v>
      </c>
      <c r="F25" s="10">
        <f t="shared" si="0"/>
        <v>-11.812824596307337</v>
      </c>
      <c r="G25" s="1"/>
      <c r="H25" s="1"/>
      <c r="I25" s="1"/>
    </row>
    <row r="26" spans="1:9" x14ac:dyDescent="0.25">
      <c r="A26" s="11" t="s">
        <v>63</v>
      </c>
      <c r="B26" s="12">
        <v>225</v>
      </c>
      <c r="C26" s="12">
        <v>1885</v>
      </c>
      <c r="D26" s="12">
        <v>952</v>
      </c>
      <c r="E26" s="12">
        <v>2122</v>
      </c>
      <c r="F26" s="13">
        <f t="shared" si="0"/>
        <v>122.89915966386553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337937</v>
      </c>
      <c r="C28" s="12">
        <v>290146</v>
      </c>
      <c r="D28" s="12">
        <v>1801535</v>
      </c>
      <c r="E28" s="12">
        <v>1839575</v>
      </c>
      <c r="F28" s="13">
        <f t="shared" si="0"/>
        <v>2.1115326651994053</v>
      </c>
      <c r="G28" s="1"/>
      <c r="H28" s="1"/>
      <c r="I28" s="1"/>
    </row>
    <row r="29" spans="1:9" x14ac:dyDescent="0.25">
      <c r="A29" s="8" t="s">
        <v>66</v>
      </c>
      <c r="B29" s="9">
        <v>28885</v>
      </c>
      <c r="C29" s="9">
        <v>21389</v>
      </c>
      <c r="D29" s="9">
        <v>70058</v>
      </c>
      <c r="E29" s="9">
        <v>75136</v>
      </c>
      <c r="F29" s="10">
        <f t="shared" si="0"/>
        <v>7.2482799965742686</v>
      </c>
      <c r="G29" s="1"/>
      <c r="H29" s="1"/>
      <c r="I29" s="1"/>
    </row>
    <row r="30" spans="1:9" x14ac:dyDescent="0.25">
      <c r="A30" s="11" t="s">
        <v>67</v>
      </c>
      <c r="B30" s="12">
        <v>1106</v>
      </c>
      <c r="C30" s="12">
        <v>1801</v>
      </c>
      <c r="D30" s="12">
        <v>4414</v>
      </c>
      <c r="E30" s="12">
        <v>4930</v>
      </c>
      <c r="F30" s="13">
        <f t="shared" si="0"/>
        <v>11.690077027639333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45287</v>
      </c>
      <c r="C32" s="12">
        <v>66585</v>
      </c>
      <c r="D32" s="12">
        <v>145195</v>
      </c>
      <c r="E32" s="12">
        <v>170121</v>
      </c>
      <c r="F32" s="13">
        <f t="shared" si="0"/>
        <v>17.167257825682697</v>
      </c>
      <c r="G32" s="1"/>
      <c r="H32" s="1"/>
      <c r="I32" s="1"/>
    </row>
    <row r="33" spans="1:9" x14ac:dyDescent="0.25">
      <c r="A33" s="8" t="s">
        <v>70</v>
      </c>
      <c r="B33" s="9">
        <v>46164</v>
      </c>
      <c r="C33" s="9">
        <v>39705</v>
      </c>
      <c r="D33" s="9">
        <v>69135</v>
      </c>
      <c r="E33" s="9">
        <v>85359</v>
      </c>
      <c r="F33" s="10">
        <f t="shared" si="0"/>
        <v>23.467129529182031</v>
      </c>
      <c r="G33" s="1"/>
      <c r="H33" s="1"/>
      <c r="I33" s="1"/>
    </row>
    <row r="34" spans="1:9" x14ac:dyDescent="0.25">
      <c r="A34" s="11" t="s">
        <v>71</v>
      </c>
      <c r="B34" s="12">
        <v>1402</v>
      </c>
      <c r="C34" s="12">
        <v>1266</v>
      </c>
      <c r="D34" s="12">
        <v>1966</v>
      </c>
      <c r="E34" s="12">
        <v>1451</v>
      </c>
      <c r="F34" s="13">
        <f t="shared" si="0"/>
        <v>-26.195320447609362</v>
      </c>
      <c r="G34" s="1"/>
      <c r="H34" s="1"/>
      <c r="I34" s="1"/>
    </row>
    <row r="35" spans="1:9" x14ac:dyDescent="0.25">
      <c r="A35" s="14" t="s">
        <v>72</v>
      </c>
      <c r="B35" s="15">
        <f>SUM(B7:B34)</f>
        <v>2103299</v>
      </c>
      <c r="C35" s="15">
        <f t="shared" ref="C35:E35" si="1">SUM(C7:C34)</f>
        <v>2123895</v>
      </c>
      <c r="D35" s="15">
        <f t="shared" si="1"/>
        <v>8081189</v>
      </c>
      <c r="E35" s="15">
        <f t="shared" si="1"/>
        <v>8168429</v>
      </c>
      <c r="F35" s="16">
        <f t="shared" si="0"/>
        <v>1.0795441116400042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39454</v>
      </c>
      <c r="C38" s="41">
        <f>D7</f>
        <v>24566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1839575</v>
      </c>
      <c r="G38" s="42">
        <f>LOOKUP(E38,$A$38:$A$65,$C$38:$C$65)</f>
        <v>1801535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103879</v>
      </c>
      <c r="C39" s="41">
        <f t="shared" ref="C39:C65" si="5">D8</f>
        <v>80690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1400714</v>
      </c>
      <c r="G39" s="42">
        <f t="shared" ref="G39:G65" si="8">LOOKUP(E39,$A$38:$A$65,$C$38:$C$65)</f>
        <v>1499062</v>
      </c>
    </row>
    <row r="40" spans="1:9" x14ac:dyDescent="0.25">
      <c r="A40" s="42" t="str">
        <f t="shared" si="3"/>
        <v>ALMERIA</v>
      </c>
      <c r="B40" s="41">
        <f t="shared" si="4"/>
        <v>195557</v>
      </c>
      <c r="C40" s="41">
        <f t="shared" si="5"/>
        <v>203291</v>
      </c>
      <c r="D40" s="41">
        <f t="shared" si="6"/>
        <v>8</v>
      </c>
      <c r="E40" s="42" t="str">
        <f t="shared" si="2"/>
        <v>BALEARES</v>
      </c>
      <c r="F40" s="42">
        <f t="shared" si="7"/>
        <v>1128845</v>
      </c>
      <c r="G40" s="42">
        <f t="shared" si="8"/>
        <v>1298648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1058181</v>
      </c>
      <c r="G41" s="42">
        <f t="shared" si="8"/>
        <v>946693</v>
      </c>
    </row>
    <row r="42" spans="1:9" x14ac:dyDescent="0.25">
      <c r="A42" s="42" t="str">
        <f t="shared" si="3"/>
        <v>BAHIA DE ALGECIRAS</v>
      </c>
      <c r="B42" s="41">
        <f t="shared" si="4"/>
        <v>1400714</v>
      </c>
      <c r="C42" s="41">
        <f t="shared" si="5"/>
        <v>1499062</v>
      </c>
      <c r="D42" s="41">
        <f t="shared" si="6"/>
        <v>2</v>
      </c>
      <c r="E42" s="42" t="str">
        <f t="shared" si="2"/>
        <v>LAS PALMAS</v>
      </c>
      <c r="F42" s="42">
        <f t="shared" si="7"/>
        <v>688713</v>
      </c>
      <c r="G42" s="42">
        <f t="shared" si="8"/>
        <v>569667</v>
      </c>
    </row>
    <row r="43" spans="1:9" x14ac:dyDescent="0.25">
      <c r="A43" s="42" t="str">
        <f t="shared" si="3"/>
        <v>BAHIA DE CADIZ</v>
      </c>
      <c r="B43" s="41">
        <f t="shared" si="4"/>
        <v>138602</v>
      </c>
      <c r="C43" s="41">
        <f t="shared" si="5"/>
        <v>95754</v>
      </c>
      <c r="D43" s="41">
        <f t="shared" si="6"/>
        <v>11</v>
      </c>
      <c r="E43" s="42" t="str">
        <f t="shared" si="2"/>
        <v>CEUTA</v>
      </c>
      <c r="F43" s="42">
        <f t="shared" si="7"/>
        <v>672582</v>
      </c>
      <c r="G43" s="42">
        <f t="shared" si="8"/>
        <v>708667</v>
      </c>
    </row>
    <row r="44" spans="1:9" x14ac:dyDescent="0.25">
      <c r="A44" s="42" t="str">
        <f t="shared" si="3"/>
        <v>BALEARES</v>
      </c>
      <c r="B44" s="41">
        <f t="shared" si="4"/>
        <v>1128845</v>
      </c>
      <c r="C44" s="41">
        <f t="shared" si="5"/>
        <v>1298648</v>
      </c>
      <c r="D44" s="41">
        <f t="shared" si="6"/>
        <v>3</v>
      </c>
      <c r="E44" s="42" t="str">
        <f t="shared" si="2"/>
        <v>MALAGA</v>
      </c>
      <c r="F44" s="42">
        <f t="shared" si="7"/>
        <v>296971</v>
      </c>
      <c r="G44" s="42">
        <f t="shared" si="8"/>
        <v>255217</v>
      </c>
    </row>
    <row r="45" spans="1:9" x14ac:dyDescent="0.25">
      <c r="A45" s="42" t="str">
        <f t="shared" si="3"/>
        <v>BARCELONA</v>
      </c>
      <c r="B45" s="41">
        <f t="shared" si="4"/>
        <v>1058181</v>
      </c>
      <c r="C45" s="41">
        <f t="shared" si="5"/>
        <v>946693</v>
      </c>
      <c r="D45" s="41">
        <f t="shared" si="6"/>
        <v>4</v>
      </c>
      <c r="E45" s="42" t="str">
        <f t="shared" si="2"/>
        <v>ALMERIA</v>
      </c>
      <c r="F45" s="42">
        <f t="shared" si="7"/>
        <v>195557</v>
      </c>
      <c r="G45" s="42">
        <f t="shared" si="8"/>
        <v>203291</v>
      </c>
    </row>
    <row r="46" spans="1:9" x14ac:dyDescent="0.25">
      <c r="A46" s="42" t="str">
        <f t="shared" si="3"/>
        <v>BILBAO</v>
      </c>
      <c r="B46" s="41">
        <f t="shared" si="4"/>
        <v>32438</v>
      </c>
      <c r="C46" s="41">
        <f t="shared" si="5"/>
        <v>60293</v>
      </c>
      <c r="D46" s="41">
        <f t="shared" si="6"/>
        <v>16</v>
      </c>
      <c r="E46" s="42" t="str">
        <f t="shared" si="2"/>
        <v>MELILLA</v>
      </c>
      <c r="F46" s="42">
        <f t="shared" si="7"/>
        <v>186612</v>
      </c>
      <c r="G46" s="42">
        <f t="shared" si="8"/>
        <v>211609</v>
      </c>
    </row>
    <row r="47" spans="1:9" x14ac:dyDescent="0.25">
      <c r="A47" s="42" t="str">
        <f t="shared" si="3"/>
        <v>CARTAGENA</v>
      </c>
      <c r="B47" s="41">
        <f t="shared" si="4"/>
        <v>24827</v>
      </c>
      <c r="C47" s="41">
        <f t="shared" si="5"/>
        <v>30808</v>
      </c>
      <c r="D47" s="41">
        <f t="shared" si="6"/>
        <v>17</v>
      </c>
      <c r="E47" s="42" t="str">
        <f t="shared" si="2"/>
        <v>VALENCIA</v>
      </c>
      <c r="F47" s="42">
        <f t="shared" si="7"/>
        <v>170121</v>
      </c>
      <c r="G47" s="42">
        <f t="shared" si="8"/>
        <v>145195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BAHIA DE CADIZ</v>
      </c>
      <c r="F48" s="42">
        <f t="shared" si="7"/>
        <v>138602</v>
      </c>
      <c r="G48" s="42">
        <f t="shared" si="8"/>
        <v>95754</v>
      </c>
    </row>
    <row r="49" spans="1:7" x14ac:dyDescent="0.25">
      <c r="A49" s="42" t="str">
        <f t="shared" si="3"/>
        <v>CEUTA</v>
      </c>
      <c r="B49" s="41">
        <f t="shared" si="4"/>
        <v>672582</v>
      </c>
      <c r="C49" s="41">
        <f t="shared" si="5"/>
        <v>708667</v>
      </c>
      <c r="D49" s="41">
        <f t="shared" si="6"/>
        <v>6</v>
      </c>
      <c r="E49" s="42" t="str">
        <f t="shared" si="2"/>
        <v>ALICANTE</v>
      </c>
      <c r="F49" s="42">
        <f t="shared" si="7"/>
        <v>103879</v>
      </c>
      <c r="G49" s="42">
        <f t="shared" si="8"/>
        <v>80690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0</v>
      </c>
      <c r="D50" s="41">
        <f t="shared" si="6"/>
        <v>19</v>
      </c>
      <c r="E50" s="42" t="str">
        <f t="shared" si="2"/>
        <v>VIGO</v>
      </c>
      <c r="F50" s="42">
        <f t="shared" si="7"/>
        <v>85359</v>
      </c>
      <c r="G50" s="42">
        <f t="shared" si="8"/>
        <v>69135</v>
      </c>
    </row>
    <row r="51" spans="1:7" x14ac:dyDescent="0.25">
      <c r="A51" s="42" t="str">
        <f t="shared" si="3"/>
        <v>GIJON</v>
      </c>
      <c r="B51" s="41">
        <f t="shared" si="4"/>
        <v>15879</v>
      </c>
      <c r="C51" s="41">
        <f t="shared" si="5"/>
        <v>2244</v>
      </c>
      <c r="D51" s="41">
        <f t="shared" si="6"/>
        <v>18</v>
      </c>
      <c r="E51" s="42" t="str">
        <f t="shared" si="2"/>
        <v>SANTANDER</v>
      </c>
      <c r="F51" s="42">
        <f t="shared" si="7"/>
        <v>75136</v>
      </c>
      <c r="G51" s="42">
        <f t="shared" si="8"/>
        <v>70058</v>
      </c>
    </row>
    <row r="52" spans="1:7" x14ac:dyDescent="0.25">
      <c r="A52" s="42" t="str">
        <f t="shared" si="3"/>
        <v>HUELVA</v>
      </c>
      <c r="B52" s="41">
        <f t="shared" si="4"/>
        <v>1533</v>
      </c>
      <c r="C52" s="41">
        <f t="shared" si="5"/>
        <v>0</v>
      </c>
      <c r="D52" s="41">
        <f t="shared" si="6"/>
        <v>22</v>
      </c>
      <c r="E52" s="42" t="str">
        <f t="shared" si="2"/>
        <v>A CORUÑA</v>
      </c>
      <c r="F52" s="42">
        <f t="shared" si="7"/>
        <v>39454</v>
      </c>
      <c r="G52" s="42">
        <f t="shared" si="8"/>
        <v>24566</v>
      </c>
    </row>
    <row r="53" spans="1:7" x14ac:dyDescent="0.25">
      <c r="A53" s="42" t="str">
        <f t="shared" si="3"/>
        <v>LAS PALMAS</v>
      </c>
      <c r="B53" s="41">
        <f t="shared" si="4"/>
        <v>688713</v>
      </c>
      <c r="C53" s="41">
        <f t="shared" si="5"/>
        <v>569667</v>
      </c>
      <c r="D53" s="41">
        <f t="shared" si="6"/>
        <v>5</v>
      </c>
      <c r="E53" s="42" t="str">
        <f t="shared" si="2"/>
        <v>BILBAO</v>
      </c>
      <c r="F53" s="42">
        <f t="shared" si="7"/>
        <v>32438</v>
      </c>
      <c r="G53" s="42">
        <f t="shared" si="8"/>
        <v>60293</v>
      </c>
    </row>
    <row r="54" spans="1:7" x14ac:dyDescent="0.25">
      <c r="A54" s="42" t="str">
        <f t="shared" si="3"/>
        <v>MALAGA</v>
      </c>
      <c r="B54" s="41">
        <f t="shared" si="4"/>
        <v>296971</v>
      </c>
      <c r="C54" s="41">
        <f t="shared" si="5"/>
        <v>255217</v>
      </c>
      <c r="D54" s="41">
        <f t="shared" si="6"/>
        <v>7</v>
      </c>
      <c r="E54" s="42" t="str">
        <f t="shared" si="2"/>
        <v>CARTAGENA</v>
      </c>
      <c r="F54" s="42">
        <f t="shared" si="7"/>
        <v>24827</v>
      </c>
      <c r="G54" s="42">
        <f t="shared" si="8"/>
        <v>30808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15879</v>
      </c>
      <c r="G55" s="42">
        <f t="shared" si="8"/>
        <v>2244</v>
      </c>
    </row>
    <row r="56" spans="1:7" x14ac:dyDescent="0.25">
      <c r="A56" s="42" t="str">
        <f t="shared" si="3"/>
        <v>MELILLA</v>
      </c>
      <c r="B56" s="41">
        <f t="shared" si="4"/>
        <v>186612</v>
      </c>
      <c r="C56" s="41">
        <f t="shared" si="5"/>
        <v>211609</v>
      </c>
      <c r="D56" s="41">
        <f t="shared" si="6"/>
        <v>9</v>
      </c>
      <c r="E56" s="42" t="str">
        <f t="shared" si="2"/>
        <v>FERROL-SAN CIBRAO</v>
      </c>
      <c r="F56" s="42">
        <f t="shared" si="9"/>
        <v>4948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2122</v>
      </c>
      <c r="C57" s="41">
        <f t="shared" si="5"/>
        <v>952</v>
      </c>
      <c r="D57" s="41">
        <f t="shared" si="6"/>
        <v>21</v>
      </c>
      <c r="E57" s="42" t="str">
        <f t="shared" si="2"/>
        <v>SEVILLA</v>
      </c>
      <c r="F57" s="42">
        <f t="shared" si="9"/>
        <v>4930</v>
      </c>
      <c r="G57" s="42">
        <f t="shared" si="8"/>
        <v>4414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2122</v>
      </c>
      <c r="G58" s="42">
        <f t="shared" si="8"/>
        <v>952</v>
      </c>
    </row>
    <row r="59" spans="1:7" x14ac:dyDescent="0.25">
      <c r="A59" s="42" t="str">
        <f t="shared" si="3"/>
        <v>SANTA CRUZ DE TENERIFE</v>
      </c>
      <c r="B59" s="41">
        <f t="shared" si="4"/>
        <v>1839575</v>
      </c>
      <c r="C59" s="41">
        <f t="shared" si="5"/>
        <v>1801535</v>
      </c>
      <c r="D59" s="41">
        <f t="shared" si="6"/>
        <v>1</v>
      </c>
      <c r="E59" s="42" t="str">
        <f t="shared" si="2"/>
        <v>HUELVA</v>
      </c>
      <c r="F59" s="42">
        <f t="shared" si="9"/>
        <v>1533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75136</v>
      </c>
      <c r="C60" s="41">
        <f t="shared" si="5"/>
        <v>70058</v>
      </c>
      <c r="D60" s="41">
        <f t="shared" si="6"/>
        <v>14</v>
      </c>
      <c r="E60" s="42" t="str">
        <f t="shared" si="2"/>
        <v>VILAGARCIA</v>
      </c>
      <c r="F60" s="42">
        <f t="shared" si="9"/>
        <v>1451</v>
      </c>
      <c r="G60" s="42">
        <f t="shared" si="8"/>
        <v>1966</v>
      </c>
    </row>
    <row r="61" spans="1:7" x14ac:dyDescent="0.25">
      <c r="A61" s="42" t="str">
        <f t="shared" si="3"/>
        <v>SEVILLA</v>
      </c>
      <c r="B61" s="41">
        <f t="shared" si="4"/>
        <v>4930</v>
      </c>
      <c r="C61" s="41">
        <f t="shared" si="5"/>
        <v>4414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170121</v>
      </c>
      <c r="C63" s="41">
        <f t="shared" si="5"/>
        <v>145195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85359</v>
      </c>
      <c r="C64" s="41">
        <f t="shared" si="5"/>
        <v>69135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1451</v>
      </c>
      <c r="C65" s="41">
        <f t="shared" si="5"/>
        <v>1966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11005</v>
      </c>
      <c r="C7" s="9">
        <v>4260</v>
      </c>
      <c r="D7" s="9">
        <v>24566</v>
      </c>
      <c r="E7" s="9">
        <v>39454</v>
      </c>
      <c r="F7" s="10">
        <f>((E7*100)/D7)-100</f>
        <v>60.604086949442319</v>
      </c>
      <c r="G7" s="1"/>
      <c r="H7" s="1"/>
      <c r="I7" s="1"/>
    </row>
    <row r="8" spans="1:12" x14ac:dyDescent="0.25">
      <c r="A8" s="11" t="s">
        <v>45</v>
      </c>
      <c r="B8" s="12">
        <v>7641</v>
      </c>
      <c r="C8" s="12">
        <v>6691</v>
      </c>
      <c r="D8" s="12">
        <v>23001</v>
      </c>
      <c r="E8" s="12">
        <v>41856</v>
      </c>
      <c r="F8" s="13">
        <f t="shared" ref="F8:F35" si="0">((E8*100)/D8)-100</f>
        <v>81.974696752315111</v>
      </c>
      <c r="G8" s="1"/>
      <c r="H8" s="1"/>
      <c r="I8" s="1"/>
    </row>
    <row r="9" spans="1:12" x14ac:dyDescent="0.25">
      <c r="A9" s="8" t="s">
        <v>46</v>
      </c>
      <c r="B9" s="9">
        <v>3623</v>
      </c>
      <c r="C9" s="9">
        <v>5873</v>
      </c>
      <c r="D9" s="9">
        <v>15727</v>
      </c>
      <c r="E9" s="9">
        <v>10562</v>
      </c>
      <c r="F9" s="10">
        <f t="shared" si="0"/>
        <v>-32.841609970115087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35636</v>
      </c>
      <c r="C12" s="12">
        <v>48523</v>
      </c>
      <c r="D12" s="12">
        <v>88680</v>
      </c>
      <c r="E12" s="12">
        <v>132070</v>
      </c>
      <c r="F12" s="13">
        <f t="shared" si="0"/>
        <v>48.92873252142536</v>
      </c>
      <c r="G12" s="1"/>
      <c r="H12" s="1"/>
      <c r="I12" s="1"/>
    </row>
    <row r="13" spans="1:12" x14ac:dyDescent="0.25">
      <c r="A13" s="8" t="s">
        <v>50</v>
      </c>
      <c r="B13" s="9">
        <v>167500</v>
      </c>
      <c r="C13" s="9">
        <v>182821</v>
      </c>
      <c r="D13" s="9">
        <v>358584</v>
      </c>
      <c r="E13" s="9">
        <v>360849</v>
      </c>
      <c r="F13" s="10">
        <f t="shared" si="0"/>
        <v>0.63165116123418841</v>
      </c>
      <c r="G13" s="1"/>
      <c r="H13" s="1"/>
      <c r="I13" s="1"/>
    </row>
    <row r="14" spans="1:12" x14ac:dyDescent="0.25">
      <c r="A14" s="11" t="s">
        <v>51</v>
      </c>
      <c r="B14" s="12">
        <v>290807</v>
      </c>
      <c r="C14" s="12">
        <v>311333</v>
      </c>
      <c r="D14" s="12">
        <v>634302</v>
      </c>
      <c r="E14" s="12">
        <v>719871</v>
      </c>
      <c r="F14" s="13">
        <f t="shared" si="0"/>
        <v>13.490261736522982</v>
      </c>
      <c r="G14" s="1"/>
      <c r="H14" s="1"/>
      <c r="I14" s="1"/>
    </row>
    <row r="15" spans="1:12" x14ac:dyDescent="0.25">
      <c r="A15" s="8" t="s">
        <v>52</v>
      </c>
      <c r="B15" s="9">
        <v>7712</v>
      </c>
      <c r="C15" s="9">
        <v>8340</v>
      </c>
      <c r="D15" s="9">
        <v>13978</v>
      </c>
      <c r="E15" s="9">
        <v>19310</v>
      </c>
      <c r="F15" s="10">
        <f t="shared" si="0"/>
        <v>38.145657461725563</v>
      </c>
      <c r="G15" s="1"/>
      <c r="H15" s="1"/>
      <c r="I15" s="1"/>
    </row>
    <row r="16" spans="1:12" x14ac:dyDescent="0.25">
      <c r="A16" s="11" t="s">
        <v>53</v>
      </c>
      <c r="B16" s="12">
        <v>10631</v>
      </c>
      <c r="C16" s="12">
        <v>13246</v>
      </c>
      <c r="D16" s="12">
        <v>30808</v>
      </c>
      <c r="E16" s="12">
        <v>24827</v>
      </c>
      <c r="F16" s="13">
        <f t="shared" si="0"/>
        <v>-19.413788626330827</v>
      </c>
      <c r="G16" s="1"/>
      <c r="H16" s="1"/>
      <c r="I16" s="1"/>
    </row>
    <row r="17" spans="1:9" x14ac:dyDescent="0.25">
      <c r="A17" s="8" t="s">
        <v>54</v>
      </c>
      <c r="B17" s="9">
        <v>725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300</v>
      </c>
      <c r="D18" s="12">
        <v>2010</v>
      </c>
      <c r="E18" s="12">
        <v>300</v>
      </c>
      <c r="F18" s="13">
        <f t="shared" si="0"/>
        <v>-85.074626865671647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4948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625</v>
      </c>
      <c r="C20" s="12">
        <v>3174</v>
      </c>
      <c r="D20" s="12">
        <v>2244</v>
      </c>
      <c r="E20" s="12">
        <v>10048</v>
      </c>
      <c r="F20" s="13">
        <f t="shared" si="0"/>
        <v>347.7718360071301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30171</v>
      </c>
      <c r="C22" s="12">
        <v>23588</v>
      </c>
      <c r="D22" s="12">
        <v>277988</v>
      </c>
      <c r="E22" s="12">
        <v>396395</v>
      </c>
      <c r="F22" s="13">
        <f t="shared" si="0"/>
        <v>42.594284645380384</v>
      </c>
      <c r="G22" s="1"/>
      <c r="H22" s="1"/>
      <c r="I22" s="1"/>
    </row>
    <row r="23" spans="1:9" x14ac:dyDescent="0.25">
      <c r="A23" s="8" t="s">
        <v>60</v>
      </c>
      <c r="B23" s="9">
        <v>31103</v>
      </c>
      <c r="C23" s="9">
        <v>62960</v>
      </c>
      <c r="D23" s="9">
        <v>150332</v>
      </c>
      <c r="E23" s="9">
        <v>201408</v>
      </c>
      <c r="F23" s="10">
        <f t="shared" si="0"/>
        <v>33.975467631641976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379</v>
      </c>
      <c r="D25" s="9">
        <v>0</v>
      </c>
      <c r="E25" s="9">
        <v>379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225</v>
      </c>
      <c r="C26" s="12">
        <v>1885</v>
      </c>
      <c r="D26" s="12">
        <v>952</v>
      </c>
      <c r="E26" s="12">
        <v>2122</v>
      </c>
      <c r="F26" s="13">
        <f t="shared" si="0"/>
        <v>122.89915966386553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37050</v>
      </c>
      <c r="C28" s="12">
        <v>24424</v>
      </c>
      <c r="D28" s="12">
        <v>323650</v>
      </c>
      <c r="E28" s="12">
        <v>397410</v>
      </c>
      <c r="F28" s="13">
        <f t="shared" si="0"/>
        <v>22.790050980997989</v>
      </c>
      <c r="G28" s="1"/>
      <c r="H28" s="1"/>
      <c r="I28" s="1"/>
    </row>
    <row r="29" spans="1:9" x14ac:dyDescent="0.25">
      <c r="A29" s="8" t="s">
        <v>66</v>
      </c>
      <c r="B29" s="9">
        <v>5478</v>
      </c>
      <c r="C29" s="9">
        <v>3286</v>
      </c>
      <c r="D29" s="9">
        <v>7846</v>
      </c>
      <c r="E29" s="9">
        <v>6421</v>
      </c>
      <c r="F29" s="10">
        <f t="shared" si="0"/>
        <v>-18.16212082589854</v>
      </c>
      <c r="G29" s="1"/>
      <c r="H29" s="1"/>
      <c r="I29" s="1"/>
    </row>
    <row r="30" spans="1:9" x14ac:dyDescent="0.25">
      <c r="A30" s="11" t="s">
        <v>67</v>
      </c>
      <c r="B30" s="12">
        <v>1106</v>
      </c>
      <c r="C30" s="12">
        <v>1801</v>
      </c>
      <c r="D30" s="12">
        <v>4414</v>
      </c>
      <c r="E30" s="12">
        <v>4930</v>
      </c>
      <c r="F30" s="13">
        <f t="shared" si="0"/>
        <v>11.690077027639333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30515</v>
      </c>
      <c r="C32" s="12">
        <v>44030</v>
      </c>
      <c r="D32" s="12">
        <v>76234</v>
      </c>
      <c r="E32" s="12">
        <v>74296</v>
      </c>
      <c r="F32" s="13">
        <f t="shared" si="0"/>
        <v>-2.5421727837972554</v>
      </c>
      <c r="G32" s="1"/>
      <c r="H32" s="1"/>
      <c r="I32" s="1"/>
    </row>
    <row r="33" spans="1:9" x14ac:dyDescent="0.25">
      <c r="A33" s="8" t="s">
        <v>70</v>
      </c>
      <c r="B33" s="9">
        <v>46164</v>
      </c>
      <c r="C33" s="9">
        <v>39705</v>
      </c>
      <c r="D33" s="9">
        <v>69135</v>
      </c>
      <c r="E33" s="9">
        <v>85359</v>
      </c>
      <c r="F33" s="10">
        <f t="shared" si="0"/>
        <v>23.467129529182031</v>
      </c>
      <c r="G33" s="1"/>
      <c r="H33" s="1"/>
      <c r="I33" s="1"/>
    </row>
    <row r="34" spans="1:9" x14ac:dyDescent="0.25">
      <c r="A34" s="11" t="s">
        <v>71</v>
      </c>
      <c r="B34" s="12">
        <v>1402</v>
      </c>
      <c r="C34" s="12">
        <v>1266</v>
      </c>
      <c r="D34" s="12">
        <v>1966</v>
      </c>
      <c r="E34" s="12">
        <v>1451</v>
      </c>
      <c r="F34" s="13">
        <f t="shared" si="0"/>
        <v>-26.195320447609362</v>
      </c>
      <c r="G34" s="1"/>
      <c r="H34" s="1"/>
      <c r="I34" s="1"/>
    </row>
    <row r="35" spans="1:9" x14ac:dyDescent="0.25">
      <c r="A35" s="14" t="s">
        <v>72</v>
      </c>
      <c r="B35" s="15">
        <f>SUM(B7:B34)</f>
        <v>719119</v>
      </c>
      <c r="C35" s="15">
        <f t="shared" ref="C35:E35" si="1">SUM(C7:C34)</f>
        <v>787885</v>
      </c>
      <c r="D35" s="15">
        <f t="shared" si="1"/>
        <v>2107142</v>
      </c>
      <c r="E35" s="15">
        <f t="shared" si="1"/>
        <v>2534266</v>
      </c>
      <c r="F35" s="16">
        <f t="shared" si="0"/>
        <v>20.270299770969402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39454</v>
      </c>
      <c r="C38" s="41">
        <f>D7</f>
        <v>24566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719871</v>
      </c>
      <c r="G38" s="42">
        <f>LOOKUP(E38,$A$38:$A$65,$C$38:$C$65)</f>
        <v>634302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41856</v>
      </c>
      <c r="C39" s="41">
        <f t="shared" ref="C39:C65" si="5">D8</f>
        <v>23001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397410</v>
      </c>
      <c r="G39" s="42">
        <f t="shared" ref="G39:G65" si="8">LOOKUP(E39,$A$38:$A$65,$C$38:$C$65)</f>
        <v>323650</v>
      </c>
    </row>
    <row r="40" spans="1:9" x14ac:dyDescent="0.25">
      <c r="A40" s="42" t="str">
        <f t="shared" si="3"/>
        <v>ALMERIA</v>
      </c>
      <c r="B40" s="41">
        <f t="shared" si="4"/>
        <v>10562</v>
      </c>
      <c r="C40" s="41">
        <f t="shared" si="5"/>
        <v>15727</v>
      </c>
      <c r="D40" s="41">
        <f t="shared" si="6"/>
        <v>13</v>
      </c>
      <c r="E40" s="42" t="str">
        <f t="shared" si="2"/>
        <v>LAS PALMAS</v>
      </c>
      <c r="F40" s="42">
        <f t="shared" si="7"/>
        <v>396395</v>
      </c>
      <c r="G40" s="42">
        <f t="shared" si="8"/>
        <v>277988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360849</v>
      </c>
      <c r="G41" s="42">
        <f t="shared" si="8"/>
        <v>358584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201408</v>
      </c>
      <c r="G42" s="42">
        <f t="shared" si="8"/>
        <v>150332</v>
      </c>
    </row>
    <row r="43" spans="1:9" x14ac:dyDescent="0.25">
      <c r="A43" s="42" t="str">
        <f t="shared" si="3"/>
        <v>BAHIA DE CADIZ</v>
      </c>
      <c r="B43" s="41">
        <f t="shared" si="4"/>
        <v>132070</v>
      </c>
      <c r="C43" s="41">
        <f t="shared" si="5"/>
        <v>88680</v>
      </c>
      <c r="D43" s="41">
        <f t="shared" si="6"/>
        <v>6</v>
      </c>
      <c r="E43" s="42" t="str">
        <f t="shared" si="2"/>
        <v>BAHIA DE CADIZ</v>
      </c>
      <c r="F43" s="42">
        <f t="shared" si="7"/>
        <v>132070</v>
      </c>
      <c r="G43" s="42">
        <f t="shared" si="8"/>
        <v>88680</v>
      </c>
    </row>
    <row r="44" spans="1:9" x14ac:dyDescent="0.25">
      <c r="A44" s="42" t="str">
        <f t="shared" si="3"/>
        <v>BALEARES</v>
      </c>
      <c r="B44" s="41">
        <f t="shared" si="4"/>
        <v>360849</v>
      </c>
      <c r="C44" s="41">
        <f t="shared" si="5"/>
        <v>358584</v>
      </c>
      <c r="D44" s="41">
        <f t="shared" si="6"/>
        <v>4</v>
      </c>
      <c r="E44" s="42" t="str">
        <f t="shared" si="2"/>
        <v>VIGO</v>
      </c>
      <c r="F44" s="42">
        <f t="shared" si="7"/>
        <v>85359</v>
      </c>
      <c r="G44" s="42">
        <f t="shared" si="8"/>
        <v>69135</v>
      </c>
    </row>
    <row r="45" spans="1:9" x14ac:dyDescent="0.25">
      <c r="A45" s="42" t="str">
        <f t="shared" si="3"/>
        <v>BARCELONA</v>
      </c>
      <c r="B45" s="41">
        <f t="shared" si="4"/>
        <v>719871</v>
      </c>
      <c r="C45" s="41">
        <f t="shared" si="5"/>
        <v>634302</v>
      </c>
      <c r="D45" s="41">
        <f t="shared" si="6"/>
        <v>1</v>
      </c>
      <c r="E45" s="42" t="str">
        <f t="shared" si="2"/>
        <v>VALENCIA</v>
      </c>
      <c r="F45" s="42">
        <f t="shared" si="7"/>
        <v>74296</v>
      </c>
      <c r="G45" s="42">
        <f t="shared" si="8"/>
        <v>76234</v>
      </c>
    </row>
    <row r="46" spans="1:9" x14ac:dyDescent="0.25">
      <c r="A46" s="42" t="str">
        <f t="shared" si="3"/>
        <v>BILBAO</v>
      </c>
      <c r="B46" s="41">
        <f t="shared" si="4"/>
        <v>19310</v>
      </c>
      <c r="C46" s="41">
        <f t="shared" si="5"/>
        <v>13978</v>
      </c>
      <c r="D46" s="41">
        <f t="shared" si="6"/>
        <v>12</v>
      </c>
      <c r="E46" s="42" t="str">
        <f t="shared" si="2"/>
        <v>ALICANTE</v>
      </c>
      <c r="F46" s="42">
        <f t="shared" si="7"/>
        <v>41856</v>
      </c>
      <c r="G46" s="42">
        <f t="shared" si="8"/>
        <v>23001</v>
      </c>
    </row>
    <row r="47" spans="1:9" x14ac:dyDescent="0.25">
      <c r="A47" s="42" t="str">
        <f t="shared" si="3"/>
        <v>CARTAGENA</v>
      </c>
      <c r="B47" s="41">
        <f t="shared" si="4"/>
        <v>24827</v>
      </c>
      <c r="C47" s="41">
        <f t="shared" si="5"/>
        <v>30808</v>
      </c>
      <c r="D47" s="41">
        <f t="shared" si="6"/>
        <v>11</v>
      </c>
      <c r="E47" s="42" t="str">
        <f t="shared" si="2"/>
        <v>A CORUÑA</v>
      </c>
      <c r="F47" s="42">
        <f t="shared" si="7"/>
        <v>39454</v>
      </c>
      <c r="G47" s="42">
        <f t="shared" si="8"/>
        <v>24566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CARTAGENA</v>
      </c>
      <c r="F48" s="42">
        <f t="shared" si="7"/>
        <v>24827</v>
      </c>
      <c r="G48" s="42">
        <f t="shared" si="8"/>
        <v>30808</v>
      </c>
    </row>
    <row r="49" spans="1:7" x14ac:dyDescent="0.25">
      <c r="A49" s="42" t="str">
        <f t="shared" si="3"/>
        <v>CEUTA</v>
      </c>
      <c r="B49" s="41">
        <f t="shared" si="4"/>
        <v>300</v>
      </c>
      <c r="C49" s="41">
        <f t="shared" si="5"/>
        <v>2010</v>
      </c>
      <c r="D49" s="41">
        <f t="shared" si="6"/>
        <v>21</v>
      </c>
      <c r="E49" s="42" t="str">
        <f t="shared" si="2"/>
        <v>BILBAO</v>
      </c>
      <c r="F49" s="42">
        <f t="shared" si="7"/>
        <v>19310</v>
      </c>
      <c r="G49" s="42">
        <f t="shared" si="8"/>
        <v>13978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0</v>
      </c>
      <c r="D50" s="41">
        <f t="shared" si="6"/>
        <v>16</v>
      </c>
      <c r="E50" s="42" t="str">
        <f t="shared" si="2"/>
        <v>ALMERIA</v>
      </c>
      <c r="F50" s="42">
        <f t="shared" si="7"/>
        <v>10562</v>
      </c>
      <c r="G50" s="42">
        <f t="shared" si="8"/>
        <v>15727</v>
      </c>
    </row>
    <row r="51" spans="1:7" x14ac:dyDescent="0.25">
      <c r="A51" s="42" t="str">
        <f t="shared" si="3"/>
        <v>GIJON</v>
      </c>
      <c r="B51" s="41">
        <f t="shared" si="4"/>
        <v>10048</v>
      </c>
      <c r="C51" s="41">
        <f t="shared" si="5"/>
        <v>2244</v>
      </c>
      <c r="D51" s="41">
        <f t="shared" si="6"/>
        <v>14</v>
      </c>
      <c r="E51" s="42" t="str">
        <f t="shared" si="2"/>
        <v>GIJON</v>
      </c>
      <c r="F51" s="42">
        <f t="shared" si="7"/>
        <v>10048</v>
      </c>
      <c r="G51" s="42">
        <f t="shared" si="8"/>
        <v>2244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6421</v>
      </c>
      <c r="G52" s="42">
        <f t="shared" si="8"/>
        <v>7846</v>
      </c>
    </row>
    <row r="53" spans="1:7" x14ac:dyDescent="0.25">
      <c r="A53" s="42" t="str">
        <f t="shared" si="3"/>
        <v>LAS PALMAS</v>
      </c>
      <c r="B53" s="41">
        <f t="shared" si="4"/>
        <v>396395</v>
      </c>
      <c r="C53" s="41">
        <f t="shared" si="5"/>
        <v>277988</v>
      </c>
      <c r="D53" s="41">
        <f t="shared" si="6"/>
        <v>3</v>
      </c>
      <c r="E53" s="42" t="str">
        <f t="shared" si="2"/>
        <v>FERROL-SAN CIBRAO</v>
      </c>
      <c r="F53" s="42">
        <f t="shared" si="7"/>
        <v>4948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201408</v>
      </c>
      <c r="C54" s="41">
        <f t="shared" si="5"/>
        <v>150332</v>
      </c>
      <c r="D54" s="41">
        <f t="shared" si="6"/>
        <v>5</v>
      </c>
      <c r="E54" s="42" t="str">
        <f t="shared" si="2"/>
        <v>SEVILLA</v>
      </c>
      <c r="F54" s="42">
        <f t="shared" si="7"/>
        <v>4930</v>
      </c>
      <c r="G54" s="42">
        <f t="shared" si="8"/>
        <v>4414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2122</v>
      </c>
      <c r="G55" s="42">
        <f t="shared" si="8"/>
        <v>952</v>
      </c>
    </row>
    <row r="56" spans="1:7" x14ac:dyDescent="0.25">
      <c r="A56" s="42" t="str">
        <f t="shared" si="3"/>
        <v>MELILLA</v>
      </c>
      <c r="B56" s="41">
        <f t="shared" si="4"/>
        <v>379</v>
      </c>
      <c r="C56" s="41">
        <f t="shared" si="5"/>
        <v>0</v>
      </c>
      <c r="D56" s="41">
        <f t="shared" si="6"/>
        <v>20</v>
      </c>
      <c r="E56" s="42" t="str">
        <f t="shared" si="2"/>
        <v>VILAGARCIA</v>
      </c>
      <c r="F56" s="42">
        <f t="shared" si="9"/>
        <v>1451</v>
      </c>
      <c r="G56" s="42">
        <f t="shared" si="8"/>
        <v>1966</v>
      </c>
    </row>
    <row r="57" spans="1:7" x14ac:dyDescent="0.25">
      <c r="A57" s="42" t="str">
        <f t="shared" si="3"/>
        <v>MOTRIL</v>
      </c>
      <c r="B57" s="41">
        <f t="shared" si="4"/>
        <v>2122</v>
      </c>
      <c r="C57" s="41">
        <f t="shared" si="5"/>
        <v>952</v>
      </c>
      <c r="D57" s="41">
        <f t="shared" si="6"/>
        <v>18</v>
      </c>
      <c r="E57" s="42" t="str">
        <f t="shared" si="2"/>
        <v>MELILLA</v>
      </c>
      <c r="F57" s="42">
        <f t="shared" si="9"/>
        <v>379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300</v>
      </c>
      <c r="G58" s="42">
        <f t="shared" si="8"/>
        <v>2010</v>
      </c>
    </row>
    <row r="59" spans="1:7" x14ac:dyDescent="0.25">
      <c r="A59" s="42" t="str">
        <f t="shared" si="3"/>
        <v>SANTA CRUZ DE TENERIFE</v>
      </c>
      <c r="B59" s="41">
        <f t="shared" si="4"/>
        <v>397410</v>
      </c>
      <c r="C59" s="41">
        <f t="shared" si="5"/>
        <v>323650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6421</v>
      </c>
      <c r="C60" s="41">
        <f t="shared" si="5"/>
        <v>7846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4930</v>
      </c>
      <c r="C61" s="41">
        <f t="shared" si="5"/>
        <v>4414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74296</v>
      </c>
      <c r="C63" s="41">
        <f t="shared" si="5"/>
        <v>76234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85359</v>
      </c>
      <c r="C64" s="41">
        <f t="shared" si="5"/>
        <v>69135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1451</v>
      </c>
      <c r="C65" s="41">
        <f t="shared" si="5"/>
        <v>1966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3069</v>
      </c>
      <c r="C8" s="12">
        <v>3213</v>
      </c>
      <c r="D8" s="12">
        <v>13232</v>
      </c>
      <c r="E8" s="12">
        <v>15875</v>
      </c>
      <c r="F8" s="13">
        <f t="shared" ref="F8:F35" si="0">((E8*100)/D8)-100</f>
        <v>19.97430471584039</v>
      </c>
      <c r="G8" s="1"/>
      <c r="H8" s="1"/>
      <c r="I8" s="1"/>
    </row>
    <row r="9" spans="1:12" x14ac:dyDescent="0.25">
      <c r="A9" s="8" t="s">
        <v>46</v>
      </c>
      <c r="B9" s="9">
        <v>6434</v>
      </c>
      <c r="C9" s="9">
        <v>6518</v>
      </c>
      <c r="D9" s="9">
        <v>31287</v>
      </c>
      <c r="E9" s="9">
        <v>29571</v>
      </c>
      <c r="F9" s="10">
        <f t="shared" si="0"/>
        <v>-5.4847061079681652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69968</v>
      </c>
      <c r="C11" s="9">
        <v>63307</v>
      </c>
      <c r="D11" s="9">
        <v>363569</v>
      </c>
      <c r="E11" s="9">
        <v>327645</v>
      </c>
      <c r="F11" s="10">
        <f t="shared" si="0"/>
        <v>-9.8809304423644448</v>
      </c>
      <c r="G11" s="1"/>
      <c r="H11" s="1"/>
      <c r="I11" s="1"/>
    </row>
    <row r="12" spans="1:12" x14ac:dyDescent="0.25">
      <c r="A12" s="11" t="s">
        <v>49</v>
      </c>
      <c r="B12" s="12">
        <v>750</v>
      </c>
      <c r="C12" s="12">
        <v>866</v>
      </c>
      <c r="D12" s="12">
        <v>3402</v>
      </c>
      <c r="E12" s="12">
        <v>3397</v>
      </c>
      <c r="F12" s="13">
        <f t="shared" si="0"/>
        <v>-0.14697236919458589</v>
      </c>
      <c r="G12" s="1"/>
      <c r="H12" s="1"/>
      <c r="I12" s="1"/>
    </row>
    <row r="13" spans="1:12" x14ac:dyDescent="0.25">
      <c r="A13" s="8" t="s">
        <v>50</v>
      </c>
      <c r="B13" s="9">
        <v>27591</v>
      </c>
      <c r="C13" s="9">
        <v>27712</v>
      </c>
      <c r="D13" s="9">
        <v>108708</v>
      </c>
      <c r="E13" s="9">
        <v>103155</v>
      </c>
      <c r="F13" s="10">
        <f t="shared" si="0"/>
        <v>-5.108179710784853</v>
      </c>
      <c r="G13" s="1"/>
      <c r="H13" s="1"/>
      <c r="I13" s="1"/>
    </row>
    <row r="14" spans="1:12" x14ac:dyDescent="0.25">
      <c r="A14" s="11" t="s">
        <v>51</v>
      </c>
      <c r="B14" s="12">
        <v>18654</v>
      </c>
      <c r="C14" s="12">
        <v>19115</v>
      </c>
      <c r="D14" s="12">
        <v>73820</v>
      </c>
      <c r="E14" s="12">
        <v>70281</v>
      </c>
      <c r="F14" s="13">
        <f t="shared" si="0"/>
        <v>-4.7940937415334588</v>
      </c>
      <c r="G14" s="1"/>
      <c r="H14" s="1"/>
      <c r="I14" s="1"/>
    </row>
    <row r="15" spans="1:12" x14ac:dyDescent="0.25">
      <c r="A15" s="8" t="s">
        <v>52</v>
      </c>
      <c r="B15" s="9">
        <v>3150</v>
      </c>
      <c r="C15" s="9">
        <v>2435</v>
      </c>
      <c r="D15" s="9">
        <v>11665</v>
      </c>
      <c r="E15" s="9">
        <v>5783</v>
      </c>
      <c r="F15" s="10">
        <f t="shared" si="0"/>
        <v>-50.424346335190741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30202</v>
      </c>
      <c r="C18" s="12">
        <v>25684</v>
      </c>
      <c r="D18" s="12">
        <v>149917</v>
      </c>
      <c r="E18" s="12">
        <v>133763</v>
      </c>
      <c r="F18" s="13">
        <f t="shared" si="0"/>
        <v>-10.775295663600531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1176</v>
      </c>
      <c r="D20" s="12">
        <v>0</v>
      </c>
      <c r="E20" s="12">
        <v>3408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711</v>
      </c>
      <c r="D21" s="9">
        <v>0</v>
      </c>
      <c r="E21" s="9">
        <v>711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14408</v>
      </c>
      <c r="C22" s="12">
        <v>16955</v>
      </c>
      <c r="D22" s="12">
        <v>70479</v>
      </c>
      <c r="E22" s="12">
        <v>81077</v>
      </c>
      <c r="F22" s="13">
        <f t="shared" si="0"/>
        <v>15.037103250613654</v>
      </c>
      <c r="G22" s="1"/>
      <c r="H22" s="1"/>
      <c r="I22" s="1"/>
    </row>
    <row r="23" spans="1:9" x14ac:dyDescent="0.25">
      <c r="A23" s="8" t="s">
        <v>60</v>
      </c>
      <c r="B23" s="9">
        <v>1879</v>
      </c>
      <c r="C23" s="9">
        <v>1700</v>
      </c>
      <c r="D23" s="9">
        <v>9843</v>
      </c>
      <c r="E23" s="9">
        <v>7872</v>
      </c>
      <c r="F23" s="10">
        <f t="shared" si="0"/>
        <v>-20.024382810118865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5402</v>
      </c>
      <c r="C25" s="9">
        <v>4670</v>
      </c>
      <c r="D25" s="9">
        <v>25395</v>
      </c>
      <c r="E25" s="9">
        <v>20698</v>
      </c>
      <c r="F25" s="10">
        <f t="shared" si="0"/>
        <v>-18.495766883244727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59341</v>
      </c>
      <c r="C28" s="12">
        <v>53167</v>
      </c>
      <c r="D28" s="12">
        <v>276996</v>
      </c>
      <c r="E28" s="12">
        <v>272846</v>
      </c>
      <c r="F28" s="13">
        <f t="shared" si="0"/>
        <v>-1.4982165807448524</v>
      </c>
      <c r="G28" s="1"/>
      <c r="H28" s="1"/>
      <c r="I28" s="1"/>
    </row>
    <row r="29" spans="1:9" x14ac:dyDescent="0.25">
      <c r="A29" s="8" t="s">
        <v>66</v>
      </c>
      <c r="B29" s="9">
        <v>9487</v>
      </c>
      <c r="C29" s="9">
        <v>7943</v>
      </c>
      <c r="D29" s="9">
        <v>22765</v>
      </c>
      <c r="E29" s="9">
        <v>29489</v>
      </c>
      <c r="F29" s="10">
        <f t="shared" si="0"/>
        <v>29.536569294970349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3979</v>
      </c>
      <c r="C32" s="12">
        <v>3965</v>
      </c>
      <c r="D32" s="12">
        <v>20634</v>
      </c>
      <c r="E32" s="12">
        <v>22191</v>
      </c>
      <c r="F32" s="13">
        <f t="shared" si="0"/>
        <v>7.545798197150333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254314</v>
      </c>
      <c r="C35" s="15">
        <f t="shared" ref="C35:E35" si="1">SUM(C7:C34)</f>
        <v>239137</v>
      </c>
      <c r="D35" s="15">
        <f t="shared" si="1"/>
        <v>1181712</v>
      </c>
      <c r="E35" s="15">
        <f t="shared" si="1"/>
        <v>1127860</v>
      </c>
      <c r="F35" s="16">
        <f t="shared" si="0"/>
        <v>-4.5571171317546089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327645</v>
      </c>
      <c r="G38" s="42">
        <f>LOOKUP(E38,$A$38:$A$65,$C$38:$C$65)</f>
        <v>363569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15875</v>
      </c>
      <c r="C39" s="41">
        <f t="shared" ref="C39:C65" si="5">D8</f>
        <v>13232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272846</v>
      </c>
      <c r="G39" s="42">
        <f t="shared" ref="G39:G65" si="8">LOOKUP(E39,$A$38:$A$65,$C$38:$C$65)</f>
        <v>276996</v>
      </c>
    </row>
    <row r="40" spans="1:9" x14ac:dyDescent="0.25">
      <c r="A40" s="42" t="str">
        <f t="shared" si="3"/>
        <v>ALMERIA</v>
      </c>
      <c r="B40" s="41">
        <f t="shared" si="4"/>
        <v>29571</v>
      </c>
      <c r="C40" s="41">
        <f t="shared" si="5"/>
        <v>31287</v>
      </c>
      <c r="D40" s="41">
        <f t="shared" si="6"/>
        <v>7</v>
      </c>
      <c r="E40" s="42" t="str">
        <f t="shared" si="2"/>
        <v>CEUTA</v>
      </c>
      <c r="F40" s="42">
        <f t="shared" si="7"/>
        <v>133763</v>
      </c>
      <c r="G40" s="42">
        <f t="shared" si="8"/>
        <v>149917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103155</v>
      </c>
      <c r="G41" s="42">
        <f t="shared" si="8"/>
        <v>108708</v>
      </c>
    </row>
    <row r="42" spans="1:9" x14ac:dyDescent="0.25">
      <c r="A42" s="42" t="str">
        <f t="shared" si="3"/>
        <v>BAHIA DE ALGECIRAS</v>
      </c>
      <c r="B42" s="41">
        <f t="shared" si="4"/>
        <v>327645</v>
      </c>
      <c r="C42" s="41">
        <f t="shared" si="5"/>
        <v>363569</v>
      </c>
      <c r="D42" s="41">
        <f t="shared" si="6"/>
        <v>1</v>
      </c>
      <c r="E42" s="42" t="str">
        <f t="shared" si="2"/>
        <v>LAS PALMAS</v>
      </c>
      <c r="F42" s="42">
        <f t="shared" si="7"/>
        <v>81077</v>
      </c>
      <c r="G42" s="42">
        <f t="shared" si="8"/>
        <v>70479</v>
      </c>
    </row>
    <row r="43" spans="1:9" x14ac:dyDescent="0.25">
      <c r="A43" s="42" t="str">
        <f t="shared" si="3"/>
        <v>BAHIA DE CADIZ</v>
      </c>
      <c r="B43" s="41">
        <f t="shared" si="4"/>
        <v>3397</v>
      </c>
      <c r="C43" s="41">
        <f t="shared" si="5"/>
        <v>3402</v>
      </c>
      <c r="D43" s="41">
        <f t="shared" si="6"/>
        <v>15</v>
      </c>
      <c r="E43" s="42" t="str">
        <f t="shared" si="2"/>
        <v>BARCELONA</v>
      </c>
      <c r="F43" s="42">
        <f t="shared" si="7"/>
        <v>70281</v>
      </c>
      <c r="G43" s="42">
        <f t="shared" si="8"/>
        <v>73820</v>
      </c>
    </row>
    <row r="44" spans="1:9" x14ac:dyDescent="0.25">
      <c r="A44" s="42" t="str">
        <f t="shared" si="3"/>
        <v>BALEARES</v>
      </c>
      <c r="B44" s="41">
        <f t="shared" si="4"/>
        <v>103155</v>
      </c>
      <c r="C44" s="41">
        <f t="shared" si="5"/>
        <v>108708</v>
      </c>
      <c r="D44" s="41">
        <f t="shared" si="6"/>
        <v>4</v>
      </c>
      <c r="E44" s="42" t="str">
        <f t="shared" si="2"/>
        <v>ALMERIA</v>
      </c>
      <c r="F44" s="42">
        <f t="shared" si="7"/>
        <v>29571</v>
      </c>
      <c r="G44" s="42">
        <f t="shared" si="8"/>
        <v>31287</v>
      </c>
    </row>
    <row r="45" spans="1:9" x14ac:dyDescent="0.25">
      <c r="A45" s="42" t="str">
        <f t="shared" si="3"/>
        <v>BARCELONA</v>
      </c>
      <c r="B45" s="41">
        <f t="shared" si="4"/>
        <v>70281</v>
      </c>
      <c r="C45" s="41">
        <f t="shared" si="5"/>
        <v>73820</v>
      </c>
      <c r="D45" s="41">
        <f t="shared" si="6"/>
        <v>6</v>
      </c>
      <c r="E45" s="42" t="str">
        <f t="shared" si="2"/>
        <v>SANTANDER</v>
      </c>
      <c r="F45" s="42">
        <f t="shared" si="7"/>
        <v>29489</v>
      </c>
      <c r="G45" s="42">
        <f t="shared" si="8"/>
        <v>22765</v>
      </c>
    </row>
    <row r="46" spans="1:9" x14ac:dyDescent="0.25">
      <c r="A46" s="42" t="str">
        <f t="shared" si="3"/>
        <v>BILBAO</v>
      </c>
      <c r="B46" s="41">
        <f t="shared" si="4"/>
        <v>5783</v>
      </c>
      <c r="C46" s="41">
        <f t="shared" si="5"/>
        <v>11665</v>
      </c>
      <c r="D46" s="41">
        <f t="shared" si="6"/>
        <v>13</v>
      </c>
      <c r="E46" s="42" t="str">
        <f t="shared" si="2"/>
        <v>VALENCIA</v>
      </c>
      <c r="F46" s="42">
        <f t="shared" si="7"/>
        <v>22191</v>
      </c>
      <c r="G46" s="42">
        <f t="shared" si="8"/>
        <v>20634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MELILLA</v>
      </c>
      <c r="F47" s="42">
        <f t="shared" si="7"/>
        <v>20698</v>
      </c>
      <c r="G47" s="42">
        <f t="shared" si="8"/>
        <v>25395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15875</v>
      </c>
      <c r="G48" s="42">
        <f t="shared" si="8"/>
        <v>13232</v>
      </c>
    </row>
    <row r="49" spans="1:7" x14ac:dyDescent="0.25">
      <c r="A49" s="42" t="str">
        <f t="shared" si="3"/>
        <v>CEUTA</v>
      </c>
      <c r="B49" s="41">
        <f t="shared" si="4"/>
        <v>133763</v>
      </c>
      <c r="C49" s="41">
        <f t="shared" si="5"/>
        <v>149917</v>
      </c>
      <c r="D49" s="41">
        <f t="shared" si="6"/>
        <v>3</v>
      </c>
      <c r="E49" s="42" t="str">
        <f t="shared" si="2"/>
        <v>MALAGA</v>
      </c>
      <c r="F49" s="42">
        <f t="shared" si="7"/>
        <v>7872</v>
      </c>
      <c r="G49" s="42">
        <f t="shared" si="8"/>
        <v>9843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5783</v>
      </c>
      <c r="G50" s="42">
        <f t="shared" si="8"/>
        <v>11665</v>
      </c>
    </row>
    <row r="51" spans="1:7" x14ac:dyDescent="0.25">
      <c r="A51" s="42" t="str">
        <f t="shared" si="3"/>
        <v>GIJON</v>
      </c>
      <c r="B51" s="41">
        <f t="shared" si="4"/>
        <v>3408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3408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711</v>
      </c>
      <c r="C52" s="41">
        <f t="shared" si="5"/>
        <v>0</v>
      </c>
      <c r="D52" s="41">
        <f t="shared" si="6"/>
        <v>16</v>
      </c>
      <c r="E52" s="42" t="str">
        <f t="shared" si="2"/>
        <v>BAHIA DE CADIZ</v>
      </c>
      <c r="F52" s="42">
        <f t="shared" si="7"/>
        <v>3397</v>
      </c>
      <c r="G52" s="42">
        <f t="shared" si="8"/>
        <v>3402</v>
      </c>
    </row>
    <row r="53" spans="1:7" x14ac:dyDescent="0.25">
      <c r="A53" s="42" t="str">
        <f t="shared" si="3"/>
        <v>LAS PALMAS</v>
      </c>
      <c r="B53" s="41">
        <f t="shared" si="4"/>
        <v>81077</v>
      </c>
      <c r="C53" s="41">
        <f t="shared" si="5"/>
        <v>70479</v>
      </c>
      <c r="D53" s="41">
        <f t="shared" si="6"/>
        <v>5</v>
      </c>
      <c r="E53" s="42" t="str">
        <f t="shared" si="2"/>
        <v>HUELVA</v>
      </c>
      <c r="F53" s="42">
        <f t="shared" si="7"/>
        <v>711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7872</v>
      </c>
      <c r="C54" s="41">
        <f t="shared" si="5"/>
        <v>9843</v>
      </c>
      <c r="D54" s="41">
        <f t="shared" si="6"/>
        <v>12</v>
      </c>
      <c r="E54" s="42" t="str">
        <f t="shared" si="2"/>
        <v>TARRAGONA</v>
      </c>
      <c r="F54" s="42">
        <f t="shared" si="7"/>
        <v>98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20698</v>
      </c>
      <c r="C56" s="41">
        <f t="shared" si="5"/>
        <v>25395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272846</v>
      </c>
      <c r="C59" s="41">
        <f t="shared" si="5"/>
        <v>276996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29489</v>
      </c>
      <c r="C60" s="41">
        <f t="shared" si="5"/>
        <v>22765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22191</v>
      </c>
      <c r="C63" s="41">
        <f t="shared" si="5"/>
        <v>20634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120</v>
      </c>
      <c r="C7" s="9">
        <v>113</v>
      </c>
      <c r="D7" s="9">
        <v>535</v>
      </c>
      <c r="E7" s="9">
        <v>478</v>
      </c>
      <c r="F7" s="10">
        <f>((E7*100)/D7)-100</f>
        <v>-10.654205607476641</v>
      </c>
      <c r="G7" s="1"/>
      <c r="H7" s="1"/>
      <c r="I7" s="1"/>
    </row>
    <row r="8" spans="1:12" x14ac:dyDescent="0.25">
      <c r="A8" s="11" t="s">
        <v>45</v>
      </c>
      <c r="B8" s="12">
        <v>74</v>
      </c>
      <c r="C8" s="12">
        <v>70</v>
      </c>
      <c r="D8" s="12">
        <v>341</v>
      </c>
      <c r="E8" s="12">
        <v>347</v>
      </c>
      <c r="F8" s="13">
        <f t="shared" ref="F8:F35" si="0">((E8*100)/D8)-100</f>
        <v>1.7595307917888618</v>
      </c>
      <c r="G8" s="1"/>
      <c r="H8" s="1"/>
      <c r="I8" s="1"/>
    </row>
    <row r="9" spans="1:12" x14ac:dyDescent="0.25">
      <c r="A9" s="8" t="s">
        <v>46</v>
      </c>
      <c r="B9" s="9">
        <v>136</v>
      </c>
      <c r="C9" s="9">
        <v>128</v>
      </c>
      <c r="D9" s="9">
        <v>592</v>
      </c>
      <c r="E9" s="9">
        <v>573</v>
      </c>
      <c r="F9" s="10">
        <f t="shared" si="0"/>
        <v>-3.2094594594594525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90</v>
      </c>
      <c r="D10" s="12">
        <v>370</v>
      </c>
      <c r="E10" s="12">
        <v>382</v>
      </c>
      <c r="F10" s="13">
        <f t="shared" si="0"/>
        <v>3.2432432432432421</v>
      </c>
      <c r="G10" s="1"/>
      <c r="H10" s="1"/>
      <c r="I10" s="1"/>
    </row>
    <row r="11" spans="1:12" x14ac:dyDescent="0.25">
      <c r="A11" s="8" t="s">
        <v>48</v>
      </c>
      <c r="B11" s="9">
        <v>2344</v>
      </c>
      <c r="C11" s="9">
        <v>2437</v>
      </c>
      <c r="D11" s="9">
        <v>10436</v>
      </c>
      <c r="E11" s="9">
        <v>11260</v>
      </c>
      <c r="F11" s="10">
        <f t="shared" si="0"/>
        <v>7.8957454963587566</v>
      </c>
      <c r="G11" s="1"/>
      <c r="H11" s="1"/>
      <c r="I11" s="1"/>
    </row>
    <row r="12" spans="1:12" x14ac:dyDescent="0.25">
      <c r="A12" s="11" t="s">
        <v>49</v>
      </c>
      <c r="B12" s="12">
        <v>140</v>
      </c>
      <c r="C12" s="12">
        <v>150</v>
      </c>
      <c r="D12" s="12">
        <v>602</v>
      </c>
      <c r="E12" s="12">
        <v>614</v>
      </c>
      <c r="F12" s="13">
        <f t="shared" si="0"/>
        <v>1.9933554817275763</v>
      </c>
      <c r="G12" s="1"/>
      <c r="H12" s="1"/>
      <c r="I12" s="1"/>
    </row>
    <row r="13" spans="1:12" x14ac:dyDescent="0.25">
      <c r="A13" s="8" t="s">
        <v>50</v>
      </c>
      <c r="B13" s="9">
        <v>821</v>
      </c>
      <c r="C13" s="9">
        <v>2158</v>
      </c>
      <c r="D13" s="9">
        <v>3135</v>
      </c>
      <c r="E13" s="9">
        <v>4793</v>
      </c>
      <c r="F13" s="10">
        <f t="shared" si="0"/>
        <v>52.886762360446568</v>
      </c>
      <c r="G13" s="1"/>
      <c r="H13" s="1"/>
      <c r="I13" s="1"/>
    </row>
    <row r="14" spans="1:12" x14ac:dyDescent="0.25">
      <c r="A14" s="11" t="s">
        <v>51</v>
      </c>
      <c r="B14" s="12">
        <v>722</v>
      </c>
      <c r="C14" s="12">
        <v>723</v>
      </c>
      <c r="D14" s="12">
        <v>3131</v>
      </c>
      <c r="E14" s="12">
        <v>3138</v>
      </c>
      <c r="F14" s="13">
        <f t="shared" si="0"/>
        <v>0.22357074417119804</v>
      </c>
      <c r="G14" s="1"/>
      <c r="H14" s="1"/>
      <c r="I14" s="1"/>
    </row>
    <row r="15" spans="1:12" x14ac:dyDescent="0.25">
      <c r="A15" s="8" t="s">
        <v>52</v>
      </c>
      <c r="B15" s="9">
        <v>256</v>
      </c>
      <c r="C15" s="9">
        <v>262</v>
      </c>
      <c r="D15" s="9">
        <v>1313</v>
      </c>
      <c r="E15" s="9">
        <v>1342</v>
      </c>
      <c r="F15" s="10">
        <f t="shared" si="0"/>
        <v>2.2086824067022093</v>
      </c>
      <c r="G15" s="1"/>
      <c r="H15" s="1"/>
      <c r="I15" s="1"/>
    </row>
    <row r="16" spans="1:12" x14ac:dyDescent="0.25">
      <c r="A16" s="11" t="s">
        <v>53</v>
      </c>
      <c r="B16" s="12">
        <v>111</v>
      </c>
      <c r="C16" s="12">
        <v>128</v>
      </c>
      <c r="D16" s="12">
        <v>562</v>
      </c>
      <c r="E16" s="12">
        <v>561</v>
      </c>
      <c r="F16" s="13">
        <f t="shared" si="0"/>
        <v>-0.17793594306050409</v>
      </c>
      <c r="G16" s="1"/>
      <c r="H16" s="1"/>
      <c r="I16" s="1"/>
    </row>
    <row r="17" spans="1:9" x14ac:dyDescent="0.25">
      <c r="A17" s="8" t="s">
        <v>54</v>
      </c>
      <c r="B17" s="9">
        <v>104</v>
      </c>
      <c r="C17" s="9">
        <v>113</v>
      </c>
      <c r="D17" s="9">
        <v>541</v>
      </c>
      <c r="E17" s="9">
        <v>552</v>
      </c>
      <c r="F17" s="10">
        <f t="shared" si="0"/>
        <v>2.0332717190388223</v>
      </c>
      <c r="G17" s="1"/>
      <c r="H17" s="1"/>
      <c r="I17" s="1"/>
    </row>
    <row r="18" spans="1:9" x14ac:dyDescent="0.25">
      <c r="A18" s="11" t="s">
        <v>55</v>
      </c>
      <c r="B18" s="12">
        <v>949</v>
      </c>
      <c r="C18" s="12">
        <v>1089</v>
      </c>
      <c r="D18" s="12">
        <v>4883</v>
      </c>
      <c r="E18" s="12">
        <v>5131</v>
      </c>
      <c r="F18" s="13">
        <f t="shared" si="0"/>
        <v>5.0788449723530675</v>
      </c>
      <c r="G18" s="1"/>
      <c r="H18" s="1"/>
      <c r="I18" s="1"/>
    </row>
    <row r="19" spans="1:9" x14ac:dyDescent="0.25">
      <c r="A19" s="8" t="s">
        <v>56</v>
      </c>
      <c r="B19" s="9">
        <v>119</v>
      </c>
      <c r="C19" s="9">
        <v>94</v>
      </c>
      <c r="D19" s="9">
        <v>514</v>
      </c>
      <c r="E19" s="9">
        <v>429</v>
      </c>
      <c r="F19" s="10">
        <f t="shared" si="0"/>
        <v>-16.536964980544752</v>
      </c>
      <c r="G19" s="1"/>
      <c r="H19" s="1"/>
      <c r="I19" s="1"/>
    </row>
    <row r="20" spans="1:9" x14ac:dyDescent="0.25">
      <c r="A20" s="11" t="s">
        <v>57</v>
      </c>
      <c r="B20" s="12">
        <v>86</v>
      </c>
      <c r="C20" s="12">
        <v>100</v>
      </c>
      <c r="D20" s="12">
        <v>424</v>
      </c>
      <c r="E20" s="12">
        <v>459</v>
      </c>
      <c r="F20" s="13">
        <f t="shared" si="0"/>
        <v>8.2547169811320771</v>
      </c>
      <c r="G20" s="1"/>
      <c r="H20" s="1"/>
      <c r="I20" s="1"/>
    </row>
    <row r="21" spans="1:9" x14ac:dyDescent="0.25">
      <c r="A21" s="8" t="s">
        <v>58</v>
      </c>
      <c r="B21" s="9">
        <v>137</v>
      </c>
      <c r="C21" s="9">
        <v>146</v>
      </c>
      <c r="D21" s="9">
        <v>638</v>
      </c>
      <c r="E21" s="9">
        <v>641</v>
      </c>
      <c r="F21" s="10">
        <f t="shared" si="0"/>
        <v>0.47021943573668068</v>
      </c>
      <c r="G21" s="1"/>
      <c r="H21" s="1"/>
      <c r="I21" s="1"/>
    </row>
    <row r="22" spans="1:9" x14ac:dyDescent="0.25">
      <c r="A22" s="11" t="s">
        <v>59</v>
      </c>
      <c r="B22" s="12">
        <v>796</v>
      </c>
      <c r="C22" s="12">
        <v>937</v>
      </c>
      <c r="D22" s="12">
        <v>4378</v>
      </c>
      <c r="E22" s="12">
        <v>4544</v>
      </c>
      <c r="F22" s="13">
        <f t="shared" si="0"/>
        <v>3.7916857012334333</v>
      </c>
      <c r="G22" s="1"/>
      <c r="H22" s="1"/>
      <c r="I22" s="1"/>
    </row>
    <row r="23" spans="1:9" x14ac:dyDescent="0.25">
      <c r="A23" s="8" t="s">
        <v>60</v>
      </c>
      <c r="B23" s="9">
        <v>167</v>
      </c>
      <c r="C23" s="9">
        <v>192</v>
      </c>
      <c r="D23" s="9">
        <v>633</v>
      </c>
      <c r="E23" s="9">
        <v>702</v>
      </c>
      <c r="F23" s="10">
        <f t="shared" si="0"/>
        <v>10.900473933649295</v>
      </c>
      <c r="G23" s="1"/>
      <c r="H23" s="1"/>
      <c r="I23" s="1"/>
    </row>
    <row r="24" spans="1:9" x14ac:dyDescent="0.25">
      <c r="A24" s="11" t="s">
        <v>61</v>
      </c>
      <c r="B24" s="12">
        <v>53</v>
      </c>
      <c r="C24" s="12">
        <v>75</v>
      </c>
      <c r="D24" s="12">
        <v>249</v>
      </c>
      <c r="E24" s="12">
        <v>249</v>
      </c>
      <c r="F24" s="13">
        <f t="shared" si="0"/>
        <v>0</v>
      </c>
      <c r="G24" s="1"/>
      <c r="H24" s="1"/>
      <c r="I24" s="1"/>
    </row>
    <row r="25" spans="1:9" x14ac:dyDescent="0.25">
      <c r="A25" s="8" t="s">
        <v>62</v>
      </c>
      <c r="B25" s="9">
        <v>116</v>
      </c>
      <c r="C25" s="9">
        <v>118</v>
      </c>
      <c r="D25" s="9">
        <v>442</v>
      </c>
      <c r="E25" s="9">
        <v>442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63</v>
      </c>
      <c r="B26" s="12">
        <v>30</v>
      </c>
      <c r="C26" s="12">
        <v>38</v>
      </c>
      <c r="D26" s="12">
        <v>149</v>
      </c>
      <c r="E26" s="12">
        <v>174</v>
      </c>
      <c r="F26" s="13">
        <f t="shared" si="0"/>
        <v>16.77852348993288</v>
      </c>
      <c r="G26" s="1"/>
      <c r="H26" s="1"/>
      <c r="I26" s="1"/>
    </row>
    <row r="27" spans="1:9" x14ac:dyDescent="0.25">
      <c r="A27" s="8" t="s">
        <v>64</v>
      </c>
      <c r="B27" s="9">
        <v>93</v>
      </c>
      <c r="C27" s="9">
        <v>83</v>
      </c>
      <c r="D27" s="9">
        <v>448</v>
      </c>
      <c r="E27" s="9">
        <v>451</v>
      </c>
      <c r="F27" s="10">
        <f t="shared" si="0"/>
        <v>0.6696428571428612</v>
      </c>
      <c r="G27" s="1"/>
      <c r="H27" s="1"/>
      <c r="I27" s="1"/>
    </row>
    <row r="28" spans="1:9" x14ac:dyDescent="0.25">
      <c r="A28" s="11" t="s">
        <v>65</v>
      </c>
      <c r="B28" s="12">
        <v>1403</v>
      </c>
      <c r="C28" s="12">
        <v>1223</v>
      </c>
      <c r="D28" s="12">
        <v>7035</v>
      </c>
      <c r="E28" s="12">
        <v>6110</v>
      </c>
      <c r="F28" s="13">
        <f t="shared" si="0"/>
        <v>-13.148542999289262</v>
      </c>
      <c r="G28" s="1"/>
      <c r="H28" s="1"/>
      <c r="I28" s="1"/>
    </row>
    <row r="29" spans="1:9" x14ac:dyDescent="0.25">
      <c r="A29" s="8" t="s">
        <v>66</v>
      </c>
      <c r="B29" s="9">
        <v>135</v>
      </c>
      <c r="C29" s="9">
        <v>125</v>
      </c>
      <c r="D29" s="9">
        <v>571</v>
      </c>
      <c r="E29" s="9">
        <v>588</v>
      </c>
      <c r="F29" s="10">
        <f t="shared" si="0"/>
        <v>2.9772329246935243</v>
      </c>
      <c r="G29" s="1"/>
      <c r="H29" s="1"/>
      <c r="I29" s="1"/>
    </row>
    <row r="30" spans="1:9" x14ac:dyDescent="0.25">
      <c r="A30" s="11" t="s">
        <v>67</v>
      </c>
      <c r="B30" s="12">
        <v>88</v>
      </c>
      <c r="C30" s="12">
        <v>93</v>
      </c>
      <c r="D30" s="12">
        <v>501</v>
      </c>
      <c r="E30" s="12">
        <v>533</v>
      </c>
      <c r="F30" s="13">
        <f t="shared" si="0"/>
        <v>6.3872255489021939</v>
      </c>
      <c r="G30" s="1"/>
      <c r="H30" s="1"/>
      <c r="I30" s="1"/>
    </row>
    <row r="31" spans="1:9" x14ac:dyDescent="0.25">
      <c r="A31" s="8" t="s">
        <v>68</v>
      </c>
      <c r="B31" s="9">
        <v>277</v>
      </c>
      <c r="C31" s="9">
        <v>286</v>
      </c>
      <c r="D31" s="9">
        <v>1329</v>
      </c>
      <c r="E31" s="9">
        <v>1221</v>
      </c>
      <c r="F31" s="10">
        <f t="shared" si="0"/>
        <v>-8.1264108352144433</v>
      </c>
      <c r="G31" s="1"/>
      <c r="H31" s="1"/>
      <c r="I31" s="1"/>
    </row>
    <row r="32" spans="1:9" x14ac:dyDescent="0.25">
      <c r="A32" s="11" t="s">
        <v>69</v>
      </c>
      <c r="B32" s="12">
        <v>616</v>
      </c>
      <c r="C32" s="12">
        <v>613</v>
      </c>
      <c r="D32" s="12">
        <v>2838</v>
      </c>
      <c r="E32" s="12">
        <v>2836</v>
      </c>
      <c r="F32" s="13">
        <f t="shared" si="0"/>
        <v>-7.0472163495423956E-2</v>
      </c>
      <c r="G32" s="1"/>
      <c r="H32" s="1"/>
      <c r="I32" s="1"/>
    </row>
    <row r="33" spans="1:9" x14ac:dyDescent="0.25">
      <c r="A33" s="8" t="s">
        <v>70</v>
      </c>
      <c r="B33" s="9">
        <v>168</v>
      </c>
      <c r="C33" s="9">
        <v>173</v>
      </c>
      <c r="D33" s="9">
        <v>803</v>
      </c>
      <c r="E33" s="9">
        <v>787</v>
      </c>
      <c r="F33" s="10">
        <f t="shared" si="0"/>
        <v>-1.992528019925274</v>
      </c>
      <c r="G33" s="1"/>
      <c r="H33" s="1"/>
      <c r="I33" s="1"/>
    </row>
    <row r="34" spans="1:9" x14ac:dyDescent="0.25">
      <c r="A34" s="11" t="s">
        <v>71</v>
      </c>
      <c r="B34" s="12">
        <v>25</v>
      </c>
      <c r="C34" s="12">
        <v>24</v>
      </c>
      <c r="D34" s="12">
        <v>95</v>
      </c>
      <c r="E34" s="12">
        <v>87</v>
      </c>
      <c r="F34" s="13">
        <f t="shared" si="0"/>
        <v>-8.4210526315789451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10155</v>
      </c>
      <c r="C35" s="15">
        <f t="shared" ref="C35:E35" si="1">SUM(C7:C34)</f>
        <v>11781</v>
      </c>
      <c r="D35" s="15">
        <f t="shared" si="1"/>
        <v>47488</v>
      </c>
      <c r="E35" s="15">
        <f t="shared" si="1"/>
        <v>49424</v>
      </c>
      <c r="F35" s="16">
        <f t="shared" si="0"/>
        <v>4.0768194070080881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478</v>
      </c>
      <c r="C38" s="41">
        <f>D7</f>
        <v>535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11260</v>
      </c>
      <c r="G38" s="42">
        <f>LOOKUP(E38,$A$38:$A$65,$C$38:$C$65)</f>
        <v>10436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347</v>
      </c>
      <c r="C39" s="41">
        <f t="shared" ref="C39:C65" si="5">D8</f>
        <v>341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6110</v>
      </c>
      <c r="G39" s="42">
        <f t="shared" ref="G39:G65" si="8">LOOKUP(E39,$A$38:$A$65,$C$38:$C$65)</f>
        <v>7035</v>
      </c>
    </row>
    <row r="40" spans="1:9" x14ac:dyDescent="0.25">
      <c r="A40" s="42" t="str">
        <f t="shared" si="3"/>
        <v>ALMERIA</v>
      </c>
      <c r="B40" s="41">
        <f t="shared" si="4"/>
        <v>573</v>
      </c>
      <c r="C40" s="41">
        <f t="shared" si="5"/>
        <v>592</v>
      </c>
      <c r="D40" s="41">
        <f t="shared" si="6"/>
        <v>15</v>
      </c>
      <c r="E40" s="42" t="str">
        <f t="shared" si="2"/>
        <v>CEUTA</v>
      </c>
      <c r="F40" s="42">
        <f t="shared" si="7"/>
        <v>5131</v>
      </c>
      <c r="G40" s="42">
        <f t="shared" si="8"/>
        <v>4883</v>
      </c>
    </row>
    <row r="41" spans="1:9" x14ac:dyDescent="0.25">
      <c r="A41" s="42" t="str">
        <f t="shared" si="3"/>
        <v>AVILES</v>
      </c>
      <c r="B41" s="41">
        <f t="shared" si="4"/>
        <v>382</v>
      </c>
      <c r="C41" s="41">
        <f t="shared" si="5"/>
        <v>370</v>
      </c>
      <c r="D41" s="41">
        <f t="shared" si="6"/>
        <v>24</v>
      </c>
      <c r="E41" s="42" t="str">
        <f t="shared" si="2"/>
        <v>BALEARES</v>
      </c>
      <c r="F41" s="42">
        <f t="shared" si="7"/>
        <v>4793</v>
      </c>
      <c r="G41" s="42">
        <f t="shared" si="8"/>
        <v>3135</v>
      </c>
    </row>
    <row r="42" spans="1:9" x14ac:dyDescent="0.25">
      <c r="A42" s="42" t="str">
        <f t="shared" si="3"/>
        <v>BAHIA DE ALGECIRAS</v>
      </c>
      <c r="B42" s="41">
        <f t="shared" si="4"/>
        <v>11260</v>
      </c>
      <c r="C42" s="41">
        <f t="shared" si="5"/>
        <v>10436</v>
      </c>
      <c r="D42" s="41">
        <f t="shared" si="6"/>
        <v>1</v>
      </c>
      <c r="E42" s="42" t="str">
        <f t="shared" si="2"/>
        <v>LAS PALMAS</v>
      </c>
      <c r="F42" s="42">
        <f t="shared" si="7"/>
        <v>4544</v>
      </c>
      <c r="G42" s="42">
        <f t="shared" si="8"/>
        <v>4378</v>
      </c>
    </row>
    <row r="43" spans="1:9" x14ac:dyDescent="0.25">
      <c r="A43" s="42" t="str">
        <f t="shared" si="3"/>
        <v>BAHIA DE CADIZ</v>
      </c>
      <c r="B43" s="41">
        <f t="shared" si="4"/>
        <v>614</v>
      </c>
      <c r="C43" s="41">
        <f t="shared" si="5"/>
        <v>602</v>
      </c>
      <c r="D43" s="41">
        <f t="shared" si="6"/>
        <v>13</v>
      </c>
      <c r="E43" s="42" t="str">
        <f t="shared" si="2"/>
        <v>BARCELONA</v>
      </c>
      <c r="F43" s="42">
        <f t="shared" si="7"/>
        <v>3138</v>
      </c>
      <c r="G43" s="42">
        <f t="shared" si="8"/>
        <v>3131</v>
      </c>
    </row>
    <row r="44" spans="1:9" x14ac:dyDescent="0.25">
      <c r="A44" s="42" t="str">
        <f t="shared" si="3"/>
        <v>BALEARES</v>
      </c>
      <c r="B44" s="41">
        <f t="shared" si="4"/>
        <v>4793</v>
      </c>
      <c r="C44" s="41">
        <f t="shared" si="5"/>
        <v>3135</v>
      </c>
      <c r="D44" s="41">
        <f t="shared" si="6"/>
        <v>4</v>
      </c>
      <c r="E44" s="42" t="str">
        <f t="shared" si="2"/>
        <v>VALENCIA</v>
      </c>
      <c r="F44" s="42">
        <f t="shared" si="7"/>
        <v>2836</v>
      </c>
      <c r="G44" s="42">
        <f t="shared" si="8"/>
        <v>2838</v>
      </c>
    </row>
    <row r="45" spans="1:9" x14ac:dyDescent="0.25">
      <c r="A45" s="42" t="str">
        <f t="shared" si="3"/>
        <v>BARCELONA</v>
      </c>
      <c r="B45" s="41">
        <f t="shared" si="4"/>
        <v>3138</v>
      </c>
      <c r="C45" s="41">
        <f t="shared" si="5"/>
        <v>3131</v>
      </c>
      <c r="D45" s="41">
        <f t="shared" si="6"/>
        <v>6</v>
      </c>
      <c r="E45" s="42" t="str">
        <f t="shared" si="2"/>
        <v>BILBAO</v>
      </c>
      <c r="F45" s="42">
        <f t="shared" si="7"/>
        <v>1342</v>
      </c>
      <c r="G45" s="42">
        <f t="shared" si="8"/>
        <v>1313</v>
      </c>
    </row>
    <row r="46" spans="1:9" x14ac:dyDescent="0.25">
      <c r="A46" s="42" t="str">
        <f t="shared" si="3"/>
        <v>BILBAO</v>
      </c>
      <c r="B46" s="41">
        <f t="shared" si="4"/>
        <v>1342</v>
      </c>
      <c r="C46" s="41">
        <f t="shared" si="5"/>
        <v>1313</v>
      </c>
      <c r="D46" s="41">
        <f t="shared" si="6"/>
        <v>8</v>
      </c>
      <c r="E46" s="42" t="str">
        <f t="shared" si="2"/>
        <v>TARRAGONA</v>
      </c>
      <c r="F46" s="42">
        <f t="shared" si="7"/>
        <v>1221</v>
      </c>
      <c r="G46" s="42">
        <f t="shared" si="8"/>
        <v>1329</v>
      </c>
    </row>
    <row r="47" spans="1:9" x14ac:dyDescent="0.25">
      <c r="A47" s="42" t="str">
        <f t="shared" si="3"/>
        <v>CARTAGENA</v>
      </c>
      <c r="B47" s="41">
        <f t="shared" si="4"/>
        <v>561</v>
      </c>
      <c r="C47" s="41">
        <f t="shared" si="5"/>
        <v>562</v>
      </c>
      <c r="D47" s="41">
        <f t="shared" si="6"/>
        <v>16</v>
      </c>
      <c r="E47" s="42" t="str">
        <f t="shared" si="2"/>
        <v>VIGO</v>
      </c>
      <c r="F47" s="42">
        <f t="shared" si="7"/>
        <v>787</v>
      </c>
      <c r="G47" s="42">
        <f t="shared" si="8"/>
        <v>803</v>
      </c>
    </row>
    <row r="48" spans="1:9" x14ac:dyDescent="0.25">
      <c r="A48" s="42" t="str">
        <f t="shared" si="3"/>
        <v>CASTELLON</v>
      </c>
      <c r="B48" s="41">
        <f t="shared" si="4"/>
        <v>552</v>
      </c>
      <c r="C48" s="41">
        <f t="shared" si="5"/>
        <v>541</v>
      </c>
      <c r="D48" s="41">
        <f t="shared" si="6"/>
        <v>17</v>
      </c>
      <c r="E48" s="42" t="str">
        <f t="shared" si="2"/>
        <v>MALAGA</v>
      </c>
      <c r="F48" s="42">
        <f t="shared" si="7"/>
        <v>702</v>
      </c>
      <c r="G48" s="42">
        <f t="shared" si="8"/>
        <v>633</v>
      </c>
    </row>
    <row r="49" spans="1:7" x14ac:dyDescent="0.25">
      <c r="A49" s="42" t="str">
        <f t="shared" si="3"/>
        <v>CEUTA</v>
      </c>
      <c r="B49" s="41">
        <f t="shared" si="4"/>
        <v>5131</v>
      </c>
      <c r="C49" s="41">
        <f t="shared" si="5"/>
        <v>4883</v>
      </c>
      <c r="D49" s="41">
        <f t="shared" si="6"/>
        <v>3</v>
      </c>
      <c r="E49" s="42" t="str">
        <f t="shared" si="2"/>
        <v>HUELVA</v>
      </c>
      <c r="F49" s="42">
        <f t="shared" si="7"/>
        <v>641</v>
      </c>
      <c r="G49" s="42">
        <f t="shared" si="8"/>
        <v>638</v>
      </c>
    </row>
    <row r="50" spans="1:7" x14ac:dyDescent="0.25">
      <c r="A50" s="42" t="str">
        <f t="shared" si="3"/>
        <v>FERROL-SAN CIBRAO</v>
      </c>
      <c r="B50" s="41">
        <f t="shared" si="4"/>
        <v>429</v>
      </c>
      <c r="C50" s="41">
        <f t="shared" si="5"/>
        <v>514</v>
      </c>
      <c r="D50" s="41">
        <f t="shared" si="6"/>
        <v>23</v>
      </c>
      <c r="E50" s="42" t="str">
        <f t="shared" si="2"/>
        <v>BAHIA DE CADIZ</v>
      </c>
      <c r="F50" s="42">
        <f t="shared" si="7"/>
        <v>614</v>
      </c>
      <c r="G50" s="42">
        <f t="shared" si="8"/>
        <v>602</v>
      </c>
    </row>
    <row r="51" spans="1:7" x14ac:dyDescent="0.25">
      <c r="A51" s="42" t="str">
        <f t="shared" si="3"/>
        <v>GIJON</v>
      </c>
      <c r="B51" s="41">
        <f t="shared" si="4"/>
        <v>459</v>
      </c>
      <c r="C51" s="41">
        <f t="shared" si="5"/>
        <v>424</v>
      </c>
      <c r="D51" s="41">
        <f t="shared" si="6"/>
        <v>20</v>
      </c>
      <c r="E51" s="42" t="str">
        <f t="shared" si="2"/>
        <v>SANTANDER</v>
      </c>
      <c r="F51" s="42">
        <f t="shared" si="7"/>
        <v>588</v>
      </c>
      <c r="G51" s="42">
        <f t="shared" si="8"/>
        <v>571</v>
      </c>
    </row>
    <row r="52" spans="1:7" x14ac:dyDescent="0.25">
      <c r="A52" s="42" t="str">
        <f t="shared" si="3"/>
        <v>HUELVA</v>
      </c>
      <c r="B52" s="41">
        <f t="shared" si="4"/>
        <v>641</v>
      </c>
      <c r="C52" s="41">
        <f t="shared" si="5"/>
        <v>638</v>
      </c>
      <c r="D52" s="41">
        <f t="shared" si="6"/>
        <v>12</v>
      </c>
      <c r="E52" s="42" t="str">
        <f t="shared" si="2"/>
        <v>ALMERIA</v>
      </c>
      <c r="F52" s="42">
        <f t="shared" si="7"/>
        <v>573</v>
      </c>
      <c r="G52" s="42">
        <f t="shared" si="8"/>
        <v>592</v>
      </c>
    </row>
    <row r="53" spans="1:7" x14ac:dyDescent="0.25">
      <c r="A53" s="42" t="str">
        <f t="shared" si="3"/>
        <v>LAS PALMAS</v>
      </c>
      <c r="B53" s="41">
        <f t="shared" si="4"/>
        <v>4544</v>
      </c>
      <c r="C53" s="41">
        <f t="shared" si="5"/>
        <v>4378</v>
      </c>
      <c r="D53" s="41">
        <f t="shared" si="6"/>
        <v>5</v>
      </c>
      <c r="E53" s="42" t="str">
        <f t="shared" si="2"/>
        <v>CARTAGENA</v>
      </c>
      <c r="F53" s="42">
        <f t="shared" si="7"/>
        <v>561</v>
      </c>
      <c r="G53" s="42">
        <f t="shared" si="8"/>
        <v>562</v>
      </c>
    </row>
    <row r="54" spans="1:7" x14ac:dyDescent="0.25">
      <c r="A54" s="42" t="str">
        <f t="shared" si="3"/>
        <v>MALAGA</v>
      </c>
      <c r="B54" s="41">
        <f t="shared" si="4"/>
        <v>702</v>
      </c>
      <c r="C54" s="41">
        <f t="shared" si="5"/>
        <v>633</v>
      </c>
      <c r="D54" s="41">
        <f t="shared" si="6"/>
        <v>11</v>
      </c>
      <c r="E54" s="42" t="str">
        <f t="shared" si="2"/>
        <v>CASTELLON</v>
      </c>
      <c r="F54" s="42">
        <f t="shared" si="7"/>
        <v>552</v>
      </c>
      <c r="G54" s="42">
        <f t="shared" si="8"/>
        <v>541</v>
      </c>
    </row>
    <row r="55" spans="1:7" x14ac:dyDescent="0.25">
      <c r="A55" s="42" t="str">
        <f t="shared" si="3"/>
        <v>MARIN Y RIA DE PONTEVEDRA</v>
      </c>
      <c r="B55" s="41">
        <f t="shared" si="4"/>
        <v>249</v>
      </c>
      <c r="C55" s="41">
        <f t="shared" si="5"/>
        <v>249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533</v>
      </c>
      <c r="G55" s="42">
        <f t="shared" si="8"/>
        <v>501</v>
      </c>
    </row>
    <row r="56" spans="1:7" x14ac:dyDescent="0.25">
      <c r="A56" s="42" t="str">
        <f t="shared" si="3"/>
        <v>MELILLA</v>
      </c>
      <c r="B56" s="41">
        <f t="shared" si="4"/>
        <v>442</v>
      </c>
      <c r="C56" s="41">
        <f t="shared" si="5"/>
        <v>442</v>
      </c>
      <c r="D56" s="41">
        <f t="shared" si="6"/>
        <v>22</v>
      </c>
      <c r="E56" s="42" t="str">
        <f t="shared" si="2"/>
        <v>A CORUÑA</v>
      </c>
      <c r="F56" s="42">
        <f t="shared" si="9"/>
        <v>478</v>
      </c>
      <c r="G56" s="42">
        <f t="shared" si="8"/>
        <v>535</v>
      </c>
    </row>
    <row r="57" spans="1:7" x14ac:dyDescent="0.25">
      <c r="A57" s="42" t="str">
        <f t="shared" si="3"/>
        <v>MOTRIL</v>
      </c>
      <c r="B57" s="41">
        <f t="shared" si="4"/>
        <v>174</v>
      </c>
      <c r="C57" s="41">
        <f t="shared" si="5"/>
        <v>149</v>
      </c>
      <c r="D57" s="41">
        <f t="shared" si="6"/>
        <v>27</v>
      </c>
      <c r="E57" s="42" t="str">
        <f t="shared" si="2"/>
        <v>GIJON</v>
      </c>
      <c r="F57" s="42">
        <f t="shared" si="9"/>
        <v>459</v>
      </c>
      <c r="G57" s="42">
        <f t="shared" si="8"/>
        <v>424</v>
      </c>
    </row>
    <row r="58" spans="1:7" x14ac:dyDescent="0.25">
      <c r="A58" s="42" t="str">
        <f t="shared" si="3"/>
        <v>PASAIA</v>
      </c>
      <c r="B58" s="41">
        <f t="shared" si="4"/>
        <v>451</v>
      </c>
      <c r="C58" s="41">
        <f t="shared" si="5"/>
        <v>448</v>
      </c>
      <c r="D58" s="41">
        <f t="shared" si="6"/>
        <v>21</v>
      </c>
      <c r="E58" s="42" t="str">
        <f t="shared" si="2"/>
        <v>PASAIA</v>
      </c>
      <c r="F58" s="42">
        <f t="shared" si="9"/>
        <v>451</v>
      </c>
      <c r="G58" s="42">
        <f t="shared" si="8"/>
        <v>448</v>
      </c>
    </row>
    <row r="59" spans="1:7" x14ac:dyDescent="0.25">
      <c r="A59" s="42" t="str">
        <f t="shared" si="3"/>
        <v>SANTA CRUZ DE TENERIFE</v>
      </c>
      <c r="B59" s="41">
        <f t="shared" si="4"/>
        <v>6110</v>
      </c>
      <c r="C59" s="41">
        <f t="shared" si="5"/>
        <v>7035</v>
      </c>
      <c r="D59" s="41">
        <f t="shared" si="6"/>
        <v>2</v>
      </c>
      <c r="E59" s="42" t="str">
        <f t="shared" si="2"/>
        <v>MELILLA</v>
      </c>
      <c r="F59" s="42">
        <f t="shared" si="9"/>
        <v>442</v>
      </c>
      <c r="G59" s="42">
        <f t="shared" si="8"/>
        <v>442</v>
      </c>
    </row>
    <row r="60" spans="1:7" x14ac:dyDescent="0.25">
      <c r="A60" s="42" t="str">
        <f t="shared" si="3"/>
        <v>SANTANDER</v>
      </c>
      <c r="B60" s="41">
        <f t="shared" si="4"/>
        <v>588</v>
      </c>
      <c r="C60" s="41">
        <f t="shared" si="5"/>
        <v>571</v>
      </c>
      <c r="D60" s="41">
        <f t="shared" si="6"/>
        <v>14</v>
      </c>
      <c r="E60" s="42" t="str">
        <f t="shared" si="2"/>
        <v>FERROL-SAN CIBRAO</v>
      </c>
      <c r="F60" s="42">
        <f t="shared" si="9"/>
        <v>429</v>
      </c>
      <c r="G60" s="42">
        <f t="shared" si="8"/>
        <v>514</v>
      </c>
    </row>
    <row r="61" spans="1:7" x14ac:dyDescent="0.25">
      <c r="A61" s="42" t="str">
        <f t="shared" si="3"/>
        <v>SEVILLA</v>
      </c>
      <c r="B61" s="41">
        <f t="shared" si="4"/>
        <v>533</v>
      </c>
      <c r="C61" s="41">
        <f t="shared" si="5"/>
        <v>501</v>
      </c>
      <c r="D61" s="41">
        <f t="shared" si="6"/>
        <v>18</v>
      </c>
      <c r="E61" s="42" t="str">
        <f t="shared" si="2"/>
        <v>AVILES</v>
      </c>
      <c r="F61" s="42">
        <f t="shared" si="9"/>
        <v>382</v>
      </c>
      <c r="G61" s="42">
        <f t="shared" si="8"/>
        <v>370</v>
      </c>
    </row>
    <row r="62" spans="1:7" x14ac:dyDescent="0.25">
      <c r="A62" s="42" t="str">
        <f t="shared" si="3"/>
        <v>TARRAGONA</v>
      </c>
      <c r="B62" s="41">
        <f t="shared" si="4"/>
        <v>1221</v>
      </c>
      <c r="C62" s="41">
        <f t="shared" si="5"/>
        <v>1329</v>
      </c>
      <c r="D62" s="41">
        <f t="shared" si="6"/>
        <v>9</v>
      </c>
      <c r="E62" s="42" t="str">
        <f t="shared" si="2"/>
        <v>ALICANTE</v>
      </c>
      <c r="F62" s="42">
        <f t="shared" si="9"/>
        <v>347</v>
      </c>
      <c r="G62" s="42">
        <f t="shared" si="8"/>
        <v>341</v>
      </c>
    </row>
    <row r="63" spans="1:7" x14ac:dyDescent="0.25">
      <c r="A63" s="42" t="str">
        <f t="shared" si="3"/>
        <v>VALENCIA</v>
      </c>
      <c r="B63" s="41">
        <f t="shared" si="4"/>
        <v>2836</v>
      </c>
      <c r="C63" s="41">
        <f t="shared" si="5"/>
        <v>2838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249</v>
      </c>
      <c r="G63" s="42">
        <f t="shared" si="8"/>
        <v>249</v>
      </c>
    </row>
    <row r="64" spans="1:7" x14ac:dyDescent="0.25">
      <c r="A64" s="42" t="str">
        <f t="shared" si="3"/>
        <v>VIGO</v>
      </c>
      <c r="B64" s="41">
        <f t="shared" si="4"/>
        <v>787</v>
      </c>
      <c r="C64" s="41">
        <f t="shared" si="5"/>
        <v>803</v>
      </c>
      <c r="D64" s="41">
        <f t="shared" si="6"/>
        <v>10</v>
      </c>
      <c r="E64" s="42" t="str">
        <f t="shared" si="2"/>
        <v>MOTRIL</v>
      </c>
      <c r="F64" s="42">
        <f t="shared" si="9"/>
        <v>174</v>
      </c>
      <c r="G64" s="42">
        <f t="shared" si="8"/>
        <v>149</v>
      </c>
    </row>
    <row r="65" spans="1:7" x14ac:dyDescent="0.25">
      <c r="A65" s="42" t="str">
        <f t="shared" si="3"/>
        <v>VILAGARCIA</v>
      </c>
      <c r="B65" s="41">
        <f t="shared" si="4"/>
        <v>87</v>
      </c>
      <c r="C65" s="41">
        <f t="shared" si="5"/>
        <v>95</v>
      </c>
      <c r="D65" s="41">
        <f t="shared" si="6"/>
        <v>28</v>
      </c>
      <c r="E65" s="42" t="str">
        <f t="shared" si="2"/>
        <v>VILAGARCIA</v>
      </c>
      <c r="F65" s="42">
        <f t="shared" si="9"/>
        <v>87</v>
      </c>
      <c r="G65" s="42">
        <f t="shared" si="8"/>
        <v>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1377956</v>
      </c>
      <c r="C7" s="9">
        <v>1124585</v>
      </c>
      <c r="D7" s="9">
        <v>5425299</v>
      </c>
      <c r="E7" s="9">
        <v>5948702</v>
      </c>
      <c r="F7" s="10">
        <f>((E7*100)/D7)-100</f>
        <v>9.6474498456214093</v>
      </c>
      <c r="G7" s="1"/>
      <c r="H7" s="1"/>
      <c r="I7" s="1"/>
    </row>
    <row r="8" spans="1:12" x14ac:dyDescent="0.25">
      <c r="A8" s="11" t="s">
        <v>45</v>
      </c>
      <c r="B8" s="12">
        <v>1045418</v>
      </c>
      <c r="C8" s="12">
        <v>949790</v>
      </c>
      <c r="D8" s="12">
        <v>4139777</v>
      </c>
      <c r="E8" s="12">
        <v>4671633</v>
      </c>
      <c r="F8" s="13">
        <f t="shared" ref="F8:F35" si="0">((E8*100)/D8)-100</f>
        <v>12.847455309790845</v>
      </c>
      <c r="G8" s="1"/>
      <c r="H8" s="1"/>
      <c r="I8" s="1"/>
    </row>
    <row r="9" spans="1:12" x14ac:dyDescent="0.25">
      <c r="A9" s="8" t="s">
        <v>46</v>
      </c>
      <c r="B9" s="9">
        <v>1685706</v>
      </c>
      <c r="C9" s="9">
        <v>1853675</v>
      </c>
      <c r="D9" s="9">
        <v>7513349</v>
      </c>
      <c r="E9" s="9">
        <v>8441231</v>
      </c>
      <c r="F9" s="10">
        <f t="shared" si="0"/>
        <v>12.3497790399461</v>
      </c>
      <c r="G9" s="1"/>
      <c r="H9" s="1"/>
      <c r="I9" s="1"/>
    </row>
    <row r="10" spans="1:12" x14ac:dyDescent="0.25">
      <c r="A10" s="11" t="s">
        <v>47</v>
      </c>
      <c r="B10" s="12">
        <v>355204</v>
      </c>
      <c r="C10" s="12">
        <v>562044</v>
      </c>
      <c r="D10" s="12">
        <v>1881580</v>
      </c>
      <c r="E10" s="12">
        <v>2402190</v>
      </c>
      <c r="F10" s="13">
        <f t="shared" si="0"/>
        <v>27.668767737752319</v>
      </c>
      <c r="G10" s="1"/>
      <c r="H10" s="1"/>
      <c r="I10" s="1"/>
    </row>
    <row r="11" spans="1:12" x14ac:dyDescent="0.25">
      <c r="A11" s="8" t="s">
        <v>48</v>
      </c>
      <c r="B11" s="9">
        <v>21997881</v>
      </c>
      <c r="C11" s="9">
        <v>27604346</v>
      </c>
      <c r="D11" s="9">
        <v>107152340</v>
      </c>
      <c r="E11" s="9">
        <v>127939169</v>
      </c>
      <c r="F11" s="10">
        <f t="shared" si="0"/>
        <v>19.399323430547568</v>
      </c>
      <c r="G11" s="1"/>
      <c r="H11" s="1"/>
      <c r="I11" s="1"/>
    </row>
    <row r="12" spans="1:12" x14ac:dyDescent="0.25">
      <c r="A12" s="11" t="s">
        <v>49</v>
      </c>
      <c r="B12" s="12">
        <v>2608105</v>
      </c>
      <c r="C12" s="12">
        <v>3327165</v>
      </c>
      <c r="D12" s="12">
        <v>9588935</v>
      </c>
      <c r="E12" s="12">
        <v>11245954</v>
      </c>
      <c r="F12" s="13">
        <f t="shared" si="0"/>
        <v>17.280532196745526</v>
      </c>
      <c r="G12" s="1"/>
      <c r="H12" s="1"/>
      <c r="I12" s="1"/>
    </row>
    <row r="13" spans="1:12" x14ac:dyDescent="0.25">
      <c r="A13" s="8" t="s">
        <v>50</v>
      </c>
      <c r="B13" s="9">
        <v>15236536</v>
      </c>
      <c r="C13" s="9">
        <v>16173703</v>
      </c>
      <c r="D13" s="9">
        <v>51360641</v>
      </c>
      <c r="E13" s="9">
        <v>57479369</v>
      </c>
      <c r="F13" s="10">
        <f t="shared" si="0"/>
        <v>11.913262531127671</v>
      </c>
      <c r="G13" s="1"/>
      <c r="H13" s="1"/>
      <c r="I13" s="1"/>
    </row>
    <row r="14" spans="1:12" x14ac:dyDescent="0.25">
      <c r="A14" s="11" t="s">
        <v>51</v>
      </c>
      <c r="B14" s="12">
        <v>24541280</v>
      </c>
      <c r="C14" s="12">
        <v>25585687</v>
      </c>
      <c r="D14" s="12">
        <v>93521643</v>
      </c>
      <c r="E14" s="12">
        <v>101066540</v>
      </c>
      <c r="F14" s="13">
        <f t="shared" si="0"/>
        <v>8.0675411145204095</v>
      </c>
      <c r="G14" s="1"/>
      <c r="H14" s="1"/>
      <c r="I14" s="1"/>
    </row>
    <row r="15" spans="1:12" x14ac:dyDescent="0.25">
      <c r="A15" s="8" t="s">
        <v>52</v>
      </c>
      <c r="B15" s="9">
        <v>3525767</v>
      </c>
      <c r="C15" s="9">
        <v>3673935</v>
      </c>
      <c r="D15" s="9">
        <v>16951734</v>
      </c>
      <c r="E15" s="9">
        <v>17569132</v>
      </c>
      <c r="F15" s="10">
        <f t="shared" si="0"/>
        <v>3.6420934873093245</v>
      </c>
      <c r="G15" s="1"/>
      <c r="H15" s="1"/>
      <c r="I15" s="1"/>
    </row>
    <row r="16" spans="1:12" x14ac:dyDescent="0.25">
      <c r="A16" s="11" t="s">
        <v>53</v>
      </c>
      <c r="B16" s="12">
        <v>1924984</v>
      </c>
      <c r="C16" s="12">
        <v>2465285</v>
      </c>
      <c r="D16" s="12">
        <v>10064052</v>
      </c>
      <c r="E16" s="12">
        <v>10647589</v>
      </c>
      <c r="F16" s="13">
        <f t="shared" si="0"/>
        <v>5.7982311697117552</v>
      </c>
      <c r="G16" s="1"/>
      <c r="H16" s="1"/>
      <c r="I16" s="1"/>
    </row>
    <row r="17" spans="1:9" x14ac:dyDescent="0.25">
      <c r="A17" s="8" t="s">
        <v>54</v>
      </c>
      <c r="B17" s="9">
        <v>1209731</v>
      </c>
      <c r="C17" s="9">
        <v>1336833</v>
      </c>
      <c r="D17" s="9">
        <v>6132979</v>
      </c>
      <c r="E17" s="9">
        <v>6611783</v>
      </c>
      <c r="F17" s="10">
        <f t="shared" si="0"/>
        <v>7.8070379826834539</v>
      </c>
      <c r="G17" s="1"/>
      <c r="H17" s="1"/>
      <c r="I17" s="1"/>
    </row>
    <row r="18" spans="1:9" x14ac:dyDescent="0.25">
      <c r="A18" s="11" t="s">
        <v>55</v>
      </c>
      <c r="B18" s="12">
        <v>4821916</v>
      </c>
      <c r="C18" s="12">
        <v>6072023</v>
      </c>
      <c r="D18" s="12">
        <v>25577395</v>
      </c>
      <c r="E18" s="12">
        <v>26639837</v>
      </c>
      <c r="F18" s="13">
        <f t="shared" si="0"/>
        <v>4.1538319285447187</v>
      </c>
      <c r="G18" s="1"/>
      <c r="H18" s="1"/>
      <c r="I18" s="1"/>
    </row>
    <row r="19" spans="1:9" x14ac:dyDescent="0.25">
      <c r="A19" s="8" t="s">
        <v>56</v>
      </c>
      <c r="B19" s="9">
        <v>1303643</v>
      </c>
      <c r="C19" s="9">
        <v>1181932</v>
      </c>
      <c r="D19" s="9">
        <v>6310262</v>
      </c>
      <c r="E19" s="9">
        <v>5646447</v>
      </c>
      <c r="F19" s="10">
        <f t="shared" si="0"/>
        <v>-10.519610754672314</v>
      </c>
      <c r="G19" s="1"/>
      <c r="H19" s="1"/>
      <c r="I19" s="1"/>
    </row>
    <row r="20" spans="1:9" x14ac:dyDescent="0.25">
      <c r="A20" s="11" t="s">
        <v>57</v>
      </c>
      <c r="B20" s="12">
        <v>979300</v>
      </c>
      <c r="C20" s="12">
        <v>1747499</v>
      </c>
      <c r="D20" s="12">
        <v>5256269</v>
      </c>
      <c r="E20" s="12">
        <v>7061585</v>
      </c>
      <c r="F20" s="13">
        <f t="shared" si="0"/>
        <v>34.345959082383331</v>
      </c>
      <c r="G20" s="1"/>
      <c r="H20" s="1"/>
      <c r="I20" s="1"/>
    </row>
    <row r="21" spans="1:9" x14ac:dyDescent="0.25">
      <c r="A21" s="8" t="s">
        <v>58</v>
      </c>
      <c r="B21" s="9">
        <v>1792913</v>
      </c>
      <c r="C21" s="9">
        <v>2101160</v>
      </c>
      <c r="D21" s="9">
        <v>8361382</v>
      </c>
      <c r="E21" s="9">
        <v>9884334</v>
      </c>
      <c r="F21" s="10">
        <f t="shared" si="0"/>
        <v>18.214118192423214</v>
      </c>
      <c r="G21" s="1"/>
      <c r="H21" s="1"/>
      <c r="I21" s="1"/>
    </row>
    <row r="22" spans="1:9" x14ac:dyDescent="0.25">
      <c r="A22" s="11" t="s">
        <v>59</v>
      </c>
      <c r="B22" s="12">
        <v>12803901</v>
      </c>
      <c r="C22" s="12">
        <v>15565532</v>
      </c>
      <c r="D22" s="12">
        <v>73608935</v>
      </c>
      <c r="E22" s="12">
        <v>84200421</v>
      </c>
      <c r="F22" s="13">
        <f t="shared" si="0"/>
        <v>14.388859178576624</v>
      </c>
      <c r="G22" s="1"/>
      <c r="H22" s="1"/>
      <c r="I22" s="1"/>
    </row>
    <row r="23" spans="1:9" x14ac:dyDescent="0.25">
      <c r="A23" s="8" t="s">
        <v>60</v>
      </c>
      <c r="B23" s="9">
        <v>3060541</v>
      </c>
      <c r="C23" s="9">
        <v>4300575</v>
      </c>
      <c r="D23" s="9">
        <v>14293235</v>
      </c>
      <c r="E23" s="9">
        <v>16446485</v>
      </c>
      <c r="F23" s="10">
        <f t="shared" si="0"/>
        <v>15.064819125971127</v>
      </c>
      <c r="G23" s="1"/>
      <c r="H23" s="1"/>
      <c r="I23" s="1"/>
    </row>
    <row r="24" spans="1:9" x14ac:dyDescent="0.25">
      <c r="A24" s="11" t="s">
        <v>61</v>
      </c>
      <c r="B24" s="12">
        <v>347127</v>
      </c>
      <c r="C24" s="12">
        <v>384360</v>
      </c>
      <c r="D24" s="12">
        <v>1557104</v>
      </c>
      <c r="E24" s="12">
        <v>1577200</v>
      </c>
      <c r="F24" s="13">
        <f t="shared" si="0"/>
        <v>1.2906010131628989</v>
      </c>
      <c r="G24" s="1"/>
      <c r="H24" s="1"/>
      <c r="I24" s="1"/>
    </row>
    <row r="25" spans="1:9" x14ac:dyDescent="0.25">
      <c r="A25" s="8" t="s">
        <v>62</v>
      </c>
      <c r="B25" s="9">
        <v>1121054</v>
      </c>
      <c r="C25" s="9">
        <v>1366534</v>
      </c>
      <c r="D25" s="9">
        <v>5484461</v>
      </c>
      <c r="E25" s="9">
        <v>5689371</v>
      </c>
      <c r="F25" s="10">
        <f t="shared" si="0"/>
        <v>3.7361921253519768</v>
      </c>
      <c r="G25" s="1"/>
      <c r="H25" s="1"/>
      <c r="I25" s="1"/>
    </row>
    <row r="26" spans="1:9" x14ac:dyDescent="0.25">
      <c r="A26" s="11" t="s">
        <v>63</v>
      </c>
      <c r="B26" s="12">
        <v>276535</v>
      </c>
      <c r="C26" s="12">
        <v>372909</v>
      </c>
      <c r="D26" s="12">
        <v>1263751</v>
      </c>
      <c r="E26" s="12">
        <v>1457720</v>
      </c>
      <c r="F26" s="13">
        <f t="shared" si="0"/>
        <v>15.348672325481843</v>
      </c>
      <c r="G26" s="1"/>
      <c r="H26" s="1"/>
      <c r="I26" s="1"/>
    </row>
    <row r="27" spans="1:9" x14ac:dyDescent="0.25">
      <c r="A27" s="8" t="s">
        <v>64</v>
      </c>
      <c r="B27" s="9">
        <v>532254</v>
      </c>
      <c r="C27" s="9">
        <v>529428</v>
      </c>
      <c r="D27" s="9">
        <v>2595624</v>
      </c>
      <c r="E27" s="9">
        <v>2823208</v>
      </c>
      <c r="F27" s="10">
        <f t="shared" si="0"/>
        <v>8.7679879674405896</v>
      </c>
      <c r="G27" s="1"/>
      <c r="H27" s="1"/>
      <c r="I27" s="1"/>
    </row>
    <row r="28" spans="1:9" x14ac:dyDescent="0.25">
      <c r="A28" s="11" t="s">
        <v>65</v>
      </c>
      <c r="B28" s="12">
        <v>15689940</v>
      </c>
      <c r="C28" s="12">
        <v>17403887</v>
      </c>
      <c r="D28" s="12">
        <v>83261665</v>
      </c>
      <c r="E28" s="12">
        <v>89282786</v>
      </c>
      <c r="F28" s="13">
        <f t="shared" si="0"/>
        <v>7.2315644900927651</v>
      </c>
      <c r="G28" s="1"/>
      <c r="H28" s="1"/>
      <c r="I28" s="1"/>
    </row>
    <row r="29" spans="1:9" x14ac:dyDescent="0.25">
      <c r="A29" s="8" t="s">
        <v>66</v>
      </c>
      <c r="B29" s="9">
        <v>2298364</v>
      </c>
      <c r="C29" s="9">
        <v>2050036</v>
      </c>
      <c r="D29" s="9">
        <v>8245925</v>
      </c>
      <c r="E29" s="9">
        <v>8703292</v>
      </c>
      <c r="F29" s="10">
        <f t="shared" si="0"/>
        <v>5.5465820996431603</v>
      </c>
      <c r="G29" s="1"/>
      <c r="H29" s="1"/>
      <c r="I29" s="1"/>
    </row>
    <row r="30" spans="1:9" x14ac:dyDescent="0.25">
      <c r="A30" s="11" t="s">
        <v>67</v>
      </c>
      <c r="B30" s="12">
        <v>393936</v>
      </c>
      <c r="C30" s="12">
        <v>506590</v>
      </c>
      <c r="D30" s="12">
        <v>2201467</v>
      </c>
      <c r="E30" s="12">
        <v>2476379</v>
      </c>
      <c r="F30" s="13">
        <f t="shared" si="0"/>
        <v>12.48767299259994</v>
      </c>
      <c r="G30" s="1"/>
      <c r="H30" s="1"/>
      <c r="I30" s="1"/>
    </row>
    <row r="31" spans="1:9" x14ac:dyDescent="0.25">
      <c r="A31" s="8" t="s">
        <v>68</v>
      </c>
      <c r="B31" s="9">
        <v>3877692</v>
      </c>
      <c r="C31" s="9">
        <v>4149029</v>
      </c>
      <c r="D31" s="9">
        <v>19430890</v>
      </c>
      <c r="E31" s="9">
        <v>17409203</v>
      </c>
      <c r="F31" s="10">
        <f t="shared" si="0"/>
        <v>-10.40450025706491</v>
      </c>
      <c r="G31" s="1"/>
      <c r="H31" s="1"/>
      <c r="I31" s="1"/>
    </row>
    <row r="32" spans="1:9" x14ac:dyDescent="0.25">
      <c r="A32" s="11" t="s">
        <v>69</v>
      </c>
      <c r="B32" s="12">
        <v>16587393</v>
      </c>
      <c r="C32" s="12">
        <v>17302467</v>
      </c>
      <c r="D32" s="12">
        <v>76131511</v>
      </c>
      <c r="E32" s="12">
        <v>79839728</v>
      </c>
      <c r="F32" s="13">
        <f t="shared" si="0"/>
        <v>4.8708044163211213</v>
      </c>
      <c r="G32" s="1"/>
      <c r="H32" s="1"/>
      <c r="I32" s="1"/>
    </row>
    <row r="33" spans="1:9" x14ac:dyDescent="0.25">
      <c r="A33" s="8" t="s">
        <v>70</v>
      </c>
      <c r="B33" s="9">
        <v>3622820</v>
      </c>
      <c r="C33" s="9">
        <v>3706238</v>
      </c>
      <c r="D33" s="9">
        <v>12882759</v>
      </c>
      <c r="E33" s="9">
        <v>13610465</v>
      </c>
      <c r="F33" s="10">
        <f t="shared" si="0"/>
        <v>5.648681311200491</v>
      </c>
      <c r="G33" s="1"/>
      <c r="H33" s="1"/>
      <c r="I33" s="1"/>
    </row>
    <row r="34" spans="1:9" x14ac:dyDescent="0.25">
      <c r="A34" s="11" t="s">
        <v>71</v>
      </c>
      <c r="B34" s="12">
        <v>144488</v>
      </c>
      <c r="C34" s="12">
        <v>170947</v>
      </c>
      <c r="D34" s="12">
        <v>518813</v>
      </c>
      <c r="E34" s="12">
        <v>529206</v>
      </c>
      <c r="F34" s="13">
        <f t="shared" si="0"/>
        <v>2.0032265960953168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145162385</v>
      </c>
      <c r="C35" s="15">
        <f t="shared" ref="C35:E35" si="1">SUM(C7:C34)</f>
        <v>163568194</v>
      </c>
      <c r="D35" s="15">
        <f t="shared" si="1"/>
        <v>660713777</v>
      </c>
      <c r="E35" s="15">
        <f t="shared" si="1"/>
        <v>727300959</v>
      </c>
      <c r="F35" s="16">
        <f t="shared" si="0"/>
        <v>10.078067737945773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5948702</v>
      </c>
      <c r="C38" s="41">
        <f>D7</f>
        <v>5425299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127939169</v>
      </c>
      <c r="G38" s="42">
        <f>LOOKUP(E38,$A$38:$A$65,$C$38:$C$65)</f>
        <v>107152340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4671633</v>
      </c>
      <c r="C39" s="41">
        <f t="shared" ref="C39:C65" si="5">D8</f>
        <v>4139777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101066540</v>
      </c>
      <c r="G39" s="42">
        <f t="shared" ref="G39:G65" si="8">LOOKUP(E39,$A$38:$A$65,$C$38:$C$65)</f>
        <v>93521643</v>
      </c>
    </row>
    <row r="40" spans="1:9" x14ac:dyDescent="0.25">
      <c r="A40" s="42" t="str">
        <f t="shared" si="3"/>
        <v>ALMERIA</v>
      </c>
      <c r="B40" s="41">
        <f t="shared" si="4"/>
        <v>8441231</v>
      </c>
      <c r="C40" s="41">
        <f t="shared" si="5"/>
        <v>7513349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89282786</v>
      </c>
      <c r="G40" s="42">
        <f t="shared" si="8"/>
        <v>83261665</v>
      </c>
    </row>
    <row r="41" spans="1:9" x14ac:dyDescent="0.25">
      <c r="A41" s="42" t="str">
        <f t="shared" si="3"/>
        <v>AVILES</v>
      </c>
      <c r="B41" s="41">
        <f t="shared" si="4"/>
        <v>2402190</v>
      </c>
      <c r="C41" s="41">
        <f t="shared" si="5"/>
        <v>1881580</v>
      </c>
      <c r="D41" s="41">
        <f t="shared" si="6"/>
        <v>25</v>
      </c>
      <c r="E41" s="42" t="str">
        <f t="shared" si="2"/>
        <v>LAS PALMAS</v>
      </c>
      <c r="F41" s="42">
        <f t="shared" si="7"/>
        <v>84200421</v>
      </c>
      <c r="G41" s="42">
        <f t="shared" si="8"/>
        <v>73608935</v>
      </c>
    </row>
    <row r="42" spans="1:9" x14ac:dyDescent="0.25">
      <c r="A42" s="42" t="str">
        <f t="shared" si="3"/>
        <v>BAHIA DE ALGECIRAS</v>
      </c>
      <c r="B42" s="41">
        <f t="shared" si="4"/>
        <v>127939169</v>
      </c>
      <c r="C42" s="41">
        <f t="shared" si="5"/>
        <v>107152340</v>
      </c>
      <c r="D42" s="41">
        <f t="shared" si="6"/>
        <v>1</v>
      </c>
      <c r="E42" s="42" t="str">
        <f t="shared" si="2"/>
        <v>VALENCIA</v>
      </c>
      <c r="F42" s="42">
        <f t="shared" si="7"/>
        <v>79839728</v>
      </c>
      <c r="G42" s="42">
        <f t="shared" si="8"/>
        <v>76131511</v>
      </c>
    </row>
    <row r="43" spans="1:9" x14ac:dyDescent="0.25">
      <c r="A43" s="42" t="str">
        <f t="shared" si="3"/>
        <v>BAHIA DE CADIZ</v>
      </c>
      <c r="B43" s="41">
        <f t="shared" si="4"/>
        <v>11245954</v>
      </c>
      <c r="C43" s="41">
        <f t="shared" si="5"/>
        <v>9588935</v>
      </c>
      <c r="D43" s="41">
        <f t="shared" si="6"/>
        <v>12</v>
      </c>
      <c r="E43" s="42" t="str">
        <f t="shared" si="2"/>
        <v>BALEARES</v>
      </c>
      <c r="F43" s="42">
        <f t="shared" si="7"/>
        <v>57479369</v>
      </c>
      <c r="G43" s="42">
        <f t="shared" si="8"/>
        <v>51360641</v>
      </c>
    </row>
    <row r="44" spans="1:9" x14ac:dyDescent="0.25">
      <c r="A44" s="42" t="str">
        <f t="shared" si="3"/>
        <v>BALEARES</v>
      </c>
      <c r="B44" s="41">
        <f t="shared" si="4"/>
        <v>57479369</v>
      </c>
      <c r="C44" s="41">
        <f t="shared" si="5"/>
        <v>51360641</v>
      </c>
      <c r="D44" s="41">
        <f t="shared" si="6"/>
        <v>6</v>
      </c>
      <c r="E44" s="42" t="str">
        <f t="shared" si="2"/>
        <v>CEUTA</v>
      </c>
      <c r="F44" s="42">
        <f t="shared" si="7"/>
        <v>26639837</v>
      </c>
      <c r="G44" s="42">
        <f t="shared" si="8"/>
        <v>25577395</v>
      </c>
    </row>
    <row r="45" spans="1:9" x14ac:dyDescent="0.25">
      <c r="A45" s="42" t="str">
        <f t="shared" si="3"/>
        <v>BARCELONA</v>
      </c>
      <c r="B45" s="41">
        <f t="shared" si="4"/>
        <v>101066540</v>
      </c>
      <c r="C45" s="41">
        <f t="shared" si="5"/>
        <v>93521643</v>
      </c>
      <c r="D45" s="41">
        <f t="shared" si="6"/>
        <v>2</v>
      </c>
      <c r="E45" s="42" t="str">
        <f t="shared" si="2"/>
        <v>BILBAO</v>
      </c>
      <c r="F45" s="42">
        <f t="shared" si="7"/>
        <v>17569132</v>
      </c>
      <c r="G45" s="42">
        <f t="shared" si="8"/>
        <v>16951734</v>
      </c>
    </row>
    <row r="46" spans="1:9" x14ac:dyDescent="0.25">
      <c r="A46" s="42" t="str">
        <f t="shared" si="3"/>
        <v>BILBAO</v>
      </c>
      <c r="B46" s="41">
        <f t="shared" si="4"/>
        <v>17569132</v>
      </c>
      <c r="C46" s="41">
        <f t="shared" si="5"/>
        <v>16951734</v>
      </c>
      <c r="D46" s="41">
        <f t="shared" si="6"/>
        <v>8</v>
      </c>
      <c r="E46" s="42" t="str">
        <f t="shared" si="2"/>
        <v>TARRAGONA</v>
      </c>
      <c r="F46" s="42">
        <f t="shared" si="7"/>
        <v>17409203</v>
      </c>
      <c r="G46" s="42">
        <f t="shared" si="8"/>
        <v>19430890</v>
      </c>
    </row>
    <row r="47" spans="1:9" x14ac:dyDescent="0.25">
      <c r="A47" s="42" t="str">
        <f t="shared" si="3"/>
        <v>CARTAGENA</v>
      </c>
      <c r="B47" s="41">
        <f t="shared" si="4"/>
        <v>10647589</v>
      </c>
      <c r="C47" s="41">
        <f t="shared" si="5"/>
        <v>10064052</v>
      </c>
      <c r="D47" s="41">
        <f t="shared" si="6"/>
        <v>13</v>
      </c>
      <c r="E47" s="42" t="str">
        <f t="shared" si="2"/>
        <v>MALAGA</v>
      </c>
      <c r="F47" s="42">
        <f t="shared" si="7"/>
        <v>16446485</v>
      </c>
      <c r="G47" s="42">
        <f t="shared" si="8"/>
        <v>14293235</v>
      </c>
    </row>
    <row r="48" spans="1:9" x14ac:dyDescent="0.25">
      <c r="A48" s="42" t="str">
        <f t="shared" si="3"/>
        <v>CASTELLON</v>
      </c>
      <c r="B48" s="41">
        <f t="shared" si="4"/>
        <v>6611783</v>
      </c>
      <c r="C48" s="41">
        <f t="shared" si="5"/>
        <v>6132979</v>
      </c>
      <c r="D48" s="41">
        <f t="shared" si="6"/>
        <v>18</v>
      </c>
      <c r="E48" s="42" t="str">
        <f t="shared" si="2"/>
        <v>VIGO</v>
      </c>
      <c r="F48" s="42">
        <f t="shared" si="7"/>
        <v>13610465</v>
      </c>
      <c r="G48" s="42">
        <f t="shared" si="8"/>
        <v>12882759</v>
      </c>
    </row>
    <row r="49" spans="1:7" x14ac:dyDescent="0.25">
      <c r="A49" s="42" t="str">
        <f t="shared" si="3"/>
        <v>CEUTA</v>
      </c>
      <c r="B49" s="41">
        <f t="shared" si="4"/>
        <v>26639837</v>
      </c>
      <c r="C49" s="41">
        <f t="shared" si="5"/>
        <v>25577395</v>
      </c>
      <c r="D49" s="41">
        <f t="shared" si="6"/>
        <v>7</v>
      </c>
      <c r="E49" s="42" t="str">
        <f t="shared" si="2"/>
        <v>BAHIA DE CADIZ</v>
      </c>
      <c r="F49" s="42">
        <f t="shared" si="7"/>
        <v>11245954</v>
      </c>
      <c r="G49" s="42">
        <f t="shared" si="8"/>
        <v>9588935</v>
      </c>
    </row>
    <row r="50" spans="1:7" x14ac:dyDescent="0.25">
      <c r="A50" s="42" t="str">
        <f t="shared" si="3"/>
        <v>FERROL-SAN CIBRAO</v>
      </c>
      <c r="B50" s="41">
        <f t="shared" si="4"/>
        <v>5646447</v>
      </c>
      <c r="C50" s="41">
        <f t="shared" si="5"/>
        <v>6310262</v>
      </c>
      <c r="D50" s="41">
        <f t="shared" si="6"/>
        <v>21</v>
      </c>
      <c r="E50" s="42" t="str">
        <f t="shared" si="2"/>
        <v>CARTAGENA</v>
      </c>
      <c r="F50" s="42">
        <f t="shared" si="7"/>
        <v>10647589</v>
      </c>
      <c r="G50" s="42">
        <f t="shared" si="8"/>
        <v>10064052</v>
      </c>
    </row>
    <row r="51" spans="1:7" x14ac:dyDescent="0.25">
      <c r="A51" s="42" t="str">
        <f t="shared" si="3"/>
        <v>GIJON</v>
      </c>
      <c r="B51" s="41">
        <f t="shared" si="4"/>
        <v>7061585</v>
      </c>
      <c r="C51" s="41">
        <f t="shared" si="5"/>
        <v>5256269</v>
      </c>
      <c r="D51" s="41">
        <f t="shared" si="6"/>
        <v>17</v>
      </c>
      <c r="E51" s="42" t="str">
        <f t="shared" si="2"/>
        <v>HUELVA</v>
      </c>
      <c r="F51" s="42">
        <f t="shared" si="7"/>
        <v>9884334</v>
      </c>
      <c r="G51" s="42">
        <f t="shared" si="8"/>
        <v>8361382</v>
      </c>
    </row>
    <row r="52" spans="1:7" x14ac:dyDescent="0.25">
      <c r="A52" s="42" t="str">
        <f t="shared" si="3"/>
        <v>HUELVA</v>
      </c>
      <c r="B52" s="41">
        <f t="shared" si="4"/>
        <v>9884334</v>
      </c>
      <c r="C52" s="41">
        <f t="shared" si="5"/>
        <v>8361382</v>
      </c>
      <c r="D52" s="41">
        <f t="shared" si="6"/>
        <v>14</v>
      </c>
      <c r="E52" s="42" t="str">
        <f t="shared" si="2"/>
        <v>SANTANDER</v>
      </c>
      <c r="F52" s="42">
        <f t="shared" si="7"/>
        <v>8703292</v>
      </c>
      <c r="G52" s="42">
        <f t="shared" si="8"/>
        <v>8245925</v>
      </c>
    </row>
    <row r="53" spans="1:7" x14ac:dyDescent="0.25">
      <c r="A53" s="42" t="str">
        <f t="shared" si="3"/>
        <v>LAS PALMAS</v>
      </c>
      <c r="B53" s="41">
        <f t="shared" si="4"/>
        <v>84200421</v>
      </c>
      <c r="C53" s="41">
        <f t="shared" si="5"/>
        <v>73608935</v>
      </c>
      <c r="D53" s="41">
        <f t="shared" si="6"/>
        <v>4</v>
      </c>
      <c r="E53" s="42" t="str">
        <f t="shared" si="2"/>
        <v>ALMERIA</v>
      </c>
      <c r="F53" s="42">
        <f t="shared" si="7"/>
        <v>8441231</v>
      </c>
      <c r="G53" s="42">
        <f t="shared" si="8"/>
        <v>7513349</v>
      </c>
    </row>
    <row r="54" spans="1:7" x14ac:dyDescent="0.25">
      <c r="A54" s="42" t="str">
        <f t="shared" si="3"/>
        <v>MALAGA</v>
      </c>
      <c r="B54" s="41">
        <f t="shared" si="4"/>
        <v>16446485</v>
      </c>
      <c r="C54" s="41">
        <f t="shared" si="5"/>
        <v>14293235</v>
      </c>
      <c r="D54" s="41">
        <f t="shared" si="6"/>
        <v>10</v>
      </c>
      <c r="E54" s="42" t="str">
        <f t="shared" si="2"/>
        <v>GIJON</v>
      </c>
      <c r="F54" s="42">
        <f t="shared" si="7"/>
        <v>7061585</v>
      </c>
      <c r="G54" s="42">
        <f t="shared" si="8"/>
        <v>5256269</v>
      </c>
    </row>
    <row r="55" spans="1:7" x14ac:dyDescent="0.25">
      <c r="A55" s="42" t="str">
        <f t="shared" si="3"/>
        <v>MARIN Y RIA DE PONTEVEDRA</v>
      </c>
      <c r="B55" s="41">
        <f t="shared" si="4"/>
        <v>1577200</v>
      </c>
      <c r="C55" s="41">
        <f t="shared" si="5"/>
        <v>1557104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6611783</v>
      </c>
      <c r="G55" s="42">
        <f t="shared" si="8"/>
        <v>6132979</v>
      </c>
    </row>
    <row r="56" spans="1:7" x14ac:dyDescent="0.25">
      <c r="A56" s="42" t="str">
        <f t="shared" si="3"/>
        <v>MELILLA</v>
      </c>
      <c r="B56" s="41">
        <f t="shared" si="4"/>
        <v>5689371</v>
      </c>
      <c r="C56" s="41">
        <f t="shared" si="5"/>
        <v>5484461</v>
      </c>
      <c r="D56" s="41">
        <f t="shared" si="6"/>
        <v>20</v>
      </c>
      <c r="E56" s="42" t="str">
        <f t="shared" si="2"/>
        <v>A CORUÑA</v>
      </c>
      <c r="F56" s="42">
        <f t="shared" si="9"/>
        <v>5948702</v>
      </c>
      <c r="G56" s="42">
        <f t="shared" si="8"/>
        <v>5425299</v>
      </c>
    </row>
    <row r="57" spans="1:7" x14ac:dyDescent="0.25">
      <c r="A57" s="42" t="str">
        <f t="shared" si="3"/>
        <v>MOTRIL</v>
      </c>
      <c r="B57" s="41">
        <f t="shared" si="4"/>
        <v>1457720</v>
      </c>
      <c r="C57" s="41">
        <f t="shared" si="5"/>
        <v>1263751</v>
      </c>
      <c r="D57" s="41">
        <f t="shared" si="6"/>
        <v>27</v>
      </c>
      <c r="E57" s="42" t="str">
        <f t="shared" si="2"/>
        <v>MELILLA</v>
      </c>
      <c r="F57" s="42">
        <f t="shared" si="9"/>
        <v>5689371</v>
      </c>
      <c r="G57" s="42">
        <f t="shared" si="8"/>
        <v>5484461</v>
      </c>
    </row>
    <row r="58" spans="1:7" x14ac:dyDescent="0.25">
      <c r="A58" s="42" t="str">
        <f t="shared" si="3"/>
        <v>PASAIA</v>
      </c>
      <c r="B58" s="41">
        <f t="shared" si="4"/>
        <v>2823208</v>
      </c>
      <c r="C58" s="41">
        <f t="shared" si="5"/>
        <v>2595624</v>
      </c>
      <c r="D58" s="41">
        <f t="shared" si="6"/>
        <v>23</v>
      </c>
      <c r="E58" s="42" t="str">
        <f t="shared" si="2"/>
        <v>FERROL-SAN CIBRAO</v>
      </c>
      <c r="F58" s="42">
        <f t="shared" si="9"/>
        <v>5646447</v>
      </c>
      <c r="G58" s="42">
        <f t="shared" si="8"/>
        <v>6310262</v>
      </c>
    </row>
    <row r="59" spans="1:7" x14ac:dyDescent="0.25">
      <c r="A59" s="42" t="str">
        <f t="shared" si="3"/>
        <v>SANTA CRUZ DE TENERIFE</v>
      </c>
      <c r="B59" s="41">
        <f t="shared" si="4"/>
        <v>89282786</v>
      </c>
      <c r="C59" s="41">
        <f t="shared" si="5"/>
        <v>83261665</v>
      </c>
      <c r="D59" s="41">
        <f t="shared" si="6"/>
        <v>3</v>
      </c>
      <c r="E59" s="42" t="str">
        <f t="shared" si="2"/>
        <v>ALICANTE</v>
      </c>
      <c r="F59" s="42">
        <f t="shared" si="9"/>
        <v>4671633</v>
      </c>
      <c r="G59" s="42">
        <f t="shared" si="8"/>
        <v>4139777</v>
      </c>
    </row>
    <row r="60" spans="1:7" x14ac:dyDescent="0.25">
      <c r="A60" s="42" t="str">
        <f t="shared" si="3"/>
        <v>SANTANDER</v>
      </c>
      <c r="B60" s="41">
        <f t="shared" si="4"/>
        <v>8703292</v>
      </c>
      <c r="C60" s="41">
        <f t="shared" si="5"/>
        <v>8245925</v>
      </c>
      <c r="D60" s="41">
        <f t="shared" si="6"/>
        <v>15</v>
      </c>
      <c r="E60" s="42" t="str">
        <f t="shared" si="2"/>
        <v>PASAIA</v>
      </c>
      <c r="F60" s="42">
        <f t="shared" si="9"/>
        <v>2823208</v>
      </c>
      <c r="G60" s="42">
        <f t="shared" si="8"/>
        <v>2595624</v>
      </c>
    </row>
    <row r="61" spans="1:7" x14ac:dyDescent="0.25">
      <c r="A61" s="42" t="str">
        <f t="shared" si="3"/>
        <v>SEVILLA</v>
      </c>
      <c r="B61" s="41">
        <f t="shared" si="4"/>
        <v>2476379</v>
      </c>
      <c r="C61" s="41">
        <f t="shared" si="5"/>
        <v>2201467</v>
      </c>
      <c r="D61" s="41">
        <f t="shared" si="6"/>
        <v>24</v>
      </c>
      <c r="E61" s="42" t="str">
        <f t="shared" si="2"/>
        <v>SEVILLA</v>
      </c>
      <c r="F61" s="42">
        <f t="shared" si="9"/>
        <v>2476379</v>
      </c>
      <c r="G61" s="42">
        <f t="shared" si="8"/>
        <v>2201467</v>
      </c>
    </row>
    <row r="62" spans="1:7" x14ac:dyDescent="0.25">
      <c r="A62" s="42" t="str">
        <f t="shared" si="3"/>
        <v>TARRAGONA</v>
      </c>
      <c r="B62" s="41">
        <f t="shared" si="4"/>
        <v>17409203</v>
      </c>
      <c r="C62" s="41">
        <f t="shared" si="5"/>
        <v>19430890</v>
      </c>
      <c r="D62" s="41">
        <f t="shared" si="6"/>
        <v>9</v>
      </c>
      <c r="E62" s="42" t="str">
        <f t="shared" si="2"/>
        <v>AVILES</v>
      </c>
      <c r="F62" s="42">
        <f t="shared" si="9"/>
        <v>2402190</v>
      </c>
      <c r="G62" s="42">
        <f t="shared" si="8"/>
        <v>1881580</v>
      </c>
    </row>
    <row r="63" spans="1:7" x14ac:dyDescent="0.25">
      <c r="A63" s="42" t="str">
        <f t="shared" si="3"/>
        <v>VALENCIA</v>
      </c>
      <c r="B63" s="41">
        <f t="shared" si="4"/>
        <v>79839728</v>
      </c>
      <c r="C63" s="41">
        <f t="shared" si="5"/>
        <v>76131511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1577200</v>
      </c>
      <c r="G63" s="42">
        <f t="shared" si="8"/>
        <v>1557104</v>
      </c>
    </row>
    <row r="64" spans="1:7" x14ac:dyDescent="0.25">
      <c r="A64" s="42" t="str">
        <f t="shared" si="3"/>
        <v>VIGO</v>
      </c>
      <c r="B64" s="41">
        <f t="shared" si="4"/>
        <v>13610465</v>
      </c>
      <c r="C64" s="41">
        <f t="shared" si="5"/>
        <v>12882759</v>
      </c>
      <c r="D64" s="41">
        <f t="shared" si="6"/>
        <v>11</v>
      </c>
      <c r="E64" s="42" t="str">
        <f t="shared" si="2"/>
        <v>MOTRIL</v>
      </c>
      <c r="F64" s="42">
        <f t="shared" si="9"/>
        <v>1457720</v>
      </c>
      <c r="G64" s="42">
        <f t="shared" si="8"/>
        <v>1263751</v>
      </c>
    </row>
    <row r="65" spans="1:7" x14ac:dyDescent="0.25">
      <c r="A65" s="42" t="str">
        <f t="shared" si="3"/>
        <v>VILAGARCIA</v>
      </c>
      <c r="B65" s="41">
        <f t="shared" si="4"/>
        <v>529206</v>
      </c>
      <c r="C65" s="41">
        <f t="shared" si="5"/>
        <v>518813</v>
      </c>
      <c r="D65" s="41">
        <f t="shared" si="6"/>
        <v>28</v>
      </c>
      <c r="E65" s="42" t="str">
        <f t="shared" si="2"/>
        <v>VILAGARCIA</v>
      </c>
      <c r="F65" s="42">
        <f t="shared" si="9"/>
        <v>529206</v>
      </c>
      <c r="G65" s="42">
        <f t="shared" si="8"/>
        <v>518813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Mayo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40724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12</v>
      </c>
      <c r="C7" s="9">
        <v>9</v>
      </c>
      <c r="D7" s="9">
        <v>22</v>
      </c>
      <c r="E7" s="9">
        <v>25</v>
      </c>
      <c r="F7" s="10">
        <f>((E7*100)/D7)-100</f>
        <v>13.63636363636364</v>
      </c>
      <c r="G7" s="1"/>
      <c r="H7" s="1"/>
      <c r="I7" s="1"/>
    </row>
    <row r="8" spans="1:12" x14ac:dyDescent="0.25">
      <c r="A8" s="11" t="s">
        <v>45</v>
      </c>
      <c r="B8" s="12">
        <v>6</v>
      </c>
      <c r="C8" s="12">
        <v>6</v>
      </c>
      <c r="D8" s="12">
        <v>17</v>
      </c>
      <c r="E8" s="12">
        <v>24</v>
      </c>
      <c r="F8" s="13">
        <f t="shared" ref="F8:F35" si="0">((E8*100)/D8)-100</f>
        <v>41.176470588235304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6</v>
      </c>
      <c r="D9" s="9">
        <v>15</v>
      </c>
      <c r="E9" s="9">
        <v>12</v>
      </c>
      <c r="F9" s="10">
        <f t="shared" si="0"/>
        <v>-20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31</v>
      </c>
      <c r="C12" s="12">
        <v>41</v>
      </c>
      <c r="D12" s="12">
        <v>92</v>
      </c>
      <c r="E12" s="12">
        <v>98</v>
      </c>
      <c r="F12" s="13">
        <f t="shared" si="0"/>
        <v>6.5217391304347814</v>
      </c>
      <c r="G12" s="1"/>
      <c r="H12" s="1"/>
      <c r="I12" s="1"/>
    </row>
    <row r="13" spans="1:12" x14ac:dyDescent="0.25">
      <c r="A13" s="8" t="s">
        <v>50</v>
      </c>
      <c r="B13" s="9">
        <v>91</v>
      </c>
      <c r="C13" s="9">
        <v>107</v>
      </c>
      <c r="D13" s="9">
        <v>178</v>
      </c>
      <c r="E13" s="9">
        <v>197</v>
      </c>
      <c r="F13" s="10">
        <f t="shared" si="0"/>
        <v>10.674157303370791</v>
      </c>
      <c r="G13" s="1"/>
      <c r="H13" s="1"/>
      <c r="I13" s="1"/>
    </row>
    <row r="14" spans="1:12" x14ac:dyDescent="0.25">
      <c r="A14" s="11" t="s">
        <v>51</v>
      </c>
      <c r="B14" s="12">
        <v>110</v>
      </c>
      <c r="C14" s="12">
        <v>118</v>
      </c>
      <c r="D14" s="12">
        <v>254</v>
      </c>
      <c r="E14" s="12">
        <v>266</v>
      </c>
      <c r="F14" s="13">
        <f t="shared" si="0"/>
        <v>4.7244094488189035</v>
      </c>
      <c r="G14" s="1"/>
      <c r="H14" s="1"/>
      <c r="I14" s="1"/>
    </row>
    <row r="15" spans="1:12" x14ac:dyDescent="0.25">
      <c r="A15" s="8" t="s">
        <v>52</v>
      </c>
      <c r="B15" s="9">
        <v>7</v>
      </c>
      <c r="C15" s="9">
        <v>8</v>
      </c>
      <c r="D15" s="9">
        <v>12</v>
      </c>
      <c r="E15" s="9">
        <v>13</v>
      </c>
      <c r="F15" s="10">
        <f t="shared" si="0"/>
        <v>8.3333333333333286</v>
      </c>
      <c r="G15" s="1"/>
      <c r="H15" s="1"/>
      <c r="I15" s="1"/>
    </row>
    <row r="16" spans="1:12" x14ac:dyDescent="0.25">
      <c r="A16" s="11" t="s">
        <v>53</v>
      </c>
      <c r="B16" s="12">
        <v>10</v>
      </c>
      <c r="C16" s="12">
        <v>14</v>
      </c>
      <c r="D16" s="12">
        <v>27</v>
      </c>
      <c r="E16" s="12">
        <v>27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54</v>
      </c>
      <c r="B17" s="9">
        <v>1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2</v>
      </c>
      <c r="E18" s="12">
        <v>2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2</v>
      </c>
      <c r="F19" s="10">
        <f t="shared" si="0"/>
        <v>100</v>
      </c>
      <c r="G19" s="1"/>
      <c r="H19" s="1"/>
      <c r="I19" s="1"/>
    </row>
    <row r="20" spans="1:9" x14ac:dyDescent="0.25">
      <c r="A20" s="11" t="s">
        <v>57</v>
      </c>
      <c r="B20" s="12">
        <v>2</v>
      </c>
      <c r="C20" s="12">
        <v>2</v>
      </c>
      <c r="D20" s="12">
        <v>4</v>
      </c>
      <c r="E20" s="12">
        <v>3</v>
      </c>
      <c r="F20" s="13">
        <f t="shared" si="0"/>
        <v>-25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20</v>
      </c>
      <c r="C22" s="12">
        <v>19</v>
      </c>
      <c r="D22" s="12">
        <v>172</v>
      </c>
      <c r="E22" s="12">
        <v>211</v>
      </c>
      <c r="F22" s="13">
        <f t="shared" si="0"/>
        <v>22.674418604651166</v>
      </c>
      <c r="G22" s="1"/>
      <c r="H22" s="1"/>
      <c r="I22" s="1"/>
    </row>
    <row r="23" spans="1:9" x14ac:dyDescent="0.25">
      <c r="A23" s="8" t="s">
        <v>60</v>
      </c>
      <c r="B23" s="9">
        <v>28</v>
      </c>
      <c r="C23" s="9">
        <v>41</v>
      </c>
      <c r="D23" s="9">
        <v>101</v>
      </c>
      <c r="E23" s="9">
        <v>109</v>
      </c>
      <c r="F23" s="10">
        <f t="shared" si="0"/>
        <v>7.9207920792079278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2</v>
      </c>
      <c r="D25" s="9">
        <v>0</v>
      </c>
      <c r="E25" s="9">
        <v>2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6</v>
      </c>
      <c r="D26" s="12">
        <v>8</v>
      </c>
      <c r="E26" s="12">
        <v>9</v>
      </c>
      <c r="F26" s="13">
        <f t="shared" si="0"/>
        <v>12.5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19</v>
      </c>
      <c r="C28" s="12">
        <v>17</v>
      </c>
      <c r="D28" s="12">
        <v>165</v>
      </c>
      <c r="E28" s="12">
        <v>199</v>
      </c>
      <c r="F28" s="13">
        <f t="shared" si="0"/>
        <v>20.606060606060609</v>
      </c>
      <c r="G28" s="1"/>
      <c r="H28" s="1"/>
      <c r="I28" s="1"/>
    </row>
    <row r="29" spans="1:9" x14ac:dyDescent="0.25">
      <c r="A29" s="8" t="s">
        <v>66</v>
      </c>
      <c r="B29" s="9">
        <v>4</v>
      </c>
      <c r="C29" s="9">
        <v>2</v>
      </c>
      <c r="D29" s="9">
        <v>4</v>
      </c>
      <c r="E29" s="9">
        <v>2</v>
      </c>
      <c r="F29" s="10">
        <f t="shared" si="0"/>
        <v>-50</v>
      </c>
      <c r="G29" s="1"/>
      <c r="H29" s="1"/>
      <c r="I29" s="1"/>
    </row>
    <row r="30" spans="1:9" x14ac:dyDescent="0.25">
      <c r="A30" s="11" t="s">
        <v>67</v>
      </c>
      <c r="B30" s="12">
        <v>4</v>
      </c>
      <c r="C30" s="12">
        <v>8</v>
      </c>
      <c r="D30" s="12">
        <v>19</v>
      </c>
      <c r="E30" s="12">
        <v>20</v>
      </c>
      <c r="F30" s="13">
        <f t="shared" si="0"/>
        <v>5.2631578947368354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20</v>
      </c>
      <c r="C32" s="12">
        <v>26</v>
      </c>
      <c r="D32" s="12">
        <v>53</v>
      </c>
      <c r="E32" s="12">
        <v>46</v>
      </c>
      <c r="F32" s="13">
        <f t="shared" si="0"/>
        <v>-13.20754716981132</v>
      </c>
      <c r="G32" s="1"/>
      <c r="H32" s="1"/>
      <c r="I32" s="1"/>
    </row>
    <row r="33" spans="1:9" x14ac:dyDescent="0.25">
      <c r="A33" s="8" t="s">
        <v>70</v>
      </c>
      <c r="B33" s="9">
        <v>24</v>
      </c>
      <c r="C33" s="9">
        <v>23</v>
      </c>
      <c r="D33" s="9">
        <v>40</v>
      </c>
      <c r="E33" s="9">
        <v>43</v>
      </c>
      <c r="F33" s="10">
        <f t="shared" si="0"/>
        <v>7.5</v>
      </c>
      <c r="G33" s="1"/>
      <c r="H33" s="1"/>
      <c r="I33" s="1"/>
    </row>
    <row r="34" spans="1:9" x14ac:dyDescent="0.25">
      <c r="A34" s="11" t="s">
        <v>71</v>
      </c>
      <c r="B34" s="12">
        <v>5</v>
      </c>
      <c r="C34" s="12">
        <v>5</v>
      </c>
      <c r="D34" s="12">
        <v>7</v>
      </c>
      <c r="E34" s="12">
        <v>6</v>
      </c>
      <c r="F34" s="13">
        <f t="shared" si="0"/>
        <v>-14.285714285714292</v>
      </c>
      <c r="G34" s="1"/>
      <c r="H34" s="1"/>
      <c r="I34" s="1"/>
    </row>
    <row r="35" spans="1:9" x14ac:dyDescent="0.25">
      <c r="A35" s="14" t="s">
        <v>72</v>
      </c>
      <c r="B35" s="15">
        <f>SUM(B7:B34)</f>
        <v>400</v>
      </c>
      <c r="C35" s="15">
        <f t="shared" ref="C35:E35" si="1">SUM(C7:C34)</f>
        <v>461</v>
      </c>
      <c r="D35" s="15">
        <f t="shared" si="1"/>
        <v>1194</v>
      </c>
      <c r="E35" s="15">
        <f t="shared" si="1"/>
        <v>1316</v>
      </c>
      <c r="F35" s="16">
        <f t="shared" si="0"/>
        <v>10.217755443886091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25</v>
      </c>
      <c r="C38" s="41">
        <f>D7</f>
        <v>22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266</v>
      </c>
      <c r="G38" s="42">
        <f>LOOKUP(E38,$A$38:$A$65,$C$38:$C$65)</f>
        <v>254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24</v>
      </c>
      <c r="C39" s="41">
        <f t="shared" ref="C39:C65" si="5">D8</f>
        <v>17</v>
      </c>
      <c r="D39" s="41">
        <f t="shared" ref="D39:D65" si="6">_xlfn.RANK.EQ(B39,$B$38:$B$65)+COUNTIF($B$38:$B$65,B39)-1</f>
        <v>11</v>
      </c>
      <c r="E39" s="42" t="str">
        <f t="shared" si="2"/>
        <v>LAS PALMAS</v>
      </c>
      <c r="F39" s="42">
        <f t="shared" ref="F39:F54" si="7">LOOKUP(E39,$A$38:$A$65,$B$38:$B$65)</f>
        <v>211</v>
      </c>
      <c r="G39" s="42">
        <f t="shared" ref="G39:G65" si="8">LOOKUP(E39,$A$38:$A$65,$C$38:$C$65)</f>
        <v>172</v>
      </c>
      <c r="H39" s="45"/>
    </row>
    <row r="40" spans="1:9" x14ac:dyDescent="0.25">
      <c r="A40" s="42" t="str">
        <f t="shared" si="3"/>
        <v>ALMERIA</v>
      </c>
      <c r="B40" s="41">
        <f t="shared" si="4"/>
        <v>12</v>
      </c>
      <c r="C40" s="41">
        <f t="shared" si="5"/>
        <v>15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199</v>
      </c>
      <c r="G40" s="42">
        <f t="shared" si="8"/>
        <v>165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197</v>
      </c>
      <c r="G41" s="42">
        <f t="shared" si="8"/>
        <v>178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109</v>
      </c>
      <c r="G42" s="42">
        <f t="shared" si="8"/>
        <v>101</v>
      </c>
      <c r="H42" s="45"/>
    </row>
    <row r="43" spans="1:9" x14ac:dyDescent="0.25">
      <c r="A43" s="42" t="str">
        <f t="shared" si="3"/>
        <v>BAHIA DE CADIZ</v>
      </c>
      <c r="B43" s="41">
        <f t="shared" si="4"/>
        <v>98</v>
      </c>
      <c r="C43" s="41">
        <f t="shared" si="5"/>
        <v>92</v>
      </c>
      <c r="D43" s="41">
        <f t="shared" si="6"/>
        <v>6</v>
      </c>
      <c r="E43" s="42" t="str">
        <f t="shared" si="2"/>
        <v>BAHIA DE CADIZ</v>
      </c>
      <c r="F43" s="42">
        <f t="shared" si="7"/>
        <v>98</v>
      </c>
      <c r="G43" s="42">
        <f t="shared" si="8"/>
        <v>92</v>
      </c>
      <c r="H43" s="45"/>
    </row>
    <row r="44" spans="1:9" x14ac:dyDescent="0.25">
      <c r="A44" s="42" t="str">
        <f t="shared" si="3"/>
        <v>BALEARES</v>
      </c>
      <c r="B44" s="41">
        <f t="shared" si="4"/>
        <v>197</v>
      </c>
      <c r="C44" s="41">
        <f t="shared" si="5"/>
        <v>178</v>
      </c>
      <c r="D44" s="41">
        <f t="shared" si="6"/>
        <v>4</v>
      </c>
      <c r="E44" s="42" t="str">
        <f t="shared" si="2"/>
        <v>VALENCIA</v>
      </c>
      <c r="F44" s="42">
        <f t="shared" si="7"/>
        <v>46</v>
      </c>
      <c r="G44" s="42">
        <f t="shared" si="8"/>
        <v>53</v>
      </c>
      <c r="H44" s="45"/>
    </row>
    <row r="45" spans="1:9" x14ac:dyDescent="0.25">
      <c r="A45" s="42" t="str">
        <f t="shared" si="3"/>
        <v>BARCELONA</v>
      </c>
      <c r="B45" s="41">
        <f t="shared" si="4"/>
        <v>266</v>
      </c>
      <c r="C45" s="41">
        <f t="shared" si="5"/>
        <v>254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43</v>
      </c>
      <c r="G45" s="42">
        <f t="shared" si="8"/>
        <v>40</v>
      </c>
      <c r="H45" s="45"/>
    </row>
    <row r="46" spans="1:9" x14ac:dyDescent="0.25">
      <c r="A46" s="42" t="str">
        <f t="shared" si="3"/>
        <v>BILBAO</v>
      </c>
      <c r="B46" s="41">
        <f t="shared" si="4"/>
        <v>13</v>
      </c>
      <c r="C46" s="41">
        <f t="shared" si="5"/>
        <v>12</v>
      </c>
      <c r="D46" s="41">
        <f t="shared" si="6"/>
        <v>13</v>
      </c>
      <c r="E46" s="42" t="str">
        <f>A47</f>
        <v>CARTAGENA</v>
      </c>
      <c r="F46" s="42">
        <f>LOOKUP(E46,$A$38:$A$65,$B$38:$B$65)</f>
        <v>27</v>
      </c>
      <c r="G46" s="42">
        <f>LOOKUP(E46,$A$38:$A$65,$C$38:$C$65)</f>
        <v>27</v>
      </c>
      <c r="H46" s="45"/>
    </row>
    <row r="47" spans="1:9" x14ac:dyDescent="0.25">
      <c r="A47" s="42" t="str">
        <f t="shared" si="3"/>
        <v>CARTAGENA</v>
      </c>
      <c r="B47" s="41">
        <f t="shared" si="4"/>
        <v>27</v>
      </c>
      <c r="C47" s="41">
        <f t="shared" si="5"/>
        <v>27</v>
      </c>
      <c r="D47" s="41">
        <f t="shared" si="6"/>
        <v>9</v>
      </c>
      <c r="E47" s="42" t="str">
        <f t="shared" si="2"/>
        <v>A CORUÑA</v>
      </c>
      <c r="F47" s="42">
        <f t="shared" si="7"/>
        <v>25</v>
      </c>
      <c r="G47" s="42">
        <f t="shared" si="8"/>
        <v>22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ALICANTE</v>
      </c>
      <c r="F48" s="42">
        <f t="shared" si="7"/>
        <v>24</v>
      </c>
      <c r="G48" s="42">
        <f t="shared" si="8"/>
        <v>17</v>
      </c>
      <c r="H48" s="45"/>
    </row>
    <row r="49" spans="1:8" x14ac:dyDescent="0.25">
      <c r="A49" s="42" t="str">
        <f t="shared" si="3"/>
        <v>CEUTA</v>
      </c>
      <c r="B49" s="41">
        <f t="shared" si="4"/>
        <v>2</v>
      </c>
      <c r="C49" s="41">
        <f t="shared" si="5"/>
        <v>2</v>
      </c>
      <c r="D49" s="41">
        <f t="shared" si="6"/>
        <v>21</v>
      </c>
      <c r="E49" s="42" t="str">
        <f t="shared" si="2"/>
        <v>SEVILLA</v>
      </c>
      <c r="F49" s="42">
        <f t="shared" si="7"/>
        <v>20</v>
      </c>
      <c r="G49" s="42">
        <f t="shared" si="8"/>
        <v>19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1</v>
      </c>
      <c r="D50" s="41">
        <f t="shared" si="6"/>
        <v>21</v>
      </c>
      <c r="E50" s="42" t="str">
        <f t="shared" si="2"/>
        <v>BILBAO</v>
      </c>
      <c r="F50" s="42">
        <f t="shared" si="7"/>
        <v>13</v>
      </c>
      <c r="G50" s="42">
        <f t="shared" si="8"/>
        <v>12</v>
      </c>
      <c r="H50" s="45"/>
    </row>
    <row r="51" spans="1:8" x14ac:dyDescent="0.25">
      <c r="A51" s="42" t="str">
        <f t="shared" si="3"/>
        <v>GIJON</v>
      </c>
      <c r="B51" s="41">
        <f t="shared" si="4"/>
        <v>3</v>
      </c>
      <c r="C51" s="41">
        <f t="shared" si="5"/>
        <v>4</v>
      </c>
      <c r="D51" s="41">
        <f t="shared" si="6"/>
        <v>17</v>
      </c>
      <c r="E51" s="42" t="str">
        <f t="shared" si="2"/>
        <v>ALMERIA</v>
      </c>
      <c r="F51" s="42">
        <f t="shared" si="7"/>
        <v>12</v>
      </c>
      <c r="G51" s="42">
        <f t="shared" si="8"/>
        <v>15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9</v>
      </c>
      <c r="G52" s="42">
        <f t="shared" si="8"/>
        <v>8</v>
      </c>
      <c r="H52" s="45"/>
    </row>
    <row r="53" spans="1:8" x14ac:dyDescent="0.25">
      <c r="A53" s="42" t="str">
        <f t="shared" si="3"/>
        <v>LAS PALMAS</v>
      </c>
      <c r="B53" s="41">
        <f t="shared" si="4"/>
        <v>211</v>
      </c>
      <c r="C53" s="41">
        <f t="shared" si="5"/>
        <v>172</v>
      </c>
      <c r="D53" s="41">
        <f t="shared" si="6"/>
        <v>2</v>
      </c>
      <c r="E53" s="42" t="str">
        <f t="shared" si="2"/>
        <v>VILAGARCIA</v>
      </c>
      <c r="F53" s="42">
        <f t="shared" si="7"/>
        <v>6</v>
      </c>
      <c r="G53" s="42">
        <f t="shared" si="8"/>
        <v>7</v>
      </c>
      <c r="H53" s="45"/>
    </row>
    <row r="54" spans="1:8" x14ac:dyDescent="0.25">
      <c r="A54" s="42" t="str">
        <f t="shared" si="3"/>
        <v>MALAGA</v>
      </c>
      <c r="B54" s="41">
        <f t="shared" si="4"/>
        <v>109</v>
      </c>
      <c r="C54" s="41">
        <f t="shared" si="5"/>
        <v>101</v>
      </c>
      <c r="D54" s="41">
        <f t="shared" si="6"/>
        <v>5</v>
      </c>
      <c r="E54" s="42" t="str">
        <f t="shared" si="2"/>
        <v>GIJON</v>
      </c>
      <c r="F54" s="42">
        <f t="shared" si="7"/>
        <v>3</v>
      </c>
      <c r="G54" s="42">
        <f t="shared" si="8"/>
        <v>4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2</v>
      </c>
      <c r="C56" s="41">
        <f t="shared" si="5"/>
        <v>0</v>
      </c>
      <c r="D56" s="41">
        <f t="shared" si="6"/>
        <v>21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  <c r="H56" s="45"/>
    </row>
    <row r="57" spans="1:8" x14ac:dyDescent="0.25">
      <c r="A57" s="42" t="str">
        <f t="shared" si="3"/>
        <v>MOTRIL</v>
      </c>
      <c r="B57" s="41">
        <f t="shared" si="4"/>
        <v>9</v>
      </c>
      <c r="C57" s="41">
        <f t="shared" si="5"/>
        <v>8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2</v>
      </c>
      <c r="G58" s="42">
        <f t="shared" si="8"/>
        <v>2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199</v>
      </c>
      <c r="C59" s="41">
        <f t="shared" si="5"/>
        <v>165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2</v>
      </c>
      <c r="C60" s="41">
        <f t="shared" si="5"/>
        <v>4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20</v>
      </c>
      <c r="C61" s="41">
        <f t="shared" si="5"/>
        <v>19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46</v>
      </c>
      <c r="C63" s="41">
        <f t="shared" si="5"/>
        <v>53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43</v>
      </c>
      <c r="C64" s="41">
        <f t="shared" si="5"/>
        <v>40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6</v>
      </c>
      <c r="C65" s="41">
        <f t="shared" si="5"/>
        <v>7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2A70D1CD-8A92-4E05-822D-8993408A743B}"/>
</file>

<file path=customXml/itemProps2.xml><?xml version="1.0" encoding="utf-8"?>
<ds:datastoreItem xmlns:ds="http://schemas.openxmlformats.org/officeDocument/2006/customXml" ds:itemID="{A65DBBEE-716B-458A-A04C-0759EC8E41E5}"/>
</file>

<file path=customXml/itemProps3.xml><?xml version="1.0" encoding="utf-8"?>
<ds:datastoreItem xmlns:ds="http://schemas.openxmlformats.org/officeDocument/2006/customXml" ds:itemID="{E1C957EE-E1FF-4F07-B6A2-489F4EB40B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2017-09-28T09:39:17Z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