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53" i="29" l="1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<sst xmlns="http://schemas.openxmlformats.org/spreadsheetml/2006/main" count="755" uniqueCount="98">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</sst>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37003938</c:v>
                </c:pt>
                <c:pt idx="1">
                  <c:v>32224416</c:v>
                </c:pt>
                <c:pt idx="2">
                  <c:v>22455547</c:v>
                </c:pt>
                <c:pt idx="3">
                  <c:v>17228229</c:v>
                </c:pt>
                <c:pt idx="4">
                  <c:v>15130027</c:v>
                </c:pt>
                <c:pt idx="5">
                  <c:v>11830695</c:v>
                </c:pt>
                <c:pt idx="6">
                  <c:v>11637631</c:v>
                </c:pt>
                <c:pt idx="7">
                  <c:v>10220002</c:v>
                </c:pt>
                <c:pt idx="8">
                  <c:v>7640332</c:v>
                </c:pt>
                <c:pt idx="9">
                  <c:v>7004410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33776513</c:v>
                </c:pt>
                <c:pt idx="1">
                  <c:v>30041349</c:v>
                </c:pt>
                <c:pt idx="2">
                  <c:v>20844073</c:v>
                </c:pt>
                <c:pt idx="3">
                  <c:v>16042285</c:v>
                </c:pt>
                <c:pt idx="4">
                  <c:v>16258085</c:v>
                </c:pt>
                <c:pt idx="5">
                  <c:v>9833341</c:v>
                </c:pt>
                <c:pt idx="6">
                  <c:v>10874585</c:v>
                </c:pt>
                <c:pt idx="7">
                  <c:v>9333122</c:v>
                </c:pt>
                <c:pt idx="8">
                  <c:v>7514991</c:v>
                </c:pt>
                <c:pt idx="9">
                  <c:v>7835249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34260242</c:v>
                </c:pt>
                <c:pt idx="1">
                  <c:v>32090030</c:v>
                </c:pt>
                <c:pt idx="2">
                  <c:v>21935180</c:v>
                </c:pt>
                <c:pt idx="3">
                  <c:v>17033920</c:v>
                </c:pt>
                <c:pt idx="4">
                  <c:v>15064136</c:v>
                </c:pt>
                <c:pt idx="5">
                  <c:v>11724585</c:v>
                </c:pt>
                <c:pt idx="6">
                  <c:v>10427813</c:v>
                </c:pt>
                <c:pt idx="7">
                  <c:v>10190376</c:v>
                </c:pt>
                <c:pt idx="8">
                  <c:v>7585867</c:v>
                </c:pt>
                <c:pt idx="9">
                  <c:v>6599225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31824153</c:v>
                </c:pt>
                <c:pt idx="1">
                  <c:v>29909251</c:v>
                </c:pt>
                <c:pt idx="2">
                  <c:v>20386001</c:v>
                </c:pt>
                <c:pt idx="3">
                  <c:v>15521441</c:v>
                </c:pt>
                <c:pt idx="4">
                  <c:v>16176246</c:v>
                </c:pt>
                <c:pt idx="5">
                  <c:v>9502792</c:v>
                </c:pt>
                <c:pt idx="6">
                  <c:v>9822443</c:v>
                </c:pt>
                <c:pt idx="7">
                  <c:v>9303027</c:v>
                </c:pt>
                <c:pt idx="8">
                  <c:v>7455466</c:v>
                </c:pt>
                <c:pt idx="9">
                  <c:v>5626632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11892169</c:v>
                </c:pt>
                <c:pt idx="1">
                  <c:v>9761845</c:v>
                </c:pt>
                <c:pt idx="2">
                  <c:v>9691842</c:v>
                </c:pt>
                <c:pt idx="3">
                  <c:v>8800527</c:v>
                </c:pt>
                <c:pt idx="4">
                  <c:v>7981385</c:v>
                </c:pt>
                <c:pt idx="5">
                  <c:v>5484487</c:v>
                </c:pt>
                <c:pt idx="6">
                  <c:v>3995171</c:v>
                </c:pt>
                <c:pt idx="7">
                  <c:v>3718917</c:v>
                </c:pt>
                <c:pt idx="8">
                  <c:v>3496065</c:v>
                </c:pt>
                <c:pt idx="9">
                  <c:v>2491875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HUELVA</c:v>
                </c:pt>
                <c:pt idx="2">
                  <c:v>BILBAO</c:v>
                </c:pt>
                <c:pt idx="3">
                  <c:v>TARRAGONA</c:v>
                </c:pt>
                <c:pt idx="4">
                  <c:v>CARTAGENA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9144807</c:v>
                </c:pt>
                <c:pt idx="1">
                  <c:v>7251424</c:v>
                </c:pt>
                <c:pt idx="2">
                  <c:v>8975235</c:v>
                </c:pt>
                <c:pt idx="3">
                  <c:v>9772148</c:v>
                </c:pt>
                <c:pt idx="4">
                  <c:v>7502264</c:v>
                </c:pt>
                <c:pt idx="5">
                  <c:v>5526721</c:v>
                </c:pt>
                <c:pt idx="6">
                  <c:v>3553798</c:v>
                </c:pt>
                <c:pt idx="7">
                  <c:v>3804287</c:v>
                </c:pt>
                <c:pt idx="8">
                  <c:v>3936598</c:v>
                </c:pt>
                <c:pt idx="9">
                  <c:v>2292462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AVILES</c:v>
                </c:pt>
                <c:pt idx="5">
                  <c:v>HUELVA</c:v>
                </c:pt>
                <c:pt idx="6">
                  <c:v>BARCELONA</c:v>
                </c:pt>
                <c:pt idx="7">
                  <c:v>A CORUÑA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6381575</c:v>
                </c:pt>
                <c:pt idx="1">
                  <c:v>4393023</c:v>
                </c:pt>
                <c:pt idx="2">
                  <c:v>3774107</c:v>
                </c:pt>
                <c:pt idx="3">
                  <c:v>2459043</c:v>
                </c:pt>
                <c:pt idx="4">
                  <c:v>1821254</c:v>
                </c:pt>
                <c:pt idx="5">
                  <c:v>1799290</c:v>
                </c:pt>
                <c:pt idx="6">
                  <c:v>1739396</c:v>
                </c:pt>
                <c:pt idx="7">
                  <c:v>1732876</c:v>
                </c:pt>
                <c:pt idx="8">
                  <c:v>1692834</c:v>
                </c:pt>
                <c:pt idx="9">
                  <c:v>1629821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BILBAO</c:v>
                </c:pt>
                <c:pt idx="4">
                  <c:v>AVILES</c:v>
                </c:pt>
                <c:pt idx="5">
                  <c:v>HUELVA</c:v>
                </c:pt>
                <c:pt idx="6">
                  <c:v>BARCELONA</c:v>
                </c:pt>
                <c:pt idx="7">
                  <c:v>A CORUÑA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6355794</c:v>
                </c:pt>
                <c:pt idx="1">
                  <c:v>4548097</c:v>
                </c:pt>
                <c:pt idx="2">
                  <c:v>4250368</c:v>
                </c:pt>
                <c:pt idx="3">
                  <c:v>2240570</c:v>
                </c:pt>
                <c:pt idx="4">
                  <c:v>1397801</c:v>
                </c:pt>
                <c:pt idx="5">
                  <c:v>2128980</c:v>
                </c:pt>
                <c:pt idx="6">
                  <c:v>1568849</c:v>
                </c:pt>
                <c:pt idx="7">
                  <c:v>1584349</c:v>
                </c:pt>
                <c:pt idx="8">
                  <c:v>1361446</c:v>
                </c:pt>
                <c:pt idx="9">
                  <c:v>1285626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28436897</c:v>
                </c:pt>
                <c:pt idx="1">
                  <c:v>21750858</c:v>
                </c:pt>
                <c:pt idx="2">
                  <c:v>14711297</c:v>
                </c:pt>
                <c:pt idx="3">
                  <c:v>7635115</c:v>
                </c:pt>
                <c:pt idx="4">
                  <c:v>4883035</c:v>
                </c:pt>
                <c:pt idx="5">
                  <c:v>3954121</c:v>
                </c:pt>
                <c:pt idx="6">
                  <c:v>2709399</c:v>
                </c:pt>
                <c:pt idx="7">
                  <c:v>1870586</c:v>
                </c:pt>
                <c:pt idx="8">
                  <c:v>1777750</c:v>
                </c:pt>
                <c:pt idx="9">
                  <c:v>1142771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26135521</c:v>
                </c:pt>
                <c:pt idx="1">
                  <c:v>22098148</c:v>
                </c:pt>
                <c:pt idx="2">
                  <c:v>13290431</c:v>
                </c:pt>
                <c:pt idx="3">
                  <c:v>7140032</c:v>
                </c:pt>
                <c:pt idx="4">
                  <c:v>4305636</c:v>
                </c:pt>
                <c:pt idx="5">
                  <c:v>3955266</c:v>
                </c:pt>
                <c:pt idx="6">
                  <c:v>2894772</c:v>
                </c:pt>
                <c:pt idx="7">
                  <c:v>1856001</c:v>
                </c:pt>
                <c:pt idx="8">
                  <c:v>1680047</c:v>
                </c:pt>
                <c:pt idx="9">
                  <c:v>960077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33886</c:v>
                </c:pt>
                <c:pt idx="1">
                  <c:v>20810</c:v>
                </c:pt>
                <c:pt idx="2">
                  <c:v>12715</c:v>
                </c:pt>
                <c:pt idx="3">
                  <c:v>8687</c:v>
                </c:pt>
                <c:pt idx="4">
                  <c:v>7335</c:v>
                </c:pt>
                <c:pt idx="5">
                  <c:v>6181</c:v>
                </c:pt>
                <c:pt idx="6">
                  <c:v>3946</c:v>
                </c:pt>
                <c:pt idx="7">
                  <c:v>2493</c:v>
                </c:pt>
                <c:pt idx="8">
                  <c:v>1882</c:v>
                </c:pt>
                <c:pt idx="9">
                  <c:v>1444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35864</c:v>
                </c:pt>
                <c:pt idx="1">
                  <c:v>20955</c:v>
                </c:pt>
                <c:pt idx="2">
                  <c:v>9796</c:v>
                </c:pt>
                <c:pt idx="3">
                  <c:v>7627</c:v>
                </c:pt>
                <c:pt idx="4">
                  <c:v>8300</c:v>
                </c:pt>
                <c:pt idx="5">
                  <c:v>6697</c:v>
                </c:pt>
                <c:pt idx="6">
                  <c:v>5740</c:v>
                </c:pt>
                <c:pt idx="7">
                  <c:v>1988</c:v>
                </c:pt>
                <c:pt idx="8">
                  <c:v>1839</c:v>
                </c:pt>
                <c:pt idx="9">
                  <c:v>1259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1621767</c:v>
                </c:pt>
                <c:pt idx="1">
                  <c:v>1208913</c:v>
                </c:pt>
                <c:pt idx="2">
                  <c:v>519419</c:v>
                </c:pt>
                <c:pt idx="3">
                  <c:v>472584</c:v>
                </c:pt>
                <c:pt idx="4">
                  <c:v>367407</c:v>
                </c:pt>
                <c:pt idx="5">
                  <c:v>133527</c:v>
                </c:pt>
                <c:pt idx="6">
                  <c:v>131652</c:v>
                </c:pt>
                <c:pt idx="7">
                  <c:v>107555</c:v>
                </c:pt>
                <c:pt idx="8">
                  <c:v>83867</c:v>
                </c:pt>
                <c:pt idx="9">
                  <c:v>70140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1232324</c:v>
                </c:pt>
                <c:pt idx="1">
                  <c:v>1050428</c:v>
                </c:pt>
                <c:pt idx="2">
                  <c:v>456395</c:v>
                </c:pt>
                <c:pt idx="3">
                  <c:v>583630</c:v>
                </c:pt>
                <c:pt idx="4">
                  <c:v>321353</c:v>
                </c:pt>
                <c:pt idx="5">
                  <c:v>131310</c:v>
                </c:pt>
                <c:pt idx="6">
                  <c:v>152994</c:v>
                </c:pt>
                <c:pt idx="7">
                  <c:v>55370</c:v>
                </c:pt>
                <c:pt idx="8">
                  <c:v>69737</c:v>
                </c:pt>
                <c:pt idx="9">
                  <c:v>68463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17947711</c:v>
                </c:pt>
                <c:pt idx="1">
                  <c:v>15671873</c:v>
                </c:pt>
                <c:pt idx="2">
                  <c:v>4715476</c:v>
                </c:pt>
                <c:pt idx="3">
                  <c:v>4121719</c:v>
                </c:pt>
                <c:pt idx="4">
                  <c:v>2626908</c:v>
                </c:pt>
                <c:pt idx="5">
                  <c:v>579594</c:v>
                </c:pt>
                <c:pt idx="6">
                  <c:v>503498</c:v>
                </c:pt>
                <c:pt idx="7">
                  <c:v>420951</c:v>
                </c:pt>
                <c:pt idx="8">
                  <c:v>249503</c:v>
                </c:pt>
                <c:pt idx="9">
                  <c:v>193073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18751862</c:v>
                </c:pt>
                <c:pt idx="1">
                  <c:v>14456165</c:v>
                </c:pt>
                <c:pt idx="2">
                  <c:v>4263089</c:v>
                </c:pt>
                <c:pt idx="3">
                  <c:v>3394945</c:v>
                </c:pt>
                <c:pt idx="4">
                  <c:v>3424192</c:v>
                </c:pt>
                <c:pt idx="5">
                  <c:v>428662</c:v>
                </c:pt>
                <c:pt idx="6">
                  <c:v>0</c:v>
                </c:pt>
                <c:pt idx="7">
                  <c:v>266664</c:v>
                </c:pt>
                <c:pt idx="8">
                  <c:v>127052</c:v>
                </c:pt>
                <c:pt idx="9">
                  <c:v>140941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17808214</c:v>
                </c:pt>
                <c:pt idx="1">
                  <c:v>15650634</c:v>
                </c:pt>
                <c:pt idx="2">
                  <c:v>4457446</c:v>
                </c:pt>
                <c:pt idx="3">
                  <c:v>3979911</c:v>
                </c:pt>
                <c:pt idx="4">
                  <c:v>848585</c:v>
                </c:pt>
                <c:pt idx="5">
                  <c:v>579594</c:v>
                </c:pt>
                <c:pt idx="6">
                  <c:v>89292</c:v>
                </c:pt>
                <c:pt idx="7">
                  <c:v>77977</c:v>
                </c:pt>
                <c:pt idx="8">
                  <c:v>32791</c:v>
                </c:pt>
                <c:pt idx="9">
                  <c:v>32382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18692518</c:v>
                </c:pt>
                <c:pt idx="1">
                  <c:v>14439447</c:v>
                </c:pt>
                <c:pt idx="2">
                  <c:v>4028449</c:v>
                </c:pt>
                <c:pt idx="3">
                  <c:v>3234905</c:v>
                </c:pt>
                <c:pt idx="4">
                  <c:v>1091669</c:v>
                </c:pt>
                <c:pt idx="5">
                  <c:v>428662</c:v>
                </c:pt>
                <c:pt idx="6">
                  <c:v>99972</c:v>
                </c:pt>
                <c:pt idx="7">
                  <c:v>80058</c:v>
                </c:pt>
                <c:pt idx="8">
                  <c:v>403</c:v>
                </c:pt>
                <c:pt idx="9">
                  <c:v>53235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24534683</c:v>
                </c:pt>
                <c:pt idx="1">
                  <c:v>19048797</c:v>
                </c:pt>
                <c:pt idx="2">
                  <c:v>10363616</c:v>
                </c:pt>
                <c:pt idx="3">
                  <c:v>6071473</c:v>
                </c:pt>
                <c:pt idx="4">
                  <c:v>2912595</c:v>
                </c:pt>
                <c:pt idx="5">
                  <c:v>1302837</c:v>
                </c:pt>
                <c:pt idx="6">
                  <c:v>1298188</c:v>
                </c:pt>
                <c:pt idx="7">
                  <c:v>1199568</c:v>
                </c:pt>
                <c:pt idx="8">
                  <c:v>812863</c:v>
                </c:pt>
                <c:pt idx="9">
                  <c:v>687155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CASTELLON</c:v>
                </c:pt>
                <c:pt idx="9">
                  <c:v>MALAGA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22601805</c:v>
                </c:pt>
                <c:pt idx="1">
                  <c:v>19588093</c:v>
                </c:pt>
                <c:pt idx="2">
                  <c:v>8914849</c:v>
                </c:pt>
                <c:pt idx="3">
                  <c:v>5648575</c:v>
                </c:pt>
                <c:pt idx="4">
                  <c:v>2613606</c:v>
                </c:pt>
                <c:pt idx="5">
                  <c:v>1426351</c:v>
                </c:pt>
                <c:pt idx="6">
                  <c:v>1457029</c:v>
                </c:pt>
                <c:pt idx="7">
                  <c:v>1077815</c:v>
                </c:pt>
                <c:pt idx="8">
                  <c:v>584057</c:v>
                </c:pt>
                <c:pt idx="9">
                  <c:v>497079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4340438</c:v>
                </c:pt>
                <c:pt idx="1">
                  <c:v>3857692</c:v>
                </c:pt>
                <c:pt idx="2">
                  <c:v>2784199</c:v>
                </c:pt>
                <c:pt idx="3">
                  <c:v>2633293</c:v>
                </c:pt>
                <c:pt idx="4">
                  <c:v>1299109</c:v>
                </c:pt>
                <c:pt idx="5">
                  <c:v>1205873</c:v>
                </c:pt>
                <c:pt idx="6">
                  <c:v>682061</c:v>
                </c:pt>
                <c:pt idx="7">
                  <c:v>531879</c:v>
                </c:pt>
                <c:pt idx="8">
                  <c:v>522119</c:v>
                </c:pt>
                <c:pt idx="9">
                  <c:v>420239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4344786</c:v>
                </c:pt>
                <c:pt idx="1">
                  <c:v>3908552</c:v>
                </c:pt>
                <c:pt idx="2">
                  <c:v>2484486</c:v>
                </c:pt>
                <c:pt idx="3">
                  <c:v>2344235</c:v>
                </c:pt>
                <c:pt idx="4">
                  <c:v>1676560</c:v>
                </c:pt>
                <c:pt idx="5">
                  <c:v>1143853</c:v>
                </c:pt>
                <c:pt idx="6">
                  <c:v>615491</c:v>
                </c:pt>
                <c:pt idx="7">
                  <c:v>519748</c:v>
                </c:pt>
                <c:pt idx="8">
                  <c:v>649399</c:v>
                </c:pt>
                <c:pt idx="9">
                  <c:v>597784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2134637</c:v>
                </c:pt>
                <c:pt idx="1">
                  <c:v>1543181</c:v>
                </c:pt>
                <c:pt idx="2">
                  <c:v>1060003.5</c:v>
                </c:pt>
                <c:pt idx="3">
                  <c:v>571209</c:v>
                </c:pt>
                <c:pt idx="4">
                  <c:v>274293.75</c:v>
                </c:pt>
                <c:pt idx="5">
                  <c:v>166716</c:v>
                </c:pt>
                <c:pt idx="6">
                  <c:v>158805</c:v>
                </c:pt>
                <c:pt idx="7">
                  <c:v>112568.5</c:v>
                </c:pt>
                <c:pt idx="8">
                  <c:v>111993</c:v>
                </c:pt>
                <c:pt idx="9">
                  <c:v>81616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1984313</c:v>
                </c:pt>
                <c:pt idx="1">
                  <c:v>1482548.01</c:v>
                </c:pt>
                <c:pt idx="2">
                  <c:v>899968.5</c:v>
                </c:pt>
                <c:pt idx="3">
                  <c:v>524106</c:v>
                </c:pt>
                <c:pt idx="4">
                  <c:v>245453.25</c:v>
                </c:pt>
                <c:pt idx="5">
                  <c:v>176583</c:v>
                </c:pt>
                <c:pt idx="6">
                  <c:v>154136</c:v>
                </c:pt>
                <c:pt idx="7">
                  <c:v>105519.5</c:v>
                </c:pt>
                <c:pt idx="8">
                  <c:v>127218</c:v>
                </c:pt>
                <c:pt idx="9">
                  <c:v>71284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1432497</c:v>
                </c:pt>
                <c:pt idx="1">
                  <c:v>1050820</c:v>
                </c:pt>
                <c:pt idx="2">
                  <c:v>380506.5</c:v>
                </c:pt>
                <c:pt idx="3">
                  <c:v>356455</c:v>
                </c:pt>
                <c:pt idx="4">
                  <c:v>147580</c:v>
                </c:pt>
                <c:pt idx="5">
                  <c:v>71545</c:v>
                </c:pt>
                <c:pt idx="6">
                  <c:v>8666</c:v>
                </c:pt>
                <c:pt idx="7">
                  <c:v>4281</c:v>
                </c:pt>
                <c:pt idx="8">
                  <c:v>3460</c:v>
                </c:pt>
                <c:pt idx="9">
                  <c:v>2040.75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1405038.5</c:v>
                </c:pt>
                <c:pt idx="1">
                  <c:v>967825</c:v>
                </c:pt>
                <c:pt idx="2">
                  <c:v>285619.5</c:v>
                </c:pt>
                <c:pt idx="3">
                  <c:v>303963</c:v>
                </c:pt>
                <c:pt idx="4">
                  <c:v>145451</c:v>
                </c:pt>
                <c:pt idx="5">
                  <c:v>93771</c:v>
                </c:pt>
                <c:pt idx="6">
                  <c:v>7282</c:v>
                </c:pt>
                <c:pt idx="7">
                  <c:v>5504</c:v>
                </c:pt>
                <c:pt idx="8">
                  <c:v>28</c:v>
                </c:pt>
                <c:pt idx="9">
                  <c:v>2908.25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172080</c:v>
                </c:pt>
                <c:pt idx="1">
                  <c:v>158001</c:v>
                </c:pt>
                <c:pt idx="2">
                  <c:v>93972.5</c:v>
                </c:pt>
                <c:pt idx="3">
                  <c:v>73960</c:v>
                </c:pt>
                <c:pt idx="4">
                  <c:v>69750</c:v>
                </c:pt>
                <c:pt idx="5">
                  <c:v>55456</c:v>
                </c:pt>
                <c:pt idx="6">
                  <c:v>35574</c:v>
                </c:pt>
                <c:pt idx="7">
                  <c:v>22742.75</c:v>
                </c:pt>
                <c:pt idx="8">
                  <c:v>19203.5</c:v>
                </c:pt>
                <c:pt idx="9">
                  <c:v>16223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173027</c:v>
                </c:pt>
                <c:pt idx="1">
                  <c:v>147702</c:v>
                </c:pt>
                <c:pt idx="2">
                  <c:v>96129.5</c:v>
                </c:pt>
                <c:pt idx="3">
                  <c:v>68382</c:v>
                </c:pt>
                <c:pt idx="4">
                  <c:v>59327</c:v>
                </c:pt>
                <c:pt idx="5">
                  <c:v>62990</c:v>
                </c:pt>
                <c:pt idx="6">
                  <c:v>41715</c:v>
                </c:pt>
                <c:pt idx="7">
                  <c:v>25071.25</c:v>
                </c:pt>
                <c:pt idx="8">
                  <c:v>34439.5</c:v>
                </c:pt>
                <c:pt idx="9">
                  <c:v>23308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1009857</c:v>
                </c:pt>
                <c:pt idx="1">
                  <c:v>585524.5</c:v>
                </c:pt>
                <c:pt idx="2">
                  <c:v>249510.25</c:v>
                </c:pt>
                <c:pt idx="3">
                  <c:v>101735</c:v>
                </c:pt>
                <c:pt idx="4">
                  <c:v>92064.5</c:v>
                </c:pt>
                <c:pt idx="5">
                  <c:v>58581</c:v>
                </c:pt>
                <c:pt idx="6">
                  <c:v>42605</c:v>
                </c:pt>
                <c:pt idx="7">
                  <c:v>27016</c:v>
                </c:pt>
                <c:pt idx="8">
                  <c:v>21943.5</c:v>
                </c:pt>
                <c:pt idx="9">
                  <c:v>19461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948106</c:v>
                </c:pt>
                <c:pt idx="1">
                  <c:v>518219.5</c:v>
                </c:pt>
                <c:pt idx="2">
                  <c:v>217473.75</c:v>
                </c:pt>
                <c:pt idx="3">
                  <c:v>73667.5</c:v>
                </c:pt>
                <c:pt idx="4">
                  <c:v>76707.5</c:v>
                </c:pt>
                <c:pt idx="5">
                  <c:v>44032</c:v>
                </c:pt>
                <c:pt idx="6">
                  <c:v>47098</c:v>
                </c:pt>
                <c:pt idx="7">
                  <c:v>28633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1083817</c:v>
                </c:pt>
                <c:pt idx="1">
                  <c:v>679497</c:v>
                </c:pt>
                <c:pt idx="2">
                  <c:v>272253</c:v>
                </c:pt>
                <c:pt idx="3">
                  <c:v>214754</c:v>
                </c:pt>
                <c:pt idx="4">
                  <c:v>158050</c:v>
                </c:pt>
                <c:pt idx="5">
                  <c:v>110684</c:v>
                </c:pt>
                <c:pt idx="6">
                  <c:v>108287.5</c:v>
                </c:pt>
                <c:pt idx="7">
                  <c:v>81616</c:v>
                </c:pt>
                <c:pt idx="8">
                  <c:v>74561</c:v>
                </c:pt>
                <c:pt idx="9">
                  <c:v>60835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1016488</c:v>
                </c:pt>
                <c:pt idx="1">
                  <c:v>614349</c:v>
                </c:pt>
                <c:pt idx="2">
                  <c:v>242545</c:v>
                </c:pt>
                <c:pt idx="3">
                  <c:v>220143</c:v>
                </c:pt>
                <c:pt idx="4">
                  <c:v>169301</c:v>
                </c:pt>
                <c:pt idx="5">
                  <c:v>77509.509999999995</c:v>
                </c:pt>
                <c:pt idx="6">
                  <c:v>100015.5</c:v>
                </c:pt>
                <c:pt idx="7">
                  <c:v>71284</c:v>
                </c:pt>
                <c:pt idx="8">
                  <c:v>73151</c:v>
                </c:pt>
                <c:pt idx="9">
                  <c:v>45027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2198003</c:v>
                </c:pt>
                <c:pt idx="1">
                  <c:v>1760344</c:v>
                </c:pt>
                <c:pt idx="2">
                  <c:v>1696351</c:v>
                </c:pt>
                <c:pt idx="3">
                  <c:v>1444435</c:v>
                </c:pt>
                <c:pt idx="4">
                  <c:v>825497</c:v>
                </c:pt>
                <c:pt idx="5">
                  <c:v>763405</c:v>
                </c:pt>
                <c:pt idx="6">
                  <c:v>367035</c:v>
                </c:pt>
                <c:pt idx="7">
                  <c:v>286901</c:v>
                </c:pt>
                <c:pt idx="8">
                  <c:v>243124</c:v>
                </c:pt>
                <c:pt idx="9">
                  <c:v>240504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ALMERIA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2110809</c:v>
                </c:pt>
                <c:pt idx="1">
                  <c:v>1865259</c:v>
                </c:pt>
                <c:pt idx="2">
                  <c:v>1990086</c:v>
                </c:pt>
                <c:pt idx="3">
                  <c:v>1330652</c:v>
                </c:pt>
                <c:pt idx="4">
                  <c:v>872249</c:v>
                </c:pt>
                <c:pt idx="5">
                  <c:v>643740</c:v>
                </c:pt>
                <c:pt idx="6">
                  <c:v>314789</c:v>
                </c:pt>
                <c:pt idx="7">
                  <c:v>282443</c:v>
                </c:pt>
                <c:pt idx="8">
                  <c:v>195097</c:v>
                </c:pt>
                <c:pt idx="9">
                  <c:v>266463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999845</c:v>
                </c:pt>
                <c:pt idx="1">
                  <c:v>554684</c:v>
                </c:pt>
                <c:pt idx="2">
                  <c:v>411187</c:v>
                </c:pt>
                <c:pt idx="3">
                  <c:v>408117</c:v>
                </c:pt>
                <c:pt idx="4">
                  <c:v>243794</c:v>
                </c:pt>
                <c:pt idx="5">
                  <c:v>155049</c:v>
                </c:pt>
                <c:pt idx="6">
                  <c:v>117776</c:v>
                </c:pt>
                <c:pt idx="7">
                  <c:v>109600</c:v>
                </c:pt>
                <c:pt idx="8">
                  <c:v>47466</c:v>
                </c:pt>
                <c:pt idx="9">
                  <c:v>42889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905671</c:v>
                </c:pt>
                <c:pt idx="1">
                  <c:v>545767</c:v>
                </c:pt>
                <c:pt idx="2">
                  <c:v>332438</c:v>
                </c:pt>
                <c:pt idx="3">
                  <c:v>298345</c:v>
                </c:pt>
                <c:pt idx="4">
                  <c:v>182912</c:v>
                </c:pt>
                <c:pt idx="5">
                  <c:v>114026</c:v>
                </c:pt>
                <c:pt idx="6">
                  <c:v>99502</c:v>
                </c:pt>
                <c:pt idx="7">
                  <c:v>84033</c:v>
                </c:pt>
                <c:pt idx="8">
                  <c:v>24688</c:v>
                </c:pt>
                <c:pt idx="9">
                  <c:v>30475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414072</c:v>
                </c:pt>
                <c:pt idx="1">
                  <c:v>345295</c:v>
                </c:pt>
                <c:pt idx="2">
                  <c:v>163132</c:v>
                </c:pt>
                <c:pt idx="3">
                  <c:v>129478</c:v>
                </c:pt>
                <c:pt idx="4">
                  <c:v>100413</c:v>
                </c:pt>
                <c:pt idx="5">
                  <c:v>93335</c:v>
                </c:pt>
                <c:pt idx="6">
                  <c:v>47188</c:v>
                </c:pt>
                <c:pt idx="7">
                  <c:v>38505</c:v>
                </c:pt>
                <c:pt idx="8">
                  <c:v>27658</c:v>
                </c:pt>
                <c:pt idx="9">
                  <c:v>25953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449224</c:v>
                </c:pt>
                <c:pt idx="1">
                  <c:v>337236</c:v>
                </c:pt>
                <c:pt idx="2">
                  <c:v>180874</c:v>
                </c:pt>
                <c:pt idx="3">
                  <c:v>145785</c:v>
                </c:pt>
                <c:pt idx="4">
                  <c:v>86762</c:v>
                </c:pt>
                <c:pt idx="5">
                  <c:v>100543</c:v>
                </c:pt>
                <c:pt idx="6">
                  <c:v>46232</c:v>
                </c:pt>
                <c:pt idx="7">
                  <c:v>31931</c:v>
                </c:pt>
                <c:pt idx="8">
                  <c:v>32306</c:v>
                </c:pt>
                <c:pt idx="9">
                  <c:v>25561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13692</c:v>
                </c:pt>
                <c:pt idx="1">
                  <c:v>7278</c:v>
                </c:pt>
                <c:pt idx="2">
                  <c:v>6207</c:v>
                </c:pt>
                <c:pt idx="3">
                  <c:v>5634</c:v>
                </c:pt>
                <c:pt idx="4">
                  <c:v>5278</c:v>
                </c:pt>
                <c:pt idx="5">
                  <c:v>3864</c:v>
                </c:pt>
                <c:pt idx="6">
                  <c:v>3410</c:v>
                </c:pt>
                <c:pt idx="7">
                  <c:v>1630</c:v>
                </c:pt>
                <c:pt idx="8">
                  <c:v>1483</c:v>
                </c:pt>
                <c:pt idx="9">
                  <c:v>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13041</c:v>
                </c:pt>
                <c:pt idx="1">
                  <c:v>8452</c:v>
                </c:pt>
                <c:pt idx="2">
                  <c:v>5948</c:v>
                </c:pt>
                <c:pt idx="3">
                  <c:v>3941</c:v>
                </c:pt>
                <c:pt idx="4">
                  <c:v>5204</c:v>
                </c:pt>
                <c:pt idx="5">
                  <c:v>3880</c:v>
                </c:pt>
                <c:pt idx="6">
                  <c:v>3472</c:v>
                </c:pt>
                <c:pt idx="7">
                  <c:v>1603</c:v>
                </c:pt>
                <c:pt idx="8">
                  <c:v>1596</c:v>
                </c:pt>
                <c:pt idx="9">
                  <c:v>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157854330</c:v>
                </c:pt>
                <c:pt idx="1">
                  <c:v>124663520</c:v>
                </c:pt>
                <c:pt idx="2">
                  <c:v>104063299</c:v>
                </c:pt>
                <c:pt idx="3">
                  <c:v>99727471</c:v>
                </c:pt>
                <c:pt idx="4">
                  <c:v>96617428</c:v>
                </c:pt>
                <c:pt idx="5">
                  <c:v>72778986</c:v>
                </c:pt>
                <c:pt idx="6">
                  <c:v>32207188</c:v>
                </c:pt>
                <c:pt idx="7">
                  <c:v>21509384</c:v>
                </c:pt>
                <c:pt idx="8">
                  <c:v>21465215</c:v>
                </c:pt>
                <c:pt idx="9">
                  <c:v>19665110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132336699</c:v>
                </c:pt>
                <c:pt idx="1">
                  <c:v>117282239</c:v>
                </c:pt>
                <c:pt idx="2">
                  <c:v>98904760</c:v>
                </c:pt>
                <c:pt idx="3">
                  <c:v>87737567</c:v>
                </c:pt>
                <c:pt idx="4">
                  <c:v>92709363</c:v>
                </c:pt>
                <c:pt idx="5">
                  <c:v>66702818</c:v>
                </c:pt>
                <c:pt idx="6">
                  <c:v>31303752</c:v>
                </c:pt>
                <c:pt idx="7">
                  <c:v>21079467</c:v>
                </c:pt>
                <c:pt idx="8">
                  <c:v>23204337</c:v>
                </c:pt>
                <c:pt idx="9">
                  <c:v>17240645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355</c:v>
                </c:pt>
                <c:pt idx="1">
                  <c:v>283</c:v>
                </c:pt>
                <c:pt idx="2">
                  <c:v>217</c:v>
                </c:pt>
                <c:pt idx="3">
                  <c:v>206</c:v>
                </c:pt>
                <c:pt idx="4">
                  <c:v>#N/A</c:v>
                </c:pt>
                <c:pt idx="5">
                  <c:v>130</c:v>
                </c:pt>
                <c:pt idx="6">
                  <c:v>69</c:v>
                </c:pt>
                <c:pt idx="7">
                  <c:v>56</c:v>
                </c:pt>
                <c:pt idx="8">
                  <c:v>33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#N/A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350</c:v>
                </c:pt>
                <c:pt idx="1">
                  <c:v>263</c:v>
                </c:pt>
                <c:pt idx="2">
                  <c:v>182</c:v>
                </c:pt>
                <c:pt idx="3">
                  <c:v>174</c:v>
                </c:pt>
                <c:pt idx="4">
                  <c:v>#N/A</c:v>
                </c:pt>
                <c:pt idx="5">
                  <c:v>120</c:v>
                </c:pt>
                <c:pt idx="6">
                  <c:v>66</c:v>
                </c:pt>
                <c:pt idx="7">
                  <c:v>50</c:v>
                </c:pt>
                <c:pt idx="8">
                  <c:v>32</c:v>
                </c:pt>
                <c:pt idx="9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B21" sqref="B21:B22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40759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13032870</v>
      </c>
      <c r="E8" s="65">
        <v>11926651</v>
      </c>
      <c r="F8" s="65">
        <v>69284528</v>
      </c>
      <c r="G8" s="65">
        <v>74248867</v>
      </c>
      <c r="H8" s="65">
        <v>4964339</v>
      </c>
      <c r="I8" s="66">
        <f>((G8*100/F8)-100)</f>
        <v>7.1651480399779928</v>
      </c>
    </row>
    <row r="9" spans="1:9" x14ac:dyDescent="0.25">
      <c r="A9" s="67"/>
      <c r="B9" s="68"/>
      <c r="C9" s="64" t="s">
        <v>15</v>
      </c>
      <c r="D9" s="65">
        <v>6041407</v>
      </c>
      <c r="E9" s="65">
        <v>6576899</v>
      </c>
      <c r="F9" s="65">
        <v>37944812</v>
      </c>
      <c r="G9" s="65">
        <v>38557532</v>
      </c>
      <c r="H9" s="65">
        <v>612720</v>
      </c>
      <c r="I9" s="66">
        <f t="shared" ref="I9:I19" si="0">((G9*100/F9)-100)</f>
        <v>1.6147662030846277</v>
      </c>
    </row>
    <row r="10" spans="1:9" x14ac:dyDescent="0.25">
      <c r="A10" s="67"/>
      <c r="B10" s="63" t="s">
        <v>16</v>
      </c>
      <c r="C10" s="64" t="s">
        <v>17</v>
      </c>
      <c r="D10" s="65">
        <v>4749745</v>
      </c>
      <c r="E10" s="65">
        <v>4945108</v>
      </c>
      <c r="F10" s="65">
        <v>26285483</v>
      </c>
      <c r="G10" s="65">
        <v>27992438</v>
      </c>
      <c r="H10" s="65">
        <v>1706955</v>
      </c>
      <c r="I10" s="66">
        <f t="shared" si="0"/>
        <v>6.4939076828072757</v>
      </c>
    </row>
    <row r="11" spans="1:9" x14ac:dyDescent="0.25">
      <c r="A11" s="67"/>
      <c r="B11" s="67"/>
      <c r="C11" s="64" t="s">
        <v>18</v>
      </c>
      <c r="D11" s="65">
        <v>11549471</v>
      </c>
      <c r="E11" s="65">
        <v>13367608</v>
      </c>
      <c r="F11" s="65">
        <v>67320536</v>
      </c>
      <c r="G11" s="65">
        <v>71116035</v>
      </c>
      <c r="H11" s="65">
        <v>3795499</v>
      </c>
      <c r="I11" s="66">
        <f t="shared" si="0"/>
        <v>5.637951248635332</v>
      </c>
    </row>
    <row r="12" spans="1:9" x14ac:dyDescent="0.25">
      <c r="A12" s="68"/>
      <c r="B12" s="68"/>
      <c r="C12" s="64" t="s">
        <v>2</v>
      </c>
      <c r="D12" s="65">
        <v>16299216</v>
      </c>
      <c r="E12" s="65">
        <v>18312716</v>
      </c>
      <c r="F12" s="65">
        <v>93606019</v>
      </c>
      <c r="G12" s="65">
        <v>99108473</v>
      </c>
      <c r="H12" s="65">
        <v>5502454</v>
      </c>
      <c r="I12" s="66">
        <f t="shared" si="0"/>
        <v>5.8783121628108148</v>
      </c>
    </row>
    <row r="13" spans="1:9" x14ac:dyDescent="0.25">
      <c r="A13" s="69"/>
      <c r="B13" s="69"/>
      <c r="C13" s="70" t="s">
        <v>2</v>
      </c>
      <c r="D13" s="71">
        <v>35373493</v>
      </c>
      <c r="E13" s="71">
        <v>36816266</v>
      </c>
      <c r="F13" s="71">
        <v>200835359</v>
      </c>
      <c r="G13" s="71">
        <v>211914872</v>
      </c>
      <c r="H13" s="71">
        <v>11079513</v>
      </c>
      <c r="I13" s="72">
        <f t="shared" si="0"/>
        <v>5.5167143152317095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20329</v>
      </c>
      <c r="E14" s="65">
        <v>20385</v>
      </c>
      <c r="F14" s="65">
        <v>111371</v>
      </c>
      <c r="G14" s="65">
        <v>108843</v>
      </c>
      <c r="H14" s="65">
        <v>-2528</v>
      </c>
      <c r="I14" s="66">
        <f t="shared" si="0"/>
        <v>-2.2698907255928447</v>
      </c>
    </row>
    <row r="15" spans="1:9" x14ac:dyDescent="0.25">
      <c r="A15" s="67"/>
      <c r="B15" s="63" t="s">
        <v>7</v>
      </c>
      <c r="C15" s="64" t="s">
        <v>8</v>
      </c>
      <c r="D15" s="65">
        <v>398769</v>
      </c>
      <c r="E15" s="65">
        <v>647163</v>
      </c>
      <c r="F15" s="65">
        <v>3346907</v>
      </c>
      <c r="G15" s="65">
        <v>3846238</v>
      </c>
      <c r="H15" s="65">
        <v>499331</v>
      </c>
      <c r="I15" s="66">
        <f t="shared" si="0"/>
        <v>14.919177616826516</v>
      </c>
    </row>
    <row r="16" spans="1:9" x14ac:dyDescent="0.25">
      <c r="A16" s="67"/>
      <c r="B16" s="68"/>
      <c r="C16" s="64" t="s">
        <v>9</v>
      </c>
      <c r="D16" s="65">
        <v>171363</v>
      </c>
      <c r="E16" s="65">
        <v>231131</v>
      </c>
      <c r="F16" s="65">
        <v>1217287</v>
      </c>
      <c r="G16" s="65">
        <v>1287643</v>
      </c>
      <c r="H16" s="65">
        <v>70356</v>
      </c>
      <c r="I16" s="66">
        <f t="shared" si="0"/>
        <v>5.7797380568428025</v>
      </c>
    </row>
    <row r="17" spans="1:9" x14ac:dyDescent="0.25">
      <c r="A17" s="68"/>
      <c r="B17" s="73" t="s">
        <v>10</v>
      </c>
      <c r="C17" s="64" t="s">
        <v>11</v>
      </c>
      <c r="D17" s="65">
        <v>181965</v>
      </c>
      <c r="E17" s="65">
        <v>246466</v>
      </c>
      <c r="F17" s="65">
        <v>1569533</v>
      </c>
      <c r="G17" s="65">
        <v>1388407</v>
      </c>
      <c r="H17" s="65">
        <v>-181126</v>
      </c>
      <c r="I17" s="66">
        <f t="shared" si="0"/>
        <v>-11.540120532667999</v>
      </c>
    </row>
    <row r="18" spans="1:9" x14ac:dyDescent="0.25">
      <c r="A18" s="74"/>
      <c r="B18" s="74"/>
      <c r="C18" s="70" t="s">
        <v>2</v>
      </c>
      <c r="D18" s="71">
        <v>772426</v>
      </c>
      <c r="E18" s="71">
        <v>1145145</v>
      </c>
      <c r="F18" s="71">
        <v>6245098</v>
      </c>
      <c r="G18" s="71">
        <v>6631131</v>
      </c>
      <c r="H18" s="71">
        <v>386033</v>
      </c>
      <c r="I18" s="72">
        <f t="shared" si="0"/>
        <v>6.1813761769631128</v>
      </c>
    </row>
    <row r="19" spans="1:9" x14ac:dyDescent="0.25">
      <c r="A19" s="75"/>
      <c r="B19" s="75"/>
      <c r="C19" s="76" t="s">
        <v>1</v>
      </c>
      <c r="D19" s="77">
        <f>+D13+D18</f>
        <v>36145919</v>
      </c>
      <c r="E19" s="77">
        <f t="shared" ref="E19:G19" si="1">+E13+E18</f>
        <v>37961411</v>
      </c>
      <c r="F19" s="77">
        <f t="shared" si="1"/>
        <v>207080457</v>
      </c>
      <c r="G19" s="77">
        <f t="shared" si="1"/>
        <v>218546003</v>
      </c>
      <c r="H19" s="77">
        <f t="shared" ref="H19" si="2">G19-F19</f>
        <v>11465546</v>
      </c>
      <c r="I19" s="78">
        <f t="shared" si="0"/>
        <v>5.5367590771735706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7666681</v>
      </c>
      <c r="E21" s="65">
        <v>8942384</v>
      </c>
      <c r="F21" s="65">
        <v>45998735</v>
      </c>
      <c r="G21" s="65">
        <v>47389307</v>
      </c>
      <c r="H21" s="65">
        <v>1390572</v>
      </c>
      <c r="I21" s="66">
        <f t="shared" ref="I21:I34" si="3">((G21*100/F21)-100)</f>
        <v>3.0230657430035848</v>
      </c>
    </row>
    <row r="22" spans="1:9" x14ac:dyDescent="0.25">
      <c r="A22" s="67"/>
      <c r="B22" s="68"/>
      <c r="C22" s="64" t="s">
        <v>22</v>
      </c>
      <c r="D22" s="65">
        <v>7116311</v>
      </c>
      <c r="E22" s="65">
        <v>8450467</v>
      </c>
      <c r="F22" s="65">
        <v>42154134</v>
      </c>
      <c r="G22" s="65">
        <v>43598145</v>
      </c>
      <c r="H22" s="65">
        <v>1444011</v>
      </c>
      <c r="I22" s="66">
        <f t="shared" si="3"/>
        <v>3.4255501488893145</v>
      </c>
    </row>
    <row r="23" spans="1:9" x14ac:dyDescent="0.25">
      <c r="A23" s="67"/>
      <c r="B23" s="73" t="s">
        <v>23</v>
      </c>
      <c r="C23" s="64" t="s">
        <v>24</v>
      </c>
      <c r="D23" s="65">
        <v>3610892</v>
      </c>
      <c r="E23" s="65">
        <v>3613444</v>
      </c>
      <c r="F23" s="65">
        <v>20154029</v>
      </c>
      <c r="G23" s="65">
        <v>20431449</v>
      </c>
      <c r="H23" s="65">
        <v>277420</v>
      </c>
      <c r="I23" s="66">
        <f t="shared" si="3"/>
        <v>1.376498962068581</v>
      </c>
    </row>
    <row r="24" spans="1:9" x14ac:dyDescent="0.25">
      <c r="A24" s="67"/>
      <c r="B24" s="63" t="s">
        <v>25</v>
      </c>
      <c r="C24" s="64" t="s">
        <v>26</v>
      </c>
      <c r="D24" s="65">
        <v>1016462.01</v>
      </c>
      <c r="E24" s="65">
        <v>1191630.25</v>
      </c>
      <c r="F24" s="65">
        <v>6085161.7599999998</v>
      </c>
      <c r="G24" s="65">
        <v>6530338.75</v>
      </c>
      <c r="H24" s="65">
        <v>445176.99000000022</v>
      </c>
      <c r="I24" s="66">
        <f t="shared" si="3"/>
        <v>7.3157790632011057</v>
      </c>
    </row>
    <row r="25" spans="1:9" x14ac:dyDescent="0.25">
      <c r="A25" s="67"/>
      <c r="B25" s="67"/>
      <c r="C25" s="64" t="s">
        <v>21</v>
      </c>
      <c r="D25" s="65">
        <v>518286.5</v>
      </c>
      <c r="E25" s="65">
        <v>659808.5</v>
      </c>
      <c r="F25" s="65">
        <v>3217789.25</v>
      </c>
      <c r="G25" s="65">
        <v>3460786.25</v>
      </c>
      <c r="H25" s="65">
        <v>242997</v>
      </c>
      <c r="I25" s="66">
        <f t="shared" si="3"/>
        <v>7.5516754243616191</v>
      </c>
    </row>
    <row r="26" spans="1:9" x14ac:dyDescent="0.25">
      <c r="A26" s="67"/>
      <c r="B26" s="67"/>
      <c r="C26" s="64" t="s">
        <v>27</v>
      </c>
      <c r="D26" s="65">
        <v>134444.26</v>
      </c>
      <c r="E26" s="65">
        <v>134374</v>
      </c>
      <c r="F26" s="65">
        <v>800714.26</v>
      </c>
      <c r="G26" s="65">
        <v>791605.75</v>
      </c>
      <c r="H26" s="65">
        <v>-9108.5100000000093</v>
      </c>
      <c r="I26" s="66">
        <f t="shared" si="3"/>
        <v>-1.1375481186010177</v>
      </c>
    </row>
    <row r="27" spans="1:9" x14ac:dyDescent="0.25">
      <c r="A27" s="67"/>
      <c r="B27" s="67"/>
      <c r="C27" s="64" t="s">
        <v>28</v>
      </c>
      <c r="D27" s="65">
        <v>363729.25</v>
      </c>
      <c r="E27" s="65">
        <v>397379.75</v>
      </c>
      <c r="F27" s="65">
        <v>2066632.25</v>
      </c>
      <c r="G27" s="65">
        <v>2276008.75</v>
      </c>
      <c r="H27" s="65">
        <v>209376.5</v>
      </c>
      <c r="I27" s="66">
        <f t="shared" si="3"/>
        <v>10.131289686396798</v>
      </c>
    </row>
    <row r="28" spans="1:9" x14ac:dyDescent="0.25">
      <c r="A28" s="67"/>
      <c r="B28" s="68"/>
      <c r="C28" s="64" t="s">
        <v>29</v>
      </c>
      <c r="D28" s="65">
        <v>498175.51</v>
      </c>
      <c r="E28" s="65">
        <v>531821.75</v>
      </c>
      <c r="F28" s="65">
        <v>2867372.51</v>
      </c>
      <c r="G28" s="65">
        <v>3069552.5</v>
      </c>
      <c r="H28" s="65">
        <v>202179.99000000022</v>
      </c>
      <c r="I28" s="66">
        <f t="shared" si="3"/>
        <v>7.0510542071145181</v>
      </c>
    </row>
    <row r="29" spans="1:9" x14ac:dyDescent="0.25">
      <c r="A29" s="67"/>
      <c r="B29" s="63" t="s">
        <v>30</v>
      </c>
      <c r="C29" s="64" t="s">
        <v>31</v>
      </c>
      <c r="D29" s="65">
        <v>2354872</v>
      </c>
      <c r="E29" s="65">
        <v>2287500</v>
      </c>
      <c r="F29" s="65">
        <v>10436122</v>
      </c>
      <c r="G29" s="65">
        <v>10491276</v>
      </c>
      <c r="H29" s="65">
        <v>55154</v>
      </c>
      <c r="I29" s="66">
        <f t="shared" si="3"/>
        <v>0.52849133040031404</v>
      </c>
    </row>
    <row r="30" spans="1:9" x14ac:dyDescent="0.25">
      <c r="A30" s="67"/>
      <c r="B30" s="68"/>
      <c r="C30" s="64" t="s">
        <v>32</v>
      </c>
      <c r="D30" s="65">
        <v>600255</v>
      </c>
      <c r="E30" s="65">
        <v>665440</v>
      </c>
      <c r="F30" s="65">
        <v>2718955</v>
      </c>
      <c r="G30" s="65">
        <v>3200757</v>
      </c>
      <c r="H30" s="65">
        <v>481802</v>
      </c>
      <c r="I30" s="66">
        <f t="shared" si="3"/>
        <v>17.720116736025417</v>
      </c>
    </row>
    <row r="31" spans="1:9" x14ac:dyDescent="0.25">
      <c r="A31" s="67"/>
      <c r="B31" s="73" t="s">
        <v>33</v>
      </c>
      <c r="C31" s="64" t="s">
        <v>34</v>
      </c>
      <c r="D31" s="65">
        <v>305346</v>
      </c>
      <c r="E31" s="65">
        <v>303126</v>
      </c>
      <c r="F31" s="65">
        <v>1487087</v>
      </c>
      <c r="G31" s="65">
        <v>1438801</v>
      </c>
      <c r="H31" s="65">
        <v>-48286</v>
      </c>
      <c r="I31" s="66">
        <f t="shared" si="3"/>
        <v>-3.2470191723819823</v>
      </c>
    </row>
    <row r="32" spans="1:9" x14ac:dyDescent="0.25">
      <c r="A32" s="67"/>
      <c r="B32" s="63" t="s">
        <v>35</v>
      </c>
      <c r="C32" s="64" t="s">
        <v>36</v>
      </c>
      <c r="D32" s="65">
        <v>10706</v>
      </c>
      <c r="E32" s="65">
        <v>10267</v>
      </c>
      <c r="F32" s="65">
        <v>58194</v>
      </c>
      <c r="G32" s="65">
        <v>59548</v>
      </c>
      <c r="H32" s="65">
        <v>1354</v>
      </c>
      <c r="I32" s="66">
        <f t="shared" si="3"/>
        <v>2.3267003471148229</v>
      </c>
    </row>
    <row r="33" spans="1:9" x14ac:dyDescent="0.25">
      <c r="A33" s="67"/>
      <c r="B33" s="67"/>
      <c r="C33" s="64" t="s">
        <v>37</v>
      </c>
      <c r="D33" s="65">
        <v>148834401</v>
      </c>
      <c r="E33" s="65">
        <v>156605268</v>
      </c>
      <c r="F33" s="65">
        <v>810607415</v>
      </c>
      <c r="G33" s="65">
        <v>883857458</v>
      </c>
      <c r="H33" s="65">
        <v>73250043</v>
      </c>
      <c r="I33" s="66">
        <f t="shared" si="3"/>
        <v>9.0364388043501975</v>
      </c>
    </row>
    <row r="34" spans="1:9" x14ac:dyDescent="0.25">
      <c r="A34" s="80"/>
      <c r="B34" s="81"/>
      <c r="C34" s="64" t="s">
        <v>38</v>
      </c>
      <c r="D34" s="65">
        <v>292</v>
      </c>
      <c r="E34" s="65">
        <v>316</v>
      </c>
      <c r="F34" s="65">
        <v>1489</v>
      </c>
      <c r="G34" s="65">
        <v>1632</v>
      </c>
      <c r="H34" s="65">
        <v>143</v>
      </c>
      <c r="I34" s="66">
        <f t="shared" si="3"/>
        <v>9.6037609133646811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1003913</v>
      </c>
      <c r="C7" s="37">
        <v>999069</v>
      </c>
      <c r="D7" s="37">
        <v>6057021</v>
      </c>
      <c r="E7" s="37">
        <v>6181366</v>
      </c>
      <c r="F7" s="10">
        <f>((E7*100)/D7)-100</f>
        <v>2.0529068662631289</v>
      </c>
      <c r="G7" s="1"/>
      <c r="H7" s="1"/>
      <c r="I7" s="1"/>
    </row>
    <row r="8" spans="1:12" x14ac:dyDescent="0.25">
      <c r="A8" s="11" t="s">
        <v>45</v>
      </c>
      <c r="B8" s="38">
        <v>201219</v>
      </c>
      <c r="C8" s="38">
        <v>186205</v>
      </c>
      <c r="D8" s="38">
        <v>1113928</v>
      </c>
      <c r="E8" s="38">
        <v>1130425</v>
      </c>
      <c r="F8" s="13">
        <f t="shared" ref="F8:F35" si="0">((E8*100)/D8)-100</f>
        <v>1.4809754310871028</v>
      </c>
      <c r="G8" s="1"/>
      <c r="H8" s="1"/>
      <c r="I8" s="1"/>
    </row>
    <row r="9" spans="1:12" x14ac:dyDescent="0.25">
      <c r="A9" s="8" t="s">
        <v>46</v>
      </c>
      <c r="B9" s="37">
        <v>121808</v>
      </c>
      <c r="C9" s="37">
        <v>205795</v>
      </c>
      <c r="D9" s="37">
        <v>1782408</v>
      </c>
      <c r="E9" s="37">
        <v>1970430</v>
      </c>
      <c r="F9" s="10">
        <f t="shared" si="0"/>
        <v>10.548763246125461</v>
      </c>
      <c r="G9" s="1"/>
      <c r="H9" s="1"/>
      <c r="I9" s="1"/>
    </row>
    <row r="10" spans="1:12" x14ac:dyDescent="0.25">
      <c r="A10" s="11" t="s">
        <v>47</v>
      </c>
      <c r="B10" s="38">
        <v>383749</v>
      </c>
      <c r="C10" s="38">
        <v>458418</v>
      </c>
      <c r="D10" s="38">
        <v>2387728</v>
      </c>
      <c r="E10" s="38">
        <v>2757535</v>
      </c>
      <c r="F10" s="13">
        <f t="shared" si="0"/>
        <v>15.48781938311231</v>
      </c>
      <c r="G10" s="1"/>
      <c r="H10" s="1"/>
      <c r="I10" s="1"/>
    </row>
    <row r="11" spans="1:12" x14ac:dyDescent="0.25">
      <c r="A11" s="8" t="s">
        <v>48</v>
      </c>
      <c r="B11" s="37">
        <v>5514090</v>
      </c>
      <c r="C11" s="37">
        <v>6545563</v>
      </c>
      <c r="D11" s="37">
        <v>33776513</v>
      </c>
      <c r="E11" s="37">
        <v>37003938</v>
      </c>
      <c r="F11" s="10">
        <f t="shared" si="0"/>
        <v>9.5552344316892572</v>
      </c>
      <c r="G11" s="1"/>
      <c r="H11" s="1"/>
      <c r="I11" s="1"/>
    </row>
    <row r="12" spans="1:12" x14ac:dyDescent="0.25">
      <c r="A12" s="11" t="s">
        <v>49</v>
      </c>
      <c r="B12" s="38">
        <v>310739</v>
      </c>
      <c r="C12" s="38">
        <v>249596</v>
      </c>
      <c r="D12" s="38">
        <v>2103312</v>
      </c>
      <c r="E12" s="38">
        <v>1957184</v>
      </c>
      <c r="F12" s="13">
        <f t="shared" si="0"/>
        <v>-6.9475189605726655</v>
      </c>
      <c r="G12" s="1"/>
      <c r="H12" s="1"/>
      <c r="I12" s="1"/>
    </row>
    <row r="13" spans="1:12" x14ac:dyDescent="0.25">
      <c r="A13" s="8" t="s">
        <v>50</v>
      </c>
      <c r="B13" s="37">
        <v>1162452</v>
      </c>
      <c r="C13" s="37">
        <v>1048341</v>
      </c>
      <c r="D13" s="37">
        <v>5864625</v>
      </c>
      <c r="E13" s="37">
        <v>5648259</v>
      </c>
      <c r="F13" s="10">
        <f t="shared" si="0"/>
        <v>-3.6893407506873785</v>
      </c>
      <c r="G13" s="1"/>
      <c r="H13" s="1"/>
      <c r="I13" s="1"/>
    </row>
    <row r="14" spans="1:12" x14ac:dyDescent="0.25">
      <c r="A14" s="11" t="s">
        <v>51</v>
      </c>
      <c r="B14" s="38">
        <v>3733921</v>
      </c>
      <c r="C14" s="38">
        <v>3767402</v>
      </c>
      <c r="D14" s="38">
        <v>20844073</v>
      </c>
      <c r="E14" s="38">
        <v>22455547</v>
      </c>
      <c r="F14" s="13">
        <f t="shared" si="0"/>
        <v>7.7310897922877189</v>
      </c>
      <c r="G14" s="1"/>
      <c r="H14" s="1"/>
      <c r="I14" s="1"/>
    </row>
    <row r="15" spans="1:12" x14ac:dyDescent="0.25">
      <c r="A15" s="8" t="s">
        <v>52</v>
      </c>
      <c r="B15" s="37">
        <v>3401247</v>
      </c>
      <c r="C15" s="37">
        <v>2960668</v>
      </c>
      <c r="D15" s="37">
        <v>16042285</v>
      </c>
      <c r="E15" s="37">
        <v>17228229</v>
      </c>
      <c r="F15" s="10">
        <f t="shared" si="0"/>
        <v>7.3926127107204422</v>
      </c>
      <c r="G15" s="1"/>
      <c r="H15" s="1"/>
      <c r="I15" s="1"/>
    </row>
    <row r="16" spans="1:12" x14ac:dyDescent="0.25">
      <c r="A16" s="11" t="s">
        <v>53</v>
      </c>
      <c r="B16" s="38">
        <v>1560842</v>
      </c>
      <c r="C16" s="38">
        <v>1665174</v>
      </c>
      <c r="D16" s="38">
        <v>9333122</v>
      </c>
      <c r="E16" s="38">
        <v>10220002</v>
      </c>
      <c r="F16" s="13">
        <f t="shared" si="0"/>
        <v>9.5025008780555993</v>
      </c>
      <c r="G16" s="1"/>
      <c r="H16" s="1"/>
      <c r="I16" s="1"/>
    </row>
    <row r="17" spans="1:9" x14ac:dyDescent="0.25">
      <c r="A17" s="8" t="s">
        <v>54</v>
      </c>
      <c r="B17" s="37">
        <v>979939</v>
      </c>
      <c r="C17" s="37">
        <v>1144594</v>
      </c>
      <c r="D17" s="37">
        <v>5644055</v>
      </c>
      <c r="E17" s="37">
        <v>6617773</v>
      </c>
      <c r="F17" s="10">
        <f t="shared" si="0"/>
        <v>17.252099775781772</v>
      </c>
      <c r="G17" s="1"/>
      <c r="H17" s="1"/>
      <c r="I17" s="1"/>
    </row>
    <row r="18" spans="1:9" x14ac:dyDescent="0.25">
      <c r="A18" s="11" t="s">
        <v>55</v>
      </c>
      <c r="B18" s="38">
        <v>218653</v>
      </c>
      <c r="C18" s="38">
        <v>168316</v>
      </c>
      <c r="D18" s="38">
        <v>1309923</v>
      </c>
      <c r="E18" s="38">
        <v>1355764</v>
      </c>
      <c r="F18" s="13">
        <f t="shared" si="0"/>
        <v>3.499518673998395</v>
      </c>
      <c r="G18" s="1"/>
      <c r="H18" s="1"/>
      <c r="I18" s="1"/>
    </row>
    <row r="19" spans="1:9" x14ac:dyDescent="0.25">
      <c r="A19" s="8" t="s">
        <v>56</v>
      </c>
      <c r="B19" s="37">
        <v>922470</v>
      </c>
      <c r="C19" s="37">
        <v>754210</v>
      </c>
      <c r="D19" s="37">
        <v>5991883</v>
      </c>
      <c r="E19" s="37">
        <v>5394453</v>
      </c>
      <c r="F19" s="10">
        <f t="shared" si="0"/>
        <v>-9.9706553015137303</v>
      </c>
      <c r="G19" s="1"/>
      <c r="H19" s="1"/>
      <c r="I19" s="1"/>
    </row>
    <row r="20" spans="1:9" x14ac:dyDescent="0.25">
      <c r="A20" s="11" t="s">
        <v>57</v>
      </c>
      <c r="B20" s="38">
        <v>1142503</v>
      </c>
      <c r="C20" s="38">
        <v>1444813</v>
      </c>
      <c r="D20" s="38">
        <v>7514991</v>
      </c>
      <c r="E20" s="38">
        <v>7640332</v>
      </c>
      <c r="F20" s="13">
        <f t="shared" si="0"/>
        <v>1.6678795756375422</v>
      </c>
      <c r="G20" s="1"/>
      <c r="H20" s="1"/>
      <c r="I20" s="1"/>
    </row>
    <row r="21" spans="1:9" x14ac:dyDescent="0.25">
      <c r="A21" s="8" t="s">
        <v>58</v>
      </c>
      <c r="B21" s="37">
        <v>2354997</v>
      </c>
      <c r="C21" s="37">
        <v>2324696</v>
      </c>
      <c r="D21" s="37">
        <v>9833341</v>
      </c>
      <c r="E21" s="37">
        <v>11830695</v>
      </c>
      <c r="F21" s="10">
        <f t="shared" si="0"/>
        <v>20.31205873975081</v>
      </c>
      <c r="G21" s="1"/>
      <c r="H21" s="1"/>
      <c r="I21" s="1"/>
    </row>
    <row r="22" spans="1:9" x14ac:dyDescent="0.25">
      <c r="A22" s="11" t="s">
        <v>59</v>
      </c>
      <c r="B22" s="38">
        <v>1693847</v>
      </c>
      <c r="C22" s="38">
        <v>2093478</v>
      </c>
      <c r="D22" s="38">
        <v>10874585</v>
      </c>
      <c r="E22" s="38">
        <v>11637631</v>
      </c>
      <c r="F22" s="13">
        <f t="shared" si="0"/>
        <v>7.0167827094091422</v>
      </c>
      <c r="G22" s="1"/>
      <c r="H22" s="1"/>
      <c r="I22" s="1"/>
    </row>
    <row r="23" spans="1:9" x14ac:dyDescent="0.25">
      <c r="A23" s="8" t="s">
        <v>60</v>
      </c>
      <c r="B23" s="37">
        <v>159915</v>
      </c>
      <c r="C23" s="37">
        <v>330355</v>
      </c>
      <c r="D23" s="37">
        <v>1166771</v>
      </c>
      <c r="E23" s="37">
        <v>1426133</v>
      </c>
      <c r="F23" s="10">
        <f t="shared" si="0"/>
        <v>22.229040660078113</v>
      </c>
      <c r="G23" s="1"/>
      <c r="H23" s="1"/>
      <c r="I23" s="1"/>
    </row>
    <row r="24" spans="1:9" x14ac:dyDescent="0.25">
      <c r="A24" s="11" t="s">
        <v>61</v>
      </c>
      <c r="B24" s="38">
        <v>198540</v>
      </c>
      <c r="C24" s="38">
        <v>186100</v>
      </c>
      <c r="D24" s="38">
        <v>999242</v>
      </c>
      <c r="E24" s="38">
        <v>911668</v>
      </c>
      <c r="F24" s="13">
        <f t="shared" si="0"/>
        <v>-8.7640431447036917</v>
      </c>
      <c r="G24" s="1"/>
      <c r="H24" s="1"/>
      <c r="I24" s="1"/>
    </row>
    <row r="25" spans="1:9" x14ac:dyDescent="0.25">
      <c r="A25" s="8" t="s">
        <v>62</v>
      </c>
      <c r="B25" s="37">
        <v>77385</v>
      </c>
      <c r="C25" s="37">
        <v>69989</v>
      </c>
      <c r="D25" s="37">
        <v>416788</v>
      </c>
      <c r="E25" s="37">
        <v>402233</v>
      </c>
      <c r="F25" s="10">
        <f t="shared" si="0"/>
        <v>-3.4921830762881854</v>
      </c>
      <c r="G25" s="1"/>
      <c r="H25" s="1"/>
      <c r="I25" s="1"/>
    </row>
    <row r="26" spans="1:9" x14ac:dyDescent="0.25">
      <c r="A26" s="11" t="s">
        <v>63</v>
      </c>
      <c r="B26" s="38">
        <v>186486</v>
      </c>
      <c r="C26" s="38">
        <v>144947</v>
      </c>
      <c r="D26" s="38">
        <v>1021828</v>
      </c>
      <c r="E26" s="38">
        <v>1052227</v>
      </c>
      <c r="F26" s="13">
        <f t="shared" si="0"/>
        <v>2.9749625181537453</v>
      </c>
      <c r="G26" s="1"/>
      <c r="H26" s="1"/>
      <c r="I26" s="1"/>
    </row>
    <row r="27" spans="1:9" x14ac:dyDescent="0.25">
      <c r="A27" s="8" t="s">
        <v>64</v>
      </c>
      <c r="B27" s="37">
        <v>373189</v>
      </c>
      <c r="C27" s="37">
        <v>280004</v>
      </c>
      <c r="D27" s="37">
        <v>1924701</v>
      </c>
      <c r="E27" s="37">
        <v>1810790</v>
      </c>
      <c r="F27" s="10">
        <f t="shared" si="0"/>
        <v>-5.9183738149457952</v>
      </c>
      <c r="G27" s="1"/>
      <c r="H27" s="1"/>
      <c r="I27" s="1"/>
    </row>
    <row r="28" spans="1:9" x14ac:dyDescent="0.25">
      <c r="A28" s="11" t="s">
        <v>65</v>
      </c>
      <c r="B28" s="38">
        <v>1212703</v>
      </c>
      <c r="C28" s="38">
        <v>1047860</v>
      </c>
      <c r="D28" s="38">
        <v>7835249</v>
      </c>
      <c r="E28" s="38">
        <v>7004410</v>
      </c>
      <c r="F28" s="13">
        <f t="shared" si="0"/>
        <v>-10.60386211082762</v>
      </c>
      <c r="G28" s="1"/>
      <c r="H28" s="1"/>
      <c r="I28" s="1"/>
    </row>
    <row r="29" spans="1:9" x14ac:dyDescent="0.25">
      <c r="A29" s="8" t="s">
        <v>66</v>
      </c>
      <c r="B29" s="37">
        <v>472297</v>
      </c>
      <c r="C29" s="37">
        <v>437845</v>
      </c>
      <c r="D29" s="37">
        <v>2372271</v>
      </c>
      <c r="E29" s="37">
        <v>2593593</v>
      </c>
      <c r="F29" s="10">
        <f t="shared" si="0"/>
        <v>9.3295411864833255</v>
      </c>
      <c r="G29" s="1"/>
      <c r="H29" s="1"/>
      <c r="I29" s="1"/>
    </row>
    <row r="30" spans="1:9" x14ac:dyDescent="0.25">
      <c r="A30" s="11" t="s">
        <v>67</v>
      </c>
      <c r="B30" s="38">
        <v>325258</v>
      </c>
      <c r="C30" s="38">
        <v>348178</v>
      </c>
      <c r="D30" s="38">
        <v>2090512</v>
      </c>
      <c r="E30" s="38">
        <v>2384842</v>
      </c>
      <c r="F30" s="13">
        <f t="shared" si="0"/>
        <v>14.079326021567923</v>
      </c>
      <c r="G30" s="1"/>
      <c r="H30" s="1"/>
      <c r="I30" s="1"/>
    </row>
    <row r="31" spans="1:9" x14ac:dyDescent="0.25">
      <c r="A31" s="8" t="s">
        <v>68</v>
      </c>
      <c r="B31" s="37">
        <v>2618261</v>
      </c>
      <c r="C31" s="37">
        <v>2855272</v>
      </c>
      <c r="D31" s="37">
        <v>16258085</v>
      </c>
      <c r="E31" s="37">
        <v>15130027</v>
      </c>
      <c r="F31" s="10">
        <f t="shared" si="0"/>
        <v>-6.938443242239174</v>
      </c>
      <c r="G31" s="1"/>
      <c r="H31" s="1"/>
      <c r="I31" s="1"/>
    </row>
    <row r="32" spans="1:9" x14ac:dyDescent="0.25">
      <c r="A32" s="11" t="s">
        <v>69</v>
      </c>
      <c r="B32" s="38">
        <v>5362240</v>
      </c>
      <c r="C32" s="38">
        <v>5747878</v>
      </c>
      <c r="D32" s="38">
        <v>30041349</v>
      </c>
      <c r="E32" s="38">
        <v>32224416</v>
      </c>
      <c r="F32" s="13">
        <f t="shared" si="0"/>
        <v>7.2668740674727985</v>
      </c>
      <c r="G32" s="1"/>
      <c r="H32" s="1"/>
      <c r="I32" s="1"/>
    </row>
    <row r="33" spans="1:9" x14ac:dyDescent="0.25">
      <c r="A33" s="8" t="s">
        <v>70</v>
      </c>
      <c r="B33" s="37">
        <v>415404</v>
      </c>
      <c r="C33" s="37">
        <v>429580</v>
      </c>
      <c r="D33" s="37">
        <v>2127145</v>
      </c>
      <c r="E33" s="37">
        <v>2204436</v>
      </c>
      <c r="F33" s="10">
        <f t="shared" si="0"/>
        <v>3.633555775464302</v>
      </c>
      <c r="G33" s="1"/>
      <c r="H33" s="1"/>
      <c r="I33" s="1"/>
    </row>
    <row r="34" spans="1:9" x14ac:dyDescent="0.25">
      <c r="A34" s="11" t="s">
        <v>71</v>
      </c>
      <c r="B34" s="38">
        <v>37852</v>
      </c>
      <c r="C34" s="38">
        <v>67065</v>
      </c>
      <c r="D34" s="38">
        <v>352723</v>
      </c>
      <c r="E34" s="38">
        <v>371665</v>
      </c>
      <c r="F34" s="13">
        <f t="shared" si="0"/>
        <v>5.3702196908055271</v>
      </c>
      <c r="G34" s="1"/>
      <c r="H34" s="1"/>
      <c r="I34" s="1"/>
    </row>
    <row r="35" spans="1:9" x14ac:dyDescent="0.25">
      <c r="A35" s="14" t="s">
        <v>72</v>
      </c>
      <c r="B35" s="15">
        <f>SUM(B7:B34)</f>
        <v>36145919</v>
      </c>
      <c r="C35" s="15">
        <f t="shared" ref="C35:E35" si="1">SUM(C7:C34)</f>
        <v>37961411</v>
      </c>
      <c r="D35" s="15">
        <f t="shared" si="1"/>
        <v>207080457</v>
      </c>
      <c r="E35" s="15">
        <f t="shared" si="1"/>
        <v>218546003</v>
      </c>
      <c r="F35" s="16">
        <f t="shared" si="0"/>
        <v>5.5367590771735706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6181366</v>
      </c>
      <c r="C38" s="41">
        <f>D7</f>
        <v>6057021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37003938</v>
      </c>
      <c r="G38" s="42">
        <f>LOOKUP(E38,$A$38:$A$65,$C$38:$C$65)</f>
        <v>33776513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1130425</v>
      </c>
      <c r="C39" s="41">
        <f t="shared" ref="C39:C65" si="5">D8</f>
        <v>1113928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32224416</v>
      </c>
      <c r="G39" s="42">
        <f t="shared" ref="G39:G65" si="8">LOOKUP(E39,$A$38:$A$65,$C$38:$C$65)</f>
        <v>30041349</v>
      </c>
    </row>
    <row r="40" spans="1:9" x14ac:dyDescent="0.25">
      <c r="A40" s="42" t="str">
        <f t="shared" si="3"/>
        <v>ALMERIA</v>
      </c>
      <c r="B40" s="41">
        <f t="shared" si="4"/>
        <v>1970430</v>
      </c>
      <c r="C40" s="41">
        <f t="shared" si="5"/>
        <v>1782408</v>
      </c>
      <c r="D40" s="41">
        <f t="shared" si="6"/>
        <v>19</v>
      </c>
      <c r="E40" s="42" t="str">
        <f t="shared" si="2"/>
        <v>BARCELONA</v>
      </c>
      <c r="F40" s="42">
        <f t="shared" si="7"/>
        <v>22455547</v>
      </c>
      <c r="G40" s="42">
        <f t="shared" si="8"/>
        <v>20844073</v>
      </c>
    </row>
    <row r="41" spans="1:9" x14ac:dyDescent="0.25">
      <c r="A41" s="42" t="str">
        <f t="shared" si="3"/>
        <v>AVILES</v>
      </c>
      <c r="B41" s="41">
        <f t="shared" si="4"/>
        <v>2757535</v>
      </c>
      <c r="C41" s="41">
        <f t="shared" si="5"/>
        <v>2387728</v>
      </c>
      <c r="D41" s="41">
        <f t="shared" si="6"/>
        <v>15</v>
      </c>
      <c r="E41" s="42" t="str">
        <f t="shared" si="2"/>
        <v>BILBAO</v>
      </c>
      <c r="F41" s="42">
        <f t="shared" si="7"/>
        <v>17228229</v>
      </c>
      <c r="G41" s="42">
        <f t="shared" si="8"/>
        <v>16042285</v>
      </c>
    </row>
    <row r="42" spans="1:9" x14ac:dyDescent="0.25">
      <c r="A42" s="42" t="str">
        <f t="shared" si="3"/>
        <v>BAHIA DE ALGECIRAS</v>
      </c>
      <c r="B42" s="41">
        <f t="shared" si="4"/>
        <v>37003938</v>
      </c>
      <c r="C42" s="41">
        <f t="shared" si="5"/>
        <v>33776513</v>
      </c>
      <c r="D42" s="41">
        <f t="shared" si="6"/>
        <v>1</v>
      </c>
      <c r="E42" s="42" t="str">
        <f t="shared" si="2"/>
        <v>TARRAGONA</v>
      </c>
      <c r="F42" s="42">
        <f t="shared" si="7"/>
        <v>15130027</v>
      </c>
      <c r="G42" s="42">
        <f t="shared" si="8"/>
        <v>16258085</v>
      </c>
    </row>
    <row r="43" spans="1:9" x14ac:dyDescent="0.25">
      <c r="A43" s="42" t="str">
        <f t="shared" si="3"/>
        <v>BAHIA DE CADIZ</v>
      </c>
      <c r="B43" s="41">
        <f t="shared" si="4"/>
        <v>1957184</v>
      </c>
      <c r="C43" s="41">
        <f t="shared" si="5"/>
        <v>2103312</v>
      </c>
      <c r="D43" s="41">
        <f t="shared" si="6"/>
        <v>20</v>
      </c>
      <c r="E43" s="42" t="str">
        <f t="shared" si="2"/>
        <v>HUELVA</v>
      </c>
      <c r="F43" s="42">
        <f t="shared" si="7"/>
        <v>11830695</v>
      </c>
      <c r="G43" s="42">
        <f t="shared" si="8"/>
        <v>9833341</v>
      </c>
    </row>
    <row r="44" spans="1:9" x14ac:dyDescent="0.25">
      <c r="A44" s="42" t="str">
        <f t="shared" si="3"/>
        <v>BALEARES</v>
      </c>
      <c r="B44" s="41">
        <f t="shared" si="4"/>
        <v>5648259</v>
      </c>
      <c r="C44" s="41">
        <f t="shared" si="5"/>
        <v>5864625</v>
      </c>
      <c r="D44" s="41">
        <f t="shared" si="6"/>
        <v>13</v>
      </c>
      <c r="E44" s="42" t="str">
        <f t="shared" si="2"/>
        <v>LAS PALMAS</v>
      </c>
      <c r="F44" s="42">
        <f t="shared" si="7"/>
        <v>11637631</v>
      </c>
      <c r="G44" s="42">
        <f t="shared" si="8"/>
        <v>10874585</v>
      </c>
    </row>
    <row r="45" spans="1:9" x14ac:dyDescent="0.25">
      <c r="A45" s="42" t="str">
        <f t="shared" si="3"/>
        <v>BARCELONA</v>
      </c>
      <c r="B45" s="41">
        <f t="shared" si="4"/>
        <v>22455547</v>
      </c>
      <c r="C45" s="41">
        <f t="shared" si="5"/>
        <v>20844073</v>
      </c>
      <c r="D45" s="41">
        <f t="shared" si="6"/>
        <v>3</v>
      </c>
      <c r="E45" s="42" t="str">
        <f t="shared" si="2"/>
        <v>CARTAGENA</v>
      </c>
      <c r="F45" s="42">
        <f t="shared" si="7"/>
        <v>10220002</v>
      </c>
      <c r="G45" s="42">
        <f t="shared" si="8"/>
        <v>9333122</v>
      </c>
    </row>
    <row r="46" spans="1:9" x14ac:dyDescent="0.25">
      <c r="A46" s="42" t="str">
        <f t="shared" si="3"/>
        <v>BILBAO</v>
      </c>
      <c r="B46" s="41">
        <f t="shared" si="4"/>
        <v>17228229</v>
      </c>
      <c r="C46" s="41">
        <f t="shared" si="5"/>
        <v>16042285</v>
      </c>
      <c r="D46" s="41">
        <f t="shared" si="6"/>
        <v>4</v>
      </c>
      <c r="E46" s="42" t="str">
        <f t="shared" si="2"/>
        <v>GIJON</v>
      </c>
      <c r="F46" s="42">
        <f t="shared" si="7"/>
        <v>7640332</v>
      </c>
      <c r="G46" s="42">
        <f t="shared" si="8"/>
        <v>7514991</v>
      </c>
    </row>
    <row r="47" spans="1:9" x14ac:dyDescent="0.25">
      <c r="A47" s="42" t="str">
        <f t="shared" si="3"/>
        <v>CARTAGENA</v>
      </c>
      <c r="B47" s="41">
        <f t="shared" si="4"/>
        <v>10220002</v>
      </c>
      <c r="C47" s="41">
        <f t="shared" si="5"/>
        <v>9333122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7004410</v>
      </c>
      <c r="G47" s="42">
        <f t="shared" si="8"/>
        <v>7835249</v>
      </c>
    </row>
    <row r="48" spans="1:9" x14ac:dyDescent="0.25">
      <c r="A48" s="42" t="str">
        <f t="shared" si="3"/>
        <v>CASTELLON</v>
      </c>
      <c r="B48" s="41">
        <f t="shared" si="4"/>
        <v>6617773</v>
      </c>
      <c r="C48" s="41">
        <f t="shared" si="5"/>
        <v>5644055</v>
      </c>
      <c r="D48" s="41">
        <f t="shared" si="6"/>
        <v>11</v>
      </c>
      <c r="E48" s="42" t="str">
        <f t="shared" si="2"/>
        <v>CASTELLON</v>
      </c>
      <c r="F48" s="42">
        <f t="shared" si="7"/>
        <v>6617773</v>
      </c>
      <c r="G48" s="42">
        <f t="shared" si="8"/>
        <v>5644055</v>
      </c>
    </row>
    <row r="49" spans="1:7" x14ac:dyDescent="0.25">
      <c r="A49" s="42" t="str">
        <f t="shared" si="3"/>
        <v>CEUTA</v>
      </c>
      <c r="B49" s="41">
        <f t="shared" si="4"/>
        <v>1355764</v>
      </c>
      <c r="C49" s="41">
        <f t="shared" si="5"/>
        <v>1309923</v>
      </c>
      <c r="D49" s="41">
        <f t="shared" si="6"/>
        <v>23</v>
      </c>
      <c r="E49" s="42" t="str">
        <f t="shared" si="2"/>
        <v>A CORUÑA</v>
      </c>
      <c r="F49" s="42">
        <f t="shared" si="7"/>
        <v>6181366</v>
      </c>
      <c r="G49" s="42">
        <f t="shared" si="8"/>
        <v>6057021</v>
      </c>
    </row>
    <row r="50" spans="1:7" x14ac:dyDescent="0.25">
      <c r="A50" s="42" t="str">
        <f t="shared" si="3"/>
        <v>FERROL-SAN CIBRAO</v>
      </c>
      <c r="B50" s="41">
        <f t="shared" si="4"/>
        <v>5394453</v>
      </c>
      <c r="C50" s="41">
        <f t="shared" si="5"/>
        <v>5991883</v>
      </c>
      <c r="D50" s="41">
        <f t="shared" si="6"/>
        <v>14</v>
      </c>
      <c r="E50" s="42" t="str">
        <f t="shared" si="2"/>
        <v>BALEARES</v>
      </c>
      <c r="F50" s="42">
        <f t="shared" si="7"/>
        <v>5648259</v>
      </c>
      <c r="G50" s="42">
        <f t="shared" si="8"/>
        <v>5864625</v>
      </c>
    </row>
    <row r="51" spans="1:7" x14ac:dyDescent="0.25">
      <c r="A51" s="42" t="str">
        <f t="shared" si="3"/>
        <v>GIJON</v>
      </c>
      <c r="B51" s="41">
        <f t="shared" si="4"/>
        <v>7640332</v>
      </c>
      <c r="C51" s="41">
        <f t="shared" si="5"/>
        <v>7514991</v>
      </c>
      <c r="D51" s="41">
        <f t="shared" si="6"/>
        <v>9</v>
      </c>
      <c r="E51" s="42" t="str">
        <f t="shared" si="2"/>
        <v>FERROL-SAN CIBRAO</v>
      </c>
      <c r="F51" s="42">
        <f t="shared" si="7"/>
        <v>5394453</v>
      </c>
      <c r="G51" s="42">
        <f t="shared" si="8"/>
        <v>5991883</v>
      </c>
    </row>
    <row r="52" spans="1:7" x14ac:dyDescent="0.25">
      <c r="A52" s="42" t="str">
        <f t="shared" si="3"/>
        <v>HUELVA</v>
      </c>
      <c r="B52" s="41">
        <f t="shared" si="4"/>
        <v>11830695</v>
      </c>
      <c r="C52" s="41">
        <f t="shared" si="5"/>
        <v>9833341</v>
      </c>
      <c r="D52" s="41">
        <f t="shared" si="6"/>
        <v>6</v>
      </c>
      <c r="E52" s="42" t="str">
        <f t="shared" si="2"/>
        <v>AVILES</v>
      </c>
      <c r="F52" s="42">
        <f t="shared" si="7"/>
        <v>2757535</v>
      </c>
      <c r="G52" s="42">
        <f t="shared" si="8"/>
        <v>2387728</v>
      </c>
    </row>
    <row r="53" spans="1:7" x14ac:dyDescent="0.25">
      <c r="A53" s="42" t="str">
        <f t="shared" si="3"/>
        <v>LAS PALMAS</v>
      </c>
      <c r="B53" s="41">
        <f t="shared" si="4"/>
        <v>11637631</v>
      </c>
      <c r="C53" s="41">
        <f t="shared" si="5"/>
        <v>10874585</v>
      </c>
      <c r="D53" s="41">
        <f t="shared" si="6"/>
        <v>7</v>
      </c>
      <c r="E53" s="42" t="str">
        <f t="shared" si="2"/>
        <v>SANTANDER</v>
      </c>
      <c r="F53" s="42">
        <f t="shared" si="7"/>
        <v>2593593</v>
      </c>
      <c r="G53" s="42">
        <f t="shared" si="8"/>
        <v>2372271</v>
      </c>
    </row>
    <row r="54" spans="1:7" x14ac:dyDescent="0.25">
      <c r="A54" s="42" t="str">
        <f t="shared" si="3"/>
        <v>MALAGA</v>
      </c>
      <c r="B54" s="41">
        <f t="shared" si="4"/>
        <v>1426133</v>
      </c>
      <c r="C54" s="41">
        <f t="shared" si="5"/>
        <v>1166771</v>
      </c>
      <c r="D54" s="41">
        <f t="shared" si="6"/>
        <v>22</v>
      </c>
      <c r="E54" s="42" t="str">
        <f t="shared" si="2"/>
        <v>SEVILLA</v>
      </c>
      <c r="F54" s="42">
        <f t="shared" si="7"/>
        <v>2384842</v>
      </c>
      <c r="G54" s="42">
        <f t="shared" si="8"/>
        <v>2090512</v>
      </c>
    </row>
    <row r="55" spans="1:7" x14ac:dyDescent="0.25">
      <c r="A55" s="42" t="str">
        <f t="shared" si="3"/>
        <v>MARIN Y RIA DE PONTEVEDRA</v>
      </c>
      <c r="B55" s="41">
        <f t="shared" si="4"/>
        <v>911668</v>
      </c>
      <c r="C55" s="41">
        <f t="shared" si="5"/>
        <v>999242</v>
      </c>
      <c r="D55" s="41">
        <f t="shared" si="6"/>
        <v>26</v>
      </c>
      <c r="E55" s="42" t="str">
        <f t="shared" si="2"/>
        <v>VIGO</v>
      </c>
      <c r="F55" s="42">
        <f t="shared" si="7"/>
        <v>2204436</v>
      </c>
      <c r="G55" s="42">
        <f t="shared" si="8"/>
        <v>2127145</v>
      </c>
    </row>
    <row r="56" spans="1:7" x14ac:dyDescent="0.25">
      <c r="A56" s="42" t="str">
        <f t="shared" si="3"/>
        <v>MELILLA</v>
      </c>
      <c r="B56" s="41">
        <f t="shared" si="4"/>
        <v>402233</v>
      </c>
      <c r="C56" s="41">
        <f t="shared" si="5"/>
        <v>416788</v>
      </c>
      <c r="D56" s="41">
        <f t="shared" si="6"/>
        <v>27</v>
      </c>
      <c r="E56" s="42" t="str">
        <f t="shared" si="2"/>
        <v>ALMERIA</v>
      </c>
      <c r="F56" s="42">
        <f t="shared" si="7"/>
        <v>1970430</v>
      </c>
      <c r="G56" s="42">
        <f t="shared" si="8"/>
        <v>1782408</v>
      </c>
    </row>
    <row r="57" spans="1:7" x14ac:dyDescent="0.25">
      <c r="A57" s="42" t="str">
        <f t="shared" si="3"/>
        <v>MOTRIL</v>
      </c>
      <c r="B57" s="41">
        <f t="shared" si="4"/>
        <v>1052227</v>
      </c>
      <c r="C57" s="41">
        <f t="shared" si="5"/>
        <v>1021828</v>
      </c>
      <c r="D57" s="41">
        <f t="shared" si="6"/>
        <v>25</v>
      </c>
      <c r="E57" s="42" t="str">
        <f t="shared" si="2"/>
        <v>BAHIA DE CADIZ</v>
      </c>
      <c r="F57" s="42">
        <f t="shared" si="7"/>
        <v>1957184</v>
      </c>
      <c r="G57" s="42">
        <f t="shared" si="8"/>
        <v>2103312</v>
      </c>
    </row>
    <row r="58" spans="1:7" x14ac:dyDescent="0.25">
      <c r="A58" s="42" t="str">
        <f t="shared" si="3"/>
        <v>PASAIA</v>
      </c>
      <c r="B58" s="41">
        <f t="shared" si="4"/>
        <v>1810790</v>
      </c>
      <c r="C58" s="41">
        <f t="shared" si="5"/>
        <v>1924701</v>
      </c>
      <c r="D58" s="41">
        <f t="shared" si="6"/>
        <v>21</v>
      </c>
      <c r="E58" s="42" t="str">
        <f t="shared" si="2"/>
        <v>PASAIA</v>
      </c>
      <c r="F58" s="42">
        <f t="shared" si="7"/>
        <v>1810790</v>
      </c>
      <c r="G58" s="42">
        <f t="shared" si="8"/>
        <v>1924701</v>
      </c>
    </row>
    <row r="59" spans="1:7" x14ac:dyDescent="0.25">
      <c r="A59" s="42" t="str">
        <f t="shared" si="3"/>
        <v>SANTA CRUZ DE TENERIFE</v>
      </c>
      <c r="B59" s="41">
        <f t="shared" si="4"/>
        <v>7004410</v>
      </c>
      <c r="C59" s="41">
        <f t="shared" si="5"/>
        <v>7835249</v>
      </c>
      <c r="D59" s="41">
        <f t="shared" si="6"/>
        <v>10</v>
      </c>
      <c r="E59" s="42" t="str">
        <f t="shared" si="2"/>
        <v>MALAGA</v>
      </c>
      <c r="F59" s="42">
        <f t="shared" si="7"/>
        <v>1426133</v>
      </c>
      <c r="G59" s="42">
        <f t="shared" si="8"/>
        <v>1166771</v>
      </c>
    </row>
    <row r="60" spans="1:7" x14ac:dyDescent="0.25">
      <c r="A60" s="42" t="str">
        <f t="shared" si="3"/>
        <v>SANTANDER</v>
      </c>
      <c r="B60" s="41">
        <f t="shared" si="4"/>
        <v>2593593</v>
      </c>
      <c r="C60" s="41">
        <f t="shared" si="5"/>
        <v>2372271</v>
      </c>
      <c r="D60" s="41">
        <f t="shared" si="6"/>
        <v>16</v>
      </c>
      <c r="E60" s="42" t="str">
        <f t="shared" si="2"/>
        <v>CEUTA</v>
      </c>
      <c r="F60" s="42">
        <f t="shared" si="7"/>
        <v>1355764</v>
      </c>
      <c r="G60" s="42">
        <f t="shared" si="8"/>
        <v>1309923</v>
      </c>
    </row>
    <row r="61" spans="1:7" x14ac:dyDescent="0.25">
      <c r="A61" s="42" t="str">
        <f t="shared" si="3"/>
        <v>SEVILLA</v>
      </c>
      <c r="B61" s="41">
        <f t="shared" si="4"/>
        <v>2384842</v>
      </c>
      <c r="C61" s="41">
        <f t="shared" si="5"/>
        <v>2090512</v>
      </c>
      <c r="D61" s="41">
        <f t="shared" si="6"/>
        <v>17</v>
      </c>
      <c r="E61" s="42" t="str">
        <f t="shared" si="2"/>
        <v>ALICANTE</v>
      </c>
      <c r="F61" s="42">
        <f t="shared" si="7"/>
        <v>1130425</v>
      </c>
      <c r="G61" s="42">
        <f t="shared" si="8"/>
        <v>1113928</v>
      </c>
    </row>
    <row r="62" spans="1:7" x14ac:dyDescent="0.25">
      <c r="A62" s="42" t="str">
        <f t="shared" si="3"/>
        <v>TARRAGONA</v>
      </c>
      <c r="B62" s="41">
        <f t="shared" si="4"/>
        <v>15130027</v>
      </c>
      <c r="C62" s="41">
        <f t="shared" si="5"/>
        <v>16258085</v>
      </c>
      <c r="D62" s="41">
        <f t="shared" si="6"/>
        <v>5</v>
      </c>
      <c r="E62" s="42" t="str">
        <f t="shared" si="2"/>
        <v>MOTRIL</v>
      </c>
      <c r="F62" s="42">
        <f t="shared" si="7"/>
        <v>1052227</v>
      </c>
      <c r="G62" s="42">
        <f t="shared" si="8"/>
        <v>1021828</v>
      </c>
    </row>
    <row r="63" spans="1:7" x14ac:dyDescent="0.25">
      <c r="A63" s="42" t="str">
        <f t="shared" si="3"/>
        <v>VALENCIA</v>
      </c>
      <c r="B63" s="41">
        <f t="shared" si="4"/>
        <v>32224416</v>
      </c>
      <c r="C63" s="41">
        <f t="shared" si="5"/>
        <v>30041349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911668</v>
      </c>
      <c r="G63" s="42">
        <f t="shared" si="8"/>
        <v>999242</v>
      </c>
    </row>
    <row r="64" spans="1:7" x14ac:dyDescent="0.25">
      <c r="A64" s="42" t="str">
        <f t="shared" si="3"/>
        <v>VIGO</v>
      </c>
      <c r="B64" s="41">
        <f t="shared" si="4"/>
        <v>2204436</v>
      </c>
      <c r="C64" s="41">
        <f t="shared" si="5"/>
        <v>2127145</v>
      </c>
      <c r="D64" s="41">
        <f t="shared" si="6"/>
        <v>18</v>
      </c>
      <c r="E64" s="42" t="str">
        <f t="shared" si="2"/>
        <v>MELILLA</v>
      </c>
      <c r="F64" s="42">
        <f t="shared" si="7"/>
        <v>402233</v>
      </c>
      <c r="G64" s="42">
        <f t="shared" si="8"/>
        <v>416788</v>
      </c>
    </row>
    <row r="65" spans="1:7" x14ac:dyDescent="0.25">
      <c r="A65" s="42" t="str">
        <f t="shared" si="3"/>
        <v>VILAGARCIA</v>
      </c>
      <c r="B65" s="41">
        <f t="shared" si="4"/>
        <v>371665</v>
      </c>
      <c r="C65" s="41">
        <f t="shared" si="5"/>
        <v>352723</v>
      </c>
      <c r="D65" s="41">
        <f t="shared" si="6"/>
        <v>28</v>
      </c>
      <c r="E65" s="42" t="str">
        <f t="shared" si="2"/>
        <v>VILAGARCIA</v>
      </c>
      <c r="F65" s="42">
        <f t="shared" si="7"/>
        <v>371665</v>
      </c>
      <c r="G65" s="42">
        <f t="shared" si="8"/>
        <v>352723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966146</v>
      </c>
      <c r="C7" s="37">
        <v>966505</v>
      </c>
      <c r="D7" s="37">
        <v>5876027</v>
      </c>
      <c r="E7" s="37">
        <v>6009027</v>
      </c>
      <c r="F7" s="10">
        <f>((E7*100)/D7)-100</f>
        <v>2.2634341196866501</v>
      </c>
      <c r="G7" s="1"/>
      <c r="H7" s="1"/>
      <c r="I7" s="1"/>
    </row>
    <row r="8" spans="1:12" x14ac:dyDescent="0.25">
      <c r="A8" s="11" t="s">
        <v>45</v>
      </c>
      <c r="B8" s="38">
        <v>200138</v>
      </c>
      <c r="C8" s="38">
        <v>186055</v>
      </c>
      <c r="D8" s="38">
        <v>1107221</v>
      </c>
      <c r="E8" s="38">
        <v>1126218</v>
      </c>
      <c r="F8" s="13">
        <f t="shared" ref="F8:F35" si="0">((E8*100)/D8)-100</f>
        <v>1.7157369666940951</v>
      </c>
      <c r="G8" s="1"/>
      <c r="H8" s="1"/>
      <c r="I8" s="1"/>
    </row>
    <row r="9" spans="1:12" x14ac:dyDescent="0.25">
      <c r="A9" s="8" t="s">
        <v>46</v>
      </c>
      <c r="B9" s="37">
        <v>112510</v>
      </c>
      <c r="C9" s="37">
        <v>195513</v>
      </c>
      <c r="D9" s="37">
        <v>1743182</v>
      </c>
      <c r="E9" s="37">
        <v>1934578</v>
      </c>
      <c r="F9" s="10">
        <f t="shared" si="0"/>
        <v>10.97969116248332</v>
      </c>
      <c r="G9" s="1"/>
      <c r="H9" s="1"/>
      <c r="I9" s="1"/>
    </row>
    <row r="10" spans="1:12" x14ac:dyDescent="0.25">
      <c r="A10" s="11" t="s">
        <v>47</v>
      </c>
      <c r="B10" s="38">
        <v>379867</v>
      </c>
      <c r="C10" s="38">
        <v>453878</v>
      </c>
      <c r="D10" s="38">
        <v>2360758</v>
      </c>
      <c r="E10" s="38">
        <v>2729879</v>
      </c>
      <c r="F10" s="13">
        <f t="shared" si="0"/>
        <v>15.635698364677779</v>
      </c>
      <c r="G10" s="1"/>
      <c r="H10" s="1"/>
      <c r="I10" s="1"/>
    </row>
    <row r="11" spans="1:12" x14ac:dyDescent="0.25">
      <c r="A11" s="8" t="s">
        <v>48</v>
      </c>
      <c r="B11" s="37">
        <v>5487970</v>
      </c>
      <c r="C11" s="37">
        <v>6084597</v>
      </c>
      <c r="D11" s="37">
        <v>31824153</v>
      </c>
      <c r="E11" s="37">
        <v>34260242</v>
      </c>
      <c r="F11" s="10">
        <f t="shared" si="0"/>
        <v>7.6548431626758457</v>
      </c>
      <c r="G11" s="1"/>
      <c r="H11" s="1"/>
      <c r="I11" s="1"/>
    </row>
    <row r="12" spans="1:12" x14ac:dyDescent="0.25">
      <c r="A12" s="11" t="s">
        <v>49</v>
      </c>
      <c r="B12" s="38">
        <v>301272</v>
      </c>
      <c r="C12" s="38">
        <v>242798</v>
      </c>
      <c r="D12" s="38">
        <v>2053093</v>
      </c>
      <c r="E12" s="38">
        <v>1902141</v>
      </c>
      <c r="F12" s="13">
        <f t="shared" si="0"/>
        <v>-7.352419008783329</v>
      </c>
      <c r="G12" s="1"/>
      <c r="H12" s="1"/>
      <c r="I12" s="1"/>
    </row>
    <row r="13" spans="1:12" x14ac:dyDescent="0.25">
      <c r="A13" s="8" t="s">
        <v>50</v>
      </c>
      <c r="B13" s="37">
        <v>1144231</v>
      </c>
      <c r="C13" s="37">
        <v>1019678</v>
      </c>
      <c r="D13" s="37">
        <v>5808451</v>
      </c>
      <c r="E13" s="37">
        <v>5540083</v>
      </c>
      <c r="F13" s="10">
        <f t="shared" si="0"/>
        <v>-4.6203023835442565</v>
      </c>
      <c r="G13" s="1"/>
      <c r="H13" s="1"/>
      <c r="I13" s="1"/>
    </row>
    <row r="14" spans="1:12" x14ac:dyDescent="0.25">
      <c r="A14" s="11" t="s">
        <v>51</v>
      </c>
      <c r="B14" s="38">
        <v>3654920</v>
      </c>
      <c r="C14" s="38">
        <v>3657049</v>
      </c>
      <c r="D14" s="38">
        <v>20386001</v>
      </c>
      <c r="E14" s="38">
        <v>21935180</v>
      </c>
      <c r="F14" s="13">
        <f t="shared" si="0"/>
        <v>7.599229490864829</v>
      </c>
      <c r="G14" s="1"/>
      <c r="H14" s="1"/>
      <c r="I14" s="1"/>
    </row>
    <row r="15" spans="1:12" x14ac:dyDescent="0.25">
      <c r="A15" s="8" t="s">
        <v>52</v>
      </c>
      <c r="B15" s="37">
        <v>3318560</v>
      </c>
      <c r="C15" s="37">
        <v>2894261</v>
      </c>
      <c r="D15" s="37">
        <v>15521441</v>
      </c>
      <c r="E15" s="37">
        <v>17033920</v>
      </c>
      <c r="F15" s="10">
        <f t="shared" si="0"/>
        <v>9.7444496293868639</v>
      </c>
      <c r="G15" s="1"/>
      <c r="H15" s="1"/>
      <c r="I15" s="1"/>
    </row>
    <row r="16" spans="1:12" x14ac:dyDescent="0.25">
      <c r="A16" s="11" t="s">
        <v>53</v>
      </c>
      <c r="B16" s="38">
        <v>1555463</v>
      </c>
      <c r="C16" s="38">
        <v>1660948</v>
      </c>
      <c r="D16" s="38">
        <v>9303027</v>
      </c>
      <c r="E16" s="38">
        <v>10190376</v>
      </c>
      <c r="F16" s="13">
        <f t="shared" si="0"/>
        <v>9.5382825396508082</v>
      </c>
      <c r="G16" s="1"/>
      <c r="H16" s="1"/>
      <c r="I16" s="1"/>
    </row>
    <row r="17" spans="1:9" x14ac:dyDescent="0.25">
      <c r="A17" s="8" t="s">
        <v>54</v>
      </c>
      <c r="B17" s="37">
        <v>976181</v>
      </c>
      <c r="C17" s="37">
        <v>1141122</v>
      </c>
      <c r="D17" s="37">
        <v>5626632</v>
      </c>
      <c r="E17" s="37">
        <v>6599225</v>
      </c>
      <c r="F17" s="10">
        <f t="shared" si="0"/>
        <v>17.285527114622028</v>
      </c>
      <c r="G17" s="1"/>
      <c r="H17" s="1"/>
      <c r="I17" s="1"/>
    </row>
    <row r="18" spans="1:9" x14ac:dyDescent="0.25">
      <c r="A18" s="11" t="s">
        <v>55</v>
      </c>
      <c r="B18" s="38">
        <v>163812</v>
      </c>
      <c r="C18" s="38">
        <v>112248</v>
      </c>
      <c r="D18" s="38">
        <v>988480</v>
      </c>
      <c r="E18" s="38">
        <v>988326</v>
      </c>
      <c r="F18" s="13">
        <f t="shared" si="0"/>
        <v>-1.5579475558439526E-2</v>
      </c>
      <c r="G18" s="1"/>
      <c r="H18" s="1"/>
      <c r="I18" s="1"/>
    </row>
    <row r="19" spans="1:9" x14ac:dyDescent="0.25">
      <c r="A19" s="8" t="s">
        <v>56</v>
      </c>
      <c r="B19" s="37">
        <v>910878</v>
      </c>
      <c r="C19" s="37">
        <v>752729</v>
      </c>
      <c r="D19" s="37">
        <v>5971804</v>
      </c>
      <c r="E19" s="37">
        <v>5384959</v>
      </c>
      <c r="F19" s="10">
        <f t="shared" si="0"/>
        <v>-9.8269300198064116</v>
      </c>
      <c r="G19" s="1"/>
      <c r="H19" s="1"/>
      <c r="I19" s="1"/>
    </row>
    <row r="20" spans="1:9" x14ac:dyDescent="0.25">
      <c r="A20" s="11" t="s">
        <v>57</v>
      </c>
      <c r="B20" s="38">
        <v>1138265</v>
      </c>
      <c r="C20" s="38">
        <v>1436599</v>
      </c>
      <c r="D20" s="38">
        <v>7455466</v>
      </c>
      <c r="E20" s="38">
        <v>7585867</v>
      </c>
      <c r="F20" s="13">
        <f t="shared" si="0"/>
        <v>1.7490657190308383</v>
      </c>
      <c r="G20" s="1"/>
      <c r="H20" s="1"/>
      <c r="I20" s="1"/>
    </row>
    <row r="21" spans="1:9" x14ac:dyDescent="0.25">
      <c r="A21" s="8" t="s">
        <v>58</v>
      </c>
      <c r="B21" s="37">
        <v>2276943</v>
      </c>
      <c r="C21" s="37">
        <v>2295198</v>
      </c>
      <c r="D21" s="37">
        <v>9502792</v>
      </c>
      <c r="E21" s="37">
        <v>11724585</v>
      </c>
      <c r="F21" s="10">
        <f t="shared" si="0"/>
        <v>23.380423353473375</v>
      </c>
      <c r="G21" s="1"/>
      <c r="H21" s="1"/>
      <c r="I21" s="1"/>
    </row>
    <row r="22" spans="1:9" x14ac:dyDescent="0.25">
      <c r="A22" s="11" t="s">
        <v>59</v>
      </c>
      <c r="B22" s="38">
        <v>1541105</v>
      </c>
      <c r="C22" s="38">
        <v>1904417</v>
      </c>
      <c r="D22" s="38">
        <v>9822443</v>
      </c>
      <c r="E22" s="38">
        <v>10427813</v>
      </c>
      <c r="F22" s="13">
        <f t="shared" si="0"/>
        <v>6.1631306997658299</v>
      </c>
      <c r="G22" s="1"/>
      <c r="H22" s="1"/>
      <c r="I22" s="1"/>
    </row>
    <row r="23" spans="1:9" x14ac:dyDescent="0.25">
      <c r="A23" s="8" t="s">
        <v>60</v>
      </c>
      <c r="B23" s="37">
        <v>153975</v>
      </c>
      <c r="C23" s="37">
        <v>322955</v>
      </c>
      <c r="D23" s="37">
        <v>1137176</v>
      </c>
      <c r="E23" s="37">
        <v>1391995</v>
      </c>
      <c r="F23" s="10">
        <f t="shared" si="0"/>
        <v>22.408052931120594</v>
      </c>
      <c r="G23" s="1"/>
      <c r="H23" s="1"/>
      <c r="I23" s="1"/>
    </row>
    <row r="24" spans="1:9" x14ac:dyDescent="0.25">
      <c r="A24" s="11" t="s">
        <v>61</v>
      </c>
      <c r="B24" s="38">
        <v>194729</v>
      </c>
      <c r="C24" s="38">
        <v>184745</v>
      </c>
      <c r="D24" s="38">
        <v>978072</v>
      </c>
      <c r="E24" s="38">
        <v>896102</v>
      </c>
      <c r="F24" s="13">
        <f t="shared" si="0"/>
        <v>-8.3807736035792857</v>
      </c>
      <c r="G24" s="1"/>
      <c r="H24" s="1"/>
      <c r="I24" s="1"/>
    </row>
    <row r="25" spans="1:9" x14ac:dyDescent="0.25">
      <c r="A25" s="8" t="s">
        <v>62</v>
      </c>
      <c r="B25" s="37">
        <v>73725</v>
      </c>
      <c r="C25" s="37">
        <v>69946</v>
      </c>
      <c r="D25" s="37">
        <v>409071</v>
      </c>
      <c r="E25" s="37">
        <v>401869</v>
      </c>
      <c r="F25" s="10">
        <f t="shared" si="0"/>
        <v>-1.7605745701846445</v>
      </c>
      <c r="G25" s="1"/>
      <c r="H25" s="1"/>
      <c r="I25" s="1"/>
    </row>
    <row r="26" spans="1:9" x14ac:dyDescent="0.25">
      <c r="A26" s="11" t="s">
        <v>63</v>
      </c>
      <c r="B26" s="38">
        <v>185397</v>
      </c>
      <c r="C26" s="38">
        <v>143649</v>
      </c>
      <c r="D26" s="38">
        <v>1015797</v>
      </c>
      <c r="E26" s="38">
        <v>1040453</v>
      </c>
      <c r="F26" s="13">
        <f t="shared" si="0"/>
        <v>2.4272566270622917</v>
      </c>
      <c r="G26" s="1"/>
      <c r="H26" s="1"/>
      <c r="I26" s="1"/>
    </row>
    <row r="27" spans="1:9" x14ac:dyDescent="0.25">
      <c r="A27" s="8" t="s">
        <v>64</v>
      </c>
      <c r="B27" s="37">
        <v>367479</v>
      </c>
      <c r="C27" s="37">
        <v>275892</v>
      </c>
      <c r="D27" s="37">
        <v>1896220</v>
      </c>
      <c r="E27" s="37">
        <v>1781241</v>
      </c>
      <c r="F27" s="10">
        <f t="shared" si="0"/>
        <v>-6.0635896678655428</v>
      </c>
      <c r="G27" s="1"/>
      <c r="H27" s="1"/>
      <c r="I27" s="1"/>
    </row>
    <row r="28" spans="1:9" x14ac:dyDescent="0.25">
      <c r="A28" s="11" t="s">
        <v>65</v>
      </c>
      <c r="B28" s="38">
        <v>1117732</v>
      </c>
      <c r="C28" s="38">
        <v>1000324</v>
      </c>
      <c r="D28" s="38">
        <v>7249258</v>
      </c>
      <c r="E28" s="38">
        <v>6529944</v>
      </c>
      <c r="F28" s="13">
        <f t="shared" si="0"/>
        <v>-9.9225879393449645</v>
      </c>
      <c r="G28" s="1"/>
      <c r="H28" s="1"/>
      <c r="I28" s="1"/>
    </row>
    <row r="29" spans="1:9" x14ac:dyDescent="0.25">
      <c r="A29" s="8" t="s">
        <v>66</v>
      </c>
      <c r="B29" s="37">
        <v>467378</v>
      </c>
      <c r="C29" s="37">
        <v>433147</v>
      </c>
      <c r="D29" s="37">
        <v>2335222</v>
      </c>
      <c r="E29" s="37">
        <v>2564957</v>
      </c>
      <c r="F29" s="10">
        <f t="shared" si="0"/>
        <v>9.8378226995120741</v>
      </c>
      <c r="G29" s="1"/>
      <c r="H29" s="1"/>
      <c r="I29" s="1"/>
    </row>
    <row r="30" spans="1:9" x14ac:dyDescent="0.25">
      <c r="A30" s="11" t="s">
        <v>67</v>
      </c>
      <c r="B30" s="38">
        <v>325258</v>
      </c>
      <c r="C30" s="38">
        <v>346663</v>
      </c>
      <c r="D30" s="38">
        <v>2090512</v>
      </c>
      <c r="E30" s="38">
        <v>2376422</v>
      </c>
      <c r="F30" s="13">
        <f t="shared" si="0"/>
        <v>13.676553877710347</v>
      </c>
      <c r="G30" s="1"/>
      <c r="H30" s="1"/>
      <c r="I30" s="1"/>
    </row>
    <row r="31" spans="1:9" x14ac:dyDescent="0.25">
      <c r="A31" s="8" t="s">
        <v>68</v>
      </c>
      <c r="B31" s="37">
        <v>2601542</v>
      </c>
      <c r="C31" s="37">
        <v>2844864</v>
      </c>
      <c r="D31" s="37">
        <v>16176246</v>
      </c>
      <c r="E31" s="37">
        <v>15064136</v>
      </c>
      <c r="F31" s="10">
        <f t="shared" si="0"/>
        <v>-6.8749572675885418</v>
      </c>
      <c r="G31" s="1"/>
      <c r="H31" s="1"/>
      <c r="I31" s="1"/>
    </row>
    <row r="32" spans="1:9" x14ac:dyDescent="0.25">
      <c r="A32" s="11" t="s">
        <v>69</v>
      </c>
      <c r="B32" s="38">
        <v>5339568</v>
      </c>
      <c r="C32" s="38">
        <v>5725640</v>
      </c>
      <c r="D32" s="38">
        <v>29909251</v>
      </c>
      <c r="E32" s="38">
        <v>32090030</v>
      </c>
      <c r="F32" s="13">
        <f t="shared" si="0"/>
        <v>7.2913193312664362</v>
      </c>
      <c r="G32" s="1"/>
      <c r="H32" s="1"/>
      <c r="I32" s="1"/>
    </row>
    <row r="33" spans="1:9" x14ac:dyDescent="0.25">
      <c r="A33" s="8" t="s">
        <v>70</v>
      </c>
      <c r="B33" s="37">
        <v>380885</v>
      </c>
      <c r="C33" s="37">
        <v>398195</v>
      </c>
      <c r="D33" s="37">
        <v>1937896</v>
      </c>
      <c r="E33" s="37">
        <v>2038898</v>
      </c>
      <c r="F33" s="10">
        <f t="shared" si="0"/>
        <v>5.2119411980828687</v>
      </c>
      <c r="G33" s="1"/>
      <c r="H33" s="1"/>
      <c r="I33" s="1"/>
    </row>
    <row r="34" spans="1:9" x14ac:dyDescent="0.25">
      <c r="A34" s="11" t="s">
        <v>71</v>
      </c>
      <c r="B34" s="38">
        <v>37564</v>
      </c>
      <c r="C34" s="38">
        <v>66651</v>
      </c>
      <c r="D34" s="38">
        <v>349667</v>
      </c>
      <c r="E34" s="38">
        <v>366406</v>
      </c>
      <c r="F34" s="13">
        <f t="shared" si="0"/>
        <v>4.7871260370581155</v>
      </c>
      <c r="G34" s="1"/>
      <c r="H34" s="1"/>
      <c r="I34" s="1"/>
    </row>
    <row r="35" spans="1:9" x14ac:dyDescent="0.25">
      <c r="A35" s="14" t="s">
        <v>72</v>
      </c>
      <c r="B35" s="15">
        <f>SUM(B7:B34)</f>
        <v>35373493</v>
      </c>
      <c r="C35" s="15">
        <f t="shared" ref="C35:E35" si="1">SUM(C7:C34)</f>
        <v>36816266</v>
      </c>
      <c r="D35" s="15">
        <f t="shared" si="1"/>
        <v>200835359</v>
      </c>
      <c r="E35" s="15">
        <f t="shared" si="1"/>
        <v>211914872</v>
      </c>
      <c r="F35" s="16">
        <f t="shared" si="0"/>
        <v>5.5167143152317095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6009027</v>
      </c>
      <c r="C38" s="41">
        <f>D7</f>
        <v>5876027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34260242</v>
      </c>
      <c r="G38" s="42">
        <f>LOOKUP(E38,$A$38:$A$65,$C$38:$C$65)</f>
        <v>31824153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1126218</v>
      </c>
      <c r="C39" s="41">
        <f t="shared" ref="C39:C65" si="5">D8</f>
        <v>1107221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32090030</v>
      </c>
      <c r="G39" s="42">
        <f t="shared" ref="G39:G65" si="8">LOOKUP(E39,$A$38:$A$65,$C$38:$C$65)</f>
        <v>29909251</v>
      </c>
    </row>
    <row r="40" spans="1:9" x14ac:dyDescent="0.25">
      <c r="A40" s="42" t="str">
        <f t="shared" si="3"/>
        <v>ALMERIA</v>
      </c>
      <c r="B40" s="41">
        <f t="shared" si="4"/>
        <v>1934578</v>
      </c>
      <c r="C40" s="41">
        <f t="shared" si="5"/>
        <v>1743182</v>
      </c>
      <c r="D40" s="41">
        <f t="shared" si="6"/>
        <v>19</v>
      </c>
      <c r="E40" s="42" t="str">
        <f t="shared" si="2"/>
        <v>BARCELONA</v>
      </c>
      <c r="F40" s="42">
        <f t="shared" si="7"/>
        <v>21935180</v>
      </c>
      <c r="G40" s="42">
        <f t="shared" si="8"/>
        <v>20386001</v>
      </c>
    </row>
    <row r="41" spans="1:9" x14ac:dyDescent="0.25">
      <c r="A41" s="42" t="str">
        <f t="shared" si="3"/>
        <v>AVILES</v>
      </c>
      <c r="B41" s="41">
        <f t="shared" si="4"/>
        <v>2729879</v>
      </c>
      <c r="C41" s="41">
        <f t="shared" si="5"/>
        <v>2360758</v>
      </c>
      <c r="D41" s="41">
        <f t="shared" si="6"/>
        <v>15</v>
      </c>
      <c r="E41" s="42" t="str">
        <f t="shared" si="2"/>
        <v>BILBAO</v>
      </c>
      <c r="F41" s="42">
        <f t="shared" si="7"/>
        <v>17033920</v>
      </c>
      <c r="G41" s="42">
        <f t="shared" si="8"/>
        <v>15521441</v>
      </c>
    </row>
    <row r="42" spans="1:9" x14ac:dyDescent="0.25">
      <c r="A42" s="42" t="str">
        <f t="shared" si="3"/>
        <v>BAHIA DE ALGECIRAS</v>
      </c>
      <c r="B42" s="41">
        <f t="shared" si="4"/>
        <v>34260242</v>
      </c>
      <c r="C42" s="41">
        <f t="shared" si="5"/>
        <v>31824153</v>
      </c>
      <c r="D42" s="41">
        <f t="shared" si="6"/>
        <v>1</v>
      </c>
      <c r="E42" s="42" t="str">
        <f t="shared" si="2"/>
        <v>TARRAGONA</v>
      </c>
      <c r="F42" s="42">
        <f t="shared" si="7"/>
        <v>15064136</v>
      </c>
      <c r="G42" s="42">
        <f t="shared" si="8"/>
        <v>16176246</v>
      </c>
    </row>
    <row r="43" spans="1:9" x14ac:dyDescent="0.25">
      <c r="A43" s="42" t="str">
        <f t="shared" si="3"/>
        <v>BAHIA DE CADIZ</v>
      </c>
      <c r="B43" s="41">
        <f t="shared" si="4"/>
        <v>1902141</v>
      </c>
      <c r="C43" s="41">
        <f t="shared" si="5"/>
        <v>2053093</v>
      </c>
      <c r="D43" s="41">
        <f t="shared" si="6"/>
        <v>20</v>
      </c>
      <c r="E43" s="42" t="str">
        <f t="shared" si="2"/>
        <v>HUELVA</v>
      </c>
      <c r="F43" s="42">
        <f t="shared" si="7"/>
        <v>11724585</v>
      </c>
      <c r="G43" s="42">
        <f t="shared" si="8"/>
        <v>9502792</v>
      </c>
    </row>
    <row r="44" spans="1:9" x14ac:dyDescent="0.25">
      <c r="A44" s="42" t="str">
        <f t="shared" si="3"/>
        <v>BALEARES</v>
      </c>
      <c r="B44" s="41">
        <f t="shared" si="4"/>
        <v>5540083</v>
      </c>
      <c r="C44" s="41">
        <f t="shared" si="5"/>
        <v>5808451</v>
      </c>
      <c r="D44" s="41">
        <f t="shared" si="6"/>
        <v>13</v>
      </c>
      <c r="E44" s="42" t="str">
        <f t="shared" si="2"/>
        <v>LAS PALMAS</v>
      </c>
      <c r="F44" s="42">
        <f t="shared" si="7"/>
        <v>10427813</v>
      </c>
      <c r="G44" s="42">
        <f t="shared" si="8"/>
        <v>9822443</v>
      </c>
    </row>
    <row r="45" spans="1:9" x14ac:dyDescent="0.25">
      <c r="A45" s="42" t="str">
        <f t="shared" si="3"/>
        <v>BARCELONA</v>
      </c>
      <c r="B45" s="41">
        <f t="shared" si="4"/>
        <v>21935180</v>
      </c>
      <c r="C45" s="41">
        <f t="shared" si="5"/>
        <v>20386001</v>
      </c>
      <c r="D45" s="41">
        <f t="shared" si="6"/>
        <v>3</v>
      </c>
      <c r="E45" s="42" t="str">
        <f t="shared" si="2"/>
        <v>CARTAGENA</v>
      </c>
      <c r="F45" s="42">
        <f t="shared" si="7"/>
        <v>10190376</v>
      </c>
      <c r="G45" s="42">
        <f t="shared" si="8"/>
        <v>9303027</v>
      </c>
    </row>
    <row r="46" spans="1:9" x14ac:dyDescent="0.25">
      <c r="A46" s="42" t="str">
        <f t="shared" si="3"/>
        <v>BILBAO</v>
      </c>
      <c r="B46" s="41">
        <f t="shared" si="4"/>
        <v>17033920</v>
      </c>
      <c r="C46" s="41">
        <f t="shared" si="5"/>
        <v>15521441</v>
      </c>
      <c r="D46" s="41">
        <f t="shared" si="6"/>
        <v>4</v>
      </c>
      <c r="E46" s="42" t="str">
        <f t="shared" si="2"/>
        <v>GIJON</v>
      </c>
      <c r="F46" s="42">
        <f t="shared" si="7"/>
        <v>7585867</v>
      </c>
      <c r="G46" s="42">
        <f t="shared" si="8"/>
        <v>7455466</v>
      </c>
    </row>
    <row r="47" spans="1:9" x14ac:dyDescent="0.25">
      <c r="A47" s="42" t="str">
        <f t="shared" si="3"/>
        <v>CARTAGENA</v>
      </c>
      <c r="B47" s="41">
        <f t="shared" si="4"/>
        <v>10190376</v>
      </c>
      <c r="C47" s="41">
        <f t="shared" si="5"/>
        <v>9303027</v>
      </c>
      <c r="D47" s="41">
        <f t="shared" si="6"/>
        <v>8</v>
      </c>
      <c r="E47" s="42" t="str">
        <f t="shared" si="2"/>
        <v>CASTELLON</v>
      </c>
      <c r="F47" s="42">
        <f t="shared" si="7"/>
        <v>6599225</v>
      </c>
      <c r="G47" s="42">
        <f t="shared" si="8"/>
        <v>5626632</v>
      </c>
    </row>
    <row r="48" spans="1:9" x14ac:dyDescent="0.25">
      <c r="A48" s="42" t="str">
        <f t="shared" si="3"/>
        <v>CASTELLON</v>
      </c>
      <c r="B48" s="41">
        <f t="shared" si="4"/>
        <v>6599225</v>
      </c>
      <c r="C48" s="41">
        <f t="shared" si="5"/>
        <v>5626632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6529944</v>
      </c>
      <c r="G48" s="42">
        <f t="shared" si="8"/>
        <v>7249258</v>
      </c>
    </row>
    <row r="49" spans="1:7" x14ac:dyDescent="0.25">
      <c r="A49" s="42" t="str">
        <f t="shared" si="3"/>
        <v>CEUTA</v>
      </c>
      <c r="B49" s="41">
        <f t="shared" si="4"/>
        <v>988326</v>
      </c>
      <c r="C49" s="41">
        <f t="shared" si="5"/>
        <v>988480</v>
      </c>
      <c r="D49" s="41">
        <f t="shared" si="6"/>
        <v>25</v>
      </c>
      <c r="E49" s="42" t="str">
        <f t="shared" si="2"/>
        <v>A CORUÑA</v>
      </c>
      <c r="F49" s="42">
        <f t="shared" si="7"/>
        <v>6009027</v>
      </c>
      <c r="G49" s="42">
        <f t="shared" si="8"/>
        <v>5876027</v>
      </c>
    </row>
    <row r="50" spans="1:7" x14ac:dyDescent="0.25">
      <c r="A50" s="42" t="str">
        <f t="shared" si="3"/>
        <v>FERROL-SAN CIBRAO</v>
      </c>
      <c r="B50" s="41">
        <f t="shared" si="4"/>
        <v>5384959</v>
      </c>
      <c r="C50" s="41">
        <f t="shared" si="5"/>
        <v>5971804</v>
      </c>
      <c r="D50" s="41">
        <f t="shared" si="6"/>
        <v>14</v>
      </c>
      <c r="E50" s="42" t="str">
        <f t="shared" si="2"/>
        <v>BALEARES</v>
      </c>
      <c r="F50" s="42">
        <f t="shared" si="7"/>
        <v>5540083</v>
      </c>
      <c r="G50" s="42">
        <f t="shared" si="8"/>
        <v>5808451</v>
      </c>
    </row>
    <row r="51" spans="1:7" x14ac:dyDescent="0.25">
      <c r="A51" s="42" t="str">
        <f t="shared" si="3"/>
        <v>GIJON</v>
      </c>
      <c r="B51" s="41">
        <f t="shared" si="4"/>
        <v>7585867</v>
      </c>
      <c r="C51" s="41">
        <f t="shared" si="5"/>
        <v>7455466</v>
      </c>
      <c r="D51" s="41">
        <f t="shared" si="6"/>
        <v>9</v>
      </c>
      <c r="E51" s="42" t="str">
        <f t="shared" si="2"/>
        <v>FERROL-SAN CIBRAO</v>
      </c>
      <c r="F51" s="42">
        <f t="shared" si="7"/>
        <v>5384959</v>
      </c>
      <c r="G51" s="42">
        <f t="shared" si="8"/>
        <v>5971804</v>
      </c>
    </row>
    <row r="52" spans="1:7" x14ac:dyDescent="0.25">
      <c r="A52" s="42" t="str">
        <f t="shared" si="3"/>
        <v>HUELVA</v>
      </c>
      <c r="B52" s="41">
        <f t="shared" si="4"/>
        <v>11724585</v>
      </c>
      <c r="C52" s="41">
        <f t="shared" si="5"/>
        <v>9502792</v>
      </c>
      <c r="D52" s="41">
        <f t="shared" si="6"/>
        <v>6</v>
      </c>
      <c r="E52" s="42" t="str">
        <f t="shared" si="2"/>
        <v>AVILES</v>
      </c>
      <c r="F52" s="42">
        <f t="shared" si="7"/>
        <v>2729879</v>
      </c>
      <c r="G52" s="42">
        <f t="shared" si="8"/>
        <v>2360758</v>
      </c>
    </row>
    <row r="53" spans="1:7" x14ac:dyDescent="0.25">
      <c r="A53" s="42" t="str">
        <f t="shared" si="3"/>
        <v>LAS PALMAS</v>
      </c>
      <c r="B53" s="41">
        <f t="shared" si="4"/>
        <v>10427813</v>
      </c>
      <c r="C53" s="41">
        <f t="shared" si="5"/>
        <v>9822443</v>
      </c>
      <c r="D53" s="41">
        <f t="shared" si="6"/>
        <v>7</v>
      </c>
      <c r="E53" s="42" t="str">
        <f t="shared" si="2"/>
        <v>SANTANDER</v>
      </c>
      <c r="F53" s="42">
        <f t="shared" si="7"/>
        <v>2564957</v>
      </c>
      <c r="G53" s="42">
        <f t="shared" si="8"/>
        <v>2335222</v>
      </c>
    </row>
    <row r="54" spans="1:7" x14ac:dyDescent="0.25">
      <c r="A54" s="42" t="str">
        <f t="shared" si="3"/>
        <v>MALAGA</v>
      </c>
      <c r="B54" s="41">
        <f t="shared" si="4"/>
        <v>1391995</v>
      </c>
      <c r="C54" s="41">
        <f t="shared" si="5"/>
        <v>1137176</v>
      </c>
      <c r="D54" s="41">
        <f t="shared" si="6"/>
        <v>22</v>
      </c>
      <c r="E54" s="42" t="str">
        <f t="shared" si="2"/>
        <v>SEVILLA</v>
      </c>
      <c r="F54" s="42">
        <f t="shared" si="7"/>
        <v>2376422</v>
      </c>
      <c r="G54" s="42">
        <f t="shared" si="8"/>
        <v>2090512</v>
      </c>
    </row>
    <row r="55" spans="1:7" x14ac:dyDescent="0.25">
      <c r="A55" s="42" t="str">
        <f t="shared" si="3"/>
        <v>MARIN Y RIA DE PONTEVEDRA</v>
      </c>
      <c r="B55" s="41">
        <f t="shared" si="4"/>
        <v>896102</v>
      </c>
      <c r="C55" s="41">
        <f t="shared" si="5"/>
        <v>978072</v>
      </c>
      <c r="D55" s="41">
        <f t="shared" si="6"/>
        <v>26</v>
      </c>
      <c r="E55" s="42" t="str">
        <f t="shared" si="2"/>
        <v>VIGO</v>
      </c>
      <c r="F55" s="42">
        <f t="shared" ref="F55:F65" si="9">LOOKUP(E55,$A$38:$A$65,$B$38:$B$65)</f>
        <v>2038898</v>
      </c>
      <c r="G55" s="42">
        <f t="shared" si="8"/>
        <v>1937896</v>
      </c>
    </row>
    <row r="56" spans="1:7" x14ac:dyDescent="0.25">
      <c r="A56" s="42" t="str">
        <f t="shared" si="3"/>
        <v>MELILLA</v>
      </c>
      <c r="B56" s="41">
        <f t="shared" si="4"/>
        <v>401869</v>
      </c>
      <c r="C56" s="41">
        <f t="shared" si="5"/>
        <v>409071</v>
      </c>
      <c r="D56" s="41">
        <f t="shared" si="6"/>
        <v>27</v>
      </c>
      <c r="E56" s="42" t="str">
        <f t="shared" si="2"/>
        <v>ALMERIA</v>
      </c>
      <c r="F56" s="42">
        <f t="shared" si="9"/>
        <v>1934578</v>
      </c>
      <c r="G56" s="42">
        <f t="shared" si="8"/>
        <v>1743182</v>
      </c>
    </row>
    <row r="57" spans="1:7" x14ac:dyDescent="0.25">
      <c r="A57" s="42" t="str">
        <f t="shared" si="3"/>
        <v>MOTRIL</v>
      </c>
      <c r="B57" s="41">
        <f t="shared" si="4"/>
        <v>1040453</v>
      </c>
      <c r="C57" s="41">
        <f t="shared" si="5"/>
        <v>1015797</v>
      </c>
      <c r="D57" s="41">
        <f t="shared" si="6"/>
        <v>24</v>
      </c>
      <c r="E57" s="42" t="str">
        <f t="shared" si="2"/>
        <v>BAHIA DE CADIZ</v>
      </c>
      <c r="F57" s="42">
        <f t="shared" si="9"/>
        <v>1902141</v>
      </c>
      <c r="G57" s="42">
        <f t="shared" si="8"/>
        <v>2053093</v>
      </c>
    </row>
    <row r="58" spans="1:7" x14ac:dyDescent="0.25">
      <c r="A58" s="42" t="str">
        <f t="shared" si="3"/>
        <v>PASAIA</v>
      </c>
      <c r="B58" s="41">
        <f t="shared" si="4"/>
        <v>1781241</v>
      </c>
      <c r="C58" s="41">
        <f t="shared" si="5"/>
        <v>1896220</v>
      </c>
      <c r="D58" s="41">
        <f t="shared" si="6"/>
        <v>21</v>
      </c>
      <c r="E58" s="42" t="str">
        <f t="shared" si="2"/>
        <v>PASAIA</v>
      </c>
      <c r="F58" s="42">
        <f t="shared" si="9"/>
        <v>1781241</v>
      </c>
      <c r="G58" s="42">
        <f t="shared" si="8"/>
        <v>1896220</v>
      </c>
    </row>
    <row r="59" spans="1:7" x14ac:dyDescent="0.25">
      <c r="A59" s="42" t="str">
        <f t="shared" si="3"/>
        <v>SANTA CRUZ DE TENERIFE</v>
      </c>
      <c r="B59" s="41">
        <f t="shared" si="4"/>
        <v>6529944</v>
      </c>
      <c r="C59" s="41">
        <f t="shared" si="5"/>
        <v>7249258</v>
      </c>
      <c r="D59" s="41">
        <f t="shared" si="6"/>
        <v>11</v>
      </c>
      <c r="E59" s="42" t="str">
        <f t="shared" si="2"/>
        <v>MALAGA</v>
      </c>
      <c r="F59" s="42">
        <f t="shared" si="9"/>
        <v>1391995</v>
      </c>
      <c r="G59" s="42">
        <f t="shared" si="8"/>
        <v>1137176</v>
      </c>
    </row>
    <row r="60" spans="1:7" x14ac:dyDescent="0.25">
      <c r="A60" s="42" t="str">
        <f t="shared" si="3"/>
        <v>SANTANDER</v>
      </c>
      <c r="B60" s="41">
        <f t="shared" si="4"/>
        <v>2564957</v>
      </c>
      <c r="C60" s="41">
        <f t="shared" si="5"/>
        <v>2335222</v>
      </c>
      <c r="D60" s="41">
        <f t="shared" si="6"/>
        <v>16</v>
      </c>
      <c r="E60" s="42" t="str">
        <f t="shared" si="2"/>
        <v>ALICANTE</v>
      </c>
      <c r="F60" s="42">
        <f t="shared" si="9"/>
        <v>1126218</v>
      </c>
      <c r="G60" s="42">
        <f t="shared" si="8"/>
        <v>1107221</v>
      </c>
    </row>
    <row r="61" spans="1:7" x14ac:dyDescent="0.25">
      <c r="A61" s="42" t="str">
        <f t="shared" si="3"/>
        <v>SEVILLA</v>
      </c>
      <c r="B61" s="41">
        <f t="shared" si="4"/>
        <v>2376422</v>
      </c>
      <c r="C61" s="41">
        <f t="shared" si="5"/>
        <v>2090512</v>
      </c>
      <c r="D61" s="41">
        <f t="shared" si="6"/>
        <v>17</v>
      </c>
      <c r="E61" s="42" t="str">
        <f t="shared" si="2"/>
        <v>MOTRIL</v>
      </c>
      <c r="F61" s="42">
        <f t="shared" si="9"/>
        <v>1040453</v>
      </c>
      <c r="G61" s="42">
        <f t="shared" si="8"/>
        <v>1015797</v>
      </c>
    </row>
    <row r="62" spans="1:7" x14ac:dyDescent="0.25">
      <c r="A62" s="42" t="str">
        <f t="shared" si="3"/>
        <v>TARRAGONA</v>
      </c>
      <c r="B62" s="41">
        <f t="shared" si="4"/>
        <v>15064136</v>
      </c>
      <c r="C62" s="41">
        <f t="shared" si="5"/>
        <v>16176246</v>
      </c>
      <c r="D62" s="41">
        <f t="shared" si="6"/>
        <v>5</v>
      </c>
      <c r="E62" s="42" t="str">
        <f t="shared" si="2"/>
        <v>CEUTA</v>
      </c>
      <c r="F62" s="42">
        <f t="shared" si="9"/>
        <v>988326</v>
      </c>
      <c r="G62" s="42">
        <f t="shared" si="8"/>
        <v>988480</v>
      </c>
    </row>
    <row r="63" spans="1:7" x14ac:dyDescent="0.25">
      <c r="A63" s="42" t="str">
        <f t="shared" si="3"/>
        <v>VALENCIA</v>
      </c>
      <c r="B63" s="41">
        <f t="shared" si="4"/>
        <v>32090030</v>
      </c>
      <c r="C63" s="41">
        <f t="shared" si="5"/>
        <v>29909251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896102</v>
      </c>
      <c r="G63" s="42">
        <f t="shared" si="8"/>
        <v>978072</v>
      </c>
    </row>
    <row r="64" spans="1:7" x14ac:dyDescent="0.25">
      <c r="A64" s="42" t="str">
        <f t="shared" si="3"/>
        <v>VIGO</v>
      </c>
      <c r="B64" s="41">
        <f t="shared" si="4"/>
        <v>2038898</v>
      </c>
      <c r="C64" s="41">
        <f t="shared" si="5"/>
        <v>1937896</v>
      </c>
      <c r="D64" s="41">
        <f t="shared" si="6"/>
        <v>18</v>
      </c>
      <c r="E64" s="42" t="str">
        <f t="shared" si="2"/>
        <v>MELILLA</v>
      </c>
      <c r="F64" s="42">
        <f t="shared" si="9"/>
        <v>401869</v>
      </c>
      <c r="G64" s="42">
        <f t="shared" si="8"/>
        <v>409071</v>
      </c>
    </row>
    <row r="65" spans="1:7" x14ac:dyDescent="0.25">
      <c r="A65" s="42" t="str">
        <f t="shared" si="3"/>
        <v>VILAGARCIA</v>
      </c>
      <c r="B65" s="41">
        <f t="shared" si="4"/>
        <v>366406</v>
      </c>
      <c r="C65" s="41">
        <f t="shared" si="5"/>
        <v>349667</v>
      </c>
      <c r="D65" s="41">
        <f t="shared" si="6"/>
        <v>28</v>
      </c>
      <c r="E65" s="42" t="str">
        <f t="shared" si="2"/>
        <v>VILAGARCIA</v>
      </c>
      <c r="F65" s="42">
        <f t="shared" si="9"/>
        <v>366406</v>
      </c>
      <c r="G65" s="42">
        <f t="shared" si="8"/>
        <v>349667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656871</v>
      </c>
      <c r="C7" s="37">
        <v>416019</v>
      </c>
      <c r="D7" s="37">
        <v>3804287</v>
      </c>
      <c r="E7" s="37">
        <v>3718917</v>
      </c>
      <c r="F7" s="10">
        <f>((E7*100)/D7)-100</f>
        <v>-2.244047307682095</v>
      </c>
      <c r="G7" s="1"/>
      <c r="H7" s="1"/>
      <c r="I7" s="1"/>
    </row>
    <row r="8" spans="1:12" x14ac:dyDescent="0.25">
      <c r="A8" s="11" t="s">
        <v>45</v>
      </c>
      <c r="B8" s="38">
        <v>7801</v>
      </c>
      <c r="C8" s="38">
        <v>0</v>
      </c>
      <c r="D8" s="38">
        <v>58434</v>
      </c>
      <c r="E8" s="38">
        <v>47165</v>
      </c>
      <c r="F8" s="13">
        <f t="shared" ref="F8:F35" si="0">((E8*100)/D8)-100</f>
        <v>-19.285005305130568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4459</v>
      </c>
      <c r="E9" s="37">
        <v>2986</v>
      </c>
      <c r="F9" s="10">
        <f t="shared" si="0"/>
        <v>-33.034312626149358</v>
      </c>
      <c r="G9" s="1"/>
      <c r="H9" s="1"/>
      <c r="I9" s="1"/>
    </row>
    <row r="10" spans="1:12" x14ac:dyDescent="0.25">
      <c r="A10" s="11" t="s">
        <v>47</v>
      </c>
      <c r="B10" s="38">
        <v>71047</v>
      </c>
      <c r="C10" s="38">
        <v>42471</v>
      </c>
      <c r="D10" s="38">
        <v>336287</v>
      </c>
      <c r="E10" s="38">
        <v>250633</v>
      </c>
      <c r="F10" s="13">
        <f t="shared" si="0"/>
        <v>-25.470505847683668</v>
      </c>
      <c r="G10" s="1"/>
      <c r="H10" s="1"/>
      <c r="I10" s="1"/>
    </row>
    <row r="11" spans="1:12" x14ac:dyDescent="0.25">
      <c r="A11" s="8" t="s">
        <v>48</v>
      </c>
      <c r="B11" s="37">
        <v>1858543</v>
      </c>
      <c r="C11" s="37">
        <v>1916606</v>
      </c>
      <c r="D11" s="37">
        <v>9144807</v>
      </c>
      <c r="E11" s="37">
        <v>11892169</v>
      </c>
      <c r="F11" s="10">
        <f t="shared" si="0"/>
        <v>30.042864764669162</v>
      </c>
      <c r="G11" s="1"/>
      <c r="H11" s="1"/>
      <c r="I11" s="1"/>
    </row>
    <row r="12" spans="1:12" x14ac:dyDescent="0.25">
      <c r="A12" s="11" t="s">
        <v>49</v>
      </c>
      <c r="B12" s="38">
        <v>10110</v>
      </c>
      <c r="C12" s="38">
        <v>9131</v>
      </c>
      <c r="D12" s="38">
        <v>53826</v>
      </c>
      <c r="E12" s="38">
        <v>43396</v>
      </c>
      <c r="F12" s="13">
        <f t="shared" si="0"/>
        <v>-19.377252628841077</v>
      </c>
      <c r="G12" s="1"/>
      <c r="H12" s="1"/>
      <c r="I12" s="1"/>
    </row>
    <row r="13" spans="1:12" x14ac:dyDescent="0.25">
      <c r="A13" s="8" t="s">
        <v>50</v>
      </c>
      <c r="B13" s="37">
        <v>194911</v>
      </c>
      <c r="C13" s="37">
        <v>162984</v>
      </c>
      <c r="D13" s="37">
        <v>787811</v>
      </c>
      <c r="E13" s="37">
        <v>741384</v>
      </c>
      <c r="F13" s="10">
        <f t="shared" si="0"/>
        <v>-5.8931647311347461</v>
      </c>
      <c r="G13" s="1"/>
      <c r="H13" s="1"/>
      <c r="I13" s="1"/>
    </row>
    <row r="14" spans="1:12" x14ac:dyDescent="0.25">
      <c r="A14" s="11" t="s">
        <v>51</v>
      </c>
      <c r="B14" s="38">
        <v>1056075</v>
      </c>
      <c r="C14" s="38">
        <v>769916</v>
      </c>
      <c r="D14" s="38">
        <v>5526721</v>
      </c>
      <c r="E14" s="38">
        <v>5484487</v>
      </c>
      <c r="F14" s="13">
        <f t="shared" si="0"/>
        <v>-0.76417825325360411</v>
      </c>
      <c r="G14" s="1"/>
      <c r="H14" s="1"/>
      <c r="I14" s="1"/>
    </row>
    <row r="15" spans="1:12" x14ac:dyDescent="0.25">
      <c r="A15" s="8" t="s">
        <v>52</v>
      </c>
      <c r="B15" s="37">
        <v>1980602</v>
      </c>
      <c r="C15" s="37">
        <v>1434505</v>
      </c>
      <c r="D15" s="37">
        <v>8975235</v>
      </c>
      <c r="E15" s="37">
        <v>9691842</v>
      </c>
      <c r="F15" s="10">
        <f t="shared" si="0"/>
        <v>7.9842700497535759</v>
      </c>
      <c r="G15" s="1"/>
      <c r="H15" s="1"/>
      <c r="I15" s="1"/>
    </row>
    <row r="16" spans="1:12" x14ac:dyDescent="0.25">
      <c r="A16" s="11" t="s">
        <v>53</v>
      </c>
      <c r="B16" s="38">
        <v>1264482</v>
      </c>
      <c r="C16" s="38">
        <v>1208810</v>
      </c>
      <c r="D16" s="38">
        <v>7502264</v>
      </c>
      <c r="E16" s="38">
        <v>7981385</v>
      </c>
      <c r="F16" s="13">
        <f t="shared" si="0"/>
        <v>6.3863521731573343</v>
      </c>
      <c r="G16" s="1"/>
      <c r="H16" s="1"/>
      <c r="I16" s="1"/>
    </row>
    <row r="17" spans="1:9" x14ac:dyDescent="0.25">
      <c r="A17" s="8" t="s">
        <v>54</v>
      </c>
      <c r="B17" s="37">
        <v>521533</v>
      </c>
      <c r="C17" s="37">
        <v>667745</v>
      </c>
      <c r="D17" s="37">
        <v>3553798</v>
      </c>
      <c r="E17" s="37">
        <v>3995171</v>
      </c>
      <c r="F17" s="10">
        <f t="shared" si="0"/>
        <v>12.41975486507674</v>
      </c>
      <c r="G17" s="1"/>
      <c r="H17" s="1"/>
      <c r="I17" s="1"/>
    </row>
    <row r="18" spans="1:9" x14ac:dyDescent="0.25">
      <c r="A18" s="11" t="s">
        <v>55</v>
      </c>
      <c r="B18" s="38">
        <v>69120</v>
      </c>
      <c r="C18" s="38">
        <v>25552</v>
      </c>
      <c r="D18" s="38">
        <v>487151</v>
      </c>
      <c r="E18" s="38">
        <v>491953</v>
      </c>
      <c r="F18" s="13">
        <f t="shared" si="0"/>
        <v>0.98573132355265614</v>
      </c>
      <c r="G18" s="1"/>
      <c r="H18" s="1"/>
      <c r="I18" s="1"/>
    </row>
    <row r="19" spans="1:9" x14ac:dyDescent="0.25">
      <c r="A19" s="8" t="s">
        <v>56</v>
      </c>
      <c r="B19" s="37">
        <v>275729</v>
      </c>
      <c r="C19" s="37">
        <v>189553</v>
      </c>
      <c r="D19" s="37">
        <v>1381460</v>
      </c>
      <c r="E19" s="37">
        <v>1307370</v>
      </c>
      <c r="F19" s="10">
        <f t="shared" si="0"/>
        <v>-5.3631665050019564</v>
      </c>
      <c r="G19" s="1"/>
      <c r="H19" s="1"/>
      <c r="I19" s="1"/>
    </row>
    <row r="20" spans="1:9" x14ac:dyDescent="0.25">
      <c r="A20" s="11" t="s">
        <v>57</v>
      </c>
      <c r="B20" s="38">
        <v>119494</v>
      </c>
      <c r="C20" s="38">
        <v>83793</v>
      </c>
      <c r="D20" s="38">
        <v>656932</v>
      </c>
      <c r="E20" s="38">
        <v>497703</v>
      </c>
      <c r="F20" s="13">
        <f t="shared" si="0"/>
        <v>-24.238277325507056</v>
      </c>
      <c r="G20" s="1"/>
      <c r="H20" s="1"/>
      <c r="I20" s="1"/>
    </row>
    <row r="21" spans="1:9" x14ac:dyDescent="0.25">
      <c r="A21" s="8" t="s">
        <v>58</v>
      </c>
      <c r="B21" s="37">
        <v>1805325</v>
      </c>
      <c r="C21" s="37">
        <v>1808013</v>
      </c>
      <c r="D21" s="37">
        <v>7251424</v>
      </c>
      <c r="E21" s="37">
        <v>9761845</v>
      </c>
      <c r="F21" s="10">
        <f t="shared" si="0"/>
        <v>34.619696765766292</v>
      </c>
      <c r="G21" s="1"/>
      <c r="H21" s="1"/>
      <c r="I21" s="1"/>
    </row>
    <row r="22" spans="1:9" x14ac:dyDescent="0.25">
      <c r="A22" s="11" t="s">
        <v>59</v>
      </c>
      <c r="B22" s="38">
        <v>300322</v>
      </c>
      <c r="C22" s="38">
        <v>362908</v>
      </c>
      <c r="D22" s="38">
        <v>2292462</v>
      </c>
      <c r="E22" s="38">
        <v>2491875</v>
      </c>
      <c r="F22" s="13">
        <f t="shared" si="0"/>
        <v>8.6986392795169536</v>
      </c>
      <c r="G22" s="1"/>
      <c r="H22" s="1"/>
      <c r="I22" s="1"/>
    </row>
    <row r="23" spans="1:9" x14ac:dyDescent="0.25">
      <c r="A23" s="8" t="s">
        <v>60</v>
      </c>
      <c r="B23" s="37">
        <v>5778</v>
      </c>
      <c r="C23" s="37">
        <v>7577</v>
      </c>
      <c r="D23" s="37">
        <v>34909</v>
      </c>
      <c r="E23" s="37">
        <v>35334</v>
      </c>
      <c r="F23" s="10">
        <f t="shared" si="0"/>
        <v>1.2174510871122095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5716</v>
      </c>
      <c r="C25" s="37">
        <v>6605</v>
      </c>
      <c r="D25" s="37">
        <v>35378</v>
      </c>
      <c r="E25" s="37">
        <v>32076</v>
      </c>
      <c r="F25" s="10">
        <f t="shared" si="0"/>
        <v>-9.3334840861552379</v>
      </c>
      <c r="G25" s="1"/>
      <c r="H25" s="1"/>
      <c r="I25" s="1"/>
    </row>
    <row r="26" spans="1:9" x14ac:dyDescent="0.25">
      <c r="A26" s="11" t="s">
        <v>63</v>
      </c>
      <c r="B26" s="38">
        <v>134115</v>
      </c>
      <c r="C26" s="38">
        <v>85277</v>
      </c>
      <c r="D26" s="38">
        <v>688925</v>
      </c>
      <c r="E26" s="38">
        <v>631637</v>
      </c>
      <c r="F26" s="13">
        <f t="shared" si="0"/>
        <v>-8.3155641034945802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585658</v>
      </c>
      <c r="C28" s="38">
        <v>480866</v>
      </c>
      <c r="D28" s="38">
        <v>3936598</v>
      </c>
      <c r="E28" s="38">
        <v>3496065</v>
      </c>
      <c r="F28" s="13">
        <f t="shared" si="0"/>
        <v>-11.19070324173309</v>
      </c>
      <c r="G28" s="1"/>
      <c r="H28" s="1"/>
      <c r="I28" s="1"/>
    </row>
    <row r="29" spans="1:9" x14ac:dyDescent="0.25">
      <c r="A29" s="8" t="s">
        <v>66</v>
      </c>
      <c r="B29" s="37">
        <v>44246</v>
      </c>
      <c r="C29" s="37">
        <v>50366</v>
      </c>
      <c r="D29" s="37">
        <v>211977</v>
      </c>
      <c r="E29" s="37">
        <v>172779</v>
      </c>
      <c r="F29" s="10">
        <f t="shared" si="0"/>
        <v>-18.491628808785862</v>
      </c>
      <c r="G29" s="1"/>
      <c r="H29" s="1"/>
      <c r="I29" s="1"/>
    </row>
    <row r="30" spans="1:9" x14ac:dyDescent="0.25">
      <c r="A30" s="11" t="s">
        <v>67</v>
      </c>
      <c r="B30" s="38">
        <v>14782</v>
      </c>
      <c r="C30" s="38">
        <v>33264</v>
      </c>
      <c r="D30" s="38">
        <v>95464</v>
      </c>
      <c r="E30" s="38">
        <v>166579</v>
      </c>
      <c r="F30" s="13">
        <f t="shared" si="0"/>
        <v>74.494050113131664</v>
      </c>
      <c r="G30" s="1"/>
      <c r="H30" s="1"/>
      <c r="I30" s="1"/>
    </row>
    <row r="31" spans="1:9" x14ac:dyDescent="0.25">
      <c r="A31" s="8" t="s">
        <v>68</v>
      </c>
      <c r="B31" s="37">
        <v>1636630</v>
      </c>
      <c r="C31" s="37">
        <v>1786415</v>
      </c>
      <c r="D31" s="37">
        <v>9772148</v>
      </c>
      <c r="E31" s="37">
        <v>8800527</v>
      </c>
      <c r="F31" s="10">
        <f t="shared" si="0"/>
        <v>-9.9427577232764008</v>
      </c>
      <c r="G31" s="1"/>
      <c r="H31" s="1"/>
      <c r="I31" s="1"/>
    </row>
    <row r="32" spans="1:9" x14ac:dyDescent="0.25">
      <c r="A32" s="11" t="s">
        <v>69</v>
      </c>
      <c r="B32" s="38">
        <v>398702</v>
      </c>
      <c r="C32" s="38">
        <v>337242</v>
      </c>
      <c r="D32" s="38">
        <v>2560847</v>
      </c>
      <c r="E32" s="38">
        <v>2362856</v>
      </c>
      <c r="F32" s="13">
        <f t="shared" si="0"/>
        <v>-7.7314654096867201</v>
      </c>
      <c r="G32" s="1"/>
      <c r="H32" s="1"/>
      <c r="I32" s="1"/>
    </row>
    <row r="33" spans="1:9" x14ac:dyDescent="0.25">
      <c r="A33" s="8" t="s">
        <v>70</v>
      </c>
      <c r="B33" s="37">
        <v>12282</v>
      </c>
      <c r="C33" s="37">
        <v>13874</v>
      </c>
      <c r="D33" s="37">
        <v>53021</v>
      </c>
      <c r="E33" s="37">
        <v>33717</v>
      </c>
      <c r="F33" s="10">
        <f t="shared" si="0"/>
        <v>-36.408215612681765</v>
      </c>
      <c r="G33" s="1"/>
      <c r="H33" s="1"/>
      <c r="I33" s="1"/>
    </row>
    <row r="34" spans="1:9" x14ac:dyDescent="0.25">
      <c r="A34" s="11" t="s">
        <v>71</v>
      </c>
      <c r="B34" s="38">
        <v>2996</v>
      </c>
      <c r="C34" s="38">
        <v>27159</v>
      </c>
      <c r="D34" s="38">
        <v>77903</v>
      </c>
      <c r="E34" s="38">
        <v>117016</v>
      </c>
      <c r="F34" s="13">
        <f t="shared" si="0"/>
        <v>50.207309089508755</v>
      </c>
      <c r="G34" s="1"/>
      <c r="H34" s="1"/>
      <c r="I34" s="1"/>
    </row>
    <row r="35" spans="1:9" x14ac:dyDescent="0.25">
      <c r="A35" s="14" t="s">
        <v>72</v>
      </c>
      <c r="B35" s="15">
        <f>SUM(B7:B34)</f>
        <v>13032870</v>
      </c>
      <c r="C35" s="15">
        <f t="shared" ref="C35:E35" si="1">SUM(C7:C34)</f>
        <v>11926651</v>
      </c>
      <c r="D35" s="15">
        <f t="shared" si="1"/>
        <v>69284528</v>
      </c>
      <c r="E35" s="15">
        <f t="shared" si="1"/>
        <v>74248867</v>
      </c>
      <c r="F35" s="16">
        <f t="shared" si="0"/>
        <v>7.1651480399779928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3718917</v>
      </c>
      <c r="C38" s="41">
        <f>D7</f>
        <v>3804287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11892169</v>
      </c>
      <c r="G38" s="42">
        <f>LOOKUP(E38,$A$38:$A$65,$C$38:$C$65)</f>
        <v>9144807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47165</v>
      </c>
      <c r="C39" s="41">
        <f t="shared" ref="C39:C65" si="5">D8</f>
        <v>58434</v>
      </c>
      <c r="D39" s="41">
        <f t="shared" ref="D39:D65" si="6">_xlfn.RANK.EQ(B39,$B$38:$B$65)+COUNTIF($B$38:$B$65,B39)-1</f>
        <v>21</v>
      </c>
      <c r="E39" s="42" t="str">
        <f t="shared" si="2"/>
        <v>HUELVA</v>
      </c>
      <c r="F39" s="42">
        <f t="shared" ref="F39:F54" si="7">LOOKUP(E39,$A$38:$A$65,$B$38:$B$65)</f>
        <v>9761845</v>
      </c>
      <c r="G39" s="42">
        <f t="shared" ref="G39:G65" si="8">LOOKUP(E39,$A$38:$A$65,$C$38:$C$65)</f>
        <v>7251424</v>
      </c>
    </row>
    <row r="40" spans="1:9" x14ac:dyDescent="0.25">
      <c r="A40" s="42" t="str">
        <f t="shared" si="3"/>
        <v>ALMERIA</v>
      </c>
      <c r="B40" s="41">
        <f t="shared" si="4"/>
        <v>2986</v>
      </c>
      <c r="C40" s="41">
        <f t="shared" si="5"/>
        <v>4459</v>
      </c>
      <c r="D40" s="41">
        <f t="shared" si="6"/>
        <v>26</v>
      </c>
      <c r="E40" s="42" t="str">
        <f t="shared" si="2"/>
        <v>BILBAO</v>
      </c>
      <c r="F40" s="42">
        <f t="shared" si="7"/>
        <v>9691842</v>
      </c>
      <c r="G40" s="42">
        <f t="shared" si="8"/>
        <v>8975235</v>
      </c>
    </row>
    <row r="41" spans="1:9" x14ac:dyDescent="0.25">
      <c r="A41" s="42" t="str">
        <f t="shared" si="3"/>
        <v>AVILES</v>
      </c>
      <c r="B41" s="41">
        <f t="shared" si="4"/>
        <v>250633</v>
      </c>
      <c r="C41" s="41">
        <f t="shared" si="5"/>
        <v>336287</v>
      </c>
      <c r="D41" s="41">
        <f t="shared" si="6"/>
        <v>17</v>
      </c>
      <c r="E41" s="42" t="str">
        <f t="shared" si="2"/>
        <v>TARRAGONA</v>
      </c>
      <c r="F41" s="42">
        <f t="shared" si="7"/>
        <v>8800527</v>
      </c>
      <c r="G41" s="42">
        <f t="shared" si="8"/>
        <v>9772148</v>
      </c>
    </row>
    <row r="42" spans="1:9" x14ac:dyDescent="0.25">
      <c r="A42" s="42" t="str">
        <f t="shared" si="3"/>
        <v>BAHIA DE ALGECIRAS</v>
      </c>
      <c r="B42" s="41">
        <f t="shared" si="4"/>
        <v>11892169</v>
      </c>
      <c r="C42" s="41">
        <f t="shared" si="5"/>
        <v>9144807</v>
      </c>
      <c r="D42" s="41">
        <f t="shared" si="6"/>
        <v>1</v>
      </c>
      <c r="E42" s="42" t="str">
        <f t="shared" si="2"/>
        <v>CARTAGENA</v>
      </c>
      <c r="F42" s="42">
        <f t="shared" si="7"/>
        <v>7981385</v>
      </c>
      <c r="G42" s="42">
        <f t="shared" si="8"/>
        <v>7502264</v>
      </c>
    </row>
    <row r="43" spans="1:9" x14ac:dyDescent="0.25">
      <c r="A43" s="42" t="str">
        <f t="shared" si="3"/>
        <v>BAHIA DE CADIZ</v>
      </c>
      <c r="B43" s="41">
        <f t="shared" si="4"/>
        <v>43396</v>
      </c>
      <c r="C43" s="41">
        <f t="shared" si="5"/>
        <v>53826</v>
      </c>
      <c r="D43" s="41">
        <f t="shared" si="6"/>
        <v>22</v>
      </c>
      <c r="E43" s="42" t="str">
        <f t="shared" si="2"/>
        <v>BARCELONA</v>
      </c>
      <c r="F43" s="42">
        <f t="shared" si="7"/>
        <v>5484487</v>
      </c>
      <c r="G43" s="42">
        <f t="shared" si="8"/>
        <v>5526721</v>
      </c>
    </row>
    <row r="44" spans="1:9" x14ac:dyDescent="0.25">
      <c r="A44" s="42" t="str">
        <f t="shared" si="3"/>
        <v>BALEARES</v>
      </c>
      <c r="B44" s="41">
        <f t="shared" si="4"/>
        <v>741384</v>
      </c>
      <c r="C44" s="41">
        <f t="shared" si="5"/>
        <v>787811</v>
      </c>
      <c r="D44" s="41">
        <f t="shared" si="6"/>
        <v>13</v>
      </c>
      <c r="E44" s="42" t="str">
        <f t="shared" si="2"/>
        <v>CASTELLON</v>
      </c>
      <c r="F44" s="42">
        <f t="shared" si="7"/>
        <v>3995171</v>
      </c>
      <c r="G44" s="42">
        <f t="shared" si="8"/>
        <v>3553798</v>
      </c>
    </row>
    <row r="45" spans="1:9" x14ac:dyDescent="0.25">
      <c r="A45" s="42" t="str">
        <f t="shared" si="3"/>
        <v>BARCELONA</v>
      </c>
      <c r="B45" s="41">
        <f t="shared" si="4"/>
        <v>5484487</v>
      </c>
      <c r="C45" s="41">
        <f t="shared" si="5"/>
        <v>5526721</v>
      </c>
      <c r="D45" s="41">
        <f t="shared" si="6"/>
        <v>6</v>
      </c>
      <c r="E45" s="42" t="str">
        <f t="shared" si="2"/>
        <v>A CORUÑA</v>
      </c>
      <c r="F45" s="42">
        <f t="shared" si="7"/>
        <v>3718917</v>
      </c>
      <c r="G45" s="42">
        <f t="shared" si="8"/>
        <v>3804287</v>
      </c>
    </row>
    <row r="46" spans="1:9" x14ac:dyDescent="0.25">
      <c r="A46" s="42" t="str">
        <f t="shared" si="3"/>
        <v>BILBAO</v>
      </c>
      <c r="B46" s="41">
        <f t="shared" si="4"/>
        <v>9691842</v>
      </c>
      <c r="C46" s="41">
        <f t="shared" si="5"/>
        <v>8975235</v>
      </c>
      <c r="D46" s="41">
        <f t="shared" si="6"/>
        <v>3</v>
      </c>
      <c r="E46" s="42" t="str">
        <f t="shared" si="2"/>
        <v>SANTA CRUZ DE TENERIFE</v>
      </c>
      <c r="F46" s="42">
        <f t="shared" si="7"/>
        <v>3496065</v>
      </c>
      <c r="G46" s="42">
        <f t="shared" si="8"/>
        <v>3936598</v>
      </c>
    </row>
    <row r="47" spans="1:9" x14ac:dyDescent="0.25">
      <c r="A47" s="42" t="str">
        <f t="shared" si="3"/>
        <v>CARTAGENA</v>
      </c>
      <c r="B47" s="41">
        <f t="shared" si="4"/>
        <v>7981385</v>
      </c>
      <c r="C47" s="41">
        <f t="shared" si="5"/>
        <v>7502264</v>
      </c>
      <c r="D47" s="41">
        <f t="shared" si="6"/>
        <v>5</v>
      </c>
      <c r="E47" s="42" t="str">
        <f t="shared" si="2"/>
        <v>LAS PALMAS</v>
      </c>
      <c r="F47" s="42">
        <f t="shared" si="7"/>
        <v>2491875</v>
      </c>
      <c r="G47" s="42">
        <f t="shared" si="8"/>
        <v>2292462</v>
      </c>
    </row>
    <row r="48" spans="1:9" x14ac:dyDescent="0.25">
      <c r="A48" s="42" t="str">
        <f t="shared" si="3"/>
        <v>CASTELLON</v>
      </c>
      <c r="B48" s="41">
        <f t="shared" si="4"/>
        <v>3995171</v>
      </c>
      <c r="C48" s="41">
        <f t="shared" si="5"/>
        <v>3553798</v>
      </c>
      <c r="D48" s="41">
        <f t="shared" si="6"/>
        <v>7</v>
      </c>
      <c r="E48" s="42" t="str">
        <f t="shared" si="2"/>
        <v>VALENCIA</v>
      </c>
      <c r="F48" s="42">
        <f t="shared" si="7"/>
        <v>2362856</v>
      </c>
      <c r="G48" s="42">
        <f t="shared" si="8"/>
        <v>2560847</v>
      </c>
    </row>
    <row r="49" spans="1:7" x14ac:dyDescent="0.25">
      <c r="A49" s="42" t="str">
        <f t="shared" si="3"/>
        <v>CEUTA</v>
      </c>
      <c r="B49" s="41">
        <f t="shared" si="4"/>
        <v>491953</v>
      </c>
      <c r="C49" s="41">
        <f t="shared" si="5"/>
        <v>487151</v>
      </c>
      <c r="D49" s="41">
        <f t="shared" si="6"/>
        <v>16</v>
      </c>
      <c r="E49" s="42" t="str">
        <f t="shared" si="2"/>
        <v>FERROL-SAN CIBRAO</v>
      </c>
      <c r="F49" s="42">
        <f t="shared" si="7"/>
        <v>1307370</v>
      </c>
      <c r="G49" s="42">
        <f t="shared" si="8"/>
        <v>1381460</v>
      </c>
    </row>
    <row r="50" spans="1:7" x14ac:dyDescent="0.25">
      <c r="A50" s="42" t="str">
        <f t="shared" si="3"/>
        <v>FERROL-SAN CIBRAO</v>
      </c>
      <c r="B50" s="41">
        <f t="shared" si="4"/>
        <v>1307370</v>
      </c>
      <c r="C50" s="41">
        <f t="shared" si="5"/>
        <v>1381460</v>
      </c>
      <c r="D50" s="41">
        <f t="shared" si="6"/>
        <v>12</v>
      </c>
      <c r="E50" s="42" t="str">
        <f t="shared" si="2"/>
        <v>BALEARES</v>
      </c>
      <c r="F50" s="42">
        <f t="shared" si="7"/>
        <v>741384</v>
      </c>
      <c r="G50" s="42">
        <f t="shared" si="8"/>
        <v>787811</v>
      </c>
    </row>
    <row r="51" spans="1:7" x14ac:dyDescent="0.25">
      <c r="A51" s="42" t="str">
        <f t="shared" si="3"/>
        <v>GIJON</v>
      </c>
      <c r="B51" s="41">
        <f t="shared" si="4"/>
        <v>497703</v>
      </c>
      <c r="C51" s="41">
        <f t="shared" si="5"/>
        <v>656932</v>
      </c>
      <c r="D51" s="41">
        <f t="shared" si="6"/>
        <v>15</v>
      </c>
      <c r="E51" s="42" t="str">
        <f t="shared" si="2"/>
        <v>MOTRIL</v>
      </c>
      <c r="F51" s="42">
        <f t="shared" si="7"/>
        <v>631637</v>
      </c>
      <c r="G51" s="42">
        <f t="shared" si="8"/>
        <v>688925</v>
      </c>
    </row>
    <row r="52" spans="1:7" x14ac:dyDescent="0.25">
      <c r="A52" s="42" t="str">
        <f t="shared" si="3"/>
        <v>HUELVA</v>
      </c>
      <c r="B52" s="41">
        <f t="shared" si="4"/>
        <v>9761845</v>
      </c>
      <c r="C52" s="41">
        <f t="shared" si="5"/>
        <v>7251424</v>
      </c>
      <c r="D52" s="41">
        <f t="shared" si="6"/>
        <v>2</v>
      </c>
      <c r="E52" s="42" t="str">
        <f t="shared" si="2"/>
        <v>GIJON</v>
      </c>
      <c r="F52" s="42">
        <f t="shared" si="7"/>
        <v>497703</v>
      </c>
      <c r="G52" s="42">
        <f t="shared" si="8"/>
        <v>656932</v>
      </c>
    </row>
    <row r="53" spans="1:7" x14ac:dyDescent="0.25">
      <c r="A53" s="42" t="str">
        <f t="shared" si="3"/>
        <v>LAS PALMAS</v>
      </c>
      <c r="B53" s="41">
        <f t="shared" si="4"/>
        <v>2491875</v>
      </c>
      <c r="C53" s="41">
        <f t="shared" si="5"/>
        <v>2292462</v>
      </c>
      <c r="D53" s="41">
        <f t="shared" si="6"/>
        <v>10</v>
      </c>
      <c r="E53" s="42" t="str">
        <f t="shared" si="2"/>
        <v>CEUTA</v>
      </c>
      <c r="F53" s="42">
        <f t="shared" si="7"/>
        <v>491953</v>
      </c>
      <c r="G53" s="42">
        <f t="shared" si="8"/>
        <v>487151</v>
      </c>
    </row>
    <row r="54" spans="1:7" x14ac:dyDescent="0.25">
      <c r="A54" s="42" t="str">
        <f t="shared" si="3"/>
        <v>MALAGA</v>
      </c>
      <c r="B54" s="41">
        <f t="shared" si="4"/>
        <v>35334</v>
      </c>
      <c r="C54" s="41">
        <f t="shared" si="5"/>
        <v>34909</v>
      </c>
      <c r="D54" s="41">
        <f t="shared" si="6"/>
        <v>23</v>
      </c>
      <c r="E54" s="42" t="str">
        <f t="shared" si="2"/>
        <v>AVILES</v>
      </c>
      <c r="F54" s="42">
        <f t="shared" si="7"/>
        <v>250633</v>
      </c>
      <c r="G54" s="42">
        <f t="shared" si="8"/>
        <v>336287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172779</v>
      </c>
      <c r="G55" s="42">
        <f t="shared" si="8"/>
        <v>211977</v>
      </c>
    </row>
    <row r="56" spans="1:7" x14ac:dyDescent="0.25">
      <c r="A56" s="42" t="str">
        <f t="shared" si="3"/>
        <v>MELILLA</v>
      </c>
      <c r="B56" s="41">
        <f t="shared" si="4"/>
        <v>32076</v>
      </c>
      <c r="C56" s="41">
        <f t="shared" si="5"/>
        <v>35378</v>
      </c>
      <c r="D56" s="41">
        <f t="shared" si="6"/>
        <v>25</v>
      </c>
      <c r="E56" s="42" t="str">
        <f t="shared" si="2"/>
        <v>SEVILLA</v>
      </c>
      <c r="F56" s="42">
        <f t="shared" si="9"/>
        <v>166579</v>
      </c>
      <c r="G56" s="42">
        <f t="shared" si="8"/>
        <v>95464</v>
      </c>
    </row>
    <row r="57" spans="1:7" x14ac:dyDescent="0.25">
      <c r="A57" s="42" t="str">
        <f t="shared" si="3"/>
        <v>MOTRIL</v>
      </c>
      <c r="B57" s="41">
        <f t="shared" si="4"/>
        <v>631637</v>
      </c>
      <c r="C57" s="41">
        <f t="shared" si="5"/>
        <v>688925</v>
      </c>
      <c r="D57" s="41">
        <f t="shared" si="6"/>
        <v>14</v>
      </c>
      <c r="E57" s="42" t="str">
        <f t="shared" si="2"/>
        <v>VILAGARCIA</v>
      </c>
      <c r="F57" s="42">
        <f t="shared" si="9"/>
        <v>117016</v>
      </c>
      <c r="G57" s="42">
        <f t="shared" si="8"/>
        <v>77903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47165</v>
      </c>
      <c r="G58" s="42">
        <f t="shared" si="8"/>
        <v>58434</v>
      </c>
    </row>
    <row r="59" spans="1:7" x14ac:dyDescent="0.25">
      <c r="A59" s="42" t="str">
        <f t="shared" si="3"/>
        <v>SANTA CRUZ DE TENERIFE</v>
      </c>
      <c r="B59" s="41">
        <f t="shared" si="4"/>
        <v>3496065</v>
      </c>
      <c r="C59" s="41">
        <f t="shared" si="5"/>
        <v>3936598</v>
      </c>
      <c r="D59" s="41">
        <f t="shared" si="6"/>
        <v>9</v>
      </c>
      <c r="E59" s="42" t="str">
        <f t="shared" si="2"/>
        <v>BAHIA DE CADIZ</v>
      </c>
      <c r="F59" s="42">
        <f t="shared" si="9"/>
        <v>43396</v>
      </c>
      <c r="G59" s="42">
        <f t="shared" si="8"/>
        <v>53826</v>
      </c>
    </row>
    <row r="60" spans="1:7" x14ac:dyDescent="0.25">
      <c r="A60" s="42" t="str">
        <f t="shared" si="3"/>
        <v>SANTANDER</v>
      </c>
      <c r="B60" s="41">
        <f t="shared" si="4"/>
        <v>172779</v>
      </c>
      <c r="C60" s="41">
        <f t="shared" si="5"/>
        <v>211977</v>
      </c>
      <c r="D60" s="41">
        <f t="shared" si="6"/>
        <v>18</v>
      </c>
      <c r="E60" s="42" t="str">
        <f t="shared" si="2"/>
        <v>MALAGA</v>
      </c>
      <c r="F60" s="42">
        <f t="shared" si="9"/>
        <v>35334</v>
      </c>
      <c r="G60" s="42">
        <f t="shared" si="8"/>
        <v>34909</v>
      </c>
    </row>
    <row r="61" spans="1:7" x14ac:dyDescent="0.25">
      <c r="A61" s="42" t="str">
        <f t="shared" si="3"/>
        <v>SEVILLA</v>
      </c>
      <c r="B61" s="41">
        <f t="shared" si="4"/>
        <v>166579</v>
      </c>
      <c r="C61" s="41">
        <f t="shared" si="5"/>
        <v>95464</v>
      </c>
      <c r="D61" s="41">
        <f t="shared" si="6"/>
        <v>19</v>
      </c>
      <c r="E61" s="42" t="str">
        <f t="shared" si="2"/>
        <v>VIGO</v>
      </c>
      <c r="F61" s="42">
        <f t="shared" si="9"/>
        <v>33717</v>
      </c>
      <c r="G61" s="42">
        <f t="shared" si="8"/>
        <v>53021</v>
      </c>
    </row>
    <row r="62" spans="1:7" x14ac:dyDescent="0.25">
      <c r="A62" s="42" t="str">
        <f t="shared" si="3"/>
        <v>TARRAGONA</v>
      </c>
      <c r="B62" s="41">
        <f t="shared" si="4"/>
        <v>8800527</v>
      </c>
      <c r="C62" s="41">
        <f t="shared" si="5"/>
        <v>9772148</v>
      </c>
      <c r="D62" s="41">
        <f t="shared" si="6"/>
        <v>4</v>
      </c>
      <c r="E62" s="42" t="str">
        <f t="shared" si="2"/>
        <v>MELILLA</v>
      </c>
      <c r="F62" s="42">
        <f t="shared" si="9"/>
        <v>32076</v>
      </c>
      <c r="G62" s="42">
        <f t="shared" si="8"/>
        <v>35378</v>
      </c>
    </row>
    <row r="63" spans="1:7" x14ac:dyDescent="0.25">
      <c r="A63" s="42" t="str">
        <f t="shared" si="3"/>
        <v>VALENCIA</v>
      </c>
      <c r="B63" s="41">
        <f t="shared" si="4"/>
        <v>2362856</v>
      </c>
      <c r="C63" s="41">
        <f t="shared" si="5"/>
        <v>2560847</v>
      </c>
      <c r="D63" s="41">
        <f t="shared" si="6"/>
        <v>11</v>
      </c>
      <c r="E63" s="42" t="str">
        <f t="shared" si="2"/>
        <v>ALMERIA</v>
      </c>
      <c r="F63" s="42">
        <f t="shared" si="9"/>
        <v>2986</v>
      </c>
      <c r="G63" s="42">
        <f t="shared" si="8"/>
        <v>4459</v>
      </c>
    </row>
    <row r="64" spans="1:7" x14ac:dyDescent="0.25">
      <c r="A64" s="42" t="str">
        <f t="shared" si="3"/>
        <v>VIGO</v>
      </c>
      <c r="B64" s="41">
        <f t="shared" si="4"/>
        <v>33717</v>
      </c>
      <c r="C64" s="41">
        <f t="shared" si="5"/>
        <v>53021</v>
      </c>
      <c r="D64" s="41">
        <f t="shared" si="6"/>
        <v>24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117016</v>
      </c>
      <c r="C65" s="41">
        <f t="shared" si="5"/>
        <v>77903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205230</v>
      </c>
      <c r="C7" s="19">
        <v>422744</v>
      </c>
      <c r="D7" s="19">
        <v>1584349</v>
      </c>
      <c r="E7" s="19">
        <v>1732876</v>
      </c>
      <c r="F7" s="10">
        <f>((E7*100)/D7)-100</f>
        <v>9.3746390473311152</v>
      </c>
      <c r="G7" s="1"/>
      <c r="H7" s="1"/>
      <c r="I7" s="1"/>
    </row>
    <row r="8" spans="1:12" x14ac:dyDescent="0.25">
      <c r="A8" s="11" t="s">
        <v>45</v>
      </c>
      <c r="B8" s="20">
        <v>77723</v>
      </c>
      <c r="C8" s="20">
        <v>60555</v>
      </c>
      <c r="D8" s="20">
        <v>363589</v>
      </c>
      <c r="E8" s="20">
        <v>345844</v>
      </c>
      <c r="F8" s="13">
        <f t="shared" ref="F8:F35" si="0">((E8*100)/D8)-100</f>
        <v>-4.8805106865169137</v>
      </c>
      <c r="G8" s="1"/>
      <c r="H8" s="1"/>
      <c r="I8" s="1"/>
    </row>
    <row r="9" spans="1:12" x14ac:dyDescent="0.25">
      <c r="A9" s="8" t="s">
        <v>46</v>
      </c>
      <c r="B9" s="19">
        <v>59435</v>
      </c>
      <c r="C9" s="19">
        <v>142571</v>
      </c>
      <c r="D9" s="19">
        <v>1438102</v>
      </c>
      <c r="E9" s="19">
        <v>1628112</v>
      </c>
      <c r="F9" s="10">
        <f t="shared" si="0"/>
        <v>13.212553768786918</v>
      </c>
      <c r="G9" s="1"/>
      <c r="H9" s="1"/>
      <c r="I9" s="1"/>
    </row>
    <row r="10" spans="1:12" x14ac:dyDescent="0.25">
      <c r="A10" s="11" t="s">
        <v>47</v>
      </c>
      <c r="B10" s="20">
        <v>215510</v>
      </c>
      <c r="C10" s="20">
        <v>304745</v>
      </c>
      <c r="D10" s="20">
        <v>1397801</v>
      </c>
      <c r="E10" s="20">
        <v>1821254</v>
      </c>
      <c r="F10" s="13">
        <f t="shared" si="0"/>
        <v>30.294226431373289</v>
      </c>
      <c r="G10" s="1"/>
      <c r="H10" s="1"/>
      <c r="I10" s="1"/>
    </row>
    <row r="11" spans="1:12" x14ac:dyDescent="0.25">
      <c r="A11" s="8" t="s">
        <v>48</v>
      </c>
      <c r="B11" s="19">
        <v>64388</v>
      </c>
      <c r="C11" s="19">
        <v>36019</v>
      </c>
      <c r="D11" s="19">
        <v>581198</v>
      </c>
      <c r="E11" s="19">
        <v>617215</v>
      </c>
      <c r="F11" s="10">
        <f t="shared" si="0"/>
        <v>6.1970275190210629</v>
      </c>
      <c r="G11" s="1"/>
      <c r="H11" s="1"/>
      <c r="I11" s="1"/>
    </row>
    <row r="12" spans="1:12" x14ac:dyDescent="0.25">
      <c r="A12" s="11" t="s">
        <v>49</v>
      </c>
      <c r="B12" s="20">
        <v>128839</v>
      </c>
      <c r="C12" s="20">
        <v>96021</v>
      </c>
      <c r="D12" s="20">
        <v>940098</v>
      </c>
      <c r="E12" s="20">
        <v>876275</v>
      </c>
      <c r="F12" s="13">
        <f t="shared" si="0"/>
        <v>-6.7889730645103015</v>
      </c>
      <c r="G12" s="1"/>
      <c r="H12" s="1"/>
      <c r="I12" s="1"/>
    </row>
    <row r="13" spans="1:12" x14ac:dyDescent="0.25">
      <c r="A13" s="8" t="s">
        <v>50</v>
      </c>
      <c r="B13" s="19">
        <v>152619</v>
      </c>
      <c r="C13" s="19">
        <v>117858</v>
      </c>
      <c r="D13" s="19">
        <v>1065374</v>
      </c>
      <c r="E13" s="19">
        <v>844578</v>
      </c>
      <c r="F13" s="10">
        <f t="shared" si="0"/>
        <v>-20.72474079525125</v>
      </c>
      <c r="G13" s="1"/>
      <c r="H13" s="1"/>
      <c r="I13" s="1"/>
    </row>
    <row r="14" spans="1:12" x14ac:dyDescent="0.25">
      <c r="A14" s="11" t="s">
        <v>51</v>
      </c>
      <c r="B14" s="20">
        <v>295321</v>
      </c>
      <c r="C14" s="20">
        <v>363420</v>
      </c>
      <c r="D14" s="20">
        <v>1568849</v>
      </c>
      <c r="E14" s="20">
        <v>1739396</v>
      </c>
      <c r="F14" s="13">
        <f t="shared" si="0"/>
        <v>10.870835880317358</v>
      </c>
      <c r="G14" s="1"/>
      <c r="H14" s="1"/>
      <c r="I14" s="1"/>
    </row>
    <row r="15" spans="1:12" x14ac:dyDescent="0.25">
      <c r="A15" s="8" t="s">
        <v>52</v>
      </c>
      <c r="B15" s="19">
        <v>468376</v>
      </c>
      <c r="C15" s="19">
        <v>489015</v>
      </c>
      <c r="D15" s="19">
        <v>2240570</v>
      </c>
      <c r="E15" s="19">
        <v>2459043</v>
      </c>
      <c r="F15" s="10">
        <f t="shared" si="0"/>
        <v>9.7507777038878487</v>
      </c>
      <c r="G15" s="1"/>
      <c r="H15" s="1"/>
      <c r="I15" s="1"/>
    </row>
    <row r="16" spans="1:12" x14ac:dyDescent="0.25">
      <c r="A16" s="11" t="s">
        <v>53</v>
      </c>
      <c r="B16" s="20">
        <v>196566</v>
      </c>
      <c r="C16" s="20">
        <v>366742</v>
      </c>
      <c r="D16" s="20">
        <v>1361446</v>
      </c>
      <c r="E16" s="20">
        <v>1692834</v>
      </c>
      <c r="F16" s="13">
        <f t="shared" si="0"/>
        <v>24.340884618266173</v>
      </c>
      <c r="G16" s="1"/>
      <c r="H16" s="1"/>
      <c r="I16" s="1"/>
    </row>
    <row r="17" spans="1:9" x14ac:dyDescent="0.25">
      <c r="A17" s="8" t="s">
        <v>54</v>
      </c>
      <c r="B17" s="19">
        <v>290971</v>
      </c>
      <c r="C17" s="19">
        <v>287219</v>
      </c>
      <c r="D17" s="19">
        <v>1285626</v>
      </c>
      <c r="E17" s="19">
        <v>1629821</v>
      </c>
      <c r="F17" s="10">
        <f t="shared" si="0"/>
        <v>26.772560604717086</v>
      </c>
      <c r="G17" s="1"/>
      <c r="H17" s="1"/>
      <c r="I17" s="1"/>
    </row>
    <row r="18" spans="1:9" x14ac:dyDescent="0.25">
      <c r="A18" s="11" t="s">
        <v>55</v>
      </c>
      <c r="B18" s="20">
        <v>14671</v>
      </c>
      <c r="C18" s="20">
        <v>10114</v>
      </c>
      <c r="D18" s="20">
        <v>50177</v>
      </c>
      <c r="E18" s="20">
        <v>77947</v>
      </c>
      <c r="F18" s="13">
        <f t="shared" si="0"/>
        <v>55.344081949897372</v>
      </c>
      <c r="G18" s="1"/>
      <c r="H18" s="1"/>
      <c r="I18" s="1"/>
    </row>
    <row r="19" spans="1:9" x14ac:dyDescent="0.25">
      <c r="A19" s="8" t="s">
        <v>56</v>
      </c>
      <c r="B19" s="19">
        <v>582604</v>
      </c>
      <c r="C19" s="19">
        <v>502103</v>
      </c>
      <c r="D19" s="19">
        <v>4250368</v>
      </c>
      <c r="E19" s="19">
        <v>3774107</v>
      </c>
      <c r="F19" s="10">
        <f t="shared" si="0"/>
        <v>-11.205170940492678</v>
      </c>
      <c r="G19" s="1"/>
      <c r="H19" s="1"/>
      <c r="I19" s="1"/>
    </row>
    <row r="20" spans="1:9" x14ac:dyDescent="0.25">
      <c r="A20" s="11" t="s">
        <v>57</v>
      </c>
      <c r="B20" s="20">
        <v>947481</v>
      </c>
      <c r="C20" s="20">
        <v>1229898</v>
      </c>
      <c r="D20" s="20">
        <v>6355794</v>
      </c>
      <c r="E20" s="20">
        <v>6381575</v>
      </c>
      <c r="F20" s="13">
        <f t="shared" si="0"/>
        <v>0.40562988668291666</v>
      </c>
      <c r="G20" s="1"/>
      <c r="H20" s="1"/>
      <c r="I20" s="1"/>
    </row>
    <row r="21" spans="1:9" x14ac:dyDescent="0.25">
      <c r="A21" s="8" t="s">
        <v>58</v>
      </c>
      <c r="B21" s="19">
        <v>450331</v>
      </c>
      <c r="C21" s="19">
        <v>459476</v>
      </c>
      <c r="D21" s="19">
        <v>2128980</v>
      </c>
      <c r="E21" s="19">
        <v>1799290</v>
      </c>
      <c r="F21" s="10">
        <f t="shared" si="0"/>
        <v>-15.485819500418046</v>
      </c>
      <c r="G21" s="1"/>
      <c r="H21" s="1"/>
      <c r="I21" s="1"/>
    </row>
    <row r="22" spans="1:9" x14ac:dyDescent="0.25">
      <c r="A22" s="11" t="s">
        <v>59</v>
      </c>
      <c r="B22" s="20">
        <v>68701</v>
      </c>
      <c r="C22" s="20">
        <v>39748</v>
      </c>
      <c r="D22" s="20">
        <v>389949</v>
      </c>
      <c r="E22" s="20">
        <v>300823</v>
      </c>
      <c r="F22" s="13">
        <f t="shared" si="0"/>
        <v>-22.855809349427744</v>
      </c>
      <c r="G22" s="1"/>
      <c r="H22" s="1"/>
      <c r="I22" s="1"/>
    </row>
    <row r="23" spans="1:9" x14ac:dyDescent="0.25">
      <c r="A23" s="8" t="s">
        <v>60</v>
      </c>
      <c r="B23" s="19">
        <v>61759</v>
      </c>
      <c r="C23" s="19">
        <v>116682</v>
      </c>
      <c r="D23" s="19">
        <v>377420</v>
      </c>
      <c r="E23" s="19">
        <v>461237</v>
      </c>
      <c r="F23" s="10">
        <f t="shared" si="0"/>
        <v>22.207885114726295</v>
      </c>
      <c r="G23" s="1"/>
      <c r="H23" s="1"/>
      <c r="I23" s="1"/>
    </row>
    <row r="24" spans="1:9" x14ac:dyDescent="0.25">
      <c r="A24" s="11" t="s">
        <v>61</v>
      </c>
      <c r="B24" s="20">
        <v>98546</v>
      </c>
      <c r="C24" s="20">
        <v>82959</v>
      </c>
      <c r="D24" s="20">
        <v>502915</v>
      </c>
      <c r="E24" s="20">
        <v>397874</v>
      </c>
      <c r="F24" s="13">
        <f t="shared" si="0"/>
        <v>-20.886432100852033</v>
      </c>
      <c r="G24" s="1"/>
      <c r="H24" s="1"/>
      <c r="I24" s="1"/>
    </row>
    <row r="25" spans="1:9" x14ac:dyDescent="0.25">
      <c r="A25" s="8" t="s">
        <v>62</v>
      </c>
      <c r="B25" s="19">
        <v>5050</v>
      </c>
      <c r="C25" s="19">
        <v>3457</v>
      </c>
      <c r="D25" s="19">
        <v>21618</v>
      </c>
      <c r="E25" s="19">
        <v>19202</v>
      </c>
      <c r="F25" s="10">
        <f t="shared" si="0"/>
        <v>-11.17587195855306</v>
      </c>
      <c r="G25" s="1"/>
      <c r="H25" s="1"/>
      <c r="I25" s="1"/>
    </row>
    <row r="26" spans="1:9" x14ac:dyDescent="0.25">
      <c r="A26" s="11" t="s">
        <v>63</v>
      </c>
      <c r="B26" s="20">
        <v>34346</v>
      </c>
      <c r="C26" s="20">
        <v>43682</v>
      </c>
      <c r="D26" s="20">
        <v>247829</v>
      </c>
      <c r="E26" s="20">
        <v>315541</v>
      </c>
      <c r="F26" s="13">
        <f t="shared" si="0"/>
        <v>27.322064810817139</v>
      </c>
      <c r="G26" s="1"/>
      <c r="H26" s="1"/>
      <c r="I26" s="1"/>
    </row>
    <row r="27" spans="1:9" x14ac:dyDescent="0.25">
      <c r="A27" s="8" t="s">
        <v>64</v>
      </c>
      <c r="B27" s="19">
        <v>141649</v>
      </c>
      <c r="C27" s="19">
        <v>95472</v>
      </c>
      <c r="D27" s="19">
        <v>823407</v>
      </c>
      <c r="E27" s="19">
        <v>672856</v>
      </c>
      <c r="F27" s="10">
        <f t="shared" si="0"/>
        <v>-18.283910629858624</v>
      </c>
      <c r="G27" s="1"/>
      <c r="H27" s="1"/>
      <c r="I27" s="1"/>
    </row>
    <row r="28" spans="1:9" x14ac:dyDescent="0.25">
      <c r="A28" s="11" t="s">
        <v>65</v>
      </c>
      <c r="B28" s="20">
        <v>42911</v>
      </c>
      <c r="C28" s="20">
        <v>33709</v>
      </c>
      <c r="D28" s="20">
        <v>417888</v>
      </c>
      <c r="E28" s="20">
        <v>324480</v>
      </c>
      <c r="F28" s="13">
        <f t="shared" si="0"/>
        <v>-22.352400643234546</v>
      </c>
      <c r="G28" s="1"/>
      <c r="H28" s="1"/>
      <c r="I28" s="1"/>
    </row>
    <row r="29" spans="1:9" x14ac:dyDescent="0.25">
      <c r="A29" s="8" t="s">
        <v>66</v>
      </c>
      <c r="B29" s="19">
        <v>284702</v>
      </c>
      <c r="C29" s="19">
        <v>216934</v>
      </c>
      <c r="D29" s="19">
        <v>1347621</v>
      </c>
      <c r="E29" s="19">
        <v>1502748</v>
      </c>
      <c r="F29" s="10">
        <f t="shared" si="0"/>
        <v>11.511174135754786</v>
      </c>
      <c r="G29" s="1"/>
      <c r="H29" s="1"/>
      <c r="I29" s="1"/>
    </row>
    <row r="30" spans="1:9" x14ac:dyDescent="0.25">
      <c r="A30" s="11" t="s">
        <v>67</v>
      </c>
      <c r="B30" s="20">
        <v>145854</v>
      </c>
      <c r="C30" s="20">
        <v>120831</v>
      </c>
      <c r="D30" s="20">
        <v>1034971</v>
      </c>
      <c r="E30" s="20">
        <v>1067072</v>
      </c>
      <c r="F30" s="13">
        <f t="shared" si="0"/>
        <v>3.101632799373121</v>
      </c>
      <c r="G30" s="1"/>
      <c r="H30" s="1"/>
      <c r="I30" s="1"/>
    </row>
    <row r="31" spans="1:9" x14ac:dyDescent="0.25">
      <c r="A31" s="8" t="s">
        <v>68</v>
      </c>
      <c r="B31" s="19">
        <v>684281</v>
      </c>
      <c r="C31" s="19">
        <v>715096</v>
      </c>
      <c r="D31" s="19">
        <v>4548097</v>
      </c>
      <c r="E31" s="19">
        <v>4393023</v>
      </c>
      <c r="F31" s="10">
        <f t="shared" si="0"/>
        <v>-3.4096458364894175</v>
      </c>
      <c r="G31" s="1"/>
      <c r="H31" s="1"/>
      <c r="I31" s="1"/>
    </row>
    <row r="32" spans="1:9" x14ac:dyDescent="0.25">
      <c r="A32" s="11" t="s">
        <v>69</v>
      </c>
      <c r="B32" s="20">
        <v>255419</v>
      </c>
      <c r="C32" s="20">
        <v>156380</v>
      </c>
      <c r="D32" s="20">
        <v>1212883</v>
      </c>
      <c r="E32" s="20">
        <v>1290277</v>
      </c>
      <c r="F32" s="13">
        <f t="shared" si="0"/>
        <v>6.3809947043531849</v>
      </c>
      <c r="G32" s="1"/>
      <c r="H32" s="1"/>
      <c r="I32" s="1"/>
    </row>
    <row r="33" spans="1:9" x14ac:dyDescent="0.25">
      <c r="A33" s="8" t="s">
        <v>70</v>
      </c>
      <c r="B33" s="19">
        <v>41048</v>
      </c>
      <c r="C33" s="19">
        <v>36527</v>
      </c>
      <c r="D33" s="19">
        <v>204828</v>
      </c>
      <c r="E33" s="19">
        <v>227431</v>
      </c>
      <c r="F33" s="10">
        <f t="shared" si="0"/>
        <v>11.035112386978341</v>
      </c>
      <c r="G33" s="1"/>
      <c r="H33" s="1"/>
      <c r="I33" s="1"/>
    </row>
    <row r="34" spans="1:9" x14ac:dyDescent="0.25">
      <c r="A34" s="11" t="s">
        <v>71</v>
      </c>
      <c r="B34" s="20">
        <v>27076</v>
      </c>
      <c r="C34" s="20">
        <v>26922</v>
      </c>
      <c r="D34" s="20">
        <v>203065</v>
      </c>
      <c r="E34" s="20">
        <v>164801</v>
      </c>
      <c r="F34" s="13">
        <f t="shared" si="0"/>
        <v>-18.843227537980454</v>
      </c>
      <c r="G34" s="1"/>
      <c r="H34" s="1"/>
      <c r="I34" s="1"/>
    </row>
    <row r="35" spans="1:9" x14ac:dyDescent="0.25">
      <c r="A35" s="14" t="s">
        <v>72</v>
      </c>
      <c r="B35" s="15">
        <f>SUM(B7:B34)</f>
        <v>6041407</v>
      </c>
      <c r="C35" s="15">
        <f t="shared" ref="C35:E35" si="1">SUM(C7:C34)</f>
        <v>6576899</v>
      </c>
      <c r="D35" s="15">
        <f t="shared" si="1"/>
        <v>37944812</v>
      </c>
      <c r="E35" s="15">
        <f t="shared" si="1"/>
        <v>38557532</v>
      </c>
      <c r="F35" s="16">
        <f t="shared" si="0"/>
        <v>1.6147662030846277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1732876</v>
      </c>
      <c r="C38" s="41">
        <f>D7</f>
        <v>1584349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6381575</v>
      </c>
      <c r="G38" s="42">
        <f>LOOKUP(E38,$A$38:$A$65,$C$38:$C$65)</f>
        <v>6355794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345844</v>
      </c>
      <c r="C39" s="41">
        <f t="shared" ref="C39:C65" si="5">D8</f>
        <v>363589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4393023</v>
      </c>
      <c r="G39" s="42">
        <f t="shared" ref="G39:G65" si="8">LOOKUP(E39,$A$38:$A$65,$C$38:$C$65)</f>
        <v>4548097</v>
      </c>
    </row>
    <row r="40" spans="1:9" x14ac:dyDescent="0.25">
      <c r="A40" s="42" t="str">
        <f t="shared" si="3"/>
        <v>ALMERIA</v>
      </c>
      <c r="B40" s="41">
        <f t="shared" si="4"/>
        <v>1628112</v>
      </c>
      <c r="C40" s="41">
        <f t="shared" si="5"/>
        <v>1438102</v>
      </c>
      <c r="D40" s="41">
        <f t="shared" si="6"/>
        <v>11</v>
      </c>
      <c r="E40" s="42" t="str">
        <f t="shared" si="2"/>
        <v>FERROL-SAN CIBRAO</v>
      </c>
      <c r="F40" s="42">
        <f t="shared" si="7"/>
        <v>3774107</v>
      </c>
      <c r="G40" s="42">
        <f t="shared" si="8"/>
        <v>4250368</v>
      </c>
    </row>
    <row r="41" spans="1:9" x14ac:dyDescent="0.25">
      <c r="A41" s="42" t="str">
        <f t="shared" si="3"/>
        <v>AVILES</v>
      </c>
      <c r="B41" s="41">
        <f t="shared" si="4"/>
        <v>1821254</v>
      </c>
      <c r="C41" s="41">
        <f t="shared" si="5"/>
        <v>1397801</v>
      </c>
      <c r="D41" s="41">
        <f t="shared" si="6"/>
        <v>5</v>
      </c>
      <c r="E41" s="42" t="str">
        <f t="shared" si="2"/>
        <v>BILBAO</v>
      </c>
      <c r="F41" s="42">
        <f t="shared" si="7"/>
        <v>2459043</v>
      </c>
      <c r="G41" s="42">
        <f t="shared" si="8"/>
        <v>2240570</v>
      </c>
    </row>
    <row r="42" spans="1:9" x14ac:dyDescent="0.25">
      <c r="A42" s="42" t="str">
        <f t="shared" si="3"/>
        <v>BAHIA DE ALGECIRAS</v>
      </c>
      <c r="B42" s="41">
        <f t="shared" si="4"/>
        <v>617215</v>
      </c>
      <c r="C42" s="41">
        <f t="shared" si="5"/>
        <v>581198</v>
      </c>
      <c r="D42" s="41">
        <f t="shared" si="6"/>
        <v>18</v>
      </c>
      <c r="E42" s="42" t="str">
        <f t="shared" si="2"/>
        <v>AVILES</v>
      </c>
      <c r="F42" s="42">
        <f t="shared" si="7"/>
        <v>1821254</v>
      </c>
      <c r="G42" s="42">
        <f t="shared" si="8"/>
        <v>1397801</v>
      </c>
    </row>
    <row r="43" spans="1:9" x14ac:dyDescent="0.25">
      <c r="A43" s="42" t="str">
        <f t="shared" si="3"/>
        <v>BAHIA DE CADIZ</v>
      </c>
      <c r="B43" s="41">
        <f t="shared" si="4"/>
        <v>876275</v>
      </c>
      <c r="C43" s="41">
        <f t="shared" si="5"/>
        <v>940098</v>
      </c>
      <c r="D43" s="41">
        <f t="shared" si="6"/>
        <v>15</v>
      </c>
      <c r="E43" s="42" t="str">
        <f t="shared" si="2"/>
        <v>HUELVA</v>
      </c>
      <c r="F43" s="42">
        <f t="shared" si="7"/>
        <v>1799290</v>
      </c>
      <c r="G43" s="42">
        <f t="shared" si="8"/>
        <v>2128980</v>
      </c>
    </row>
    <row r="44" spans="1:9" x14ac:dyDescent="0.25">
      <c r="A44" s="42" t="str">
        <f t="shared" si="3"/>
        <v>BALEARES</v>
      </c>
      <c r="B44" s="41">
        <f t="shared" si="4"/>
        <v>844578</v>
      </c>
      <c r="C44" s="41">
        <f t="shared" si="5"/>
        <v>1065374</v>
      </c>
      <c r="D44" s="41">
        <f t="shared" si="6"/>
        <v>16</v>
      </c>
      <c r="E44" s="42" t="str">
        <f t="shared" si="2"/>
        <v>BARCELONA</v>
      </c>
      <c r="F44" s="42">
        <f t="shared" si="7"/>
        <v>1739396</v>
      </c>
      <c r="G44" s="42">
        <f t="shared" si="8"/>
        <v>1568849</v>
      </c>
    </row>
    <row r="45" spans="1:9" x14ac:dyDescent="0.25">
      <c r="A45" s="42" t="str">
        <f t="shared" si="3"/>
        <v>BARCELONA</v>
      </c>
      <c r="B45" s="41">
        <f t="shared" si="4"/>
        <v>1739396</v>
      </c>
      <c r="C45" s="41">
        <f t="shared" si="5"/>
        <v>1568849</v>
      </c>
      <c r="D45" s="41">
        <f t="shared" si="6"/>
        <v>7</v>
      </c>
      <c r="E45" s="42" t="str">
        <f t="shared" si="2"/>
        <v>A CORUÑA</v>
      </c>
      <c r="F45" s="42">
        <f t="shared" si="7"/>
        <v>1732876</v>
      </c>
      <c r="G45" s="42">
        <f t="shared" si="8"/>
        <v>1584349</v>
      </c>
    </row>
    <row r="46" spans="1:9" x14ac:dyDescent="0.25">
      <c r="A46" s="42" t="str">
        <f t="shared" si="3"/>
        <v>BILBAO</v>
      </c>
      <c r="B46" s="41">
        <f t="shared" si="4"/>
        <v>2459043</v>
      </c>
      <c r="C46" s="41">
        <f t="shared" si="5"/>
        <v>2240570</v>
      </c>
      <c r="D46" s="41">
        <f t="shared" si="6"/>
        <v>4</v>
      </c>
      <c r="E46" s="42" t="str">
        <f t="shared" si="2"/>
        <v>CARTAGENA</v>
      </c>
      <c r="F46" s="42">
        <f t="shared" si="7"/>
        <v>1692834</v>
      </c>
      <c r="G46" s="42">
        <f t="shared" si="8"/>
        <v>1361446</v>
      </c>
    </row>
    <row r="47" spans="1:9" x14ac:dyDescent="0.25">
      <c r="A47" s="42" t="str">
        <f t="shared" si="3"/>
        <v>CARTAGENA</v>
      </c>
      <c r="B47" s="41">
        <f t="shared" si="4"/>
        <v>1692834</v>
      </c>
      <c r="C47" s="41">
        <f t="shared" si="5"/>
        <v>1361446</v>
      </c>
      <c r="D47" s="41">
        <f t="shared" si="6"/>
        <v>9</v>
      </c>
      <c r="E47" s="42" t="str">
        <f t="shared" si="2"/>
        <v>CASTELLON</v>
      </c>
      <c r="F47" s="42">
        <f t="shared" si="7"/>
        <v>1629821</v>
      </c>
      <c r="G47" s="42">
        <f t="shared" si="8"/>
        <v>1285626</v>
      </c>
    </row>
    <row r="48" spans="1:9" x14ac:dyDescent="0.25">
      <c r="A48" s="42" t="str">
        <f t="shared" si="3"/>
        <v>CASTELLON</v>
      </c>
      <c r="B48" s="41">
        <f t="shared" si="4"/>
        <v>1629821</v>
      </c>
      <c r="C48" s="41">
        <f t="shared" si="5"/>
        <v>1285626</v>
      </c>
      <c r="D48" s="41">
        <f t="shared" si="6"/>
        <v>10</v>
      </c>
      <c r="E48" s="42" t="str">
        <f t="shared" si="2"/>
        <v>ALMERIA</v>
      </c>
      <c r="F48" s="42">
        <f t="shared" si="7"/>
        <v>1628112</v>
      </c>
      <c r="G48" s="42">
        <f t="shared" si="8"/>
        <v>1438102</v>
      </c>
    </row>
    <row r="49" spans="1:7" x14ac:dyDescent="0.25">
      <c r="A49" s="42" t="str">
        <f t="shared" si="3"/>
        <v>CEUTA</v>
      </c>
      <c r="B49" s="41">
        <f t="shared" si="4"/>
        <v>77947</v>
      </c>
      <c r="C49" s="41">
        <f t="shared" si="5"/>
        <v>50177</v>
      </c>
      <c r="D49" s="41">
        <f t="shared" si="6"/>
        <v>27</v>
      </c>
      <c r="E49" s="42" t="str">
        <f t="shared" si="2"/>
        <v>SANTANDER</v>
      </c>
      <c r="F49" s="42">
        <f t="shared" si="7"/>
        <v>1502748</v>
      </c>
      <c r="G49" s="42">
        <f t="shared" si="8"/>
        <v>1347621</v>
      </c>
    </row>
    <row r="50" spans="1:7" x14ac:dyDescent="0.25">
      <c r="A50" s="42" t="str">
        <f t="shared" si="3"/>
        <v>FERROL-SAN CIBRAO</v>
      </c>
      <c r="B50" s="41">
        <f t="shared" si="4"/>
        <v>3774107</v>
      </c>
      <c r="C50" s="41">
        <f t="shared" si="5"/>
        <v>4250368</v>
      </c>
      <c r="D50" s="41">
        <f t="shared" si="6"/>
        <v>3</v>
      </c>
      <c r="E50" s="42" t="str">
        <f t="shared" si="2"/>
        <v>VALENCIA</v>
      </c>
      <c r="F50" s="42">
        <f t="shared" si="7"/>
        <v>1290277</v>
      </c>
      <c r="G50" s="42">
        <f t="shared" si="8"/>
        <v>1212883</v>
      </c>
    </row>
    <row r="51" spans="1:7" x14ac:dyDescent="0.25">
      <c r="A51" s="42" t="str">
        <f t="shared" si="3"/>
        <v>GIJON</v>
      </c>
      <c r="B51" s="41">
        <f t="shared" si="4"/>
        <v>6381575</v>
      </c>
      <c r="C51" s="41">
        <f t="shared" si="5"/>
        <v>6355794</v>
      </c>
      <c r="D51" s="41">
        <f t="shared" si="6"/>
        <v>1</v>
      </c>
      <c r="E51" s="42" t="str">
        <f t="shared" si="2"/>
        <v>SEVILLA</v>
      </c>
      <c r="F51" s="42">
        <f t="shared" si="7"/>
        <v>1067072</v>
      </c>
      <c r="G51" s="42">
        <f t="shared" si="8"/>
        <v>1034971</v>
      </c>
    </row>
    <row r="52" spans="1:7" x14ac:dyDescent="0.25">
      <c r="A52" s="42" t="str">
        <f t="shared" si="3"/>
        <v>HUELVA</v>
      </c>
      <c r="B52" s="41">
        <f t="shared" si="4"/>
        <v>1799290</v>
      </c>
      <c r="C52" s="41">
        <f t="shared" si="5"/>
        <v>2128980</v>
      </c>
      <c r="D52" s="41">
        <f t="shared" si="6"/>
        <v>6</v>
      </c>
      <c r="E52" s="42" t="str">
        <f t="shared" si="2"/>
        <v>BAHIA DE CADIZ</v>
      </c>
      <c r="F52" s="42">
        <f t="shared" si="7"/>
        <v>876275</v>
      </c>
      <c r="G52" s="42">
        <f t="shared" si="8"/>
        <v>940098</v>
      </c>
    </row>
    <row r="53" spans="1:7" x14ac:dyDescent="0.25">
      <c r="A53" s="42" t="str">
        <f t="shared" si="3"/>
        <v>LAS PALMAS</v>
      </c>
      <c r="B53" s="41">
        <f t="shared" si="4"/>
        <v>300823</v>
      </c>
      <c r="C53" s="41">
        <f t="shared" si="5"/>
        <v>389949</v>
      </c>
      <c r="D53" s="41">
        <f t="shared" si="6"/>
        <v>24</v>
      </c>
      <c r="E53" s="42" t="str">
        <f t="shared" si="2"/>
        <v>BALEARES</v>
      </c>
      <c r="F53" s="42">
        <f t="shared" si="7"/>
        <v>844578</v>
      </c>
      <c r="G53" s="42">
        <f t="shared" si="8"/>
        <v>1065374</v>
      </c>
    </row>
    <row r="54" spans="1:7" x14ac:dyDescent="0.25">
      <c r="A54" s="42" t="str">
        <f t="shared" si="3"/>
        <v>MALAGA</v>
      </c>
      <c r="B54" s="41">
        <f t="shared" si="4"/>
        <v>461237</v>
      </c>
      <c r="C54" s="41">
        <f t="shared" si="5"/>
        <v>377420</v>
      </c>
      <c r="D54" s="41">
        <f t="shared" si="6"/>
        <v>19</v>
      </c>
      <c r="E54" s="42" t="str">
        <f t="shared" si="2"/>
        <v>PASAIA</v>
      </c>
      <c r="F54" s="42">
        <f t="shared" si="7"/>
        <v>672856</v>
      </c>
      <c r="G54" s="42">
        <f t="shared" si="8"/>
        <v>823407</v>
      </c>
    </row>
    <row r="55" spans="1:7" x14ac:dyDescent="0.25">
      <c r="A55" s="42" t="str">
        <f t="shared" si="3"/>
        <v>MARIN Y RIA DE PONTEVEDRA</v>
      </c>
      <c r="B55" s="41">
        <f t="shared" si="4"/>
        <v>397874</v>
      </c>
      <c r="C55" s="41">
        <f t="shared" si="5"/>
        <v>502915</v>
      </c>
      <c r="D55" s="41">
        <f t="shared" si="6"/>
        <v>20</v>
      </c>
      <c r="E55" s="42" t="str">
        <f t="shared" si="2"/>
        <v>BAHIA DE ALGECIRAS</v>
      </c>
      <c r="F55" s="42">
        <f t="shared" ref="F55:F65" si="9">LOOKUP(E55,$A$38:$A$65,$B$38:$B$65)</f>
        <v>617215</v>
      </c>
      <c r="G55" s="42">
        <f t="shared" si="8"/>
        <v>581198</v>
      </c>
    </row>
    <row r="56" spans="1:7" x14ac:dyDescent="0.25">
      <c r="A56" s="42" t="str">
        <f t="shared" si="3"/>
        <v>MELILLA</v>
      </c>
      <c r="B56" s="41">
        <f t="shared" si="4"/>
        <v>19202</v>
      </c>
      <c r="C56" s="41">
        <f t="shared" si="5"/>
        <v>21618</v>
      </c>
      <c r="D56" s="41">
        <f t="shared" si="6"/>
        <v>28</v>
      </c>
      <c r="E56" s="42" t="str">
        <f t="shared" si="2"/>
        <v>MALAGA</v>
      </c>
      <c r="F56" s="42">
        <f t="shared" si="9"/>
        <v>461237</v>
      </c>
      <c r="G56" s="42">
        <f t="shared" si="8"/>
        <v>377420</v>
      </c>
    </row>
    <row r="57" spans="1:7" x14ac:dyDescent="0.25">
      <c r="A57" s="42" t="str">
        <f t="shared" si="3"/>
        <v>MOTRIL</v>
      </c>
      <c r="B57" s="41">
        <f t="shared" si="4"/>
        <v>315541</v>
      </c>
      <c r="C57" s="41">
        <f t="shared" si="5"/>
        <v>247829</v>
      </c>
      <c r="D57" s="41">
        <f t="shared" si="6"/>
        <v>23</v>
      </c>
      <c r="E57" s="42" t="str">
        <f t="shared" si="2"/>
        <v>MARIN Y RIA DE PONTEVEDRA</v>
      </c>
      <c r="F57" s="42">
        <f t="shared" si="9"/>
        <v>397874</v>
      </c>
      <c r="G57" s="42">
        <f t="shared" si="8"/>
        <v>502915</v>
      </c>
    </row>
    <row r="58" spans="1:7" x14ac:dyDescent="0.25">
      <c r="A58" s="42" t="str">
        <f t="shared" si="3"/>
        <v>PASAIA</v>
      </c>
      <c r="B58" s="41">
        <f t="shared" si="4"/>
        <v>672856</v>
      </c>
      <c r="C58" s="41">
        <f t="shared" si="5"/>
        <v>823407</v>
      </c>
      <c r="D58" s="41">
        <f t="shared" si="6"/>
        <v>17</v>
      </c>
      <c r="E58" s="42" t="str">
        <f t="shared" si="2"/>
        <v>ALICANTE</v>
      </c>
      <c r="F58" s="42">
        <f t="shared" si="9"/>
        <v>345844</v>
      </c>
      <c r="G58" s="42">
        <f t="shared" si="8"/>
        <v>363589</v>
      </c>
    </row>
    <row r="59" spans="1:7" x14ac:dyDescent="0.25">
      <c r="A59" s="42" t="str">
        <f t="shared" si="3"/>
        <v>SANTA CRUZ DE TENERIFE</v>
      </c>
      <c r="B59" s="41">
        <f t="shared" si="4"/>
        <v>324480</v>
      </c>
      <c r="C59" s="41">
        <f t="shared" si="5"/>
        <v>417888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324480</v>
      </c>
      <c r="G59" s="42">
        <f t="shared" si="8"/>
        <v>417888</v>
      </c>
    </row>
    <row r="60" spans="1:7" x14ac:dyDescent="0.25">
      <c r="A60" s="42" t="str">
        <f t="shared" si="3"/>
        <v>SANTANDER</v>
      </c>
      <c r="B60" s="41">
        <f t="shared" si="4"/>
        <v>1502748</v>
      </c>
      <c r="C60" s="41">
        <f t="shared" si="5"/>
        <v>1347621</v>
      </c>
      <c r="D60" s="41">
        <f t="shared" si="6"/>
        <v>12</v>
      </c>
      <c r="E60" s="42" t="str">
        <f t="shared" si="2"/>
        <v>MOTRIL</v>
      </c>
      <c r="F60" s="42">
        <f t="shared" si="9"/>
        <v>315541</v>
      </c>
      <c r="G60" s="42">
        <f t="shared" si="8"/>
        <v>247829</v>
      </c>
    </row>
    <row r="61" spans="1:7" x14ac:dyDescent="0.25">
      <c r="A61" s="42" t="str">
        <f t="shared" si="3"/>
        <v>SEVILLA</v>
      </c>
      <c r="B61" s="41">
        <f t="shared" si="4"/>
        <v>1067072</v>
      </c>
      <c r="C61" s="41">
        <f t="shared" si="5"/>
        <v>1034971</v>
      </c>
      <c r="D61" s="41">
        <f t="shared" si="6"/>
        <v>14</v>
      </c>
      <c r="E61" s="42" t="str">
        <f t="shared" si="2"/>
        <v>LAS PALMAS</v>
      </c>
      <c r="F61" s="42">
        <f t="shared" si="9"/>
        <v>300823</v>
      </c>
      <c r="G61" s="42">
        <f t="shared" si="8"/>
        <v>389949</v>
      </c>
    </row>
    <row r="62" spans="1:7" x14ac:dyDescent="0.25">
      <c r="A62" s="42" t="str">
        <f t="shared" si="3"/>
        <v>TARRAGONA</v>
      </c>
      <c r="B62" s="41">
        <f t="shared" si="4"/>
        <v>4393023</v>
      </c>
      <c r="C62" s="41">
        <f t="shared" si="5"/>
        <v>4548097</v>
      </c>
      <c r="D62" s="41">
        <f t="shared" si="6"/>
        <v>2</v>
      </c>
      <c r="E62" s="42" t="str">
        <f t="shared" si="2"/>
        <v>VIGO</v>
      </c>
      <c r="F62" s="42">
        <f t="shared" si="9"/>
        <v>227431</v>
      </c>
      <c r="G62" s="42">
        <f t="shared" si="8"/>
        <v>204828</v>
      </c>
    </row>
    <row r="63" spans="1:7" x14ac:dyDescent="0.25">
      <c r="A63" s="42" t="str">
        <f t="shared" si="3"/>
        <v>VALENCIA</v>
      </c>
      <c r="B63" s="41">
        <f t="shared" si="4"/>
        <v>1290277</v>
      </c>
      <c r="C63" s="41">
        <f t="shared" si="5"/>
        <v>1212883</v>
      </c>
      <c r="D63" s="41">
        <f t="shared" si="6"/>
        <v>13</v>
      </c>
      <c r="E63" s="42" t="str">
        <f t="shared" si="2"/>
        <v>VILAGARCIA</v>
      </c>
      <c r="F63" s="42">
        <f t="shared" si="9"/>
        <v>164801</v>
      </c>
      <c r="G63" s="42">
        <f t="shared" si="8"/>
        <v>203065</v>
      </c>
    </row>
    <row r="64" spans="1:7" x14ac:dyDescent="0.25">
      <c r="A64" s="42" t="str">
        <f t="shared" si="3"/>
        <v>VIGO</v>
      </c>
      <c r="B64" s="41">
        <f t="shared" si="4"/>
        <v>227431</v>
      </c>
      <c r="C64" s="41">
        <f t="shared" si="5"/>
        <v>204828</v>
      </c>
      <c r="D64" s="41">
        <f t="shared" si="6"/>
        <v>25</v>
      </c>
      <c r="E64" s="42" t="str">
        <f t="shared" si="2"/>
        <v>CEUTA</v>
      </c>
      <c r="F64" s="42">
        <f t="shared" si="9"/>
        <v>77947</v>
      </c>
      <c r="G64" s="42">
        <f t="shared" si="8"/>
        <v>50177</v>
      </c>
    </row>
    <row r="65" spans="1:7" x14ac:dyDescent="0.25">
      <c r="A65" s="42" t="str">
        <f t="shared" si="3"/>
        <v>VILAGARCIA</v>
      </c>
      <c r="B65" s="41">
        <f t="shared" si="4"/>
        <v>164801</v>
      </c>
      <c r="C65" s="41">
        <f t="shared" si="5"/>
        <v>203065</v>
      </c>
      <c r="D65" s="41">
        <f t="shared" si="6"/>
        <v>26</v>
      </c>
      <c r="E65" s="42" t="str">
        <f t="shared" si="2"/>
        <v>MELILLA</v>
      </c>
      <c r="F65" s="42">
        <f t="shared" si="9"/>
        <v>19202</v>
      </c>
      <c r="G65" s="42">
        <f t="shared" si="8"/>
        <v>21618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104045</v>
      </c>
      <c r="C7" s="21">
        <v>127742</v>
      </c>
      <c r="D7" s="21">
        <v>487391</v>
      </c>
      <c r="E7" s="21">
        <v>557234</v>
      </c>
      <c r="F7" s="10">
        <f>((E7*100)/D7)-100</f>
        <v>14.329973265817387</v>
      </c>
      <c r="G7" s="1"/>
      <c r="H7" s="1"/>
      <c r="I7" s="1"/>
    </row>
    <row r="8" spans="1:12" x14ac:dyDescent="0.25">
      <c r="A8" s="11" t="s">
        <v>45</v>
      </c>
      <c r="B8" s="22">
        <v>114614</v>
      </c>
      <c r="C8" s="22">
        <v>125500</v>
      </c>
      <c r="D8" s="22">
        <v>685198</v>
      </c>
      <c r="E8" s="22">
        <v>733209</v>
      </c>
      <c r="F8" s="13">
        <f t="shared" ref="F8:F35" si="0">((E8*100)/D8)-100</f>
        <v>7.0068797632217326</v>
      </c>
      <c r="G8" s="1"/>
      <c r="H8" s="1"/>
      <c r="I8" s="1"/>
    </row>
    <row r="9" spans="1:12" x14ac:dyDescent="0.25">
      <c r="A9" s="8" t="s">
        <v>46</v>
      </c>
      <c r="B9" s="21">
        <v>53075</v>
      </c>
      <c r="C9" s="21">
        <v>52942</v>
      </c>
      <c r="D9" s="21">
        <v>300621</v>
      </c>
      <c r="E9" s="21">
        <v>303480</v>
      </c>
      <c r="F9" s="10">
        <f t="shared" si="0"/>
        <v>0.95103136507430008</v>
      </c>
      <c r="G9" s="1"/>
      <c r="H9" s="1"/>
      <c r="I9" s="1"/>
    </row>
    <row r="10" spans="1:12" x14ac:dyDescent="0.25">
      <c r="A10" s="11" t="s">
        <v>47</v>
      </c>
      <c r="B10" s="22">
        <v>93310</v>
      </c>
      <c r="C10" s="22">
        <v>106662</v>
      </c>
      <c r="D10" s="22">
        <v>626670</v>
      </c>
      <c r="E10" s="22">
        <v>657992</v>
      </c>
      <c r="F10" s="13">
        <f t="shared" si="0"/>
        <v>4.9981649033781679</v>
      </c>
      <c r="G10" s="1"/>
      <c r="H10" s="1"/>
      <c r="I10" s="1"/>
    </row>
    <row r="11" spans="1:12" x14ac:dyDescent="0.25">
      <c r="A11" s="8" t="s">
        <v>48</v>
      </c>
      <c r="B11" s="21">
        <v>3565039</v>
      </c>
      <c r="C11" s="21">
        <v>4131972</v>
      </c>
      <c r="D11" s="21">
        <v>22098148</v>
      </c>
      <c r="E11" s="21">
        <v>21750858</v>
      </c>
      <c r="F11" s="10">
        <f t="shared" si="0"/>
        <v>-1.5715796635989534</v>
      </c>
      <c r="G11" s="1"/>
      <c r="H11" s="1"/>
      <c r="I11" s="1"/>
    </row>
    <row r="12" spans="1:12" x14ac:dyDescent="0.25">
      <c r="A12" s="11" t="s">
        <v>49</v>
      </c>
      <c r="B12" s="22">
        <v>162323</v>
      </c>
      <c r="C12" s="22">
        <v>137646</v>
      </c>
      <c r="D12" s="22">
        <v>1059169</v>
      </c>
      <c r="E12" s="22">
        <v>982470</v>
      </c>
      <c r="F12" s="13">
        <f t="shared" si="0"/>
        <v>-7.2414317261928858</v>
      </c>
      <c r="G12" s="1"/>
      <c r="H12" s="1"/>
      <c r="I12" s="1"/>
    </row>
    <row r="13" spans="1:12" x14ac:dyDescent="0.25">
      <c r="A13" s="8" t="s">
        <v>50</v>
      </c>
      <c r="B13" s="21">
        <v>796701</v>
      </c>
      <c r="C13" s="21">
        <v>738836</v>
      </c>
      <c r="D13" s="21">
        <v>3955266</v>
      </c>
      <c r="E13" s="21">
        <v>3954121</v>
      </c>
      <c r="F13" s="10">
        <f t="shared" si="0"/>
        <v>-2.89487483269113E-2</v>
      </c>
      <c r="G13" s="1"/>
      <c r="H13" s="1"/>
      <c r="I13" s="1"/>
    </row>
    <row r="14" spans="1:12" x14ac:dyDescent="0.25">
      <c r="A14" s="11" t="s">
        <v>51</v>
      </c>
      <c r="B14" s="22">
        <v>2303524</v>
      </c>
      <c r="C14" s="22">
        <v>2523713</v>
      </c>
      <c r="D14" s="22">
        <v>13290431</v>
      </c>
      <c r="E14" s="22">
        <v>14711297</v>
      </c>
      <c r="F14" s="13">
        <f t="shared" si="0"/>
        <v>10.690894825006055</v>
      </c>
      <c r="G14" s="1"/>
      <c r="H14" s="1"/>
      <c r="I14" s="1"/>
    </row>
    <row r="15" spans="1:12" x14ac:dyDescent="0.25">
      <c r="A15" s="8" t="s">
        <v>52</v>
      </c>
      <c r="B15" s="21">
        <v>869582</v>
      </c>
      <c r="C15" s="21">
        <v>970741</v>
      </c>
      <c r="D15" s="21">
        <v>4305636</v>
      </c>
      <c r="E15" s="21">
        <v>4883035</v>
      </c>
      <c r="F15" s="10">
        <f t="shared" si="0"/>
        <v>13.410306862911767</v>
      </c>
      <c r="G15" s="1"/>
      <c r="H15" s="1"/>
      <c r="I15" s="1"/>
    </row>
    <row r="16" spans="1:12" x14ac:dyDescent="0.25">
      <c r="A16" s="11" t="s">
        <v>53</v>
      </c>
      <c r="B16" s="22">
        <v>94415</v>
      </c>
      <c r="C16" s="22">
        <v>85396</v>
      </c>
      <c r="D16" s="22">
        <v>439317</v>
      </c>
      <c r="E16" s="22">
        <v>516157</v>
      </c>
      <c r="F16" s="13">
        <f t="shared" si="0"/>
        <v>17.490786835018909</v>
      </c>
      <c r="G16" s="1"/>
      <c r="H16" s="1"/>
      <c r="I16" s="1"/>
    </row>
    <row r="17" spans="1:9" x14ac:dyDescent="0.25">
      <c r="A17" s="8" t="s">
        <v>54</v>
      </c>
      <c r="B17" s="21">
        <v>163677</v>
      </c>
      <c r="C17" s="21">
        <v>186158</v>
      </c>
      <c r="D17" s="21">
        <v>787208</v>
      </c>
      <c r="E17" s="21">
        <v>974233</v>
      </c>
      <c r="F17" s="10">
        <f t="shared" si="0"/>
        <v>23.758015670572448</v>
      </c>
      <c r="G17" s="1"/>
      <c r="H17" s="1"/>
      <c r="I17" s="1"/>
    </row>
    <row r="18" spans="1:9" x14ac:dyDescent="0.25">
      <c r="A18" s="11" t="s">
        <v>55</v>
      </c>
      <c r="B18" s="22">
        <v>80021</v>
      </c>
      <c r="C18" s="22">
        <v>76582</v>
      </c>
      <c r="D18" s="22">
        <v>451152</v>
      </c>
      <c r="E18" s="22">
        <v>418426</v>
      </c>
      <c r="F18" s="13">
        <f t="shared" si="0"/>
        <v>-7.2538745256587589</v>
      </c>
      <c r="G18" s="1"/>
      <c r="H18" s="1"/>
      <c r="I18" s="1"/>
    </row>
    <row r="19" spans="1:9" x14ac:dyDescent="0.25">
      <c r="A19" s="8" t="s">
        <v>56</v>
      </c>
      <c r="B19" s="21">
        <v>52545</v>
      </c>
      <c r="C19" s="21">
        <v>61073</v>
      </c>
      <c r="D19" s="21">
        <v>339976</v>
      </c>
      <c r="E19" s="21">
        <v>303482</v>
      </c>
      <c r="F19" s="10">
        <f t="shared" si="0"/>
        <v>-10.734287126150079</v>
      </c>
      <c r="G19" s="1"/>
      <c r="H19" s="1"/>
      <c r="I19" s="1"/>
    </row>
    <row r="20" spans="1:9" x14ac:dyDescent="0.25">
      <c r="A20" s="11" t="s">
        <v>57</v>
      </c>
      <c r="B20" s="22">
        <v>71290</v>
      </c>
      <c r="C20" s="22">
        <v>122908</v>
      </c>
      <c r="D20" s="22">
        <v>442740</v>
      </c>
      <c r="E20" s="22">
        <v>706589</v>
      </c>
      <c r="F20" s="13">
        <f t="shared" si="0"/>
        <v>59.594570176627371</v>
      </c>
      <c r="G20" s="1"/>
      <c r="H20" s="1"/>
      <c r="I20" s="1"/>
    </row>
    <row r="21" spans="1:9" x14ac:dyDescent="0.25">
      <c r="A21" s="8" t="s">
        <v>58</v>
      </c>
      <c r="B21" s="21">
        <v>21287</v>
      </c>
      <c r="C21" s="21">
        <v>27709</v>
      </c>
      <c r="D21" s="21">
        <v>122388</v>
      </c>
      <c r="E21" s="21">
        <v>163450</v>
      </c>
      <c r="F21" s="10">
        <f t="shared" si="0"/>
        <v>33.550674902768236</v>
      </c>
      <c r="G21" s="1"/>
      <c r="H21" s="1"/>
      <c r="I21" s="1"/>
    </row>
    <row r="22" spans="1:9" x14ac:dyDescent="0.25">
      <c r="A22" s="11" t="s">
        <v>59</v>
      </c>
      <c r="B22" s="22">
        <v>1172082</v>
      </c>
      <c r="C22" s="22">
        <v>1501761</v>
      </c>
      <c r="D22" s="22">
        <v>7140032</v>
      </c>
      <c r="E22" s="22">
        <v>7635115</v>
      </c>
      <c r="F22" s="13">
        <f t="shared" si="0"/>
        <v>6.9339044979070081</v>
      </c>
      <c r="G22" s="1"/>
      <c r="H22" s="1"/>
      <c r="I22" s="1"/>
    </row>
    <row r="23" spans="1:9" x14ac:dyDescent="0.25">
      <c r="A23" s="8" t="s">
        <v>60</v>
      </c>
      <c r="B23" s="21">
        <v>86438</v>
      </c>
      <c r="C23" s="21">
        <v>198696</v>
      </c>
      <c r="D23" s="21">
        <v>724847</v>
      </c>
      <c r="E23" s="21">
        <v>895424</v>
      </c>
      <c r="F23" s="10">
        <f t="shared" si="0"/>
        <v>23.532828307215183</v>
      </c>
      <c r="G23" s="1"/>
      <c r="H23" s="1"/>
      <c r="I23" s="1"/>
    </row>
    <row r="24" spans="1:9" x14ac:dyDescent="0.25">
      <c r="A24" s="11" t="s">
        <v>61</v>
      </c>
      <c r="B24" s="22">
        <v>96183</v>
      </c>
      <c r="C24" s="22">
        <v>101786</v>
      </c>
      <c r="D24" s="22">
        <v>475157</v>
      </c>
      <c r="E24" s="22">
        <v>498228</v>
      </c>
      <c r="F24" s="13">
        <f t="shared" si="0"/>
        <v>4.8554477783132768</v>
      </c>
      <c r="G24" s="1"/>
      <c r="H24" s="1"/>
      <c r="I24" s="1"/>
    </row>
    <row r="25" spans="1:9" x14ac:dyDescent="0.25">
      <c r="A25" s="8" t="s">
        <v>62</v>
      </c>
      <c r="B25" s="21">
        <v>62959</v>
      </c>
      <c r="C25" s="21">
        <v>59884</v>
      </c>
      <c r="D25" s="21">
        <v>352075</v>
      </c>
      <c r="E25" s="21">
        <v>350591</v>
      </c>
      <c r="F25" s="10">
        <f t="shared" si="0"/>
        <v>-0.42150110061776047</v>
      </c>
      <c r="G25" s="1"/>
      <c r="H25" s="1"/>
      <c r="I25" s="1"/>
    </row>
    <row r="26" spans="1:9" x14ac:dyDescent="0.25">
      <c r="A26" s="11" t="s">
        <v>63</v>
      </c>
      <c r="B26" s="22">
        <v>16936</v>
      </c>
      <c r="C26" s="22">
        <v>14690</v>
      </c>
      <c r="D26" s="22">
        <v>79043</v>
      </c>
      <c r="E26" s="22">
        <v>93275</v>
      </c>
      <c r="F26" s="13">
        <f t="shared" si="0"/>
        <v>18.005389471553457</v>
      </c>
      <c r="G26" s="1"/>
      <c r="H26" s="1"/>
      <c r="I26" s="1"/>
    </row>
    <row r="27" spans="1:9" x14ac:dyDescent="0.25">
      <c r="A27" s="8" t="s">
        <v>64</v>
      </c>
      <c r="B27" s="21">
        <v>225830</v>
      </c>
      <c r="C27" s="21">
        <v>180420</v>
      </c>
      <c r="D27" s="21">
        <v>1072813</v>
      </c>
      <c r="E27" s="21">
        <v>1108385</v>
      </c>
      <c r="F27" s="10">
        <f t="shared" si="0"/>
        <v>3.315768917789029</v>
      </c>
      <c r="G27" s="1"/>
      <c r="H27" s="1"/>
      <c r="I27" s="1"/>
    </row>
    <row r="28" spans="1:9" x14ac:dyDescent="0.25">
      <c r="A28" s="11" t="s">
        <v>65</v>
      </c>
      <c r="B28" s="22">
        <v>489163</v>
      </c>
      <c r="C28" s="22">
        <v>485749</v>
      </c>
      <c r="D28" s="22">
        <v>2894772</v>
      </c>
      <c r="E28" s="22">
        <v>2709399</v>
      </c>
      <c r="F28" s="13">
        <f t="shared" si="0"/>
        <v>-6.4037167694036015</v>
      </c>
      <c r="G28" s="1"/>
      <c r="H28" s="1"/>
      <c r="I28" s="1"/>
    </row>
    <row r="29" spans="1:9" x14ac:dyDescent="0.25">
      <c r="A29" s="8" t="s">
        <v>66</v>
      </c>
      <c r="B29" s="21">
        <v>138430</v>
      </c>
      <c r="C29" s="21">
        <v>165847</v>
      </c>
      <c r="D29" s="21">
        <v>775624</v>
      </c>
      <c r="E29" s="21">
        <v>889430</v>
      </c>
      <c r="F29" s="10">
        <f t="shared" si="0"/>
        <v>14.67283116561633</v>
      </c>
      <c r="G29" s="1"/>
      <c r="H29" s="1"/>
      <c r="I29" s="1"/>
    </row>
    <row r="30" spans="1:9" x14ac:dyDescent="0.25">
      <c r="A30" s="11" t="s">
        <v>67</v>
      </c>
      <c r="B30" s="22">
        <v>164622</v>
      </c>
      <c r="C30" s="22">
        <v>192568</v>
      </c>
      <c r="D30" s="22">
        <v>960077</v>
      </c>
      <c r="E30" s="22">
        <v>1142771</v>
      </c>
      <c r="F30" s="13">
        <f t="shared" si="0"/>
        <v>19.029098707707817</v>
      </c>
      <c r="G30" s="1"/>
      <c r="H30" s="1"/>
      <c r="I30" s="1"/>
    </row>
    <row r="31" spans="1:9" x14ac:dyDescent="0.25">
      <c r="A31" s="8" t="s">
        <v>68</v>
      </c>
      <c r="B31" s="21">
        <v>280631</v>
      </c>
      <c r="C31" s="21">
        <v>343353</v>
      </c>
      <c r="D31" s="21">
        <v>1856001</v>
      </c>
      <c r="E31" s="21">
        <v>1870586</v>
      </c>
      <c r="F31" s="10">
        <f t="shared" si="0"/>
        <v>0.7858293179798892</v>
      </c>
      <c r="G31" s="1"/>
      <c r="H31" s="1"/>
      <c r="I31" s="1"/>
    </row>
    <row r="32" spans="1:9" x14ac:dyDescent="0.25">
      <c r="A32" s="11" t="s">
        <v>69</v>
      </c>
      <c r="B32" s="22">
        <v>4685447</v>
      </c>
      <c r="C32" s="22">
        <v>5232018</v>
      </c>
      <c r="D32" s="22">
        <v>26135521</v>
      </c>
      <c r="E32" s="22">
        <v>28436897</v>
      </c>
      <c r="F32" s="13">
        <f t="shared" si="0"/>
        <v>8.8055485865386061</v>
      </c>
      <c r="G32" s="1"/>
      <c r="H32" s="1"/>
      <c r="I32" s="1"/>
    </row>
    <row r="33" spans="1:9" x14ac:dyDescent="0.25">
      <c r="A33" s="8" t="s">
        <v>70</v>
      </c>
      <c r="B33" s="21">
        <v>327555</v>
      </c>
      <c r="C33" s="21">
        <v>347794</v>
      </c>
      <c r="D33" s="21">
        <v>1680047</v>
      </c>
      <c r="E33" s="21">
        <v>1777750</v>
      </c>
      <c r="F33" s="10">
        <f t="shared" si="0"/>
        <v>5.8154920665909913</v>
      </c>
      <c r="G33" s="1"/>
      <c r="H33" s="1"/>
      <c r="I33" s="1"/>
    </row>
    <row r="34" spans="1:9" x14ac:dyDescent="0.25">
      <c r="A34" s="11" t="s">
        <v>71</v>
      </c>
      <c r="B34" s="22">
        <v>7492</v>
      </c>
      <c r="C34" s="22">
        <v>12570</v>
      </c>
      <c r="D34" s="22">
        <v>68699</v>
      </c>
      <c r="E34" s="22">
        <v>84589</v>
      </c>
      <c r="F34" s="13">
        <f t="shared" si="0"/>
        <v>23.129885442291737</v>
      </c>
      <c r="G34" s="1"/>
      <c r="H34" s="1"/>
      <c r="I34" s="1"/>
    </row>
    <row r="35" spans="1:9" x14ac:dyDescent="0.25">
      <c r="A35" s="14" t="s">
        <v>72</v>
      </c>
      <c r="B35" s="15">
        <f>SUM(B7:B34)</f>
        <v>16299216</v>
      </c>
      <c r="C35" s="15">
        <f t="shared" ref="C35:E35" si="1">SUM(C7:C34)</f>
        <v>18312716</v>
      </c>
      <c r="D35" s="15">
        <f t="shared" si="1"/>
        <v>93606019</v>
      </c>
      <c r="E35" s="15">
        <f t="shared" si="1"/>
        <v>99108473</v>
      </c>
      <c r="F35" s="16">
        <f t="shared" si="0"/>
        <v>5.8783121628108148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557234</v>
      </c>
      <c r="C38" s="41">
        <f>D7</f>
        <v>487391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28436897</v>
      </c>
      <c r="G38" s="42">
        <f>LOOKUP(E38,$A$38:$A$65,$C$38:$C$65)</f>
        <v>26135521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733209</v>
      </c>
      <c r="C39" s="41">
        <f t="shared" ref="C39:C65" si="5">D8</f>
        <v>685198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21750858</v>
      </c>
      <c r="G39" s="42">
        <f t="shared" ref="G39:G65" si="8">LOOKUP(E39,$A$38:$A$65,$C$38:$C$65)</f>
        <v>22098148</v>
      </c>
    </row>
    <row r="40" spans="1:9" x14ac:dyDescent="0.25">
      <c r="A40" s="42" t="str">
        <f t="shared" si="3"/>
        <v>ALMERIA</v>
      </c>
      <c r="B40" s="41">
        <f t="shared" si="4"/>
        <v>303480</v>
      </c>
      <c r="C40" s="41">
        <f t="shared" si="5"/>
        <v>300621</v>
      </c>
      <c r="D40" s="41">
        <f t="shared" si="6"/>
        <v>25</v>
      </c>
      <c r="E40" s="42" t="str">
        <f t="shared" si="2"/>
        <v>BARCELONA</v>
      </c>
      <c r="F40" s="42">
        <f t="shared" si="7"/>
        <v>14711297</v>
      </c>
      <c r="G40" s="42">
        <f t="shared" si="8"/>
        <v>13290431</v>
      </c>
    </row>
    <row r="41" spans="1:9" x14ac:dyDescent="0.25">
      <c r="A41" s="42" t="str">
        <f t="shared" si="3"/>
        <v>AVILES</v>
      </c>
      <c r="B41" s="41">
        <f t="shared" si="4"/>
        <v>657992</v>
      </c>
      <c r="C41" s="41">
        <f t="shared" si="5"/>
        <v>626670</v>
      </c>
      <c r="D41" s="41">
        <f t="shared" si="6"/>
        <v>18</v>
      </c>
      <c r="E41" s="42" t="str">
        <f t="shared" si="2"/>
        <v>LAS PALMAS</v>
      </c>
      <c r="F41" s="42">
        <f t="shared" si="7"/>
        <v>7635115</v>
      </c>
      <c r="G41" s="42">
        <f t="shared" si="8"/>
        <v>7140032</v>
      </c>
    </row>
    <row r="42" spans="1:9" x14ac:dyDescent="0.25">
      <c r="A42" s="42" t="str">
        <f t="shared" si="3"/>
        <v>BAHIA DE ALGECIRAS</v>
      </c>
      <c r="B42" s="41">
        <f t="shared" si="4"/>
        <v>21750858</v>
      </c>
      <c r="C42" s="41">
        <f t="shared" si="5"/>
        <v>22098148</v>
      </c>
      <c r="D42" s="41">
        <f t="shared" si="6"/>
        <v>2</v>
      </c>
      <c r="E42" s="42" t="str">
        <f t="shared" si="2"/>
        <v>BILBAO</v>
      </c>
      <c r="F42" s="42">
        <f t="shared" si="7"/>
        <v>4883035</v>
      </c>
      <c r="G42" s="42">
        <f t="shared" si="8"/>
        <v>4305636</v>
      </c>
    </row>
    <row r="43" spans="1:9" x14ac:dyDescent="0.25">
      <c r="A43" s="42" t="str">
        <f t="shared" si="3"/>
        <v>BAHIA DE CADIZ</v>
      </c>
      <c r="B43" s="41">
        <f t="shared" si="4"/>
        <v>982470</v>
      </c>
      <c r="C43" s="41">
        <f t="shared" si="5"/>
        <v>1059169</v>
      </c>
      <c r="D43" s="41">
        <f t="shared" si="6"/>
        <v>12</v>
      </c>
      <c r="E43" s="42" t="str">
        <f t="shared" si="2"/>
        <v>BALEARES</v>
      </c>
      <c r="F43" s="42">
        <f t="shared" si="7"/>
        <v>3954121</v>
      </c>
      <c r="G43" s="42">
        <f t="shared" si="8"/>
        <v>3955266</v>
      </c>
    </row>
    <row r="44" spans="1:9" x14ac:dyDescent="0.25">
      <c r="A44" s="42" t="str">
        <f t="shared" si="3"/>
        <v>BALEARES</v>
      </c>
      <c r="B44" s="41">
        <f t="shared" si="4"/>
        <v>3954121</v>
      </c>
      <c r="C44" s="41">
        <f t="shared" si="5"/>
        <v>3955266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2709399</v>
      </c>
      <c r="G44" s="42">
        <f t="shared" si="8"/>
        <v>2894772</v>
      </c>
    </row>
    <row r="45" spans="1:9" x14ac:dyDescent="0.25">
      <c r="A45" s="42" t="str">
        <f t="shared" si="3"/>
        <v>BARCELONA</v>
      </c>
      <c r="B45" s="41">
        <f t="shared" si="4"/>
        <v>14711297</v>
      </c>
      <c r="C45" s="41">
        <f t="shared" si="5"/>
        <v>13290431</v>
      </c>
      <c r="D45" s="41">
        <f t="shared" si="6"/>
        <v>3</v>
      </c>
      <c r="E45" s="42" t="str">
        <f t="shared" si="2"/>
        <v>TARRAGONA</v>
      </c>
      <c r="F45" s="42">
        <f t="shared" si="7"/>
        <v>1870586</v>
      </c>
      <c r="G45" s="42">
        <f t="shared" si="8"/>
        <v>1856001</v>
      </c>
    </row>
    <row r="46" spans="1:9" x14ac:dyDescent="0.25">
      <c r="A46" s="42" t="str">
        <f t="shared" si="3"/>
        <v>BILBAO</v>
      </c>
      <c r="B46" s="41">
        <f t="shared" si="4"/>
        <v>4883035</v>
      </c>
      <c r="C46" s="41">
        <f t="shared" si="5"/>
        <v>4305636</v>
      </c>
      <c r="D46" s="41">
        <f t="shared" si="6"/>
        <v>5</v>
      </c>
      <c r="E46" s="42" t="str">
        <f t="shared" si="2"/>
        <v>VIGO</v>
      </c>
      <c r="F46" s="42">
        <f t="shared" si="7"/>
        <v>1777750</v>
      </c>
      <c r="G46" s="42">
        <f t="shared" si="8"/>
        <v>1680047</v>
      </c>
    </row>
    <row r="47" spans="1:9" x14ac:dyDescent="0.25">
      <c r="A47" s="42" t="str">
        <f t="shared" si="3"/>
        <v>CARTAGENA</v>
      </c>
      <c r="B47" s="41">
        <f t="shared" si="4"/>
        <v>516157</v>
      </c>
      <c r="C47" s="41">
        <f t="shared" si="5"/>
        <v>439317</v>
      </c>
      <c r="D47" s="41">
        <f t="shared" si="6"/>
        <v>20</v>
      </c>
      <c r="E47" s="42" t="str">
        <f t="shared" si="2"/>
        <v>SEVILLA</v>
      </c>
      <c r="F47" s="42">
        <f t="shared" si="7"/>
        <v>1142771</v>
      </c>
      <c r="G47" s="42">
        <f t="shared" si="8"/>
        <v>960077</v>
      </c>
    </row>
    <row r="48" spans="1:9" x14ac:dyDescent="0.25">
      <c r="A48" s="42" t="str">
        <f t="shared" si="3"/>
        <v>CASTELLON</v>
      </c>
      <c r="B48" s="41">
        <f t="shared" si="4"/>
        <v>974233</v>
      </c>
      <c r="C48" s="41">
        <f t="shared" si="5"/>
        <v>787208</v>
      </c>
      <c r="D48" s="41">
        <f t="shared" si="6"/>
        <v>13</v>
      </c>
      <c r="E48" s="42" t="str">
        <f t="shared" si="2"/>
        <v>PASAIA</v>
      </c>
      <c r="F48" s="42">
        <f t="shared" si="7"/>
        <v>1108385</v>
      </c>
      <c r="G48" s="42">
        <f t="shared" si="8"/>
        <v>1072813</v>
      </c>
    </row>
    <row r="49" spans="1:7" x14ac:dyDescent="0.25">
      <c r="A49" s="42" t="str">
        <f t="shared" si="3"/>
        <v>CEUTA</v>
      </c>
      <c r="B49" s="41">
        <f t="shared" si="4"/>
        <v>418426</v>
      </c>
      <c r="C49" s="41">
        <f t="shared" si="5"/>
        <v>451152</v>
      </c>
      <c r="D49" s="41">
        <f t="shared" si="6"/>
        <v>22</v>
      </c>
      <c r="E49" s="42" t="str">
        <f t="shared" si="2"/>
        <v>BAHIA DE CADIZ</v>
      </c>
      <c r="F49" s="42">
        <f t="shared" si="7"/>
        <v>982470</v>
      </c>
      <c r="G49" s="42">
        <f t="shared" si="8"/>
        <v>1059169</v>
      </c>
    </row>
    <row r="50" spans="1:7" x14ac:dyDescent="0.25">
      <c r="A50" s="42" t="str">
        <f t="shared" si="3"/>
        <v>FERROL-SAN CIBRAO</v>
      </c>
      <c r="B50" s="41">
        <f t="shared" si="4"/>
        <v>303482</v>
      </c>
      <c r="C50" s="41">
        <f t="shared" si="5"/>
        <v>339976</v>
      </c>
      <c r="D50" s="41">
        <f t="shared" si="6"/>
        <v>24</v>
      </c>
      <c r="E50" s="42" t="str">
        <f t="shared" si="2"/>
        <v>CASTELLON</v>
      </c>
      <c r="F50" s="42">
        <f t="shared" si="7"/>
        <v>974233</v>
      </c>
      <c r="G50" s="42">
        <f t="shared" si="8"/>
        <v>787208</v>
      </c>
    </row>
    <row r="51" spans="1:7" x14ac:dyDescent="0.25">
      <c r="A51" s="42" t="str">
        <f t="shared" si="3"/>
        <v>GIJON</v>
      </c>
      <c r="B51" s="41">
        <f t="shared" si="4"/>
        <v>706589</v>
      </c>
      <c r="C51" s="41">
        <f t="shared" si="5"/>
        <v>442740</v>
      </c>
      <c r="D51" s="41">
        <f t="shared" si="6"/>
        <v>17</v>
      </c>
      <c r="E51" s="42" t="str">
        <f t="shared" si="2"/>
        <v>MALAGA</v>
      </c>
      <c r="F51" s="42">
        <f t="shared" si="7"/>
        <v>895424</v>
      </c>
      <c r="G51" s="42">
        <f t="shared" si="8"/>
        <v>724847</v>
      </c>
    </row>
    <row r="52" spans="1:7" x14ac:dyDescent="0.25">
      <c r="A52" s="42" t="str">
        <f t="shared" si="3"/>
        <v>HUELVA</v>
      </c>
      <c r="B52" s="41">
        <f t="shared" si="4"/>
        <v>163450</v>
      </c>
      <c r="C52" s="41">
        <f t="shared" si="5"/>
        <v>122388</v>
      </c>
      <c r="D52" s="41">
        <f t="shared" si="6"/>
        <v>26</v>
      </c>
      <c r="E52" s="42" t="str">
        <f t="shared" si="2"/>
        <v>SANTANDER</v>
      </c>
      <c r="F52" s="42">
        <f t="shared" si="7"/>
        <v>889430</v>
      </c>
      <c r="G52" s="42">
        <f t="shared" si="8"/>
        <v>775624</v>
      </c>
    </row>
    <row r="53" spans="1:7" x14ac:dyDescent="0.25">
      <c r="A53" s="42" t="str">
        <f t="shared" si="3"/>
        <v>LAS PALMAS</v>
      </c>
      <c r="B53" s="41">
        <f t="shared" si="4"/>
        <v>7635115</v>
      </c>
      <c r="C53" s="41">
        <f t="shared" si="5"/>
        <v>7140032</v>
      </c>
      <c r="D53" s="41">
        <f t="shared" si="6"/>
        <v>4</v>
      </c>
      <c r="E53" s="42" t="str">
        <f t="shared" si="2"/>
        <v>ALICANTE</v>
      </c>
      <c r="F53" s="42">
        <f t="shared" si="7"/>
        <v>733209</v>
      </c>
      <c r="G53" s="42">
        <f t="shared" si="8"/>
        <v>685198</v>
      </c>
    </row>
    <row r="54" spans="1:7" x14ac:dyDescent="0.25">
      <c r="A54" s="42" t="str">
        <f t="shared" si="3"/>
        <v>MALAGA</v>
      </c>
      <c r="B54" s="41">
        <f t="shared" si="4"/>
        <v>895424</v>
      </c>
      <c r="C54" s="41">
        <f t="shared" si="5"/>
        <v>724847</v>
      </c>
      <c r="D54" s="41">
        <f t="shared" si="6"/>
        <v>14</v>
      </c>
      <c r="E54" s="42" t="str">
        <f t="shared" si="2"/>
        <v>GIJON</v>
      </c>
      <c r="F54" s="42">
        <f t="shared" si="7"/>
        <v>706589</v>
      </c>
      <c r="G54" s="42">
        <f t="shared" si="8"/>
        <v>442740</v>
      </c>
    </row>
    <row r="55" spans="1:7" x14ac:dyDescent="0.25">
      <c r="A55" s="42" t="str">
        <f t="shared" si="3"/>
        <v>MARIN Y RIA DE PONTEVEDRA</v>
      </c>
      <c r="B55" s="41">
        <f t="shared" si="4"/>
        <v>498228</v>
      </c>
      <c r="C55" s="41">
        <f t="shared" si="5"/>
        <v>475157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657992</v>
      </c>
      <c r="G55" s="42">
        <f t="shared" si="8"/>
        <v>626670</v>
      </c>
    </row>
    <row r="56" spans="1:7" x14ac:dyDescent="0.25">
      <c r="A56" s="42" t="str">
        <f t="shared" si="3"/>
        <v>MELILLA</v>
      </c>
      <c r="B56" s="41">
        <f t="shared" si="4"/>
        <v>350591</v>
      </c>
      <c r="C56" s="41">
        <f t="shared" si="5"/>
        <v>352075</v>
      </c>
      <c r="D56" s="41">
        <f t="shared" si="6"/>
        <v>23</v>
      </c>
      <c r="E56" s="42" t="str">
        <f t="shared" si="2"/>
        <v>A CORUÑA</v>
      </c>
      <c r="F56" s="42">
        <f t="shared" si="9"/>
        <v>557234</v>
      </c>
      <c r="G56" s="42">
        <f t="shared" si="8"/>
        <v>487391</v>
      </c>
    </row>
    <row r="57" spans="1:7" x14ac:dyDescent="0.25">
      <c r="A57" s="42" t="str">
        <f t="shared" si="3"/>
        <v>MOTRIL</v>
      </c>
      <c r="B57" s="41">
        <f t="shared" si="4"/>
        <v>93275</v>
      </c>
      <c r="C57" s="41">
        <f t="shared" si="5"/>
        <v>79043</v>
      </c>
      <c r="D57" s="41">
        <f t="shared" si="6"/>
        <v>27</v>
      </c>
      <c r="E57" s="42" t="str">
        <f t="shared" si="2"/>
        <v>CARTAGENA</v>
      </c>
      <c r="F57" s="42">
        <f t="shared" si="9"/>
        <v>516157</v>
      </c>
      <c r="G57" s="42">
        <f t="shared" si="8"/>
        <v>439317</v>
      </c>
    </row>
    <row r="58" spans="1:7" x14ac:dyDescent="0.25">
      <c r="A58" s="42" t="str">
        <f t="shared" si="3"/>
        <v>PASAIA</v>
      </c>
      <c r="B58" s="41">
        <f t="shared" si="4"/>
        <v>1108385</v>
      </c>
      <c r="C58" s="41">
        <f t="shared" si="5"/>
        <v>1072813</v>
      </c>
      <c r="D58" s="41">
        <f t="shared" si="6"/>
        <v>11</v>
      </c>
      <c r="E58" s="42" t="str">
        <f t="shared" si="2"/>
        <v>MARIN Y RIA DE PONTEVEDRA</v>
      </c>
      <c r="F58" s="42">
        <f t="shared" si="9"/>
        <v>498228</v>
      </c>
      <c r="G58" s="42">
        <f t="shared" si="8"/>
        <v>475157</v>
      </c>
    </row>
    <row r="59" spans="1:7" x14ac:dyDescent="0.25">
      <c r="A59" s="42" t="str">
        <f t="shared" si="3"/>
        <v>SANTA CRUZ DE TENERIFE</v>
      </c>
      <c r="B59" s="41">
        <f t="shared" si="4"/>
        <v>2709399</v>
      </c>
      <c r="C59" s="41">
        <f t="shared" si="5"/>
        <v>2894772</v>
      </c>
      <c r="D59" s="41">
        <f t="shared" si="6"/>
        <v>7</v>
      </c>
      <c r="E59" s="42" t="str">
        <f t="shared" si="2"/>
        <v>CEUTA</v>
      </c>
      <c r="F59" s="42">
        <f t="shared" si="9"/>
        <v>418426</v>
      </c>
      <c r="G59" s="42">
        <f t="shared" si="8"/>
        <v>451152</v>
      </c>
    </row>
    <row r="60" spans="1:7" x14ac:dyDescent="0.25">
      <c r="A60" s="42" t="str">
        <f t="shared" si="3"/>
        <v>SANTANDER</v>
      </c>
      <c r="B60" s="41">
        <f t="shared" si="4"/>
        <v>889430</v>
      </c>
      <c r="C60" s="41">
        <f t="shared" si="5"/>
        <v>775624</v>
      </c>
      <c r="D60" s="41">
        <f t="shared" si="6"/>
        <v>15</v>
      </c>
      <c r="E60" s="42" t="str">
        <f t="shared" si="2"/>
        <v>MELILLA</v>
      </c>
      <c r="F60" s="42">
        <f t="shared" si="9"/>
        <v>350591</v>
      </c>
      <c r="G60" s="42">
        <f t="shared" si="8"/>
        <v>352075</v>
      </c>
    </row>
    <row r="61" spans="1:7" x14ac:dyDescent="0.25">
      <c r="A61" s="42" t="str">
        <f t="shared" si="3"/>
        <v>SEVILLA</v>
      </c>
      <c r="B61" s="41">
        <f t="shared" si="4"/>
        <v>1142771</v>
      </c>
      <c r="C61" s="41">
        <f t="shared" si="5"/>
        <v>960077</v>
      </c>
      <c r="D61" s="41">
        <f t="shared" si="6"/>
        <v>10</v>
      </c>
      <c r="E61" s="42" t="str">
        <f t="shared" si="2"/>
        <v>FERROL-SAN CIBRAO</v>
      </c>
      <c r="F61" s="42">
        <f t="shared" si="9"/>
        <v>303482</v>
      </c>
      <c r="G61" s="42">
        <f t="shared" si="8"/>
        <v>339976</v>
      </c>
    </row>
    <row r="62" spans="1:7" x14ac:dyDescent="0.25">
      <c r="A62" s="42" t="str">
        <f t="shared" si="3"/>
        <v>TARRAGONA</v>
      </c>
      <c r="B62" s="41">
        <f t="shared" si="4"/>
        <v>1870586</v>
      </c>
      <c r="C62" s="41">
        <f t="shared" si="5"/>
        <v>1856001</v>
      </c>
      <c r="D62" s="41">
        <f t="shared" si="6"/>
        <v>8</v>
      </c>
      <c r="E62" s="42" t="str">
        <f t="shared" si="2"/>
        <v>ALMERIA</v>
      </c>
      <c r="F62" s="42">
        <f t="shared" si="9"/>
        <v>303480</v>
      </c>
      <c r="G62" s="42">
        <f t="shared" si="8"/>
        <v>300621</v>
      </c>
    </row>
    <row r="63" spans="1:7" x14ac:dyDescent="0.25">
      <c r="A63" s="42" t="str">
        <f t="shared" si="3"/>
        <v>VALENCIA</v>
      </c>
      <c r="B63" s="41">
        <f t="shared" si="4"/>
        <v>28436897</v>
      </c>
      <c r="C63" s="41">
        <f t="shared" si="5"/>
        <v>26135521</v>
      </c>
      <c r="D63" s="41">
        <f t="shared" si="6"/>
        <v>1</v>
      </c>
      <c r="E63" s="42" t="str">
        <f t="shared" si="2"/>
        <v>HUELVA</v>
      </c>
      <c r="F63" s="42">
        <f t="shared" si="9"/>
        <v>163450</v>
      </c>
      <c r="G63" s="42">
        <f t="shared" si="8"/>
        <v>122388</v>
      </c>
    </row>
    <row r="64" spans="1:7" x14ac:dyDescent="0.25">
      <c r="A64" s="42" t="str">
        <f t="shared" si="3"/>
        <v>VIGO</v>
      </c>
      <c r="B64" s="41">
        <f t="shared" si="4"/>
        <v>1777750</v>
      </c>
      <c r="C64" s="41">
        <f t="shared" si="5"/>
        <v>1680047</v>
      </c>
      <c r="D64" s="41">
        <f t="shared" si="6"/>
        <v>9</v>
      </c>
      <c r="E64" s="42" t="str">
        <f t="shared" si="2"/>
        <v>MOTRIL</v>
      </c>
      <c r="F64" s="42">
        <f t="shared" si="9"/>
        <v>93275</v>
      </c>
      <c r="G64" s="42">
        <f t="shared" si="8"/>
        <v>79043</v>
      </c>
    </row>
    <row r="65" spans="1:7" x14ac:dyDescent="0.25">
      <c r="A65" s="42" t="str">
        <f t="shared" si="3"/>
        <v>VILAGARCIA</v>
      </c>
      <c r="B65" s="41">
        <f t="shared" si="4"/>
        <v>84589</v>
      </c>
      <c r="C65" s="41">
        <f t="shared" si="5"/>
        <v>68699</v>
      </c>
      <c r="D65" s="41">
        <f t="shared" si="6"/>
        <v>28</v>
      </c>
      <c r="E65" s="42" t="str">
        <f t="shared" si="2"/>
        <v>VILAGARCIA</v>
      </c>
      <c r="F65" s="42">
        <f t="shared" si="9"/>
        <v>84589</v>
      </c>
      <c r="G65" s="42">
        <f t="shared" si="8"/>
        <v>68699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4326</v>
      </c>
      <c r="C7" s="23">
        <v>4054</v>
      </c>
      <c r="D7" s="23">
        <v>20955</v>
      </c>
      <c r="E7" s="23">
        <v>20810</v>
      </c>
      <c r="F7" s="10">
        <f>((E7*100)/D7)-100</f>
        <v>-0.69195895967548893</v>
      </c>
      <c r="G7" s="1"/>
      <c r="H7" s="1"/>
      <c r="I7" s="1"/>
    </row>
    <row r="8" spans="1:12" x14ac:dyDescent="0.25">
      <c r="A8" s="11" t="s">
        <v>45</v>
      </c>
      <c r="B8" s="24">
        <v>29</v>
      </c>
      <c r="C8" s="24">
        <v>2</v>
      </c>
      <c r="D8" s="24">
        <v>183</v>
      </c>
      <c r="E8" s="24">
        <v>144</v>
      </c>
      <c r="F8" s="13">
        <f t="shared" ref="F8:F35" si="0">((E8*100)/D8)-100</f>
        <v>-21.311475409836063</v>
      </c>
      <c r="G8" s="1"/>
      <c r="H8" s="1"/>
      <c r="I8" s="1"/>
    </row>
    <row r="9" spans="1:12" x14ac:dyDescent="0.25">
      <c r="A9" s="8" t="s">
        <v>46</v>
      </c>
      <c r="B9" s="23">
        <v>177</v>
      </c>
      <c r="C9" s="23">
        <v>387</v>
      </c>
      <c r="D9" s="23">
        <v>1259</v>
      </c>
      <c r="E9" s="23">
        <v>1444</v>
      </c>
      <c r="F9" s="10">
        <f t="shared" si="0"/>
        <v>14.694201747418589</v>
      </c>
      <c r="G9" s="1"/>
      <c r="H9" s="1"/>
      <c r="I9" s="1"/>
    </row>
    <row r="10" spans="1:12" x14ac:dyDescent="0.25">
      <c r="A10" s="11" t="s">
        <v>47</v>
      </c>
      <c r="B10" s="24">
        <v>1038</v>
      </c>
      <c r="C10" s="24">
        <v>1392</v>
      </c>
      <c r="D10" s="24">
        <v>7627</v>
      </c>
      <c r="E10" s="24">
        <v>8687</v>
      </c>
      <c r="F10" s="13">
        <f t="shared" si="0"/>
        <v>13.897993968795063</v>
      </c>
      <c r="G10" s="1"/>
      <c r="H10" s="1"/>
      <c r="I10" s="1"/>
    </row>
    <row r="11" spans="1:12" x14ac:dyDescent="0.25">
      <c r="A11" s="8" t="s">
        <v>48</v>
      </c>
      <c r="B11" s="23">
        <v>0</v>
      </c>
      <c r="C11" s="23">
        <v>112</v>
      </c>
      <c r="D11" s="23">
        <v>527</v>
      </c>
      <c r="E11" s="23">
        <v>460</v>
      </c>
      <c r="F11" s="10">
        <f t="shared" si="0"/>
        <v>-12.713472485768506</v>
      </c>
      <c r="G11" s="1"/>
      <c r="H11" s="1"/>
      <c r="I11" s="1"/>
    </row>
    <row r="12" spans="1:12" x14ac:dyDescent="0.25">
      <c r="A12" s="11" t="s">
        <v>49</v>
      </c>
      <c r="B12" s="24">
        <v>2089</v>
      </c>
      <c r="C12" s="24">
        <v>1782</v>
      </c>
      <c r="D12" s="24">
        <v>8300</v>
      </c>
      <c r="E12" s="24">
        <v>7335</v>
      </c>
      <c r="F12" s="13">
        <f t="shared" si="0"/>
        <v>-11.626506024096386</v>
      </c>
      <c r="G12" s="1"/>
      <c r="H12" s="1"/>
      <c r="I12" s="1"/>
    </row>
    <row r="13" spans="1:12" x14ac:dyDescent="0.25">
      <c r="A13" s="8" t="s">
        <v>50</v>
      </c>
      <c r="B13" s="23">
        <v>17</v>
      </c>
      <c r="C13" s="23">
        <v>86</v>
      </c>
      <c r="D13" s="23">
        <v>703</v>
      </c>
      <c r="E13" s="23">
        <v>621</v>
      </c>
      <c r="F13" s="10">
        <f t="shared" si="0"/>
        <v>-11.664295874822187</v>
      </c>
      <c r="G13" s="1"/>
      <c r="H13" s="1"/>
      <c r="I13" s="1"/>
    </row>
    <row r="14" spans="1:12" x14ac:dyDescent="0.25">
      <c r="A14" s="11" t="s">
        <v>51</v>
      </c>
      <c r="B14" s="24">
        <v>100</v>
      </c>
      <c r="C14" s="24">
        <v>0</v>
      </c>
      <c r="D14" s="24">
        <v>1677</v>
      </c>
      <c r="E14" s="24">
        <v>948</v>
      </c>
      <c r="F14" s="13">
        <f t="shared" si="0"/>
        <v>-43.470483005366724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59</v>
      </c>
      <c r="C16" s="24">
        <v>78</v>
      </c>
      <c r="D16" s="24">
        <v>531</v>
      </c>
      <c r="E16" s="24">
        <v>441</v>
      </c>
      <c r="F16" s="13">
        <f t="shared" si="0"/>
        <v>-16.949152542372886</v>
      </c>
      <c r="G16" s="1"/>
      <c r="H16" s="1"/>
      <c r="I16" s="1"/>
    </row>
    <row r="17" spans="1:9" x14ac:dyDescent="0.25">
      <c r="A17" s="8" t="s">
        <v>54</v>
      </c>
      <c r="B17" s="23">
        <v>388</v>
      </c>
      <c r="C17" s="23">
        <v>464</v>
      </c>
      <c r="D17" s="23">
        <v>1988</v>
      </c>
      <c r="E17" s="23">
        <v>2493</v>
      </c>
      <c r="F17" s="10">
        <f t="shared" si="0"/>
        <v>25.402414486921529</v>
      </c>
      <c r="G17" s="1"/>
      <c r="H17" s="1"/>
      <c r="I17" s="1"/>
    </row>
    <row r="18" spans="1:9" x14ac:dyDescent="0.25">
      <c r="A18" s="11" t="s">
        <v>55</v>
      </c>
      <c r="B18" s="24">
        <v>30</v>
      </c>
      <c r="C18" s="24">
        <v>0</v>
      </c>
      <c r="D18" s="24">
        <v>35</v>
      </c>
      <c r="E18" s="24">
        <v>31</v>
      </c>
      <c r="F18" s="13">
        <f t="shared" si="0"/>
        <v>-11.428571428571431</v>
      </c>
      <c r="G18" s="1"/>
      <c r="H18" s="1"/>
      <c r="I18" s="1"/>
    </row>
    <row r="19" spans="1:9" x14ac:dyDescent="0.25">
      <c r="A19" s="8" t="s">
        <v>56</v>
      </c>
      <c r="B19" s="23">
        <v>35</v>
      </c>
      <c r="C19" s="23">
        <v>44</v>
      </c>
      <c r="D19" s="23">
        <v>204</v>
      </c>
      <c r="E19" s="23">
        <v>268</v>
      </c>
      <c r="F19" s="10">
        <f t="shared" si="0"/>
        <v>31.372549019607845</v>
      </c>
      <c r="G19" s="1"/>
      <c r="H19" s="1"/>
      <c r="I19" s="1"/>
    </row>
    <row r="20" spans="1:9" x14ac:dyDescent="0.25">
      <c r="A20" s="11" t="s">
        <v>57</v>
      </c>
      <c r="B20" s="24">
        <v>0</v>
      </c>
      <c r="C20" s="24">
        <v>359</v>
      </c>
      <c r="D20" s="24">
        <v>6697</v>
      </c>
      <c r="E20" s="24">
        <v>6181</v>
      </c>
      <c r="F20" s="13">
        <f t="shared" si="0"/>
        <v>-7.7049425115723409</v>
      </c>
      <c r="G20" s="1"/>
      <c r="H20" s="1"/>
      <c r="I20" s="1"/>
    </row>
    <row r="21" spans="1:9" x14ac:dyDescent="0.25">
      <c r="A21" s="8" t="s">
        <v>58</v>
      </c>
      <c r="B21" s="23">
        <v>228</v>
      </c>
      <c r="C21" s="23">
        <v>208</v>
      </c>
      <c r="D21" s="23">
        <v>1211</v>
      </c>
      <c r="E21" s="23">
        <v>1191</v>
      </c>
      <c r="F21" s="10">
        <f t="shared" si="0"/>
        <v>-1.6515276630883591</v>
      </c>
      <c r="G21" s="1"/>
      <c r="H21" s="1"/>
      <c r="I21" s="1"/>
    </row>
    <row r="22" spans="1:9" x14ac:dyDescent="0.25">
      <c r="A22" s="11" t="s">
        <v>59</v>
      </c>
      <c r="B22" s="24">
        <v>386</v>
      </c>
      <c r="C22" s="24">
        <v>332</v>
      </c>
      <c r="D22" s="24">
        <v>1714</v>
      </c>
      <c r="E22" s="24">
        <v>905</v>
      </c>
      <c r="F22" s="13">
        <f t="shared" si="0"/>
        <v>-47.19953325554259</v>
      </c>
      <c r="G22" s="1"/>
      <c r="H22" s="1"/>
      <c r="I22" s="1"/>
    </row>
    <row r="23" spans="1:9" x14ac:dyDescent="0.25">
      <c r="A23" s="8" t="s">
        <v>60</v>
      </c>
      <c r="B23" s="23">
        <v>78</v>
      </c>
      <c r="C23" s="23">
        <v>96</v>
      </c>
      <c r="D23" s="23">
        <v>280</v>
      </c>
      <c r="E23" s="23">
        <v>245</v>
      </c>
      <c r="F23" s="10">
        <f t="shared" si="0"/>
        <v>-12.5</v>
      </c>
      <c r="G23" s="1"/>
      <c r="H23" s="1"/>
      <c r="I23" s="1"/>
    </row>
    <row r="24" spans="1:9" x14ac:dyDescent="0.25">
      <c r="A24" s="11" t="s">
        <v>61</v>
      </c>
      <c r="B24" s="24">
        <v>222</v>
      </c>
      <c r="C24" s="24">
        <v>131</v>
      </c>
      <c r="D24" s="24">
        <v>1373</v>
      </c>
      <c r="E24" s="24">
        <v>1088</v>
      </c>
      <c r="F24" s="13">
        <f t="shared" si="0"/>
        <v>-20.75746540422432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102</v>
      </c>
      <c r="C26" s="24">
        <v>212</v>
      </c>
      <c r="D26" s="24">
        <v>751</v>
      </c>
      <c r="E26" s="24">
        <v>897</v>
      </c>
      <c r="F26" s="13">
        <f t="shared" si="0"/>
        <v>19.440745672436748</v>
      </c>
      <c r="G26" s="1"/>
      <c r="H26" s="1"/>
      <c r="I26" s="1"/>
    </row>
    <row r="27" spans="1:9" x14ac:dyDescent="0.25">
      <c r="A27" s="8" t="s">
        <v>64</v>
      </c>
      <c r="B27" s="23">
        <v>1629</v>
      </c>
      <c r="C27" s="23">
        <v>1991</v>
      </c>
      <c r="D27" s="23">
        <v>9796</v>
      </c>
      <c r="E27" s="23">
        <v>12715</v>
      </c>
      <c r="F27" s="10">
        <f t="shared" si="0"/>
        <v>29.797876684360972</v>
      </c>
      <c r="G27" s="1"/>
      <c r="H27" s="1"/>
      <c r="I27" s="1"/>
    </row>
    <row r="28" spans="1:9" x14ac:dyDescent="0.25">
      <c r="A28" s="11" t="s">
        <v>65</v>
      </c>
      <c r="B28" s="24">
        <v>322</v>
      </c>
      <c r="C28" s="24">
        <v>451</v>
      </c>
      <c r="D28" s="24">
        <v>1839</v>
      </c>
      <c r="E28" s="24">
        <v>1882</v>
      </c>
      <c r="F28" s="13">
        <f t="shared" si="0"/>
        <v>2.3382272974442628</v>
      </c>
      <c r="G28" s="1"/>
      <c r="H28" s="1"/>
      <c r="I28" s="1"/>
    </row>
    <row r="29" spans="1:9" x14ac:dyDescent="0.25">
      <c r="A29" s="8" t="s">
        <v>66</v>
      </c>
      <c r="B29" s="23">
        <v>688</v>
      </c>
      <c r="C29" s="23">
        <v>380</v>
      </c>
      <c r="D29" s="23">
        <v>5740</v>
      </c>
      <c r="E29" s="23">
        <v>3946</v>
      </c>
      <c r="F29" s="10">
        <f t="shared" si="0"/>
        <v>-31.254355400696866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105</v>
      </c>
      <c r="C31" s="23">
        <v>175</v>
      </c>
      <c r="D31" s="23">
        <v>1329</v>
      </c>
      <c r="E31" s="23">
        <v>1366</v>
      </c>
      <c r="F31" s="10">
        <f t="shared" si="0"/>
        <v>2.7840481565086463</v>
      </c>
      <c r="G31" s="1"/>
      <c r="H31" s="1"/>
      <c r="I31" s="1"/>
    </row>
    <row r="32" spans="1:9" x14ac:dyDescent="0.25">
      <c r="A32" s="11" t="s">
        <v>69</v>
      </c>
      <c r="B32" s="24">
        <v>95</v>
      </c>
      <c r="C32" s="24">
        <v>138</v>
      </c>
      <c r="D32" s="24">
        <v>788</v>
      </c>
      <c r="E32" s="24">
        <v>859</v>
      </c>
      <c r="F32" s="13">
        <f t="shared" si="0"/>
        <v>9.0101522842639525</v>
      </c>
      <c r="G32" s="1"/>
      <c r="H32" s="1"/>
      <c r="I32" s="1"/>
    </row>
    <row r="33" spans="1:9" x14ac:dyDescent="0.25">
      <c r="A33" s="8" t="s">
        <v>70</v>
      </c>
      <c r="B33" s="23">
        <v>8186</v>
      </c>
      <c r="C33" s="23">
        <v>7511</v>
      </c>
      <c r="D33" s="23">
        <v>35864</v>
      </c>
      <c r="E33" s="23">
        <v>33886</v>
      </c>
      <c r="F33" s="10">
        <f t="shared" si="0"/>
        <v>-5.5152799464644175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20329</v>
      </c>
      <c r="C35" s="15">
        <f t="shared" ref="C35:E35" si="1">SUM(C7:C34)</f>
        <v>20385</v>
      </c>
      <c r="D35" s="15">
        <f t="shared" si="1"/>
        <v>111371</v>
      </c>
      <c r="E35" s="15">
        <f t="shared" si="1"/>
        <v>108843</v>
      </c>
      <c r="F35" s="16">
        <f t="shared" si="0"/>
        <v>-2.2698907255928447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20810</v>
      </c>
      <c r="C38" s="41">
        <f>D7</f>
        <v>20955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33886</v>
      </c>
      <c r="G38" s="42">
        <f>LOOKUP(E38,$A$38:$A$65,$C$38:$C$65)</f>
        <v>35864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144</v>
      </c>
      <c r="C39" s="41">
        <f t="shared" ref="C39:C65" si="5">D8</f>
        <v>183</v>
      </c>
      <c r="D39" s="41">
        <f t="shared" ref="D39:D65" si="6">_xlfn.RANK.EQ(B39,$B$38:$B$65)+COUNTIF($B$38:$B$65,B39)-1</f>
        <v>23</v>
      </c>
      <c r="E39" s="42" t="str">
        <f t="shared" si="2"/>
        <v>A CORUÑA</v>
      </c>
      <c r="F39" s="42">
        <f t="shared" ref="F39:F54" si="7">LOOKUP(E39,$A$38:$A$65,$B$38:$B$65)</f>
        <v>20810</v>
      </c>
      <c r="G39" s="42">
        <f t="shared" ref="G39:G65" si="8">LOOKUP(E39,$A$38:$A$65,$C$38:$C$65)</f>
        <v>20955</v>
      </c>
    </row>
    <row r="40" spans="1:9" x14ac:dyDescent="0.25">
      <c r="A40" s="42" t="str">
        <f t="shared" si="3"/>
        <v>ALMERIA</v>
      </c>
      <c r="B40" s="41">
        <f t="shared" si="4"/>
        <v>1444</v>
      </c>
      <c r="C40" s="41">
        <f t="shared" si="5"/>
        <v>1259</v>
      </c>
      <c r="D40" s="41">
        <f t="shared" si="6"/>
        <v>10</v>
      </c>
      <c r="E40" s="42" t="str">
        <f t="shared" si="2"/>
        <v>PASAIA</v>
      </c>
      <c r="F40" s="42">
        <f t="shared" si="7"/>
        <v>12715</v>
      </c>
      <c r="G40" s="42">
        <f t="shared" si="8"/>
        <v>9796</v>
      </c>
    </row>
    <row r="41" spans="1:9" x14ac:dyDescent="0.25">
      <c r="A41" s="42" t="str">
        <f t="shared" si="3"/>
        <v>AVILES</v>
      </c>
      <c r="B41" s="41">
        <f t="shared" si="4"/>
        <v>8687</v>
      </c>
      <c r="C41" s="41">
        <f t="shared" si="5"/>
        <v>7627</v>
      </c>
      <c r="D41" s="41">
        <f t="shared" si="6"/>
        <v>4</v>
      </c>
      <c r="E41" s="42" t="str">
        <f t="shared" si="2"/>
        <v>AVILES</v>
      </c>
      <c r="F41" s="42">
        <f t="shared" si="7"/>
        <v>8687</v>
      </c>
      <c r="G41" s="42">
        <f t="shared" si="8"/>
        <v>7627</v>
      </c>
    </row>
    <row r="42" spans="1:9" x14ac:dyDescent="0.25">
      <c r="A42" s="42" t="str">
        <f t="shared" si="3"/>
        <v>BAHIA DE ALGECIRAS</v>
      </c>
      <c r="B42" s="41">
        <f t="shared" si="4"/>
        <v>460</v>
      </c>
      <c r="C42" s="41">
        <f t="shared" si="5"/>
        <v>527</v>
      </c>
      <c r="D42" s="41">
        <f t="shared" si="6"/>
        <v>19</v>
      </c>
      <c r="E42" s="42" t="str">
        <f t="shared" si="2"/>
        <v>BAHIA DE CADIZ</v>
      </c>
      <c r="F42" s="42">
        <f t="shared" si="7"/>
        <v>7335</v>
      </c>
      <c r="G42" s="42">
        <f t="shared" si="8"/>
        <v>8300</v>
      </c>
    </row>
    <row r="43" spans="1:9" x14ac:dyDescent="0.25">
      <c r="A43" s="42" t="str">
        <f t="shared" si="3"/>
        <v>BAHIA DE CADIZ</v>
      </c>
      <c r="B43" s="41">
        <f t="shared" si="4"/>
        <v>7335</v>
      </c>
      <c r="C43" s="41">
        <f t="shared" si="5"/>
        <v>8300</v>
      </c>
      <c r="D43" s="41">
        <f t="shared" si="6"/>
        <v>5</v>
      </c>
      <c r="E43" s="42" t="str">
        <f t="shared" si="2"/>
        <v>GIJON</v>
      </c>
      <c r="F43" s="42">
        <f t="shared" si="7"/>
        <v>6181</v>
      </c>
      <c r="G43" s="42">
        <f t="shared" si="8"/>
        <v>6697</v>
      </c>
    </row>
    <row r="44" spans="1:9" x14ac:dyDescent="0.25">
      <c r="A44" s="42" t="str">
        <f t="shared" si="3"/>
        <v>BALEARES</v>
      </c>
      <c r="B44" s="41">
        <f t="shared" si="4"/>
        <v>621</v>
      </c>
      <c r="C44" s="41">
        <f t="shared" si="5"/>
        <v>703</v>
      </c>
      <c r="D44" s="41">
        <f t="shared" si="6"/>
        <v>18</v>
      </c>
      <c r="E44" s="42" t="str">
        <f t="shared" si="2"/>
        <v>SANTANDER</v>
      </c>
      <c r="F44" s="42">
        <f t="shared" si="7"/>
        <v>3946</v>
      </c>
      <c r="G44" s="42">
        <f t="shared" si="8"/>
        <v>5740</v>
      </c>
    </row>
    <row r="45" spans="1:9" x14ac:dyDescent="0.25">
      <c r="A45" s="42" t="str">
        <f t="shared" si="3"/>
        <v>BARCELONA</v>
      </c>
      <c r="B45" s="41">
        <f t="shared" si="4"/>
        <v>948</v>
      </c>
      <c r="C45" s="41">
        <f t="shared" si="5"/>
        <v>1677</v>
      </c>
      <c r="D45" s="41">
        <f t="shared" si="6"/>
        <v>14</v>
      </c>
      <c r="E45" s="42" t="str">
        <f t="shared" si="2"/>
        <v>CASTELLON</v>
      </c>
      <c r="F45" s="42">
        <f t="shared" si="7"/>
        <v>2493</v>
      </c>
      <c r="G45" s="42">
        <f t="shared" si="8"/>
        <v>1988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1882</v>
      </c>
      <c r="G46" s="42">
        <f t="shared" si="8"/>
        <v>1839</v>
      </c>
    </row>
    <row r="47" spans="1:9" x14ac:dyDescent="0.25">
      <c r="A47" s="42" t="str">
        <f t="shared" si="3"/>
        <v>CARTAGENA</v>
      </c>
      <c r="B47" s="41">
        <f t="shared" si="4"/>
        <v>441</v>
      </c>
      <c r="C47" s="41">
        <f t="shared" si="5"/>
        <v>531</v>
      </c>
      <c r="D47" s="41">
        <f t="shared" si="6"/>
        <v>20</v>
      </c>
      <c r="E47" s="42" t="str">
        <f t="shared" si="2"/>
        <v>ALMERIA</v>
      </c>
      <c r="F47" s="42">
        <f t="shared" si="7"/>
        <v>1444</v>
      </c>
      <c r="G47" s="42">
        <f t="shared" si="8"/>
        <v>1259</v>
      </c>
    </row>
    <row r="48" spans="1:9" x14ac:dyDescent="0.25">
      <c r="A48" s="42" t="str">
        <f t="shared" si="3"/>
        <v>CASTELLON</v>
      </c>
      <c r="B48" s="41">
        <f t="shared" si="4"/>
        <v>2493</v>
      </c>
      <c r="C48" s="41">
        <f t="shared" si="5"/>
        <v>1988</v>
      </c>
      <c r="D48" s="41">
        <f t="shared" si="6"/>
        <v>8</v>
      </c>
      <c r="E48" s="42" t="str">
        <f t="shared" si="2"/>
        <v>TARRAGONA</v>
      </c>
      <c r="F48" s="42">
        <f t="shared" si="7"/>
        <v>1366</v>
      </c>
      <c r="G48" s="42">
        <f t="shared" si="8"/>
        <v>1329</v>
      </c>
    </row>
    <row r="49" spans="1:7" x14ac:dyDescent="0.25">
      <c r="A49" s="42" t="str">
        <f t="shared" si="3"/>
        <v>CEUTA</v>
      </c>
      <c r="B49" s="41">
        <f t="shared" si="4"/>
        <v>31</v>
      </c>
      <c r="C49" s="41">
        <f t="shared" si="5"/>
        <v>35</v>
      </c>
      <c r="D49" s="41">
        <f t="shared" si="6"/>
        <v>24</v>
      </c>
      <c r="E49" s="42" t="str">
        <f t="shared" si="2"/>
        <v>HUELVA</v>
      </c>
      <c r="F49" s="42">
        <f t="shared" si="7"/>
        <v>1191</v>
      </c>
      <c r="G49" s="42">
        <f t="shared" si="8"/>
        <v>1211</v>
      </c>
    </row>
    <row r="50" spans="1:7" x14ac:dyDescent="0.25">
      <c r="A50" s="42" t="str">
        <f t="shared" si="3"/>
        <v>FERROL-SAN CIBRAO</v>
      </c>
      <c r="B50" s="41">
        <f t="shared" si="4"/>
        <v>268</v>
      </c>
      <c r="C50" s="41">
        <f t="shared" si="5"/>
        <v>204</v>
      </c>
      <c r="D50" s="41">
        <f t="shared" si="6"/>
        <v>21</v>
      </c>
      <c r="E50" s="42" t="str">
        <f t="shared" si="2"/>
        <v>MARIN Y RIA DE PONTEVEDRA</v>
      </c>
      <c r="F50" s="42">
        <f t="shared" si="7"/>
        <v>1088</v>
      </c>
      <c r="G50" s="42">
        <f t="shared" si="8"/>
        <v>1373</v>
      </c>
    </row>
    <row r="51" spans="1:7" x14ac:dyDescent="0.25">
      <c r="A51" s="42" t="str">
        <f t="shared" si="3"/>
        <v>GIJON</v>
      </c>
      <c r="B51" s="41">
        <f t="shared" si="4"/>
        <v>6181</v>
      </c>
      <c r="C51" s="41">
        <f t="shared" si="5"/>
        <v>6697</v>
      </c>
      <c r="D51" s="41">
        <f t="shared" si="6"/>
        <v>6</v>
      </c>
      <c r="E51" s="42" t="str">
        <f t="shared" si="2"/>
        <v>BARCELONA</v>
      </c>
      <c r="F51" s="42">
        <f t="shared" si="7"/>
        <v>948</v>
      </c>
      <c r="G51" s="42">
        <f t="shared" si="8"/>
        <v>1677</v>
      </c>
    </row>
    <row r="52" spans="1:7" x14ac:dyDescent="0.25">
      <c r="A52" s="42" t="str">
        <f t="shared" si="3"/>
        <v>HUELVA</v>
      </c>
      <c r="B52" s="41">
        <f t="shared" si="4"/>
        <v>1191</v>
      </c>
      <c r="C52" s="41">
        <f t="shared" si="5"/>
        <v>1211</v>
      </c>
      <c r="D52" s="41">
        <f t="shared" si="6"/>
        <v>12</v>
      </c>
      <c r="E52" s="42" t="str">
        <f t="shared" si="2"/>
        <v>LAS PALMAS</v>
      </c>
      <c r="F52" s="42">
        <f t="shared" si="7"/>
        <v>905</v>
      </c>
      <c r="G52" s="42">
        <f t="shared" si="8"/>
        <v>1714</v>
      </c>
    </row>
    <row r="53" spans="1:7" x14ac:dyDescent="0.25">
      <c r="A53" s="42" t="str">
        <f t="shared" si="3"/>
        <v>LAS PALMAS</v>
      </c>
      <c r="B53" s="41">
        <f t="shared" si="4"/>
        <v>905</v>
      </c>
      <c r="C53" s="41">
        <f t="shared" si="5"/>
        <v>1714</v>
      </c>
      <c r="D53" s="41">
        <f t="shared" si="6"/>
        <v>15</v>
      </c>
      <c r="E53" s="42" t="str">
        <f t="shared" si="2"/>
        <v>MOTRIL</v>
      </c>
      <c r="F53" s="42">
        <f t="shared" si="7"/>
        <v>897</v>
      </c>
      <c r="G53" s="42">
        <f t="shared" si="8"/>
        <v>751</v>
      </c>
    </row>
    <row r="54" spans="1:7" x14ac:dyDescent="0.25">
      <c r="A54" s="42" t="str">
        <f t="shared" si="3"/>
        <v>MALAGA</v>
      </c>
      <c r="B54" s="41">
        <f t="shared" si="4"/>
        <v>245</v>
      </c>
      <c r="C54" s="41">
        <f t="shared" si="5"/>
        <v>280</v>
      </c>
      <c r="D54" s="41">
        <f t="shared" si="6"/>
        <v>22</v>
      </c>
      <c r="E54" s="42" t="str">
        <f t="shared" si="2"/>
        <v>VALENCIA</v>
      </c>
      <c r="F54" s="42">
        <f t="shared" si="7"/>
        <v>859</v>
      </c>
      <c r="G54" s="42">
        <f t="shared" si="8"/>
        <v>788</v>
      </c>
    </row>
    <row r="55" spans="1:7" x14ac:dyDescent="0.25">
      <c r="A55" s="42" t="str">
        <f t="shared" si="3"/>
        <v>MARIN Y RIA DE PONTEVEDRA</v>
      </c>
      <c r="B55" s="41">
        <f t="shared" si="4"/>
        <v>1088</v>
      </c>
      <c r="C55" s="41">
        <f t="shared" si="5"/>
        <v>1373</v>
      </c>
      <c r="D55" s="41">
        <f t="shared" si="6"/>
        <v>13</v>
      </c>
      <c r="E55" s="42" t="str">
        <f t="shared" si="2"/>
        <v>BALEARES</v>
      </c>
      <c r="F55" s="42">
        <f t="shared" ref="F55:F65" si="9">LOOKUP(E55,$A$38:$A$65,$B$38:$B$65)</f>
        <v>621</v>
      </c>
      <c r="G55" s="42">
        <f t="shared" si="8"/>
        <v>703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460</v>
      </c>
      <c r="G56" s="42">
        <f t="shared" si="8"/>
        <v>527</v>
      </c>
    </row>
    <row r="57" spans="1:7" x14ac:dyDescent="0.25">
      <c r="A57" s="42" t="str">
        <f t="shared" si="3"/>
        <v>MOTRIL</v>
      </c>
      <c r="B57" s="41">
        <f t="shared" si="4"/>
        <v>897</v>
      </c>
      <c r="C57" s="41">
        <f t="shared" si="5"/>
        <v>751</v>
      </c>
      <c r="D57" s="41">
        <f t="shared" si="6"/>
        <v>16</v>
      </c>
      <c r="E57" s="42" t="str">
        <f t="shared" si="2"/>
        <v>CARTAGENA</v>
      </c>
      <c r="F57" s="42">
        <f t="shared" si="9"/>
        <v>441</v>
      </c>
      <c r="G57" s="42">
        <f t="shared" si="8"/>
        <v>531</v>
      </c>
    </row>
    <row r="58" spans="1:7" x14ac:dyDescent="0.25">
      <c r="A58" s="42" t="str">
        <f t="shared" si="3"/>
        <v>PASAIA</v>
      </c>
      <c r="B58" s="41">
        <f t="shared" si="4"/>
        <v>12715</v>
      </c>
      <c r="C58" s="41">
        <f t="shared" si="5"/>
        <v>9796</v>
      </c>
      <c r="D58" s="41">
        <f t="shared" si="6"/>
        <v>3</v>
      </c>
      <c r="E58" s="42" t="str">
        <f t="shared" si="2"/>
        <v>FERROL-SAN CIBRAO</v>
      </c>
      <c r="F58" s="42">
        <f t="shared" si="9"/>
        <v>268</v>
      </c>
      <c r="G58" s="42">
        <f t="shared" si="8"/>
        <v>204</v>
      </c>
    </row>
    <row r="59" spans="1:7" x14ac:dyDescent="0.25">
      <c r="A59" s="42" t="str">
        <f t="shared" si="3"/>
        <v>SANTA CRUZ DE TENERIFE</v>
      </c>
      <c r="B59" s="41">
        <f t="shared" si="4"/>
        <v>1882</v>
      </c>
      <c r="C59" s="41">
        <f t="shared" si="5"/>
        <v>1839</v>
      </c>
      <c r="D59" s="41">
        <f t="shared" si="6"/>
        <v>9</v>
      </c>
      <c r="E59" s="42" t="str">
        <f t="shared" si="2"/>
        <v>MALAGA</v>
      </c>
      <c r="F59" s="42">
        <f t="shared" si="9"/>
        <v>245</v>
      </c>
      <c r="G59" s="42">
        <f t="shared" si="8"/>
        <v>280</v>
      </c>
    </row>
    <row r="60" spans="1:7" x14ac:dyDescent="0.25">
      <c r="A60" s="42" t="str">
        <f t="shared" si="3"/>
        <v>SANTANDER</v>
      </c>
      <c r="B60" s="41">
        <f t="shared" si="4"/>
        <v>3946</v>
      </c>
      <c r="C60" s="41">
        <f t="shared" si="5"/>
        <v>5740</v>
      </c>
      <c r="D60" s="41">
        <f t="shared" si="6"/>
        <v>7</v>
      </c>
      <c r="E60" s="42" t="str">
        <f t="shared" si="2"/>
        <v>ALICANTE</v>
      </c>
      <c r="F60" s="42">
        <f t="shared" si="9"/>
        <v>144</v>
      </c>
      <c r="G60" s="42">
        <f t="shared" si="8"/>
        <v>183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31</v>
      </c>
      <c r="G61" s="42">
        <f t="shared" si="8"/>
        <v>35</v>
      </c>
    </row>
    <row r="62" spans="1:7" x14ac:dyDescent="0.25">
      <c r="A62" s="42" t="str">
        <f t="shared" si="3"/>
        <v>TARRAGONA</v>
      </c>
      <c r="B62" s="41">
        <f t="shared" si="4"/>
        <v>1366</v>
      </c>
      <c r="C62" s="41">
        <f t="shared" si="5"/>
        <v>1329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859</v>
      </c>
      <c r="C63" s="41">
        <f t="shared" si="5"/>
        <v>788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33886</v>
      </c>
      <c r="C64" s="41">
        <f t="shared" si="5"/>
        <v>35864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9370</v>
      </c>
      <c r="C7" s="25">
        <v>8432</v>
      </c>
      <c r="D7" s="25">
        <v>33093</v>
      </c>
      <c r="E7" s="25">
        <v>29900</v>
      </c>
      <c r="F7" s="10">
        <f>((E7*100)/D7)-100</f>
        <v>-9.6485661620282173</v>
      </c>
      <c r="G7" s="1"/>
      <c r="H7" s="1"/>
      <c r="I7" s="1"/>
    </row>
    <row r="8" spans="1:12" x14ac:dyDescent="0.25">
      <c r="A8" s="11" t="s">
        <v>45</v>
      </c>
      <c r="B8" s="26">
        <v>1052</v>
      </c>
      <c r="C8" s="26">
        <v>148</v>
      </c>
      <c r="D8" s="26">
        <v>6524</v>
      </c>
      <c r="E8" s="26">
        <v>4033</v>
      </c>
      <c r="F8" s="13">
        <f t="shared" ref="F8:F35" si="0">((E8*100)/D8)-100</f>
        <v>-38.182096873083999</v>
      </c>
      <c r="G8" s="1"/>
      <c r="H8" s="1"/>
      <c r="I8" s="1"/>
    </row>
    <row r="9" spans="1:12" x14ac:dyDescent="0.25">
      <c r="A9" s="8" t="s">
        <v>46</v>
      </c>
      <c r="B9" s="25">
        <v>9121</v>
      </c>
      <c r="C9" s="25">
        <v>9895</v>
      </c>
      <c r="D9" s="25">
        <v>37967</v>
      </c>
      <c r="E9" s="25">
        <v>34408</v>
      </c>
      <c r="F9" s="10">
        <f t="shared" si="0"/>
        <v>-9.3739299918350127</v>
      </c>
      <c r="G9" s="1"/>
      <c r="H9" s="1"/>
      <c r="I9" s="1"/>
    </row>
    <row r="10" spans="1:12" x14ac:dyDescent="0.25">
      <c r="A10" s="11" t="s">
        <v>47</v>
      </c>
      <c r="B10" s="26">
        <v>2844</v>
      </c>
      <c r="C10" s="26">
        <v>3148</v>
      </c>
      <c r="D10" s="26">
        <v>19343</v>
      </c>
      <c r="E10" s="26">
        <v>18969</v>
      </c>
      <c r="F10" s="13">
        <f t="shared" si="0"/>
        <v>-1.9335160006203864</v>
      </c>
      <c r="G10" s="1"/>
      <c r="H10" s="1"/>
      <c r="I10" s="1"/>
    </row>
    <row r="11" spans="1:12" x14ac:dyDescent="0.25">
      <c r="A11" s="8" t="s">
        <v>48</v>
      </c>
      <c r="B11" s="25">
        <v>10856</v>
      </c>
      <c r="C11" s="25">
        <v>297447</v>
      </c>
      <c r="D11" s="25">
        <v>1232324</v>
      </c>
      <c r="E11" s="25">
        <v>1621767</v>
      </c>
      <c r="F11" s="10">
        <f t="shared" si="0"/>
        <v>31.602322116586208</v>
      </c>
      <c r="G11" s="1"/>
      <c r="H11" s="1"/>
      <c r="I11" s="1"/>
    </row>
    <row r="12" spans="1:12" x14ac:dyDescent="0.25">
      <c r="A12" s="11" t="s">
        <v>49</v>
      </c>
      <c r="B12" s="26">
        <v>7378</v>
      </c>
      <c r="C12" s="26">
        <v>5016</v>
      </c>
      <c r="D12" s="26">
        <v>41892</v>
      </c>
      <c r="E12" s="26">
        <v>47683</v>
      </c>
      <c r="F12" s="13">
        <f t="shared" si="0"/>
        <v>13.823641745440653</v>
      </c>
      <c r="G12" s="1"/>
      <c r="H12" s="1"/>
      <c r="I12" s="1"/>
    </row>
    <row r="13" spans="1:12" x14ac:dyDescent="0.25">
      <c r="A13" s="8" t="s">
        <v>50</v>
      </c>
      <c r="B13" s="25">
        <v>18204</v>
      </c>
      <c r="C13" s="25">
        <v>28577</v>
      </c>
      <c r="D13" s="25">
        <v>55370</v>
      </c>
      <c r="E13" s="25">
        <v>107555</v>
      </c>
      <c r="F13" s="10">
        <f t="shared" si="0"/>
        <v>94.247787610619469</v>
      </c>
      <c r="G13" s="1"/>
      <c r="H13" s="1"/>
      <c r="I13" s="1"/>
    </row>
    <row r="14" spans="1:12" x14ac:dyDescent="0.25">
      <c r="A14" s="11" t="s">
        <v>51</v>
      </c>
      <c r="B14" s="26">
        <v>78901</v>
      </c>
      <c r="C14" s="26">
        <v>110353</v>
      </c>
      <c r="D14" s="26">
        <v>456395</v>
      </c>
      <c r="E14" s="26">
        <v>519419</v>
      </c>
      <c r="F14" s="13">
        <f t="shared" si="0"/>
        <v>13.809090809496155</v>
      </c>
      <c r="G14" s="1"/>
      <c r="H14" s="1"/>
      <c r="I14" s="1"/>
    </row>
    <row r="15" spans="1:12" x14ac:dyDescent="0.25">
      <c r="A15" s="8" t="s">
        <v>52</v>
      </c>
      <c r="B15" s="25">
        <v>12405</v>
      </c>
      <c r="C15" s="25">
        <v>12435</v>
      </c>
      <c r="D15" s="25">
        <v>68463</v>
      </c>
      <c r="E15" s="25">
        <v>70140</v>
      </c>
      <c r="F15" s="10">
        <f t="shared" si="0"/>
        <v>2.4494982691380756</v>
      </c>
      <c r="G15" s="1"/>
      <c r="H15" s="1"/>
      <c r="I15" s="1"/>
    </row>
    <row r="16" spans="1:12" x14ac:dyDescent="0.25">
      <c r="A16" s="11" t="s">
        <v>53</v>
      </c>
      <c r="B16" s="26">
        <v>5320</v>
      </c>
      <c r="C16" s="26">
        <v>4148</v>
      </c>
      <c r="D16" s="26">
        <v>29564</v>
      </c>
      <c r="E16" s="26">
        <v>29185</v>
      </c>
      <c r="F16" s="13">
        <f t="shared" si="0"/>
        <v>-1.2819645514815363</v>
      </c>
      <c r="G16" s="1"/>
      <c r="H16" s="1"/>
      <c r="I16" s="1"/>
    </row>
    <row r="17" spans="1:9" x14ac:dyDescent="0.25">
      <c r="A17" s="8" t="s">
        <v>54</v>
      </c>
      <c r="B17" s="25">
        <v>3370</v>
      </c>
      <c r="C17" s="25">
        <v>3008</v>
      </c>
      <c r="D17" s="25">
        <v>15435</v>
      </c>
      <c r="E17" s="25">
        <v>16055</v>
      </c>
      <c r="F17" s="10">
        <f t="shared" si="0"/>
        <v>4.016844833171362</v>
      </c>
      <c r="G17" s="1"/>
      <c r="H17" s="1"/>
      <c r="I17" s="1"/>
    </row>
    <row r="18" spans="1:9" x14ac:dyDescent="0.25">
      <c r="A18" s="11" t="s">
        <v>55</v>
      </c>
      <c r="B18" s="26">
        <v>54811</v>
      </c>
      <c r="C18" s="26">
        <v>56068</v>
      </c>
      <c r="D18" s="26">
        <v>321353</v>
      </c>
      <c r="E18" s="26">
        <v>367407</v>
      </c>
      <c r="F18" s="13">
        <f t="shared" si="0"/>
        <v>14.331280554405907</v>
      </c>
      <c r="G18" s="1"/>
      <c r="H18" s="1"/>
      <c r="I18" s="1"/>
    </row>
    <row r="19" spans="1:9" x14ac:dyDescent="0.25">
      <c r="A19" s="8" t="s">
        <v>56</v>
      </c>
      <c r="B19" s="25">
        <v>1582</v>
      </c>
      <c r="C19" s="25">
        <v>1437</v>
      </c>
      <c r="D19" s="25">
        <v>9875</v>
      </c>
      <c r="E19" s="25">
        <v>9201</v>
      </c>
      <c r="F19" s="10">
        <f t="shared" si="0"/>
        <v>-6.8253164556961963</v>
      </c>
      <c r="G19" s="1"/>
      <c r="H19" s="1"/>
      <c r="I19" s="1"/>
    </row>
    <row r="20" spans="1:9" x14ac:dyDescent="0.25">
      <c r="A20" s="11" t="s">
        <v>57</v>
      </c>
      <c r="B20" s="26">
        <v>4238</v>
      </c>
      <c r="C20" s="26">
        <v>7855</v>
      </c>
      <c r="D20" s="26">
        <v>52828</v>
      </c>
      <c r="E20" s="26">
        <v>48284</v>
      </c>
      <c r="F20" s="13">
        <f t="shared" si="0"/>
        <v>-8.6014992049670695</v>
      </c>
      <c r="G20" s="1"/>
      <c r="H20" s="1"/>
      <c r="I20" s="1"/>
    </row>
    <row r="21" spans="1:9" x14ac:dyDescent="0.25">
      <c r="A21" s="8" t="s">
        <v>58</v>
      </c>
      <c r="B21" s="25">
        <v>15771</v>
      </c>
      <c r="C21" s="25">
        <v>20281</v>
      </c>
      <c r="D21" s="25">
        <v>69737</v>
      </c>
      <c r="E21" s="25">
        <v>83867</v>
      </c>
      <c r="F21" s="10">
        <f t="shared" si="0"/>
        <v>20.261840916586607</v>
      </c>
      <c r="G21" s="1"/>
      <c r="H21" s="1"/>
      <c r="I21" s="1"/>
    </row>
    <row r="22" spans="1:9" x14ac:dyDescent="0.25">
      <c r="A22" s="11" t="s">
        <v>59</v>
      </c>
      <c r="B22" s="26">
        <v>152356</v>
      </c>
      <c r="C22" s="26">
        <v>188729</v>
      </c>
      <c r="D22" s="26">
        <v>1050428</v>
      </c>
      <c r="E22" s="26">
        <v>1208913</v>
      </c>
      <c r="F22" s="13">
        <f t="shared" si="0"/>
        <v>15.087659506410716</v>
      </c>
      <c r="G22" s="1"/>
      <c r="H22" s="1"/>
      <c r="I22" s="1"/>
    </row>
    <row r="23" spans="1:9" x14ac:dyDescent="0.25">
      <c r="A23" s="8" t="s">
        <v>60</v>
      </c>
      <c r="B23" s="25">
        <v>5862</v>
      </c>
      <c r="C23" s="25">
        <v>7304</v>
      </c>
      <c r="D23" s="25">
        <v>29315</v>
      </c>
      <c r="E23" s="25">
        <v>33893</v>
      </c>
      <c r="F23" s="10">
        <f t="shared" si="0"/>
        <v>15.616578543407812</v>
      </c>
      <c r="G23" s="1"/>
      <c r="H23" s="1"/>
      <c r="I23" s="1"/>
    </row>
    <row r="24" spans="1:9" x14ac:dyDescent="0.25">
      <c r="A24" s="11" t="s">
        <v>61</v>
      </c>
      <c r="B24" s="26">
        <v>3589</v>
      </c>
      <c r="C24" s="26">
        <v>1224</v>
      </c>
      <c r="D24" s="26">
        <v>19797</v>
      </c>
      <c r="E24" s="26">
        <v>14470</v>
      </c>
      <c r="F24" s="13">
        <f t="shared" si="0"/>
        <v>-26.908117391523973</v>
      </c>
      <c r="G24" s="1"/>
      <c r="H24" s="1"/>
      <c r="I24" s="1"/>
    </row>
    <row r="25" spans="1:9" x14ac:dyDescent="0.25">
      <c r="A25" s="8" t="s">
        <v>62</v>
      </c>
      <c r="B25" s="25">
        <v>3660</v>
      </c>
      <c r="C25" s="25">
        <v>43</v>
      </c>
      <c r="D25" s="25">
        <v>7717</v>
      </c>
      <c r="E25" s="25">
        <v>364</v>
      </c>
      <c r="F25" s="10">
        <f t="shared" si="0"/>
        <v>-95.283141117014381</v>
      </c>
      <c r="G25" s="1"/>
      <c r="H25" s="1"/>
      <c r="I25" s="1"/>
    </row>
    <row r="26" spans="1:9" x14ac:dyDescent="0.25">
      <c r="A26" s="11" t="s">
        <v>63</v>
      </c>
      <c r="B26" s="26">
        <v>987</v>
      </c>
      <c r="C26" s="26">
        <v>1086</v>
      </c>
      <c r="D26" s="26">
        <v>5280</v>
      </c>
      <c r="E26" s="26">
        <v>10877</v>
      </c>
      <c r="F26" s="13">
        <f t="shared" si="0"/>
        <v>106.00378787878788</v>
      </c>
      <c r="G26" s="1"/>
      <c r="H26" s="1"/>
      <c r="I26" s="1"/>
    </row>
    <row r="27" spans="1:9" x14ac:dyDescent="0.25">
      <c r="A27" s="8" t="s">
        <v>64</v>
      </c>
      <c r="B27" s="25">
        <v>4081</v>
      </c>
      <c r="C27" s="25">
        <v>2121</v>
      </c>
      <c r="D27" s="25">
        <v>18685</v>
      </c>
      <c r="E27" s="25">
        <v>16834</v>
      </c>
      <c r="F27" s="10">
        <f t="shared" si="0"/>
        <v>-9.9063419855499006</v>
      </c>
      <c r="G27" s="1"/>
      <c r="H27" s="1"/>
      <c r="I27" s="1"/>
    </row>
    <row r="28" spans="1:9" x14ac:dyDescent="0.25">
      <c r="A28" s="11" t="s">
        <v>65</v>
      </c>
      <c r="B28" s="26">
        <v>94565</v>
      </c>
      <c r="C28" s="26">
        <v>47085</v>
      </c>
      <c r="D28" s="26">
        <v>583630</v>
      </c>
      <c r="E28" s="26">
        <v>472584</v>
      </c>
      <c r="F28" s="13">
        <f t="shared" si="0"/>
        <v>-19.026780665832803</v>
      </c>
      <c r="G28" s="1"/>
      <c r="H28" s="1"/>
      <c r="I28" s="1"/>
    </row>
    <row r="29" spans="1:9" x14ac:dyDescent="0.25">
      <c r="A29" s="8" t="s">
        <v>66</v>
      </c>
      <c r="B29" s="25">
        <v>4231</v>
      </c>
      <c r="C29" s="25">
        <v>4318</v>
      </c>
      <c r="D29" s="25">
        <v>31309</v>
      </c>
      <c r="E29" s="25">
        <v>24690</v>
      </c>
      <c r="F29" s="10">
        <f t="shared" si="0"/>
        <v>-21.14088600721837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1515</v>
      </c>
      <c r="D30" s="26">
        <v>0</v>
      </c>
      <c r="E30" s="26">
        <v>8420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16614</v>
      </c>
      <c r="C31" s="25">
        <v>10233</v>
      </c>
      <c r="D31" s="25">
        <v>80510</v>
      </c>
      <c r="E31" s="25">
        <v>64525</v>
      </c>
      <c r="F31" s="10">
        <f t="shared" si="0"/>
        <v>-19.8546764377096</v>
      </c>
      <c r="G31" s="1"/>
      <c r="H31" s="1"/>
      <c r="I31" s="1"/>
    </row>
    <row r="32" spans="1:9" x14ac:dyDescent="0.25">
      <c r="A32" s="11" t="s">
        <v>69</v>
      </c>
      <c r="B32" s="26">
        <v>22577</v>
      </c>
      <c r="C32" s="26">
        <v>22100</v>
      </c>
      <c r="D32" s="26">
        <v>131310</v>
      </c>
      <c r="E32" s="26">
        <v>133527</v>
      </c>
      <c r="F32" s="13">
        <f t="shared" si="0"/>
        <v>1.6883710303861079</v>
      </c>
      <c r="G32" s="1"/>
      <c r="H32" s="1"/>
      <c r="I32" s="1"/>
    </row>
    <row r="33" spans="1:9" x14ac:dyDescent="0.25">
      <c r="A33" s="8" t="s">
        <v>70</v>
      </c>
      <c r="B33" s="25">
        <v>26099</v>
      </c>
      <c r="C33" s="25">
        <v>23874</v>
      </c>
      <c r="D33" s="25">
        <v>152994</v>
      </c>
      <c r="E33" s="25">
        <v>131652</v>
      </c>
      <c r="F33" s="10">
        <f t="shared" si="0"/>
        <v>-13.949566649672533</v>
      </c>
      <c r="G33" s="1"/>
      <c r="H33" s="1"/>
      <c r="I33" s="1"/>
    </row>
    <row r="34" spans="1:9" x14ac:dyDescent="0.25">
      <c r="A34" s="11" t="s">
        <v>71</v>
      </c>
      <c r="B34" s="26">
        <v>288</v>
      </c>
      <c r="C34" s="26">
        <v>414</v>
      </c>
      <c r="D34" s="26">
        <v>3056</v>
      </c>
      <c r="E34" s="26">
        <v>5259</v>
      </c>
      <c r="F34" s="13">
        <f t="shared" si="0"/>
        <v>72.087696335078533</v>
      </c>
      <c r="G34" s="1"/>
      <c r="H34" s="1"/>
      <c r="I34" s="1"/>
    </row>
    <row r="35" spans="1:9" x14ac:dyDescent="0.25">
      <c r="A35" s="14" t="s">
        <v>72</v>
      </c>
      <c r="B35" s="15">
        <f>SUM(B7:B34)</f>
        <v>570132</v>
      </c>
      <c r="C35" s="15">
        <f t="shared" ref="C35:E35" si="1">SUM(C7:C34)</f>
        <v>878294</v>
      </c>
      <c r="D35" s="15">
        <f t="shared" si="1"/>
        <v>4564194</v>
      </c>
      <c r="E35" s="15">
        <f t="shared" si="1"/>
        <v>5133881</v>
      </c>
      <c r="F35" s="16">
        <f t="shared" si="0"/>
        <v>12.481656125922783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29900</v>
      </c>
      <c r="C38" s="41">
        <f>D7</f>
        <v>33093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1621767</v>
      </c>
      <c r="G38" s="42">
        <f>LOOKUP(E38,$A$38:$A$65,$C$38:$C$65)</f>
        <v>1232324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4033</v>
      </c>
      <c r="C39" s="41">
        <f t="shared" ref="C39:C65" si="5">D8</f>
        <v>6524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1208913</v>
      </c>
      <c r="G39" s="42">
        <f t="shared" ref="G39:G65" si="8">LOOKUP(E39,$A$38:$A$65,$C$38:$C$65)</f>
        <v>1050428</v>
      </c>
    </row>
    <row r="40" spans="1:9" x14ac:dyDescent="0.25">
      <c r="A40" s="42" t="str">
        <f t="shared" si="3"/>
        <v>ALMERIA</v>
      </c>
      <c r="B40" s="41">
        <f t="shared" si="4"/>
        <v>34408</v>
      </c>
      <c r="C40" s="41">
        <f t="shared" si="5"/>
        <v>37967</v>
      </c>
      <c r="D40" s="41">
        <f t="shared" si="6"/>
        <v>14</v>
      </c>
      <c r="E40" s="42" t="str">
        <f t="shared" si="2"/>
        <v>BARCELONA</v>
      </c>
      <c r="F40" s="42">
        <f t="shared" si="7"/>
        <v>519419</v>
      </c>
      <c r="G40" s="42">
        <f t="shared" si="8"/>
        <v>456395</v>
      </c>
    </row>
    <row r="41" spans="1:9" x14ac:dyDescent="0.25">
      <c r="A41" s="42" t="str">
        <f t="shared" si="3"/>
        <v>AVILES</v>
      </c>
      <c r="B41" s="41">
        <f t="shared" si="4"/>
        <v>18969</v>
      </c>
      <c r="C41" s="41">
        <f t="shared" si="5"/>
        <v>19343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472584</v>
      </c>
      <c r="G41" s="42">
        <f t="shared" si="8"/>
        <v>583630</v>
      </c>
    </row>
    <row r="42" spans="1:9" x14ac:dyDescent="0.25">
      <c r="A42" s="42" t="str">
        <f t="shared" si="3"/>
        <v>BAHIA DE ALGECIRAS</v>
      </c>
      <c r="B42" s="41">
        <f t="shared" si="4"/>
        <v>1621767</v>
      </c>
      <c r="C42" s="41">
        <f t="shared" si="5"/>
        <v>1232324</v>
      </c>
      <c r="D42" s="41">
        <f t="shared" si="6"/>
        <v>1</v>
      </c>
      <c r="E42" s="42" t="str">
        <f t="shared" si="2"/>
        <v>CEUTA</v>
      </c>
      <c r="F42" s="42">
        <f t="shared" si="7"/>
        <v>367407</v>
      </c>
      <c r="G42" s="42">
        <f t="shared" si="8"/>
        <v>321353</v>
      </c>
    </row>
    <row r="43" spans="1:9" x14ac:dyDescent="0.25">
      <c r="A43" s="42" t="str">
        <f t="shared" si="3"/>
        <v>BAHIA DE CADIZ</v>
      </c>
      <c r="B43" s="41">
        <f t="shared" si="4"/>
        <v>47683</v>
      </c>
      <c r="C43" s="41">
        <f t="shared" si="5"/>
        <v>41892</v>
      </c>
      <c r="D43" s="41">
        <f t="shared" si="6"/>
        <v>13</v>
      </c>
      <c r="E43" s="42" t="str">
        <f t="shared" si="2"/>
        <v>VALENCIA</v>
      </c>
      <c r="F43" s="42">
        <f t="shared" si="7"/>
        <v>133527</v>
      </c>
      <c r="G43" s="42">
        <f t="shared" si="8"/>
        <v>131310</v>
      </c>
    </row>
    <row r="44" spans="1:9" x14ac:dyDescent="0.25">
      <c r="A44" s="42" t="str">
        <f t="shared" si="3"/>
        <v>BALEARES</v>
      </c>
      <c r="B44" s="41">
        <f t="shared" si="4"/>
        <v>107555</v>
      </c>
      <c r="C44" s="41">
        <f t="shared" si="5"/>
        <v>55370</v>
      </c>
      <c r="D44" s="41">
        <f t="shared" si="6"/>
        <v>8</v>
      </c>
      <c r="E44" s="42" t="str">
        <f t="shared" si="2"/>
        <v>VIGO</v>
      </c>
      <c r="F44" s="42">
        <f t="shared" si="7"/>
        <v>131652</v>
      </c>
      <c r="G44" s="42">
        <f t="shared" si="8"/>
        <v>152994</v>
      </c>
    </row>
    <row r="45" spans="1:9" x14ac:dyDescent="0.25">
      <c r="A45" s="42" t="str">
        <f t="shared" si="3"/>
        <v>BARCELONA</v>
      </c>
      <c r="B45" s="41">
        <f t="shared" si="4"/>
        <v>519419</v>
      </c>
      <c r="C45" s="41">
        <f t="shared" si="5"/>
        <v>456395</v>
      </c>
      <c r="D45" s="41">
        <f t="shared" si="6"/>
        <v>3</v>
      </c>
      <c r="E45" s="42" t="str">
        <f t="shared" si="2"/>
        <v>BALEARES</v>
      </c>
      <c r="F45" s="42">
        <f t="shared" si="7"/>
        <v>107555</v>
      </c>
      <c r="G45" s="42">
        <f t="shared" si="8"/>
        <v>55370</v>
      </c>
    </row>
    <row r="46" spans="1:9" x14ac:dyDescent="0.25">
      <c r="A46" s="42" t="str">
        <f t="shared" si="3"/>
        <v>BILBAO</v>
      </c>
      <c r="B46" s="41">
        <f t="shared" si="4"/>
        <v>70140</v>
      </c>
      <c r="C46" s="41">
        <f t="shared" si="5"/>
        <v>68463</v>
      </c>
      <c r="D46" s="41">
        <f t="shared" si="6"/>
        <v>10</v>
      </c>
      <c r="E46" s="42" t="str">
        <f t="shared" si="2"/>
        <v>HUELVA</v>
      </c>
      <c r="F46" s="42">
        <f t="shared" si="7"/>
        <v>83867</v>
      </c>
      <c r="G46" s="42">
        <f t="shared" si="8"/>
        <v>69737</v>
      </c>
    </row>
    <row r="47" spans="1:9" x14ac:dyDescent="0.25">
      <c r="A47" s="42" t="str">
        <f t="shared" si="3"/>
        <v>CARTAGENA</v>
      </c>
      <c r="B47" s="41">
        <f t="shared" si="4"/>
        <v>29185</v>
      </c>
      <c r="C47" s="41">
        <f t="shared" si="5"/>
        <v>29564</v>
      </c>
      <c r="D47" s="41">
        <f t="shared" si="6"/>
        <v>17</v>
      </c>
      <c r="E47" s="42" t="str">
        <f t="shared" si="2"/>
        <v>BILBAO</v>
      </c>
      <c r="F47" s="42">
        <f t="shared" si="7"/>
        <v>70140</v>
      </c>
      <c r="G47" s="42">
        <f t="shared" si="8"/>
        <v>68463</v>
      </c>
    </row>
    <row r="48" spans="1:9" x14ac:dyDescent="0.25">
      <c r="A48" s="42" t="str">
        <f t="shared" si="3"/>
        <v>CASTELLON</v>
      </c>
      <c r="B48" s="41">
        <f t="shared" si="4"/>
        <v>16055</v>
      </c>
      <c r="C48" s="41">
        <f t="shared" si="5"/>
        <v>15435</v>
      </c>
      <c r="D48" s="41">
        <f t="shared" si="6"/>
        <v>21</v>
      </c>
      <c r="E48" s="42" t="str">
        <f t="shared" si="2"/>
        <v>TARRAGONA</v>
      </c>
      <c r="F48" s="42">
        <f t="shared" si="7"/>
        <v>64525</v>
      </c>
      <c r="G48" s="42">
        <f t="shared" si="8"/>
        <v>80510</v>
      </c>
    </row>
    <row r="49" spans="1:7" x14ac:dyDescent="0.25">
      <c r="A49" s="42" t="str">
        <f t="shared" si="3"/>
        <v>CEUTA</v>
      </c>
      <c r="B49" s="41">
        <f t="shared" si="4"/>
        <v>367407</v>
      </c>
      <c r="C49" s="41">
        <f t="shared" si="5"/>
        <v>321353</v>
      </c>
      <c r="D49" s="41">
        <f t="shared" si="6"/>
        <v>5</v>
      </c>
      <c r="E49" s="42" t="str">
        <f t="shared" si="2"/>
        <v>GIJON</v>
      </c>
      <c r="F49" s="42">
        <f t="shared" si="7"/>
        <v>48284</v>
      </c>
      <c r="G49" s="42">
        <f t="shared" si="8"/>
        <v>52828</v>
      </c>
    </row>
    <row r="50" spans="1:7" x14ac:dyDescent="0.25">
      <c r="A50" s="42" t="str">
        <f t="shared" si="3"/>
        <v>FERROL-SAN CIBRAO</v>
      </c>
      <c r="B50" s="41">
        <f t="shared" si="4"/>
        <v>9201</v>
      </c>
      <c r="C50" s="41">
        <f t="shared" si="5"/>
        <v>9875</v>
      </c>
      <c r="D50" s="41">
        <f t="shared" si="6"/>
        <v>24</v>
      </c>
      <c r="E50" s="42" t="str">
        <f t="shared" si="2"/>
        <v>BAHIA DE CADIZ</v>
      </c>
      <c r="F50" s="42">
        <f t="shared" si="7"/>
        <v>47683</v>
      </c>
      <c r="G50" s="42">
        <f t="shared" si="8"/>
        <v>41892</v>
      </c>
    </row>
    <row r="51" spans="1:7" x14ac:dyDescent="0.25">
      <c r="A51" s="42" t="str">
        <f t="shared" si="3"/>
        <v>GIJON</v>
      </c>
      <c r="B51" s="41">
        <f t="shared" si="4"/>
        <v>48284</v>
      </c>
      <c r="C51" s="41">
        <f t="shared" si="5"/>
        <v>52828</v>
      </c>
      <c r="D51" s="41">
        <f t="shared" si="6"/>
        <v>12</v>
      </c>
      <c r="E51" s="42" t="str">
        <f t="shared" si="2"/>
        <v>ALMERIA</v>
      </c>
      <c r="F51" s="42">
        <f t="shared" si="7"/>
        <v>34408</v>
      </c>
      <c r="G51" s="42">
        <f t="shared" si="8"/>
        <v>37967</v>
      </c>
    </row>
    <row r="52" spans="1:7" x14ac:dyDescent="0.25">
      <c r="A52" s="42" t="str">
        <f t="shared" si="3"/>
        <v>HUELVA</v>
      </c>
      <c r="B52" s="41">
        <f t="shared" si="4"/>
        <v>83867</v>
      </c>
      <c r="C52" s="41">
        <f t="shared" si="5"/>
        <v>69737</v>
      </c>
      <c r="D52" s="41">
        <f t="shared" si="6"/>
        <v>9</v>
      </c>
      <c r="E52" s="42" t="str">
        <f t="shared" si="2"/>
        <v>MALAGA</v>
      </c>
      <c r="F52" s="42">
        <f t="shared" si="7"/>
        <v>33893</v>
      </c>
      <c r="G52" s="42">
        <f t="shared" si="8"/>
        <v>29315</v>
      </c>
    </row>
    <row r="53" spans="1:7" x14ac:dyDescent="0.25">
      <c r="A53" s="42" t="str">
        <f t="shared" si="3"/>
        <v>LAS PALMAS</v>
      </c>
      <c r="B53" s="41">
        <f t="shared" si="4"/>
        <v>1208913</v>
      </c>
      <c r="C53" s="41">
        <f t="shared" si="5"/>
        <v>1050428</v>
      </c>
      <c r="D53" s="41">
        <f t="shared" si="6"/>
        <v>2</v>
      </c>
      <c r="E53" s="42" t="str">
        <f t="shared" si="2"/>
        <v>A CORUÑA</v>
      </c>
      <c r="F53" s="42">
        <f t="shared" si="7"/>
        <v>29900</v>
      </c>
      <c r="G53" s="42">
        <f t="shared" si="8"/>
        <v>33093</v>
      </c>
    </row>
    <row r="54" spans="1:7" x14ac:dyDescent="0.25">
      <c r="A54" s="42" t="str">
        <f t="shared" si="3"/>
        <v>MALAGA</v>
      </c>
      <c r="B54" s="41">
        <f t="shared" si="4"/>
        <v>33893</v>
      </c>
      <c r="C54" s="41">
        <f t="shared" si="5"/>
        <v>29315</v>
      </c>
      <c r="D54" s="41">
        <f t="shared" si="6"/>
        <v>15</v>
      </c>
      <c r="E54" s="42" t="str">
        <f t="shared" si="2"/>
        <v>CARTAGENA</v>
      </c>
      <c r="F54" s="42">
        <f t="shared" si="7"/>
        <v>29185</v>
      </c>
      <c r="G54" s="42">
        <f t="shared" si="8"/>
        <v>29564</v>
      </c>
    </row>
    <row r="55" spans="1:7" x14ac:dyDescent="0.25">
      <c r="A55" s="42" t="str">
        <f t="shared" si="3"/>
        <v>MARIN Y RIA DE PONTEVEDRA</v>
      </c>
      <c r="B55" s="41">
        <f t="shared" si="4"/>
        <v>14470</v>
      </c>
      <c r="C55" s="41">
        <f t="shared" si="5"/>
        <v>19797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24690</v>
      </c>
      <c r="G55" s="42">
        <f t="shared" si="8"/>
        <v>31309</v>
      </c>
    </row>
    <row r="56" spans="1:7" x14ac:dyDescent="0.25">
      <c r="A56" s="42" t="str">
        <f t="shared" si="3"/>
        <v>MELILLA</v>
      </c>
      <c r="B56" s="41">
        <f t="shared" si="4"/>
        <v>364</v>
      </c>
      <c r="C56" s="41">
        <f t="shared" si="5"/>
        <v>7717</v>
      </c>
      <c r="D56" s="41">
        <f t="shared" si="6"/>
        <v>28</v>
      </c>
      <c r="E56" s="42" t="str">
        <f t="shared" si="2"/>
        <v>AVILES</v>
      </c>
      <c r="F56" s="42">
        <f t="shared" si="9"/>
        <v>18969</v>
      </c>
      <c r="G56" s="42">
        <f t="shared" si="8"/>
        <v>19343</v>
      </c>
    </row>
    <row r="57" spans="1:7" x14ac:dyDescent="0.25">
      <c r="A57" s="42" t="str">
        <f t="shared" si="3"/>
        <v>MOTRIL</v>
      </c>
      <c r="B57" s="41">
        <f t="shared" si="4"/>
        <v>10877</v>
      </c>
      <c r="C57" s="41">
        <f t="shared" si="5"/>
        <v>5280</v>
      </c>
      <c r="D57" s="41">
        <f t="shared" si="6"/>
        <v>23</v>
      </c>
      <c r="E57" s="42" t="str">
        <f t="shared" si="2"/>
        <v>PASAIA</v>
      </c>
      <c r="F57" s="42">
        <f t="shared" si="9"/>
        <v>16834</v>
      </c>
      <c r="G57" s="42">
        <f t="shared" si="8"/>
        <v>18685</v>
      </c>
    </row>
    <row r="58" spans="1:7" x14ac:dyDescent="0.25">
      <c r="A58" s="42" t="str">
        <f t="shared" si="3"/>
        <v>PASAIA</v>
      </c>
      <c r="B58" s="41">
        <f t="shared" si="4"/>
        <v>16834</v>
      </c>
      <c r="C58" s="41">
        <f t="shared" si="5"/>
        <v>18685</v>
      </c>
      <c r="D58" s="41">
        <f t="shared" si="6"/>
        <v>20</v>
      </c>
      <c r="E58" s="42" t="str">
        <f t="shared" si="2"/>
        <v>CASTELLON</v>
      </c>
      <c r="F58" s="42">
        <f t="shared" si="9"/>
        <v>16055</v>
      </c>
      <c r="G58" s="42">
        <f t="shared" si="8"/>
        <v>15435</v>
      </c>
    </row>
    <row r="59" spans="1:7" x14ac:dyDescent="0.25">
      <c r="A59" s="42" t="str">
        <f t="shared" si="3"/>
        <v>SANTA CRUZ DE TENERIFE</v>
      </c>
      <c r="B59" s="41">
        <f t="shared" si="4"/>
        <v>472584</v>
      </c>
      <c r="C59" s="41">
        <f t="shared" si="5"/>
        <v>583630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14470</v>
      </c>
      <c r="G59" s="42">
        <f t="shared" si="8"/>
        <v>19797</v>
      </c>
    </row>
    <row r="60" spans="1:7" x14ac:dyDescent="0.25">
      <c r="A60" s="42" t="str">
        <f t="shared" si="3"/>
        <v>SANTANDER</v>
      </c>
      <c r="B60" s="41">
        <f t="shared" si="4"/>
        <v>24690</v>
      </c>
      <c r="C60" s="41">
        <f t="shared" si="5"/>
        <v>31309</v>
      </c>
      <c r="D60" s="41">
        <f t="shared" si="6"/>
        <v>18</v>
      </c>
      <c r="E60" s="42" t="str">
        <f t="shared" si="2"/>
        <v>MOTRIL</v>
      </c>
      <c r="F60" s="42">
        <f t="shared" si="9"/>
        <v>10877</v>
      </c>
      <c r="G60" s="42">
        <f t="shared" si="8"/>
        <v>5280</v>
      </c>
    </row>
    <row r="61" spans="1:7" x14ac:dyDescent="0.25">
      <c r="A61" s="42" t="str">
        <f t="shared" si="3"/>
        <v>SEVILLA</v>
      </c>
      <c r="B61" s="41">
        <f t="shared" si="4"/>
        <v>8420</v>
      </c>
      <c r="C61" s="41">
        <f t="shared" si="5"/>
        <v>0</v>
      </c>
      <c r="D61" s="41">
        <f t="shared" si="6"/>
        <v>25</v>
      </c>
      <c r="E61" s="42" t="str">
        <f t="shared" si="2"/>
        <v>FERROL-SAN CIBRAO</v>
      </c>
      <c r="F61" s="42">
        <f t="shared" si="9"/>
        <v>9201</v>
      </c>
      <c r="G61" s="42">
        <f t="shared" si="8"/>
        <v>9875</v>
      </c>
    </row>
    <row r="62" spans="1:7" x14ac:dyDescent="0.25">
      <c r="A62" s="42" t="str">
        <f t="shared" si="3"/>
        <v>TARRAGONA</v>
      </c>
      <c r="B62" s="41">
        <f t="shared" si="4"/>
        <v>64525</v>
      </c>
      <c r="C62" s="41">
        <f t="shared" si="5"/>
        <v>80510</v>
      </c>
      <c r="D62" s="41">
        <f t="shared" si="6"/>
        <v>11</v>
      </c>
      <c r="E62" s="42" t="str">
        <f t="shared" si="2"/>
        <v>SEVILLA</v>
      </c>
      <c r="F62" s="42">
        <f t="shared" si="9"/>
        <v>8420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133527</v>
      </c>
      <c r="C63" s="41">
        <f t="shared" si="5"/>
        <v>131310</v>
      </c>
      <c r="D63" s="41">
        <f t="shared" si="6"/>
        <v>6</v>
      </c>
      <c r="E63" s="42" t="str">
        <f t="shared" si="2"/>
        <v>VILAGARCIA</v>
      </c>
      <c r="F63" s="42">
        <f t="shared" si="9"/>
        <v>5259</v>
      </c>
      <c r="G63" s="42">
        <f t="shared" si="8"/>
        <v>3056</v>
      </c>
    </row>
    <row r="64" spans="1:7" x14ac:dyDescent="0.25">
      <c r="A64" s="42" t="str">
        <f t="shared" si="3"/>
        <v>VIGO</v>
      </c>
      <c r="B64" s="41">
        <f t="shared" si="4"/>
        <v>131652</v>
      </c>
      <c r="C64" s="41">
        <f t="shared" si="5"/>
        <v>152994</v>
      </c>
      <c r="D64" s="41">
        <f t="shared" si="6"/>
        <v>7</v>
      </c>
      <c r="E64" s="42" t="str">
        <f t="shared" si="2"/>
        <v>ALICANTE</v>
      </c>
      <c r="F64" s="42">
        <f t="shared" si="9"/>
        <v>4033</v>
      </c>
      <c r="G64" s="42">
        <f t="shared" si="8"/>
        <v>6524</v>
      </c>
    </row>
    <row r="65" spans="1:7" x14ac:dyDescent="0.25">
      <c r="A65" s="42" t="str">
        <f t="shared" si="3"/>
        <v>VILAGARCIA</v>
      </c>
      <c r="B65" s="41">
        <f t="shared" si="4"/>
        <v>5259</v>
      </c>
      <c r="C65" s="41">
        <f t="shared" si="5"/>
        <v>3056</v>
      </c>
      <c r="D65" s="41">
        <f t="shared" si="6"/>
        <v>26</v>
      </c>
      <c r="E65" s="42" t="str">
        <f t="shared" si="2"/>
        <v>MELILLA</v>
      </c>
      <c r="F65" s="42">
        <f t="shared" si="9"/>
        <v>364</v>
      </c>
      <c r="G65" s="42">
        <f t="shared" si="8"/>
        <v>7717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2155</v>
      </c>
      <c r="D8" s="28">
        <v>0</v>
      </c>
      <c r="E8" s="28">
        <v>21056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3092490</v>
      </c>
      <c r="C11" s="27">
        <v>3618922</v>
      </c>
      <c r="D11" s="27">
        <v>18751862</v>
      </c>
      <c r="E11" s="27">
        <v>17947711</v>
      </c>
      <c r="F11" s="10">
        <f t="shared" si="0"/>
        <v>-4.288379468662896</v>
      </c>
      <c r="G11" s="1"/>
      <c r="H11" s="1"/>
      <c r="I11" s="1"/>
    </row>
    <row r="12" spans="1:12" x14ac:dyDescent="0.25">
      <c r="A12" s="11" t="s">
        <v>49</v>
      </c>
      <c r="B12" s="28">
        <v>3787</v>
      </c>
      <c r="C12" s="28">
        <v>9152</v>
      </c>
      <c r="D12" s="28">
        <v>144347</v>
      </c>
      <c r="E12" s="28">
        <v>97759</v>
      </c>
      <c r="F12" s="13">
        <f t="shared" si="0"/>
        <v>-32.275003983456529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55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559756</v>
      </c>
      <c r="C14" s="28">
        <v>608602</v>
      </c>
      <c r="D14" s="28">
        <v>3394945</v>
      </c>
      <c r="E14" s="28">
        <v>4121719</v>
      </c>
      <c r="F14" s="13">
        <f t="shared" si="0"/>
        <v>21.407533848118305</v>
      </c>
      <c r="G14" s="1"/>
      <c r="H14" s="1"/>
      <c r="I14" s="1"/>
    </row>
    <row r="15" spans="1:12" x14ac:dyDescent="0.25">
      <c r="A15" s="8" t="s">
        <v>52</v>
      </c>
      <c r="B15" s="27">
        <v>24947</v>
      </c>
      <c r="C15" s="27">
        <v>951</v>
      </c>
      <c r="D15" s="27">
        <v>140941</v>
      </c>
      <c r="E15" s="27">
        <v>193073</v>
      </c>
      <c r="F15" s="10">
        <f t="shared" si="0"/>
        <v>36.988527114182517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0</v>
      </c>
      <c r="E16" s="28">
        <v>1182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320</v>
      </c>
      <c r="C17" s="27">
        <v>593</v>
      </c>
      <c r="D17" s="27">
        <v>9819</v>
      </c>
      <c r="E17" s="27">
        <v>35828</v>
      </c>
      <c r="F17" s="10">
        <f t="shared" si="0"/>
        <v>264.8844077808331</v>
      </c>
      <c r="G17" s="1"/>
      <c r="H17" s="1"/>
      <c r="I17" s="1"/>
    </row>
    <row r="18" spans="1:9" x14ac:dyDescent="0.25">
      <c r="A18" s="11" t="s">
        <v>55</v>
      </c>
      <c r="B18" s="28">
        <v>67950</v>
      </c>
      <c r="C18" s="28">
        <v>0</v>
      </c>
      <c r="D18" s="28">
        <v>454461</v>
      </c>
      <c r="E18" s="28">
        <v>124</v>
      </c>
      <c r="F18" s="13">
        <f t="shared" si="0"/>
        <v>-99.97271493043408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70228</v>
      </c>
      <c r="C20" s="28">
        <v>127185</v>
      </c>
      <c r="D20" s="28">
        <v>266664</v>
      </c>
      <c r="E20" s="28">
        <v>420951</v>
      </c>
      <c r="F20" s="13">
        <f t="shared" si="0"/>
        <v>57.858203582035827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60133</v>
      </c>
      <c r="D21" s="27">
        <v>0</v>
      </c>
      <c r="E21" s="27">
        <v>503498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699632</v>
      </c>
      <c r="C22" s="28">
        <v>1023376</v>
      </c>
      <c r="D22" s="28">
        <v>4263089</v>
      </c>
      <c r="E22" s="28">
        <v>4715476</v>
      </c>
      <c r="F22" s="13">
        <f t="shared" si="0"/>
        <v>10.611718404190015</v>
      </c>
      <c r="G22" s="1"/>
      <c r="H22" s="1"/>
      <c r="I22" s="1"/>
    </row>
    <row r="23" spans="1:9" x14ac:dyDescent="0.25">
      <c r="A23" s="8" t="s">
        <v>60</v>
      </c>
      <c r="B23" s="27">
        <v>36434</v>
      </c>
      <c r="C23" s="27">
        <v>137339</v>
      </c>
      <c r="D23" s="27">
        <v>428662</v>
      </c>
      <c r="E23" s="27">
        <v>579594</v>
      </c>
      <c r="F23" s="10">
        <f t="shared" si="0"/>
        <v>35.210025614586783</v>
      </c>
      <c r="G23" s="1"/>
      <c r="H23" s="1"/>
      <c r="I23" s="1"/>
    </row>
    <row r="24" spans="1:9" x14ac:dyDescent="0.25">
      <c r="A24" s="11" t="s">
        <v>61</v>
      </c>
      <c r="B24" s="28">
        <v>287</v>
      </c>
      <c r="C24" s="28">
        <v>18799</v>
      </c>
      <c r="D24" s="28">
        <v>403</v>
      </c>
      <c r="E24" s="28">
        <v>32914</v>
      </c>
      <c r="F24" s="13">
        <f t="shared" si="0"/>
        <v>8067.2456575682381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29751</v>
      </c>
      <c r="C28" s="28">
        <v>22814</v>
      </c>
      <c r="D28" s="28">
        <v>127052</v>
      </c>
      <c r="E28" s="28">
        <v>249503</v>
      </c>
      <c r="F28" s="13">
        <f t="shared" si="0"/>
        <v>96.378648112583818</v>
      </c>
      <c r="G28" s="1"/>
      <c r="H28" s="1"/>
      <c r="I28" s="1"/>
    </row>
    <row r="29" spans="1:9" x14ac:dyDescent="0.25">
      <c r="A29" s="8" t="s">
        <v>66</v>
      </c>
      <c r="B29" s="27">
        <v>0</v>
      </c>
      <c r="C29" s="27">
        <v>12</v>
      </c>
      <c r="D29" s="27">
        <v>34</v>
      </c>
      <c r="E29" s="27">
        <v>302</v>
      </c>
      <c r="F29" s="10">
        <f t="shared" si="0"/>
        <v>788.23529411764707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466817</v>
      </c>
      <c r="C31" s="27">
        <v>322746</v>
      </c>
      <c r="D31" s="27">
        <v>3424192</v>
      </c>
      <c r="E31" s="27">
        <v>2626908</v>
      </c>
      <c r="F31" s="10">
        <f t="shared" si="0"/>
        <v>-23.283857914509468</v>
      </c>
      <c r="G31" s="1"/>
      <c r="H31" s="1"/>
      <c r="I31" s="1"/>
    </row>
    <row r="32" spans="1:9" x14ac:dyDescent="0.25">
      <c r="A32" s="11" t="s">
        <v>69</v>
      </c>
      <c r="B32" s="28">
        <v>2593272</v>
      </c>
      <c r="C32" s="28">
        <v>2969262</v>
      </c>
      <c r="D32" s="28">
        <v>14456165</v>
      </c>
      <c r="E32" s="28">
        <v>15671873</v>
      </c>
      <c r="F32" s="13">
        <f t="shared" si="0"/>
        <v>8.4096162433121151</v>
      </c>
      <c r="G32" s="1"/>
      <c r="H32" s="1"/>
      <c r="I32" s="1"/>
    </row>
    <row r="33" spans="1:9" x14ac:dyDescent="0.25">
      <c r="A33" s="8" t="s">
        <v>70</v>
      </c>
      <c r="B33" s="27">
        <v>21010</v>
      </c>
      <c r="C33" s="27">
        <v>20343</v>
      </c>
      <c r="D33" s="27">
        <v>134186</v>
      </c>
      <c r="E33" s="27">
        <v>150682</v>
      </c>
      <c r="F33" s="10">
        <f t="shared" si="0"/>
        <v>12.293383810531651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0</v>
      </c>
      <c r="E34" s="28">
        <v>19154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7666681</v>
      </c>
      <c r="C35" s="15">
        <f t="shared" ref="C35:E35" si="1">SUM(C7:C34)</f>
        <v>8942384</v>
      </c>
      <c r="D35" s="15">
        <f t="shared" si="1"/>
        <v>45998735</v>
      </c>
      <c r="E35" s="15">
        <f t="shared" si="1"/>
        <v>47389307</v>
      </c>
      <c r="F35" s="16">
        <f t="shared" si="0"/>
        <v>3.0230657430035848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17947711</v>
      </c>
      <c r="G38" s="42">
        <f>LOOKUP(E38,$A$38:$A$65,$C$38:$C$65)</f>
        <v>18751862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21056</v>
      </c>
      <c r="C39" s="41">
        <f t="shared" ref="C39:C65" si="5">D8</f>
        <v>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15671873</v>
      </c>
      <c r="G39" s="42">
        <f t="shared" ref="G39:G65" si="8">LOOKUP(E39,$A$38:$A$65,$C$38:$C$65)</f>
        <v>14456165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LAS PALMAS</v>
      </c>
      <c r="F40" s="42">
        <f t="shared" si="7"/>
        <v>4715476</v>
      </c>
      <c r="G40" s="42">
        <f t="shared" si="8"/>
        <v>4263089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4121719</v>
      </c>
      <c r="G41" s="42">
        <f t="shared" si="8"/>
        <v>3394945</v>
      </c>
    </row>
    <row r="42" spans="1:9" x14ac:dyDescent="0.25">
      <c r="A42" s="42" t="str">
        <f t="shared" si="3"/>
        <v>BAHIA DE ALGECIRAS</v>
      </c>
      <c r="B42" s="41">
        <f t="shared" si="4"/>
        <v>17947711</v>
      </c>
      <c r="C42" s="41">
        <f t="shared" si="5"/>
        <v>18751862</v>
      </c>
      <c r="D42" s="41">
        <f t="shared" si="6"/>
        <v>1</v>
      </c>
      <c r="E42" s="42" t="str">
        <f t="shared" si="2"/>
        <v>TARRAGONA</v>
      </c>
      <c r="F42" s="42">
        <f t="shared" si="7"/>
        <v>2626908</v>
      </c>
      <c r="G42" s="42">
        <f t="shared" si="8"/>
        <v>3424192</v>
      </c>
    </row>
    <row r="43" spans="1:9" x14ac:dyDescent="0.25">
      <c r="A43" s="42" t="str">
        <f t="shared" si="3"/>
        <v>BAHIA DE CADIZ</v>
      </c>
      <c r="B43" s="41">
        <f t="shared" si="4"/>
        <v>97759</v>
      </c>
      <c r="C43" s="41">
        <f t="shared" si="5"/>
        <v>144347</v>
      </c>
      <c r="D43" s="41">
        <f t="shared" si="6"/>
        <v>12</v>
      </c>
      <c r="E43" s="42" t="str">
        <f t="shared" si="2"/>
        <v>MALAGA</v>
      </c>
      <c r="F43" s="42">
        <f t="shared" si="7"/>
        <v>579594</v>
      </c>
      <c r="G43" s="42">
        <f t="shared" si="8"/>
        <v>428662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55</v>
      </c>
      <c r="D44" s="41">
        <f t="shared" si="6"/>
        <v>28</v>
      </c>
      <c r="E44" s="42" t="str">
        <f t="shared" si="2"/>
        <v>HUELVA</v>
      </c>
      <c r="F44" s="42">
        <f t="shared" si="7"/>
        <v>503498</v>
      </c>
      <c r="G44" s="42">
        <f t="shared" si="8"/>
        <v>0</v>
      </c>
    </row>
    <row r="45" spans="1:9" x14ac:dyDescent="0.25">
      <c r="A45" s="42" t="str">
        <f t="shared" si="3"/>
        <v>BARCELONA</v>
      </c>
      <c r="B45" s="41">
        <f t="shared" si="4"/>
        <v>4121719</v>
      </c>
      <c r="C45" s="41">
        <f t="shared" si="5"/>
        <v>3394945</v>
      </c>
      <c r="D45" s="41">
        <f t="shared" si="6"/>
        <v>4</v>
      </c>
      <c r="E45" s="42" t="str">
        <f t="shared" si="2"/>
        <v>GIJON</v>
      </c>
      <c r="F45" s="42">
        <f t="shared" si="7"/>
        <v>420951</v>
      </c>
      <c r="G45" s="42">
        <f t="shared" si="8"/>
        <v>266664</v>
      </c>
    </row>
    <row r="46" spans="1:9" x14ac:dyDescent="0.25">
      <c r="A46" s="42" t="str">
        <f t="shared" si="3"/>
        <v>BILBAO</v>
      </c>
      <c r="B46" s="41">
        <f t="shared" si="4"/>
        <v>193073</v>
      </c>
      <c r="C46" s="41">
        <f t="shared" si="5"/>
        <v>140941</v>
      </c>
      <c r="D46" s="41">
        <f t="shared" si="6"/>
        <v>10</v>
      </c>
      <c r="E46" s="42" t="str">
        <f t="shared" si="2"/>
        <v>SANTA CRUZ DE TENERIFE</v>
      </c>
      <c r="F46" s="42">
        <f t="shared" si="7"/>
        <v>249503</v>
      </c>
      <c r="G46" s="42">
        <f t="shared" si="8"/>
        <v>127052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0</v>
      </c>
      <c r="D47" s="41">
        <f t="shared" si="6"/>
        <v>17</v>
      </c>
      <c r="E47" s="42" t="str">
        <f t="shared" si="2"/>
        <v>BILBAO</v>
      </c>
      <c r="F47" s="42">
        <f t="shared" si="7"/>
        <v>193073</v>
      </c>
      <c r="G47" s="42">
        <f t="shared" si="8"/>
        <v>140941</v>
      </c>
    </row>
    <row r="48" spans="1:9" x14ac:dyDescent="0.25">
      <c r="A48" s="42" t="str">
        <f t="shared" si="3"/>
        <v>CASTELLON</v>
      </c>
      <c r="B48" s="41">
        <f t="shared" si="4"/>
        <v>35828</v>
      </c>
      <c r="C48" s="41">
        <f t="shared" si="5"/>
        <v>9819</v>
      </c>
      <c r="D48" s="41">
        <f t="shared" si="6"/>
        <v>13</v>
      </c>
      <c r="E48" s="42" t="str">
        <f t="shared" si="2"/>
        <v>VIGO</v>
      </c>
      <c r="F48" s="42">
        <f t="shared" si="7"/>
        <v>150682</v>
      </c>
      <c r="G48" s="42">
        <f t="shared" si="8"/>
        <v>134186</v>
      </c>
    </row>
    <row r="49" spans="1:7" x14ac:dyDescent="0.25">
      <c r="A49" s="42" t="str">
        <f t="shared" si="3"/>
        <v>CEUTA</v>
      </c>
      <c r="B49" s="41">
        <f t="shared" si="4"/>
        <v>124</v>
      </c>
      <c r="C49" s="41">
        <f t="shared" si="5"/>
        <v>454461</v>
      </c>
      <c r="D49" s="41">
        <f t="shared" si="6"/>
        <v>19</v>
      </c>
      <c r="E49" s="42" t="str">
        <f t="shared" si="2"/>
        <v>BAHIA DE CADIZ</v>
      </c>
      <c r="F49" s="42">
        <f t="shared" si="7"/>
        <v>97759</v>
      </c>
      <c r="G49" s="42">
        <f t="shared" si="8"/>
        <v>144347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35828</v>
      </c>
      <c r="G50" s="42">
        <f t="shared" si="8"/>
        <v>9819</v>
      </c>
    </row>
    <row r="51" spans="1:7" x14ac:dyDescent="0.25">
      <c r="A51" s="42" t="str">
        <f t="shared" si="3"/>
        <v>GIJON</v>
      </c>
      <c r="B51" s="41">
        <f t="shared" si="4"/>
        <v>420951</v>
      </c>
      <c r="C51" s="41">
        <f t="shared" si="5"/>
        <v>266664</v>
      </c>
      <c r="D51" s="41">
        <f t="shared" si="6"/>
        <v>8</v>
      </c>
      <c r="E51" s="42" t="str">
        <f t="shared" si="2"/>
        <v>MARIN Y RIA DE PONTEVEDRA</v>
      </c>
      <c r="F51" s="42">
        <f t="shared" si="7"/>
        <v>32914</v>
      </c>
      <c r="G51" s="42">
        <f t="shared" si="8"/>
        <v>403</v>
      </c>
    </row>
    <row r="52" spans="1:7" x14ac:dyDescent="0.25">
      <c r="A52" s="42" t="str">
        <f t="shared" si="3"/>
        <v>HUELVA</v>
      </c>
      <c r="B52" s="41">
        <f t="shared" si="4"/>
        <v>503498</v>
      </c>
      <c r="C52" s="41">
        <f t="shared" si="5"/>
        <v>0</v>
      </c>
      <c r="D52" s="41">
        <f t="shared" si="6"/>
        <v>7</v>
      </c>
      <c r="E52" s="42" t="str">
        <f t="shared" si="2"/>
        <v>ALICANTE</v>
      </c>
      <c r="F52" s="42">
        <f t="shared" si="7"/>
        <v>21056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4715476</v>
      </c>
      <c r="C53" s="41">
        <f t="shared" si="5"/>
        <v>4263089</v>
      </c>
      <c r="D53" s="41">
        <f t="shared" si="6"/>
        <v>3</v>
      </c>
      <c r="E53" s="42" t="str">
        <f t="shared" si="2"/>
        <v>VILAGARCIA</v>
      </c>
      <c r="F53" s="42">
        <f t="shared" si="7"/>
        <v>19154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579594</v>
      </c>
      <c r="C54" s="41">
        <f t="shared" si="5"/>
        <v>428662</v>
      </c>
      <c r="D54" s="41">
        <f t="shared" si="6"/>
        <v>6</v>
      </c>
      <c r="E54" s="42" t="str">
        <f t="shared" si="2"/>
        <v>CARTAGENA</v>
      </c>
      <c r="F54" s="42">
        <f t="shared" si="7"/>
        <v>1182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32914</v>
      </c>
      <c r="C55" s="41">
        <f t="shared" si="5"/>
        <v>403</v>
      </c>
      <c r="D55" s="41">
        <f t="shared" si="6"/>
        <v>14</v>
      </c>
      <c r="E55" s="42" t="str">
        <f t="shared" si="2"/>
        <v>SANTANDER</v>
      </c>
      <c r="F55" s="42">
        <f t="shared" ref="F55:F65" si="9">LOOKUP(E55,$A$38:$A$65,$B$38:$B$65)</f>
        <v>302</v>
      </c>
      <c r="G55" s="42">
        <f t="shared" si="8"/>
        <v>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124</v>
      </c>
      <c r="G56" s="42">
        <f t="shared" si="8"/>
        <v>454461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249503</v>
      </c>
      <c r="C59" s="41">
        <f t="shared" si="5"/>
        <v>127052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302</v>
      </c>
      <c r="C60" s="41">
        <f t="shared" si="5"/>
        <v>34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2626908</v>
      </c>
      <c r="C62" s="41">
        <f t="shared" si="5"/>
        <v>3424192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15671873</v>
      </c>
      <c r="C63" s="41">
        <f t="shared" si="5"/>
        <v>14456165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150682</v>
      </c>
      <c r="C64" s="41">
        <f t="shared" si="5"/>
        <v>134186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19154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2155</v>
      </c>
      <c r="D8" s="30">
        <v>0</v>
      </c>
      <c r="E8" s="30">
        <v>21056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3092411</v>
      </c>
      <c r="C11" s="29">
        <v>3610088</v>
      </c>
      <c r="D11" s="29">
        <v>18692518</v>
      </c>
      <c r="E11" s="29">
        <v>17808214</v>
      </c>
      <c r="F11" s="10">
        <f t="shared" si="0"/>
        <v>-4.7307912181761651</v>
      </c>
      <c r="G11" s="1"/>
      <c r="H11" s="1"/>
      <c r="I11" s="1"/>
    </row>
    <row r="12" spans="1:12" x14ac:dyDescent="0.25">
      <c r="A12" s="11" t="s">
        <v>49</v>
      </c>
      <c r="B12" s="30">
        <v>22</v>
      </c>
      <c r="C12" s="30">
        <v>0</v>
      </c>
      <c r="D12" s="30">
        <v>221</v>
      </c>
      <c r="E12" s="30">
        <v>2789</v>
      </c>
      <c r="F12" s="13">
        <f t="shared" si="0"/>
        <v>1161.9909502262444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527680</v>
      </c>
      <c r="C14" s="30">
        <v>584391</v>
      </c>
      <c r="D14" s="30">
        <v>3234905</v>
      </c>
      <c r="E14" s="30">
        <v>3979911</v>
      </c>
      <c r="F14" s="13">
        <f t="shared" si="0"/>
        <v>23.030228090160293</v>
      </c>
      <c r="G14" s="1"/>
      <c r="H14" s="1"/>
      <c r="I14" s="1"/>
    </row>
    <row r="15" spans="1:12" x14ac:dyDescent="0.25">
      <c r="A15" s="8" t="s">
        <v>52</v>
      </c>
      <c r="B15" s="29">
        <v>10431</v>
      </c>
      <c r="C15" s="29">
        <v>951</v>
      </c>
      <c r="D15" s="29">
        <v>53235</v>
      </c>
      <c r="E15" s="29">
        <v>32382</v>
      </c>
      <c r="F15" s="10">
        <f t="shared" si="0"/>
        <v>-39.171597633136095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960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320</v>
      </c>
      <c r="C17" s="29">
        <v>593</v>
      </c>
      <c r="D17" s="29">
        <v>3961</v>
      </c>
      <c r="E17" s="29">
        <v>16338</v>
      </c>
      <c r="F17" s="10">
        <f t="shared" si="0"/>
        <v>312.4715980812926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32</v>
      </c>
      <c r="E18" s="30">
        <v>60</v>
      </c>
      <c r="F18" s="17">
        <f t="shared" si="0"/>
        <v>87.5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556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657732</v>
      </c>
      <c r="C22" s="30">
        <v>977247</v>
      </c>
      <c r="D22" s="30">
        <v>4028449</v>
      </c>
      <c r="E22" s="30">
        <v>4457446</v>
      </c>
      <c r="F22" s="13">
        <f t="shared" si="0"/>
        <v>10.649185331625148</v>
      </c>
      <c r="G22" s="1"/>
      <c r="H22" s="1"/>
      <c r="I22" s="1"/>
    </row>
    <row r="23" spans="1:9" x14ac:dyDescent="0.25">
      <c r="A23" s="8" t="s">
        <v>60</v>
      </c>
      <c r="B23" s="29">
        <v>36434</v>
      </c>
      <c r="C23" s="29">
        <v>137339</v>
      </c>
      <c r="D23" s="29">
        <v>428662</v>
      </c>
      <c r="E23" s="29">
        <v>579594</v>
      </c>
      <c r="F23" s="10">
        <f t="shared" si="0"/>
        <v>35.210025614586783</v>
      </c>
      <c r="G23" s="1"/>
      <c r="H23" s="1"/>
      <c r="I23" s="1"/>
    </row>
    <row r="24" spans="1:9" x14ac:dyDescent="0.25">
      <c r="A24" s="11" t="s">
        <v>61</v>
      </c>
      <c r="B24" s="30">
        <v>287</v>
      </c>
      <c r="C24" s="30">
        <v>18676</v>
      </c>
      <c r="D24" s="30">
        <v>403</v>
      </c>
      <c r="E24" s="30">
        <v>32791</v>
      </c>
      <c r="F24" s="13">
        <f t="shared" si="0"/>
        <v>8036.7245657568237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20518</v>
      </c>
      <c r="C28" s="30">
        <v>19287</v>
      </c>
      <c r="D28" s="30">
        <v>99972</v>
      </c>
      <c r="E28" s="30">
        <v>89292</v>
      </c>
      <c r="F28" s="13">
        <f t="shared" si="0"/>
        <v>-10.682991237546517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168876</v>
      </c>
      <c r="C31" s="29">
        <v>124781</v>
      </c>
      <c r="D31" s="29">
        <v>1091669</v>
      </c>
      <c r="E31" s="29">
        <v>848585</v>
      </c>
      <c r="F31" s="10">
        <f t="shared" si="0"/>
        <v>-22.267189047229522</v>
      </c>
      <c r="G31" s="1"/>
      <c r="H31" s="1"/>
      <c r="I31" s="1"/>
    </row>
    <row r="32" spans="1:9" x14ac:dyDescent="0.25">
      <c r="A32" s="11" t="s">
        <v>69</v>
      </c>
      <c r="B32" s="30">
        <v>2590204</v>
      </c>
      <c r="C32" s="30">
        <v>2963459</v>
      </c>
      <c r="D32" s="30">
        <v>14439447</v>
      </c>
      <c r="E32" s="30">
        <v>15650634</v>
      </c>
      <c r="F32" s="13">
        <f t="shared" si="0"/>
        <v>8.3880428384826615</v>
      </c>
      <c r="G32" s="1"/>
      <c r="H32" s="1"/>
      <c r="I32" s="1"/>
    </row>
    <row r="33" spans="1:9" x14ac:dyDescent="0.25">
      <c r="A33" s="8" t="s">
        <v>70</v>
      </c>
      <c r="B33" s="29">
        <v>11396</v>
      </c>
      <c r="C33" s="29">
        <v>11500</v>
      </c>
      <c r="D33" s="29">
        <v>80058</v>
      </c>
      <c r="E33" s="29">
        <v>77977</v>
      </c>
      <c r="F33" s="10">
        <f t="shared" si="0"/>
        <v>-2.5993654600414686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7116311</v>
      </c>
      <c r="C35" s="15">
        <f t="shared" ref="C35:E35" si="1">SUM(C7:C34)</f>
        <v>8450467</v>
      </c>
      <c r="D35" s="15">
        <f t="shared" si="1"/>
        <v>42154134</v>
      </c>
      <c r="E35" s="15">
        <f t="shared" si="1"/>
        <v>43598145</v>
      </c>
      <c r="F35" s="16">
        <f t="shared" si="0"/>
        <v>3.4255501488893145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17808214</v>
      </c>
      <c r="G38" s="42">
        <f>LOOKUP(E38,$A$38:$A$65,$C$38:$C$65)</f>
        <v>18692518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21056</v>
      </c>
      <c r="C39" s="41">
        <f t="shared" ref="C39:C65" si="5">D8</f>
        <v>0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15650634</v>
      </c>
      <c r="G39" s="42">
        <f t="shared" ref="G39:G65" si="8">LOOKUP(E39,$A$38:$A$65,$C$38:$C$65)</f>
        <v>14439447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4457446</v>
      </c>
      <c r="G40" s="42">
        <f t="shared" si="8"/>
        <v>4028449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3979911</v>
      </c>
      <c r="G41" s="42">
        <f t="shared" si="8"/>
        <v>3234905</v>
      </c>
    </row>
    <row r="42" spans="1:9" x14ac:dyDescent="0.25">
      <c r="A42" s="42" t="str">
        <f t="shared" si="3"/>
        <v>BAHIA DE ALGECIRAS</v>
      </c>
      <c r="B42" s="41">
        <f t="shared" si="4"/>
        <v>17808214</v>
      </c>
      <c r="C42" s="41">
        <f t="shared" si="5"/>
        <v>18692518</v>
      </c>
      <c r="D42" s="41">
        <f t="shared" si="6"/>
        <v>1</v>
      </c>
      <c r="E42" s="42" t="str">
        <f t="shared" si="2"/>
        <v>TARRAGONA</v>
      </c>
      <c r="F42" s="42">
        <f t="shared" si="7"/>
        <v>848585</v>
      </c>
      <c r="G42" s="42">
        <f t="shared" si="8"/>
        <v>1091669</v>
      </c>
    </row>
    <row r="43" spans="1:9" x14ac:dyDescent="0.25">
      <c r="A43" s="42" t="str">
        <f t="shared" si="3"/>
        <v>BAHIA DE CADIZ</v>
      </c>
      <c r="B43" s="41">
        <f t="shared" si="4"/>
        <v>2789</v>
      </c>
      <c r="C43" s="41">
        <f t="shared" si="5"/>
        <v>221</v>
      </c>
      <c r="D43" s="41">
        <f t="shared" si="6"/>
        <v>13</v>
      </c>
      <c r="E43" s="42" t="str">
        <f t="shared" si="2"/>
        <v>MALAGA</v>
      </c>
      <c r="F43" s="42">
        <f t="shared" si="7"/>
        <v>579594</v>
      </c>
      <c r="G43" s="42">
        <f t="shared" si="8"/>
        <v>428662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89292</v>
      </c>
      <c r="G44" s="42">
        <f t="shared" si="8"/>
        <v>99972</v>
      </c>
    </row>
    <row r="45" spans="1:9" x14ac:dyDescent="0.25">
      <c r="A45" s="42" t="str">
        <f t="shared" si="3"/>
        <v>BARCELONA</v>
      </c>
      <c r="B45" s="41">
        <f t="shared" si="4"/>
        <v>3979911</v>
      </c>
      <c r="C45" s="41">
        <f t="shared" si="5"/>
        <v>3234905</v>
      </c>
      <c r="D45" s="41">
        <f t="shared" si="6"/>
        <v>4</v>
      </c>
      <c r="E45" s="42" t="str">
        <f t="shared" si="2"/>
        <v>VIGO</v>
      </c>
      <c r="F45" s="42">
        <f t="shared" si="7"/>
        <v>77977</v>
      </c>
      <c r="G45" s="42">
        <f t="shared" si="8"/>
        <v>80058</v>
      </c>
    </row>
    <row r="46" spans="1:9" x14ac:dyDescent="0.25">
      <c r="A46" s="42" t="str">
        <f t="shared" si="3"/>
        <v>BILBAO</v>
      </c>
      <c r="B46" s="41">
        <f t="shared" si="4"/>
        <v>32382</v>
      </c>
      <c r="C46" s="41">
        <f t="shared" si="5"/>
        <v>53235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32791</v>
      </c>
      <c r="G46" s="42">
        <f t="shared" si="8"/>
        <v>403</v>
      </c>
    </row>
    <row r="47" spans="1:9" x14ac:dyDescent="0.25">
      <c r="A47" s="42" t="str">
        <f t="shared" si="3"/>
        <v>CARTAGENA</v>
      </c>
      <c r="B47" s="41">
        <f t="shared" si="4"/>
        <v>960</v>
      </c>
      <c r="C47" s="41">
        <f t="shared" si="5"/>
        <v>0</v>
      </c>
      <c r="D47" s="41">
        <f t="shared" si="6"/>
        <v>14</v>
      </c>
      <c r="E47" s="42" t="str">
        <f t="shared" si="2"/>
        <v>BILBAO</v>
      </c>
      <c r="F47" s="42">
        <f t="shared" si="7"/>
        <v>32382</v>
      </c>
      <c r="G47" s="42">
        <f t="shared" si="8"/>
        <v>53235</v>
      </c>
    </row>
    <row r="48" spans="1:9" x14ac:dyDescent="0.25">
      <c r="A48" s="42" t="str">
        <f t="shared" si="3"/>
        <v>CASTELLON</v>
      </c>
      <c r="B48" s="41">
        <f t="shared" si="4"/>
        <v>16338</v>
      </c>
      <c r="C48" s="41">
        <f t="shared" si="5"/>
        <v>3961</v>
      </c>
      <c r="D48" s="41">
        <f t="shared" si="6"/>
        <v>12</v>
      </c>
      <c r="E48" s="42" t="str">
        <f t="shared" si="2"/>
        <v>ALICANTE</v>
      </c>
      <c r="F48" s="42">
        <f t="shared" si="7"/>
        <v>21056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32</v>
      </c>
      <c r="D49" s="41">
        <f t="shared" si="6"/>
        <v>16</v>
      </c>
      <c r="E49" s="42" t="str">
        <f t="shared" si="2"/>
        <v>CASTELLON</v>
      </c>
      <c r="F49" s="42">
        <f t="shared" si="7"/>
        <v>16338</v>
      </c>
      <c r="G49" s="42">
        <f t="shared" si="8"/>
        <v>3961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2789</v>
      </c>
      <c r="G50" s="42">
        <f t="shared" si="8"/>
        <v>221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556</v>
      </c>
      <c r="D51" s="41">
        <f t="shared" si="6"/>
        <v>28</v>
      </c>
      <c r="E51" s="42" t="str">
        <f t="shared" si="2"/>
        <v>CARTAGENA</v>
      </c>
      <c r="F51" s="42">
        <f t="shared" si="7"/>
        <v>960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4457446</v>
      </c>
      <c r="C53" s="41">
        <f t="shared" si="5"/>
        <v>4028449</v>
      </c>
      <c r="D53" s="41">
        <f t="shared" si="6"/>
        <v>3</v>
      </c>
      <c r="E53" s="42" t="str">
        <f t="shared" si="2"/>
        <v>CEUTA</v>
      </c>
      <c r="F53" s="42">
        <f t="shared" si="7"/>
        <v>60</v>
      </c>
      <c r="G53" s="42">
        <f t="shared" si="8"/>
        <v>32</v>
      </c>
    </row>
    <row r="54" spans="1:7" x14ac:dyDescent="0.25">
      <c r="A54" s="42" t="str">
        <f t="shared" si="3"/>
        <v>MALAGA</v>
      </c>
      <c r="B54" s="41">
        <f t="shared" si="4"/>
        <v>579594</v>
      </c>
      <c r="C54" s="41">
        <f t="shared" si="5"/>
        <v>428662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32791</v>
      </c>
      <c r="C55" s="41">
        <f t="shared" si="5"/>
        <v>403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89292</v>
      </c>
      <c r="C59" s="41">
        <f t="shared" si="5"/>
        <v>99972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848585</v>
      </c>
      <c r="C62" s="41">
        <f t="shared" si="5"/>
        <v>1091669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15650634</v>
      </c>
      <c r="C63" s="41">
        <f t="shared" si="5"/>
        <v>14439447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77977</v>
      </c>
      <c r="C64" s="41">
        <f t="shared" si="5"/>
        <v>80058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8788</v>
      </c>
      <c r="C7" s="31">
        <v>4586</v>
      </c>
      <c r="D7" s="31">
        <v>43917</v>
      </c>
      <c r="E7" s="31">
        <v>28340</v>
      </c>
      <c r="F7" s="10">
        <f>((E7*100)/D7)-100</f>
        <v>-35.469180499578755</v>
      </c>
      <c r="G7" s="1"/>
      <c r="H7" s="1"/>
      <c r="I7" s="1"/>
    </row>
    <row r="8" spans="1:12" x14ac:dyDescent="0.25">
      <c r="A8" s="11" t="s">
        <v>45</v>
      </c>
      <c r="B8" s="32">
        <v>92138</v>
      </c>
      <c r="C8" s="32">
        <v>108911</v>
      </c>
      <c r="D8" s="32">
        <v>565544</v>
      </c>
      <c r="E8" s="32">
        <v>628624</v>
      </c>
      <c r="F8" s="13">
        <f t="shared" ref="F8:F35" si="0">((E8*100)/D8)-100</f>
        <v>11.15386247577554</v>
      </c>
      <c r="G8" s="1"/>
      <c r="H8" s="1"/>
      <c r="I8" s="1"/>
    </row>
    <row r="9" spans="1:12" x14ac:dyDescent="0.25">
      <c r="A9" s="8" t="s">
        <v>46</v>
      </c>
      <c r="B9" s="31">
        <v>2946</v>
      </c>
      <c r="C9" s="31">
        <v>4005</v>
      </c>
      <c r="D9" s="31">
        <v>14629</v>
      </c>
      <c r="E9" s="31">
        <v>24706</v>
      </c>
      <c r="F9" s="10">
        <f t="shared" si="0"/>
        <v>68.883724109645215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29</v>
      </c>
      <c r="D10" s="32">
        <v>0</v>
      </c>
      <c r="E10" s="32">
        <v>29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3205711</v>
      </c>
      <c r="C11" s="31">
        <v>3777290</v>
      </c>
      <c r="D11" s="31">
        <v>19588093</v>
      </c>
      <c r="E11" s="31">
        <v>19048797</v>
      </c>
      <c r="F11" s="10">
        <f t="shared" si="0"/>
        <v>-2.7531827626099243</v>
      </c>
      <c r="G11" s="1"/>
      <c r="H11" s="1"/>
      <c r="I11" s="1"/>
    </row>
    <row r="12" spans="1:12" x14ac:dyDescent="0.25">
      <c r="A12" s="11" t="s">
        <v>49</v>
      </c>
      <c r="B12" s="32">
        <v>91592</v>
      </c>
      <c r="C12" s="32">
        <v>69587</v>
      </c>
      <c r="D12" s="32">
        <v>588322</v>
      </c>
      <c r="E12" s="32">
        <v>408513</v>
      </c>
      <c r="F12" s="13">
        <f t="shared" si="0"/>
        <v>-30.563025010113506</v>
      </c>
      <c r="G12" s="1"/>
      <c r="H12" s="1"/>
      <c r="I12" s="1"/>
    </row>
    <row r="13" spans="1:12" x14ac:dyDescent="0.25">
      <c r="A13" s="8" t="s">
        <v>50</v>
      </c>
      <c r="B13" s="31">
        <v>51775</v>
      </c>
      <c r="C13" s="31">
        <v>35469</v>
      </c>
      <c r="D13" s="31">
        <v>277032</v>
      </c>
      <c r="E13" s="31">
        <v>182477</v>
      </c>
      <c r="F13" s="10">
        <f t="shared" si="0"/>
        <v>-34.131436079586479</v>
      </c>
      <c r="G13" s="1"/>
      <c r="H13" s="1"/>
      <c r="I13" s="1"/>
    </row>
    <row r="14" spans="1:12" x14ac:dyDescent="0.25">
      <c r="A14" s="11" t="s">
        <v>51</v>
      </c>
      <c r="B14" s="32">
        <v>1517573</v>
      </c>
      <c r="C14" s="32">
        <v>1741831</v>
      </c>
      <c r="D14" s="32">
        <v>8914849</v>
      </c>
      <c r="E14" s="32">
        <v>10363616</v>
      </c>
      <c r="F14" s="13">
        <f t="shared" si="0"/>
        <v>16.251167013597197</v>
      </c>
      <c r="G14" s="1"/>
      <c r="H14" s="1"/>
      <c r="I14" s="1"/>
    </row>
    <row r="15" spans="1:12" x14ac:dyDescent="0.25">
      <c r="A15" s="8" t="s">
        <v>52</v>
      </c>
      <c r="B15" s="31">
        <v>547647</v>
      </c>
      <c r="C15" s="31">
        <v>594603</v>
      </c>
      <c r="D15" s="31">
        <v>2613606</v>
      </c>
      <c r="E15" s="31">
        <v>2912595</v>
      </c>
      <c r="F15" s="10">
        <f t="shared" si="0"/>
        <v>11.43971203004584</v>
      </c>
      <c r="G15" s="1"/>
      <c r="H15" s="1"/>
      <c r="I15" s="1"/>
    </row>
    <row r="16" spans="1:12" x14ac:dyDescent="0.25">
      <c r="A16" s="11" t="s">
        <v>53</v>
      </c>
      <c r="B16" s="32">
        <v>70626</v>
      </c>
      <c r="C16" s="32">
        <v>65779</v>
      </c>
      <c r="D16" s="32">
        <v>353397</v>
      </c>
      <c r="E16" s="32">
        <v>410169</v>
      </c>
      <c r="F16" s="13">
        <f t="shared" si="0"/>
        <v>16.064652501294574</v>
      </c>
      <c r="G16" s="1"/>
      <c r="H16" s="1"/>
      <c r="I16" s="1"/>
    </row>
    <row r="17" spans="1:9" x14ac:dyDescent="0.25">
      <c r="A17" s="8" t="s">
        <v>54</v>
      </c>
      <c r="B17" s="31">
        <v>125923</v>
      </c>
      <c r="C17" s="31">
        <v>161808</v>
      </c>
      <c r="D17" s="31">
        <v>584057</v>
      </c>
      <c r="E17" s="31">
        <v>812863</v>
      </c>
      <c r="F17" s="10">
        <f t="shared" si="0"/>
        <v>39.175285973800499</v>
      </c>
      <c r="G17" s="1"/>
      <c r="H17" s="1"/>
      <c r="I17" s="1"/>
    </row>
    <row r="18" spans="1:9" x14ac:dyDescent="0.25">
      <c r="A18" s="11" t="s">
        <v>55</v>
      </c>
      <c r="B18" s="32">
        <v>4031</v>
      </c>
      <c r="C18" s="32">
        <v>6484</v>
      </c>
      <c r="D18" s="32">
        <v>18480</v>
      </c>
      <c r="E18" s="32">
        <v>31975</v>
      </c>
      <c r="F18" s="13">
        <f t="shared" si="0"/>
        <v>73.024891774891785</v>
      </c>
      <c r="G18" s="1"/>
      <c r="H18" s="1"/>
      <c r="I18" s="1"/>
    </row>
    <row r="19" spans="1:9" x14ac:dyDescent="0.25">
      <c r="A19" s="8" t="s">
        <v>56</v>
      </c>
      <c r="B19" s="31">
        <v>569</v>
      </c>
      <c r="C19" s="31">
        <v>269</v>
      </c>
      <c r="D19" s="31">
        <v>2753</v>
      </c>
      <c r="E19" s="31">
        <v>2562</v>
      </c>
      <c r="F19" s="10">
        <f t="shared" si="0"/>
        <v>-6.9378859426080624</v>
      </c>
      <c r="G19" s="1"/>
      <c r="H19" s="1"/>
      <c r="I19" s="1"/>
    </row>
    <row r="20" spans="1:9" x14ac:dyDescent="0.25">
      <c r="A20" s="11" t="s">
        <v>57</v>
      </c>
      <c r="B20" s="32">
        <v>29980</v>
      </c>
      <c r="C20" s="32">
        <v>30512</v>
      </c>
      <c r="D20" s="32">
        <v>195999</v>
      </c>
      <c r="E20" s="32">
        <v>205586</v>
      </c>
      <c r="F20" s="13">
        <f t="shared" si="0"/>
        <v>4.8913514864871814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1764</v>
      </c>
      <c r="D21" s="31">
        <v>0</v>
      </c>
      <c r="E21" s="31">
        <v>2375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914716</v>
      </c>
      <c r="C22" s="32">
        <v>1242986</v>
      </c>
      <c r="D22" s="32">
        <v>5648575</v>
      </c>
      <c r="E22" s="32">
        <v>6071473</v>
      </c>
      <c r="F22" s="13">
        <f t="shared" si="0"/>
        <v>7.4868086198731589</v>
      </c>
      <c r="G22" s="1"/>
      <c r="H22" s="1"/>
      <c r="I22" s="1"/>
    </row>
    <row r="23" spans="1:9" x14ac:dyDescent="0.25">
      <c r="A23" s="8" t="s">
        <v>60</v>
      </c>
      <c r="B23" s="31">
        <v>46760</v>
      </c>
      <c r="C23" s="31">
        <v>161468</v>
      </c>
      <c r="D23" s="31">
        <v>497079</v>
      </c>
      <c r="E23" s="31">
        <v>687155</v>
      </c>
      <c r="F23" s="10">
        <f t="shared" si="0"/>
        <v>38.238589841856111</v>
      </c>
      <c r="G23" s="1"/>
      <c r="H23" s="1"/>
      <c r="I23" s="1"/>
    </row>
    <row r="24" spans="1:9" x14ac:dyDescent="0.25">
      <c r="A24" s="11" t="s">
        <v>61</v>
      </c>
      <c r="B24" s="32">
        <v>39708</v>
      </c>
      <c r="C24" s="32">
        <v>45018</v>
      </c>
      <c r="D24" s="32">
        <v>208599</v>
      </c>
      <c r="E24" s="32">
        <v>218368</v>
      </c>
      <c r="F24" s="13">
        <f t="shared" si="0"/>
        <v>4.6831480496071407</v>
      </c>
      <c r="G24" s="1"/>
      <c r="H24" s="1"/>
      <c r="I24" s="1"/>
    </row>
    <row r="25" spans="1:9" x14ac:dyDescent="0.25">
      <c r="A25" s="8" t="s">
        <v>62</v>
      </c>
      <c r="B25" s="31">
        <v>16673</v>
      </c>
      <c r="C25" s="31">
        <v>14376</v>
      </c>
      <c r="D25" s="31">
        <v>80069</v>
      </c>
      <c r="E25" s="31">
        <v>86066</v>
      </c>
      <c r="F25" s="10">
        <f t="shared" si="0"/>
        <v>7.4897900560766288</v>
      </c>
      <c r="G25" s="1"/>
      <c r="H25" s="1"/>
      <c r="I25" s="1"/>
    </row>
    <row r="26" spans="1:9" x14ac:dyDescent="0.25">
      <c r="A26" s="11" t="s">
        <v>63</v>
      </c>
      <c r="B26" s="32">
        <v>1773</v>
      </c>
      <c r="C26" s="32">
        <v>2543</v>
      </c>
      <c r="D26" s="32">
        <v>11082</v>
      </c>
      <c r="E26" s="32">
        <v>16011</v>
      </c>
      <c r="F26" s="13">
        <f t="shared" si="0"/>
        <v>44.477531131564689</v>
      </c>
      <c r="G26" s="1"/>
      <c r="H26" s="1"/>
      <c r="I26" s="1"/>
    </row>
    <row r="27" spans="1:9" x14ac:dyDescent="0.25">
      <c r="A27" s="8" t="s">
        <v>64</v>
      </c>
      <c r="B27" s="31">
        <v>216</v>
      </c>
      <c r="C27" s="31">
        <v>0</v>
      </c>
      <c r="D27" s="31">
        <v>267</v>
      </c>
      <c r="E27" s="31">
        <v>14</v>
      </c>
      <c r="F27" s="10">
        <f t="shared" si="0"/>
        <v>-94.756554307116104</v>
      </c>
      <c r="G27" s="1"/>
      <c r="H27" s="1"/>
      <c r="I27" s="1"/>
    </row>
    <row r="28" spans="1:9" x14ac:dyDescent="0.25">
      <c r="A28" s="11" t="s">
        <v>65</v>
      </c>
      <c r="B28" s="32">
        <v>232146</v>
      </c>
      <c r="C28" s="32">
        <v>217854</v>
      </c>
      <c r="D28" s="32">
        <v>1426351</v>
      </c>
      <c r="E28" s="32">
        <v>1302837</v>
      </c>
      <c r="F28" s="13">
        <f t="shared" si="0"/>
        <v>-8.6594393666075149</v>
      </c>
      <c r="G28" s="1"/>
      <c r="H28" s="1"/>
      <c r="I28" s="1"/>
    </row>
    <row r="29" spans="1:9" x14ac:dyDescent="0.25">
      <c r="A29" s="8" t="s">
        <v>66</v>
      </c>
      <c r="B29" s="31">
        <v>1259</v>
      </c>
      <c r="C29" s="31">
        <v>1428</v>
      </c>
      <c r="D29" s="31">
        <v>5058</v>
      </c>
      <c r="E29" s="31">
        <v>8757</v>
      </c>
      <c r="F29" s="10">
        <f t="shared" si="0"/>
        <v>73.131672597864764</v>
      </c>
      <c r="G29" s="1"/>
      <c r="H29" s="1"/>
      <c r="I29" s="1"/>
    </row>
    <row r="30" spans="1:9" x14ac:dyDescent="0.25">
      <c r="A30" s="11" t="s">
        <v>67</v>
      </c>
      <c r="B30" s="32">
        <v>91942</v>
      </c>
      <c r="C30" s="32">
        <v>102411</v>
      </c>
      <c r="D30" s="32">
        <v>542419</v>
      </c>
      <c r="E30" s="32">
        <v>629537</v>
      </c>
      <c r="F30" s="13">
        <f t="shared" si="0"/>
        <v>16.061015561770517</v>
      </c>
      <c r="G30" s="1"/>
      <c r="H30" s="1"/>
      <c r="I30" s="1"/>
    </row>
    <row r="31" spans="1:9" x14ac:dyDescent="0.25">
      <c r="A31" s="8" t="s">
        <v>68</v>
      </c>
      <c r="B31" s="31">
        <v>225203</v>
      </c>
      <c r="C31" s="31">
        <v>216989</v>
      </c>
      <c r="D31" s="31">
        <v>1457029</v>
      </c>
      <c r="E31" s="31">
        <v>1298188</v>
      </c>
      <c r="F31" s="10">
        <f t="shared" si="0"/>
        <v>-10.901704770460981</v>
      </c>
      <c r="G31" s="1"/>
      <c r="H31" s="1"/>
      <c r="I31" s="1"/>
    </row>
    <row r="32" spans="1:9" x14ac:dyDescent="0.25">
      <c r="A32" s="11" t="s">
        <v>69</v>
      </c>
      <c r="B32" s="32">
        <v>4035275</v>
      </c>
      <c r="C32" s="32">
        <v>4522901</v>
      </c>
      <c r="D32" s="32">
        <v>22601805</v>
      </c>
      <c r="E32" s="32">
        <v>24534683</v>
      </c>
      <c r="F32" s="13">
        <f t="shared" si="0"/>
        <v>8.5518745073678843</v>
      </c>
      <c r="G32" s="1"/>
      <c r="H32" s="1"/>
      <c r="I32" s="1"/>
    </row>
    <row r="33" spans="1:9" x14ac:dyDescent="0.25">
      <c r="A33" s="8" t="s">
        <v>70</v>
      </c>
      <c r="B33" s="31">
        <v>194501</v>
      </c>
      <c r="C33" s="31">
        <v>236707</v>
      </c>
      <c r="D33" s="31">
        <v>1077815</v>
      </c>
      <c r="E33" s="31">
        <v>1199568</v>
      </c>
      <c r="F33" s="10">
        <f t="shared" si="0"/>
        <v>11.296279973835951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0</v>
      </c>
      <c r="D34" s="32">
        <v>3710</v>
      </c>
      <c r="E34" s="32">
        <v>151</v>
      </c>
      <c r="F34" s="13">
        <f t="shared" si="0"/>
        <v>-95.929919137466314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11549471</v>
      </c>
      <c r="C35" s="15">
        <f t="shared" ref="C35:E35" si="1">SUM(C7:C34)</f>
        <v>13367608</v>
      </c>
      <c r="D35" s="15">
        <f t="shared" si="1"/>
        <v>67320536</v>
      </c>
      <c r="E35" s="15">
        <f t="shared" si="1"/>
        <v>71116035</v>
      </c>
      <c r="F35" s="16">
        <f t="shared" si="0"/>
        <v>5.637951248635332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28340</v>
      </c>
      <c r="C38" s="41">
        <f>D7</f>
        <v>43917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24534683</v>
      </c>
      <c r="G38" s="42">
        <f>LOOKUP(E38,$A$38:$A$65,$C$38:$C$65)</f>
        <v>22601805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628624</v>
      </c>
      <c r="C39" s="41">
        <f t="shared" ref="C39:C65" si="5">D8</f>
        <v>565544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19048797</v>
      </c>
      <c r="G39" s="42">
        <f t="shared" ref="G39:G65" si="8">LOOKUP(E39,$A$38:$A$65,$C$38:$C$65)</f>
        <v>19588093</v>
      </c>
    </row>
    <row r="40" spans="1:9" x14ac:dyDescent="0.25">
      <c r="A40" s="42" t="str">
        <f t="shared" si="3"/>
        <v>ALMERIA</v>
      </c>
      <c r="B40" s="41">
        <f t="shared" si="4"/>
        <v>24706</v>
      </c>
      <c r="C40" s="41">
        <f t="shared" si="5"/>
        <v>14629</v>
      </c>
      <c r="D40" s="41">
        <f t="shared" si="6"/>
        <v>21</v>
      </c>
      <c r="E40" s="42" t="str">
        <f t="shared" si="2"/>
        <v>BARCELONA</v>
      </c>
      <c r="F40" s="42">
        <f t="shared" si="7"/>
        <v>10363616</v>
      </c>
      <c r="G40" s="42">
        <f t="shared" si="8"/>
        <v>8914849</v>
      </c>
    </row>
    <row r="41" spans="1:9" x14ac:dyDescent="0.25">
      <c r="A41" s="42" t="str">
        <f t="shared" si="3"/>
        <v>AVILES</v>
      </c>
      <c r="B41" s="41">
        <f t="shared" si="4"/>
        <v>29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6071473</v>
      </c>
      <c r="G41" s="42">
        <f t="shared" si="8"/>
        <v>5648575</v>
      </c>
    </row>
    <row r="42" spans="1:9" x14ac:dyDescent="0.25">
      <c r="A42" s="42" t="str">
        <f t="shared" si="3"/>
        <v>BAHIA DE ALGECIRAS</v>
      </c>
      <c r="B42" s="41">
        <f t="shared" si="4"/>
        <v>19048797</v>
      </c>
      <c r="C42" s="41">
        <f t="shared" si="5"/>
        <v>19588093</v>
      </c>
      <c r="D42" s="41">
        <f t="shared" si="6"/>
        <v>2</v>
      </c>
      <c r="E42" s="42" t="str">
        <f t="shared" si="2"/>
        <v>BILBAO</v>
      </c>
      <c r="F42" s="42">
        <f t="shared" si="7"/>
        <v>2912595</v>
      </c>
      <c r="G42" s="42">
        <f t="shared" si="8"/>
        <v>2613606</v>
      </c>
    </row>
    <row r="43" spans="1:9" x14ac:dyDescent="0.25">
      <c r="A43" s="42" t="str">
        <f t="shared" si="3"/>
        <v>BAHIA DE CADIZ</v>
      </c>
      <c r="B43" s="41">
        <f t="shared" si="4"/>
        <v>408513</v>
      </c>
      <c r="C43" s="41">
        <f t="shared" si="5"/>
        <v>588322</v>
      </c>
      <c r="D43" s="41">
        <f t="shared" si="6"/>
        <v>14</v>
      </c>
      <c r="E43" s="42" t="str">
        <f t="shared" si="2"/>
        <v>SANTA CRUZ DE TENERIFE</v>
      </c>
      <c r="F43" s="42">
        <f t="shared" si="7"/>
        <v>1302837</v>
      </c>
      <c r="G43" s="42">
        <f t="shared" si="8"/>
        <v>1426351</v>
      </c>
    </row>
    <row r="44" spans="1:9" x14ac:dyDescent="0.25">
      <c r="A44" s="42" t="str">
        <f t="shared" si="3"/>
        <v>BALEARES</v>
      </c>
      <c r="B44" s="41">
        <f t="shared" si="4"/>
        <v>182477</v>
      </c>
      <c r="C44" s="41">
        <f t="shared" si="5"/>
        <v>277032</v>
      </c>
      <c r="D44" s="41">
        <f t="shared" si="6"/>
        <v>17</v>
      </c>
      <c r="E44" s="42" t="str">
        <f t="shared" si="2"/>
        <v>TARRAGONA</v>
      </c>
      <c r="F44" s="42">
        <f t="shared" si="7"/>
        <v>1298188</v>
      </c>
      <c r="G44" s="42">
        <f t="shared" si="8"/>
        <v>1457029</v>
      </c>
    </row>
    <row r="45" spans="1:9" x14ac:dyDescent="0.25">
      <c r="A45" s="42" t="str">
        <f t="shared" si="3"/>
        <v>BARCELONA</v>
      </c>
      <c r="B45" s="41">
        <f t="shared" si="4"/>
        <v>10363616</v>
      </c>
      <c r="C45" s="41">
        <f t="shared" si="5"/>
        <v>8914849</v>
      </c>
      <c r="D45" s="41">
        <f t="shared" si="6"/>
        <v>3</v>
      </c>
      <c r="E45" s="42" t="str">
        <f t="shared" si="2"/>
        <v>VIGO</v>
      </c>
      <c r="F45" s="42">
        <f t="shared" si="7"/>
        <v>1199568</v>
      </c>
      <c r="G45" s="42">
        <f t="shared" si="8"/>
        <v>1077815</v>
      </c>
    </row>
    <row r="46" spans="1:9" x14ac:dyDescent="0.25">
      <c r="A46" s="42" t="str">
        <f t="shared" si="3"/>
        <v>BILBAO</v>
      </c>
      <c r="B46" s="41">
        <f t="shared" si="4"/>
        <v>2912595</v>
      </c>
      <c r="C46" s="41">
        <f t="shared" si="5"/>
        <v>2613606</v>
      </c>
      <c r="D46" s="41">
        <f t="shared" si="6"/>
        <v>5</v>
      </c>
      <c r="E46" s="42" t="str">
        <f t="shared" si="2"/>
        <v>CASTELLON</v>
      </c>
      <c r="F46" s="42">
        <f t="shared" si="7"/>
        <v>812863</v>
      </c>
      <c r="G46" s="42">
        <f t="shared" si="8"/>
        <v>584057</v>
      </c>
    </row>
    <row r="47" spans="1:9" x14ac:dyDescent="0.25">
      <c r="A47" s="42" t="str">
        <f t="shared" si="3"/>
        <v>CARTAGENA</v>
      </c>
      <c r="B47" s="41">
        <f t="shared" si="4"/>
        <v>410169</v>
      </c>
      <c r="C47" s="41">
        <f t="shared" si="5"/>
        <v>353397</v>
      </c>
      <c r="D47" s="41">
        <f t="shared" si="6"/>
        <v>13</v>
      </c>
      <c r="E47" s="42" t="str">
        <f t="shared" si="2"/>
        <v>MALAGA</v>
      </c>
      <c r="F47" s="42">
        <f t="shared" si="7"/>
        <v>687155</v>
      </c>
      <c r="G47" s="42">
        <f t="shared" si="8"/>
        <v>497079</v>
      </c>
    </row>
    <row r="48" spans="1:9" x14ac:dyDescent="0.25">
      <c r="A48" s="42" t="str">
        <f t="shared" si="3"/>
        <v>CASTELLON</v>
      </c>
      <c r="B48" s="41">
        <f t="shared" si="4"/>
        <v>812863</v>
      </c>
      <c r="C48" s="41">
        <f t="shared" si="5"/>
        <v>584057</v>
      </c>
      <c r="D48" s="41">
        <f t="shared" si="6"/>
        <v>9</v>
      </c>
      <c r="E48" s="42" t="str">
        <f t="shared" si="2"/>
        <v>SEVILLA</v>
      </c>
      <c r="F48" s="42">
        <f t="shared" si="7"/>
        <v>629537</v>
      </c>
      <c r="G48" s="42">
        <f t="shared" si="8"/>
        <v>542419</v>
      </c>
    </row>
    <row r="49" spans="1:7" x14ac:dyDescent="0.25">
      <c r="A49" s="42" t="str">
        <f t="shared" si="3"/>
        <v>CEUTA</v>
      </c>
      <c r="B49" s="41">
        <f t="shared" si="4"/>
        <v>31975</v>
      </c>
      <c r="C49" s="41">
        <f t="shared" si="5"/>
        <v>18480</v>
      </c>
      <c r="D49" s="41">
        <f t="shared" si="6"/>
        <v>19</v>
      </c>
      <c r="E49" s="42" t="str">
        <f t="shared" si="2"/>
        <v>ALICANTE</v>
      </c>
      <c r="F49" s="42">
        <f t="shared" si="7"/>
        <v>628624</v>
      </c>
      <c r="G49" s="42">
        <f t="shared" si="8"/>
        <v>565544</v>
      </c>
    </row>
    <row r="50" spans="1:7" x14ac:dyDescent="0.25">
      <c r="A50" s="42" t="str">
        <f t="shared" si="3"/>
        <v>FERROL-SAN CIBRAO</v>
      </c>
      <c r="B50" s="41">
        <f t="shared" si="4"/>
        <v>2562</v>
      </c>
      <c r="C50" s="41">
        <f t="shared" si="5"/>
        <v>2753</v>
      </c>
      <c r="D50" s="41">
        <f t="shared" si="6"/>
        <v>24</v>
      </c>
      <c r="E50" s="42" t="str">
        <f t="shared" si="2"/>
        <v>CARTAGENA</v>
      </c>
      <c r="F50" s="42">
        <f t="shared" si="7"/>
        <v>410169</v>
      </c>
      <c r="G50" s="42">
        <f t="shared" si="8"/>
        <v>353397</v>
      </c>
    </row>
    <row r="51" spans="1:7" x14ac:dyDescent="0.25">
      <c r="A51" s="42" t="str">
        <f t="shared" si="3"/>
        <v>GIJON</v>
      </c>
      <c r="B51" s="41">
        <f t="shared" si="4"/>
        <v>205586</v>
      </c>
      <c r="C51" s="41">
        <f t="shared" si="5"/>
        <v>195999</v>
      </c>
      <c r="D51" s="41">
        <f t="shared" si="6"/>
        <v>16</v>
      </c>
      <c r="E51" s="42" t="str">
        <f t="shared" si="2"/>
        <v>BAHIA DE CADIZ</v>
      </c>
      <c r="F51" s="42">
        <f t="shared" si="7"/>
        <v>408513</v>
      </c>
      <c r="G51" s="42">
        <f t="shared" si="8"/>
        <v>588322</v>
      </c>
    </row>
    <row r="52" spans="1:7" x14ac:dyDescent="0.25">
      <c r="A52" s="42" t="str">
        <f t="shared" si="3"/>
        <v>HUELVA</v>
      </c>
      <c r="B52" s="41">
        <f t="shared" si="4"/>
        <v>2375</v>
      </c>
      <c r="C52" s="41">
        <f t="shared" si="5"/>
        <v>0</v>
      </c>
      <c r="D52" s="41">
        <f t="shared" si="6"/>
        <v>25</v>
      </c>
      <c r="E52" s="42" t="str">
        <f t="shared" si="2"/>
        <v>MARIN Y RIA DE PONTEVEDRA</v>
      </c>
      <c r="F52" s="42">
        <f t="shared" si="7"/>
        <v>218368</v>
      </c>
      <c r="G52" s="42">
        <f t="shared" si="8"/>
        <v>208599</v>
      </c>
    </row>
    <row r="53" spans="1:7" x14ac:dyDescent="0.25">
      <c r="A53" s="42" t="str">
        <f t="shared" si="3"/>
        <v>LAS PALMAS</v>
      </c>
      <c r="B53" s="41">
        <f t="shared" si="4"/>
        <v>6071473</v>
      </c>
      <c r="C53" s="41">
        <f t="shared" si="5"/>
        <v>5648575</v>
      </c>
      <c r="D53" s="41">
        <f t="shared" si="6"/>
        <v>4</v>
      </c>
      <c r="E53" s="42" t="str">
        <f t="shared" si="2"/>
        <v>GIJON</v>
      </c>
      <c r="F53" s="42">
        <f t="shared" si="7"/>
        <v>205586</v>
      </c>
      <c r="G53" s="42">
        <f t="shared" si="8"/>
        <v>195999</v>
      </c>
    </row>
    <row r="54" spans="1:7" x14ac:dyDescent="0.25">
      <c r="A54" s="42" t="str">
        <f t="shared" si="3"/>
        <v>MALAGA</v>
      </c>
      <c r="B54" s="41">
        <f t="shared" si="4"/>
        <v>687155</v>
      </c>
      <c r="C54" s="41">
        <f t="shared" si="5"/>
        <v>497079</v>
      </c>
      <c r="D54" s="41">
        <f t="shared" si="6"/>
        <v>10</v>
      </c>
      <c r="E54" s="42" t="str">
        <f t="shared" si="2"/>
        <v>BALEARES</v>
      </c>
      <c r="F54" s="42">
        <f t="shared" si="7"/>
        <v>182477</v>
      </c>
      <c r="G54" s="42">
        <f t="shared" si="8"/>
        <v>277032</v>
      </c>
    </row>
    <row r="55" spans="1:7" x14ac:dyDescent="0.25">
      <c r="A55" s="42" t="str">
        <f t="shared" si="3"/>
        <v>MARIN Y RIA DE PONTEVEDRA</v>
      </c>
      <c r="B55" s="41">
        <f t="shared" si="4"/>
        <v>218368</v>
      </c>
      <c r="C55" s="41">
        <f t="shared" si="5"/>
        <v>208599</v>
      </c>
      <c r="D55" s="41">
        <f t="shared" si="6"/>
        <v>15</v>
      </c>
      <c r="E55" s="42" t="str">
        <f t="shared" si="2"/>
        <v>MELILLA</v>
      </c>
      <c r="F55" s="42">
        <f t="shared" ref="F55:F65" si="9">LOOKUP(E55,$A$38:$A$65,$B$38:$B$65)</f>
        <v>86066</v>
      </c>
      <c r="G55" s="42">
        <f t="shared" si="8"/>
        <v>80069</v>
      </c>
    </row>
    <row r="56" spans="1:7" x14ac:dyDescent="0.25">
      <c r="A56" s="42" t="str">
        <f t="shared" si="3"/>
        <v>MELILLA</v>
      </c>
      <c r="B56" s="41">
        <f t="shared" si="4"/>
        <v>86066</v>
      </c>
      <c r="C56" s="41">
        <f t="shared" si="5"/>
        <v>80069</v>
      </c>
      <c r="D56" s="41">
        <f t="shared" si="6"/>
        <v>18</v>
      </c>
      <c r="E56" s="42" t="str">
        <f t="shared" si="2"/>
        <v>CEUTA</v>
      </c>
      <c r="F56" s="42">
        <f t="shared" si="9"/>
        <v>31975</v>
      </c>
      <c r="G56" s="42">
        <f t="shared" si="8"/>
        <v>18480</v>
      </c>
    </row>
    <row r="57" spans="1:7" x14ac:dyDescent="0.25">
      <c r="A57" s="42" t="str">
        <f t="shared" si="3"/>
        <v>MOTRIL</v>
      </c>
      <c r="B57" s="41">
        <f t="shared" si="4"/>
        <v>16011</v>
      </c>
      <c r="C57" s="41">
        <f t="shared" si="5"/>
        <v>11082</v>
      </c>
      <c r="D57" s="41">
        <f t="shared" si="6"/>
        <v>22</v>
      </c>
      <c r="E57" s="42" t="str">
        <f t="shared" si="2"/>
        <v>A CORUÑA</v>
      </c>
      <c r="F57" s="42">
        <f t="shared" si="9"/>
        <v>28340</v>
      </c>
      <c r="G57" s="42">
        <f t="shared" si="8"/>
        <v>43917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267</v>
      </c>
      <c r="D58" s="41">
        <f t="shared" si="6"/>
        <v>28</v>
      </c>
      <c r="E58" s="42" t="str">
        <f t="shared" si="2"/>
        <v>ALMERIA</v>
      </c>
      <c r="F58" s="42">
        <f t="shared" si="9"/>
        <v>24706</v>
      </c>
      <c r="G58" s="42">
        <f t="shared" si="8"/>
        <v>14629</v>
      </c>
    </row>
    <row r="59" spans="1:7" x14ac:dyDescent="0.25">
      <c r="A59" s="42" t="str">
        <f t="shared" si="3"/>
        <v>SANTA CRUZ DE TENERIFE</v>
      </c>
      <c r="B59" s="41">
        <f t="shared" si="4"/>
        <v>1302837</v>
      </c>
      <c r="C59" s="41">
        <f t="shared" si="5"/>
        <v>1426351</v>
      </c>
      <c r="D59" s="41">
        <f t="shared" si="6"/>
        <v>6</v>
      </c>
      <c r="E59" s="42" t="str">
        <f t="shared" si="2"/>
        <v>MOTRIL</v>
      </c>
      <c r="F59" s="42">
        <f t="shared" si="9"/>
        <v>16011</v>
      </c>
      <c r="G59" s="42">
        <f t="shared" si="8"/>
        <v>11082</v>
      </c>
    </row>
    <row r="60" spans="1:7" x14ac:dyDescent="0.25">
      <c r="A60" s="42" t="str">
        <f t="shared" si="3"/>
        <v>SANTANDER</v>
      </c>
      <c r="B60" s="41">
        <f t="shared" si="4"/>
        <v>8757</v>
      </c>
      <c r="C60" s="41">
        <f t="shared" si="5"/>
        <v>5058</v>
      </c>
      <c r="D60" s="41">
        <f t="shared" si="6"/>
        <v>23</v>
      </c>
      <c r="E60" s="42" t="str">
        <f t="shared" si="2"/>
        <v>SANTANDER</v>
      </c>
      <c r="F60" s="42">
        <f t="shared" si="9"/>
        <v>8757</v>
      </c>
      <c r="G60" s="42">
        <f t="shared" si="8"/>
        <v>5058</v>
      </c>
    </row>
    <row r="61" spans="1:7" x14ac:dyDescent="0.25">
      <c r="A61" s="42" t="str">
        <f t="shared" si="3"/>
        <v>SEVILLA</v>
      </c>
      <c r="B61" s="41">
        <f t="shared" si="4"/>
        <v>629537</v>
      </c>
      <c r="C61" s="41">
        <f t="shared" si="5"/>
        <v>542419</v>
      </c>
      <c r="D61" s="41">
        <f t="shared" si="6"/>
        <v>11</v>
      </c>
      <c r="E61" s="42" t="str">
        <f t="shared" si="2"/>
        <v>FERROL-SAN CIBRAO</v>
      </c>
      <c r="F61" s="42">
        <f t="shared" si="9"/>
        <v>2562</v>
      </c>
      <c r="G61" s="42">
        <f t="shared" si="8"/>
        <v>2753</v>
      </c>
    </row>
    <row r="62" spans="1:7" x14ac:dyDescent="0.25">
      <c r="A62" s="42" t="str">
        <f t="shared" si="3"/>
        <v>TARRAGONA</v>
      </c>
      <c r="B62" s="41">
        <f t="shared" si="4"/>
        <v>1298188</v>
      </c>
      <c r="C62" s="41">
        <f t="shared" si="5"/>
        <v>1457029</v>
      </c>
      <c r="D62" s="41">
        <f t="shared" si="6"/>
        <v>7</v>
      </c>
      <c r="E62" s="42" t="str">
        <f t="shared" si="2"/>
        <v>HUELVA</v>
      </c>
      <c r="F62" s="42">
        <f t="shared" si="9"/>
        <v>2375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24534683</v>
      </c>
      <c r="C63" s="41">
        <f t="shared" si="5"/>
        <v>22601805</v>
      </c>
      <c r="D63" s="41">
        <f t="shared" si="6"/>
        <v>1</v>
      </c>
      <c r="E63" s="42" t="str">
        <f t="shared" si="2"/>
        <v>VILAGARCIA</v>
      </c>
      <c r="F63" s="42">
        <f t="shared" si="9"/>
        <v>151</v>
      </c>
      <c r="G63" s="42">
        <f t="shared" si="8"/>
        <v>3710</v>
      </c>
    </row>
    <row r="64" spans="1:7" x14ac:dyDescent="0.25">
      <c r="A64" s="42" t="str">
        <f t="shared" si="3"/>
        <v>VIGO</v>
      </c>
      <c r="B64" s="41">
        <f t="shared" si="4"/>
        <v>1199568</v>
      </c>
      <c r="C64" s="41">
        <f t="shared" si="5"/>
        <v>1077815</v>
      </c>
      <c r="D64" s="41">
        <f t="shared" si="6"/>
        <v>8</v>
      </c>
      <c r="E64" s="42" t="str">
        <f t="shared" si="2"/>
        <v>AVILES</v>
      </c>
      <c r="F64" s="42">
        <f t="shared" si="9"/>
        <v>29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151</v>
      </c>
      <c r="C65" s="41">
        <f t="shared" si="5"/>
        <v>3710</v>
      </c>
      <c r="D65" s="41">
        <f t="shared" si="6"/>
        <v>26</v>
      </c>
      <c r="E65" s="42" t="str">
        <f t="shared" si="2"/>
        <v>PASAIA</v>
      </c>
      <c r="F65" s="42">
        <f t="shared" si="9"/>
        <v>14</v>
      </c>
      <c r="G65" s="42">
        <f t="shared" si="8"/>
        <v>267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13891</v>
      </c>
      <c r="C8" s="34">
        <v>1617</v>
      </c>
      <c r="D8" s="34">
        <v>86007</v>
      </c>
      <c r="E8" s="34">
        <v>7171</v>
      </c>
      <c r="F8" s="13">
        <f t="shared" ref="F8:F35" si="0">((E8*100)/D8)-100</f>
        <v>-91.662306556443085</v>
      </c>
      <c r="G8" s="1"/>
      <c r="H8" s="1"/>
      <c r="I8" s="1"/>
    </row>
    <row r="9" spans="1:12" x14ac:dyDescent="0.25">
      <c r="A9" s="8" t="s">
        <v>46</v>
      </c>
      <c r="B9" s="33">
        <v>35357</v>
      </c>
      <c r="C9" s="33">
        <v>37250</v>
      </c>
      <c r="D9" s="33">
        <v>228605</v>
      </c>
      <c r="E9" s="33">
        <v>214384</v>
      </c>
      <c r="F9" s="10">
        <f t="shared" si="0"/>
        <v>-6.220773823844624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342405</v>
      </c>
      <c r="C11" s="33">
        <v>352657</v>
      </c>
      <c r="D11" s="33">
        <v>2344235</v>
      </c>
      <c r="E11" s="33">
        <v>2633293</v>
      </c>
      <c r="F11" s="10">
        <f t="shared" si="0"/>
        <v>12.330589723299923</v>
      </c>
      <c r="G11" s="1"/>
      <c r="H11" s="1"/>
      <c r="I11" s="1"/>
    </row>
    <row r="12" spans="1:12" x14ac:dyDescent="0.25">
      <c r="A12" s="11" t="s">
        <v>49</v>
      </c>
      <c r="B12" s="34">
        <v>100651</v>
      </c>
      <c r="C12" s="34">
        <v>77530</v>
      </c>
      <c r="D12" s="34">
        <v>649399</v>
      </c>
      <c r="E12" s="34">
        <v>522119</v>
      </c>
      <c r="F12" s="13">
        <f t="shared" si="0"/>
        <v>-19.599660609271027</v>
      </c>
      <c r="G12" s="1"/>
      <c r="H12" s="1"/>
      <c r="I12" s="1"/>
    </row>
    <row r="13" spans="1:12" x14ac:dyDescent="0.25">
      <c r="A13" s="8" t="s">
        <v>50</v>
      </c>
      <c r="B13" s="33">
        <v>791349</v>
      </c>
      <c r="C13" s="33">
        <v>732156</v>
      </c>
      <c r="D13" s="33">
        <v>3908552</v>
      </c>
      <c r="E13" s="33">
        <v>3857692</v>
      </c>
      <c r="F13" s="10">
        <f t="shared" si="0"/>
        <v>-1.3012491582560557</v>
      </c>
      <c r="G13" s="1"/>
      <c r="H13" s="1"/>
      <c r="I13" s="1"/>
    </row>
    <row r="14" spans="1:12" x14ac:dyDescent="0.25">
      <c r="A14" s="11" t="s">
        <v>51</v>
      </c>
      <c r="B14" s="34">
        <v>777256</v>
      </c>
      <c r="C14" s="34">
        <v>774323</v>
      </c>
      <c r="D14" s="34">
        <v>4344786</v>
      </c>
      <c r="E14" s="34">
        <v>4340438</v>
      </c>
      <c r="F14" s="13">
        <f t="shared" si="0"/>
        <v>-0.10007397372390869</v>
      </c>
      <c r="G14" s="1"/>
      <c r="H14" s="1"/>
      <c r="I14" s="1"/>
    </row>
    <row r="15" spans="1:12" x14ac:dyDescent="0.25">
      <c r="A15" s="8" t="s">
        <v>52</v>
      </c>
      <c r="B15" s="33">
        <v>138428</v>
      </c>
      <c r="C15" s="33">
        <v>92015</v>
      </c>
      <c r="D15" s="33">
        <v>597784</v>
      </c>
      <c r="E15" s="33">
        <v>420239</v>
      </c>
      <c r="F15" s="10">
        <f t="shared" si="0"/>
        <v>-29.70052728075693</v>
      </c>
      <c r="G15" s="1"/>
      <c r="H15" s="1"/>
      <c r="I15" s="1"/>
    </row>
    <row r="16" spans="1:12" x14ac:dyDescent="0.25">
      <c r="A16" s="11" t="s">
        <v>53</v>
      </c>
      <c r="B16" s="34">
        <v>156</v>
      </c>
      <c r="C16" s="34">
        <v>0</v>
      </c>
      <c r="D16" s="34">
        <v>2005</v>
      </c>
      <c r="E16" s="34">
        <v>984</v>
      </c>
      <c r="F16" s="17">
        <f t="shared" si="0"/>
        <v>-50.922693266832916</v>
      </c>
      <c r="G16" s="1"/>
      <c r="H16" s="1"/>
      <c r="I16" s="1"/>
    </row>
    <row r="17" spans="1:9" x14ac:dyDescent="0.25">
      <c r="A17" s="8" t="s">
        <v>54</v>
      </c>
      <c r="B17" s="33">
        <v>13859</v>
      </c>
      <c r="C17" s="33">
        <v>26893</v>
      </c>
      <c r="D17" s="33">
        <v>81101</v>
      </c>
      <c r="E17" s="33">
        <v>186857</v>
      </c>
      <c r="F17" s="10">
        <f t="shared" si="0"/>
        <v>130.40036497700399</v>
      </c>
      <c r="G17" s="1"/>
      <c r="H17" s="1"/>
      <c r="I17" s="1"/>
    </row>
    <row r="18" spans="1:9" x14ac:dyDescent="0.25">
      <c r="A18" s="11" t="s">
        <v>55</v>
      </c>
      <c r="B18" s="34">
        <v>78891</v>
      </c>
      <c r="C18" s="34">
        <v>75002</v>
      </c>
      <c r="D18" s="34">
        <v>446135</v>
      </c>
      <c r="E18" s="34">
        <v>413614</v>
      </c>
      <c r="F18" s="13">
        <f t="shared" si="0"/>
        <v>-7.2894975736044074</v>
      </c>
      <c r="G18" s="1"/>
      <c r="H18" s="1"/>
      <c r="I18" s="1"/>
    </row>
    <row r="19" spans="1:9" x14ac:dyDescent="0.25">
      <c r="A19" s="8" t="s">
        <v>56</v>
      </c>
      <c r="B19" s="33">
        <v>12772</v>
      </c>
      <c r="C19" s="33">
        <v>11787</v>
      </c>
      <c r="D19" s="33">
        <v>58621</v>
      </c>
      <c r="E19" s="33">
        <v>49024</v>
      </c>
      <c r="F19" s="10">
        <f t="shared" si="0"/>
        <v>-16.371266269766807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49408</v>
      </c>
      <c r="D20" s="34">
        <v>423</v>
      </c>
      <c r="E20" s="34">
        <v>279696</v>
      </c>
      <c r="F20" s="13">
        <f t="shared" si="0"/>
        <v>66021.985815602835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6409</v>
      </c>
      <c r="D21" s="33">
        <v>0</v>
      </c>
      <c r="E21" s="33">
        <v>7432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188778</v>
      </c>
      <c r="C22" s="34">
        <v>220349</v>
      </c>
      <c r="D22" s="34">
        <v>1143853</v>
      </c>
      <c r="E22" s="34">
        <v>1205873</v>
      </c>
      <c r="F22" s="13">
        <f t="shared" si="0"/>
        <v>5.4220253826322136</v>
      </c>
      <c r="G22" s="1"/>
      <c r="H22" s="1"/>
      <c r="I22" s="1"/>
    </row>
    <row r="23" spans="1:9" x14ac:dyDescent="0.25">
      <c r="A23" s="8" t="s">
        <v>60</v>
      </c>
      <c r="B23" s="33">
        <v>40926</v>
      </c>
      <c r="C23" s="33">
        <v>40718</v>
      </c>
      <c r="D23" s="33">
        <v>234908</v>
      </c>
      <c r="E23" s="33">
        <v>221218</v>
      </c>
      <c r="F23" s="10">
        <f t="shared" si="0"/>
        <v>-5.8278134418580834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5153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47211</v>
      </c>
      <c r="C25" s="33">
        <v>48567</v>
      </c>
      <c r="D25" s="33">
        <v>277313</v>
      </c>
      <c r="E25" s="33">
        <v>277439</v>
      </c>
      <c r="F25" s="10">
        <f t="shared" si="0"/>
        <v>4.5436023554614735E-2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6924</v>
      </c>
      <c r="E26" s="34">
        <v>2104</v>
      </c>
      <c r="F26" s="13">
        <f t="shared" si="0"/>
        <v>-69.612940496822645</v>
      </c>
      <c r="G26" s="1"/>
      <c r="H26" s="1"/>
      <c r="I26" s="1"/>
    </row>
    <row r="27" spans="1:9" x14ac:dyDescent="0.25">
      <c r="A27" s="8" t="s">
        <v>64</v>
      </c>
      <c r="B27" s="33">
        <v>45406</v>
      </c>
      <c r="C27" s="33">
        <v>48920</v>
      </c>
      <c r="D27" s="33">
        <v>234469</v>
      </c>
      <c r="E27" s="33">
        <v>293947</v>
      </c>
      <c r="F27" s="10">
        <f t="shared" si="0"/>
        <v>25.367106099313773</v>
      </c>
      <c r="G27" s="1"/>
      <c r="H27" s="1"/>
      <c r="I27" s="1"/>
    </row>
    <row r="28" spans="1:9" x14ac:dyDescent="0.25">
      <c r="A28" s="11" t="s">
        <v>65</v>
      </c>
      <c r="B28" s="34">
        <v>292219</v>
      </c>
      <c r="C28" s="34">
        <v>254547</v>
      </c>
      <c r="D28" s="34">
        <v>1676560</v>
      </c>
      <c r="E28" s="34">
        <v>1299109</v>
      </c>
      <c r="F28" s="13">
        <f t="shared" si="0"/>
        <v>-22.513420336880273</v>
      </c>
      <c r="G28" s="1"/>
      <c r="H28" s="1"/>
      <c r="I28" s="1"/>
    </row>
    <row r="29" spans="1:9" x14ac:dyDescent="0.25">
      <c r="A29" s="8" t="s">
        <v>66</v>
      </c>
      <c r="B29" s="33">
        <v>113230</v>
      </c>
      <c r="C29" s="33">
        <v>131910</v>
      </c>
      <c r="D29" s="33">
        <v>615491</v>
      </c>
      <c r="E29" s="33">
        <v>682061</v>
      </c>
      <c r="F29" s="10">
        <f t="shared" si="0"/>
        <v>10.815755226315247</v>
      </c>
      <c r="G29" s="1"/>
      <c r="H29" s="1"/>
      <c r="I29" s="1"/>
    </row>
    <row r="30" spans="1:9" x14ac:dyDescent="0.25">
      <c r="A30" s="11" t="s">
        <v>67</v>
      </c>
      <c r="B30" s="34">
        <v>14313</v>
      </c>
      <c r="C30" s="34">
        <v>21378</v>
      </c>
      <c r="D30" s="34">
        <v>99342</v>
      </c>
      <c r="E30" s="34">
        <v>130043</v>
      </c>
      <c r="F30" s="13">
        <f t="shared" si="0"/>
        <v>30.90435062712649</v>
      </c>
      <c r="G30" s="1"/>
      <c r="H30" s="1"/>
      <c r="I30" s="1"/>
    </row>
    <row r="31" spans="1:9" x14ac:dyDescent="0.25">
      <c r="A31" s="8" t="s">
        <v>68</v>
      </c>
      <c r="B31" s="33">
        <v>12113</v>
      </c>
      <c r="C31" s="33">
        <v>11993</v>
      </c>
      <c r="D31" s="33">
        <v>108129</v>
      </c>
      <c r="E31" s="33">
        <v>69434</v>
      </c>
      <c r="F31" s="10">
        <f t="shared" si="0"/>
        <v>-35.78595936335303</v>
      </c>
      <c r="G31" s="1"/>
      <c r="H31" s="1"/>
      <c r="I31" s="1"/>
    </row>
    <row r="32" spans="1:9" x14ac:dyDescent="0.25">
      <c r="A32" s="11" t="s">
        <v>69</v>
      </c>
      <c r="B32" s="34">
        <v>463773</v>
      </c>
      <c r="C32" s="34">
        <v>511220</v>
      </c>
      <c r="D32" s="34">
        <v>2484486</v>
      </c>
      <c r="E32" s="34">
        <v>2784199</v>
      </c>
      <c r="F32" s="13">
        <f t="shared" si="0"/>
        <v>12.063380514118407</v>
      </c>
      <c r="G32" s="1"/>
      <c r="H32" s="1"/>
      <c r="I32" s="1"/>
    </row>
    <row r="33" spans="1:9" x14ac:dyDescent="0.25">
      <c r="A33" s="8" t="s">
        <v>70</v>
      </c>
      <c r="B33" s="33">
        <v>87908</v>
      </c>
      <c r="C33" s="33">
        <v>86795</v>
      </c>
      <c r="D33" s="33">
        <v>519748</v>
      </c>
      <c r="E33" s="33">
        <v>531879</v>
      </c>
      <c r="F33" s="10">
        <f t="shared" si="0"/>
        <v>2.3340157153081833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1200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3610892</v>
      </c>
      <c r="C35" s="15">
        <f t="shared" ref="C35:E35" si="1">SUM(C7:C34)</f>
        <v>3613444</v>
      </c>
      <c r="D35" s="15">
        <f t="shared" si="1"/>
        <v>20154029</v>
      </c>
      <c r="E35" s="15">
        <f t="shared" si="1"/>
        <v>20431449</v>
      </c>
      <c r="F35" s="16">
        <f t="shared" si="0"/>
        <v>1.376498962068581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4340438</v>
      </c>
      <c r="G38" s="42">
        <f>LOOKUP(E38,$A$38:$A$65,$C$38:$C$65)</f>
        <v>4344786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7171</v>
      </c>
      <c r="C39" s="41">
        <f t="shared" ref="C39:C65" si="5">D8</f>
        <v>86007</v>
      </c>
      <c r="D39" s="41">
        <f t="shared" ref="D39:D65" si="6">_xlfn.RANK.EQ(B39,$B$38:$B$65)+COUNTIF($B$38:$B$65,B39)-1</f>
        <v>22</v>
      </c>
      <c r="E39" s="42" t="str">
        <f t="shared" si="2"/>
        <v>BALEARES</v>
      </c>
      <c r="F39" s="42">
        <f t="shared" ref="F39:F54" si="7">LOOKUP(E39,$A$38:$A$65,$B$38:$B$65)</f>
        <v>3857692</v>
      </c>
      <c r="G39" s="42">
        <f t="shared" ref="G39:G65" si="8">LOOKUP(E39,$A$38:$A$65,$C$38:$C$65)</f>
        <v>3908552</v>
      </c>
    </row>
    <row r="40" spans="1:9" x14ac:dyDescent="0.25">
      <c r="A40" s="42" t="str">
        <f t="shared" si="3"/>
        <v>ALMERIA</v>
      </c>
      <c r="B40" s="41">
        <f t="shared" si="4"/>
        <v>214384</v>
      </c>
      <c r="C40" s="41">
        <f t="shared" si="5"/>
        <v>228605</v>
      </c>
      <c r="D40" s="41">
        <f t="shared" si="6"/>
        <v>16</v>
      </c>
      <c r="E40" s="42" t="str">
        <f t="shared" si="2"/>
        <v>VALENCIA</v>
      </c>
      <c r="F40" s="42">
        <f t="shared" si="7"/>
        <v>2784199</v>
      </c>
      <c r="G40" s="42">
        <f t="shared" si="8"/>
        <v>2484486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2633293</v>
      </c>
      <c r="G41" s="42">
        <f t="shared" si="8"/>
        <v>2344235</v>
      </c>
    </row>
    <row r="42" spans="1:9" x14ac:dyDescent="0.25">
      <c r="A42" s="42" t="str">
        <f t="shared" si="3"/>
        <v>BAHIA DE ALGECIRAS</v>
      </c>
      <c r="B42" s="41">
        <f t="shared" si="4"/>
        <v>2633293</v>
      </c>
      <c r="C42" s="41">
        <f t="shared" si="5"/>
        <v>2344235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1299109</v>
      </c>
      <c r="G42" s="42">
        <f t="shared" si="8"/>
        <v>1676560</v>
      </c>
    </row>
    <row r="43" spans="1:9" x14ac:dyDescent="0.25">
      <c r="A43" s="42" t="str">
        <f t="shared" si="3"/>
        <v>BAHIA DE CADIZ</v>
      </c>
      <c r="B43" s="41">
        <f t="shared" si="4"/>
        <v>522119</v>
      </c>
      <c r="C43" s="41">
        <f t="shared" si="5"/>
        <v>649399</v>
      </c>
      <c r="D43" s="41">
        <f t="shared" si="6"/>
        <v>9</v>
      </c>
      <c r="E43" s="42" t="str">
        <f t="shared" si="2"/>
        <v>LAS PALMAS</v>
      </c>
      <c r="F43" s="42">
        <f t="shared" si="7"/>
        <v>1205873</v>
      </c>
      <c r="G43" s="42">
        <f t="shared" si="8"/>
        <v>1143853</v>
      </c>
    </row>
    <row r="44" spans="1:9" x14ac:dyDescent="0.25">
      <c r="A44" s="42" t="str">
        <f t="shared" si="3"/>
        <v>BALEARES</v>
      </c>
      <c r="B44" s="41">
        <f t="shared" si="4"/>
        <v>3857692</v>
      </c>
      <c r="C44" s="41">
        <f t="shared" si="5"/>
        <v>3908552</v>
      </c>
      <c r="D44" s="41">
        <f t="shared" si="6"/>
        <v>2</v>
      </c>
      <c r="E44" s="42" t="str">
        <f t="shared" si="2"/>
        <v>SANTANDER</v>
      </c>
      <c r="F44" s="42">
        <f t="shared" si="7"/>
        <v>682061</v>
      </c>
      <c r="G44" s="42">
        <f t="shared" si="8"/>
        <v>615491</v>
      </c>
    </row>
    <row r="45" spans="1:9" x14ac:dyDescent="0.25">
      <c r="A45" s="42" t="str">
        <f t="shared" si="3"/>
        <v>BARCELONA</v>
      </c>
      <c r="B45" s="41">
        <f t="shared" si="4"/>
        <v>4340438</v>
      </c>
      <c r="C45" s="41">
        <f t="shared" si="5"/>
        <v>4344786</v>
      </c>
      <c r="D45" s="41">
        <f t="shared" si="6"/>
        <v>1</v>
      </c>
      <c r="E45" s="42" t="str">
        <f t="shared" si="2"/>
        <v>VIGO</v>
      </c>
      <c r="F45" s="42">
        <f t="shared" si="7"/>
        <v>531879</v>
      </c>
      <c r="G45" s="42">
        <f t="shared" si="8"/>
        <v>519748</v>
      </c>
    </row>
    <row r="46" spans="1:9" x14ac:dyDescent="0.25">
      <c r="A46" s="42" t="str">
        <f t="shared" si="3"/>
        <v>BILBAO</v>
      </c>
      <c r="B46" s="41">
        <f t="shared" si="4"/>
        <v>420239</v>
      </c>
      <c r="C46" s="41">
        <f t="shared" si="5"/>
        <v>597784</v>
      </c>
      <c r="D46" s="41">
        <f t="shared" si="6"/>
        <v>10</v>
      </c>
      <c r="E46" s="42" t="str">
        <f t="shared" si="2"/>
        <v>BAHIA DE CADIZ</v>
      </c>
      <c r="F46" s="42">
        <f t="shared" si="7"/>
        <v>522119</v>
      </c>
      <c r="G46" s="42">
        <f t="shared" si="8"/>
        <v>649399</v>
      </c>
    </row>
    <row r="47" spans="1:9" x14ac:dyDescent="0.25">
      <c r="A47" s="42" t="str">
        <f t="shared" si="3"/>
        <v>CARTAGENA</v>
      </c>
      <c r="B47" s="41">
        <f t="shared" si="4"/>
        <v>984</v>
      </c>
      <c r="C47" s="41">
        <f t="shared" si="5"/>
        <v>2005</v>
      </c>
      <c r="D47" s="41">
        <f t="shared" si="6"/>
        <v>25</v>
      </c>
      <c r="E47" s="42" t="str">
        <f t="shared" si="2"/>
        <v>BILBAO</v>
      </c>
      <c r="F47" s="42">
        <f t="shared" si="7"/>
        <v>420239</v>
      </c>
      <c r="G47" s="42">
        <f t="shared" si="8"/>
        <v>597784</v>
      </c>
    </row>
    <row r="48" spans="1:9" x14ac:dyDescent="0.25">
      <c r="A48" s="42" t="str">
        <f t="shared" si="3"/>
        <v>CASTELLON</v>
      </c>
      <c r="B48" s="41">
        <f t="shared" si="4"/>
        <v>186857</v>
      </c>
      <c r="C48" s="41">
        <f t="shared" si="5"/>
        <v>81101</v>
      </c>
      <c r="D48" s="41">
        <f t="shared" si="6"/>
        <v>17</v>
      </c>
      <c r="E48" s="42" t="str">
        <f t="shared" si="2"/>
        <v>CEUTA</v>
      </c>
      <c r="F48" s="42">
        <f t="shared" si="7"/>
        <v>413614</v>
      </c>
      <c r="G48" s="42">
        <f t="shared" si="8"/>
        <v>446135</v>
      </c>
    </row>
    <row r="49" spans="1:7" x14ac:dyDescent="0.25">
      <c r="A49" s="42" t="str">
        <f t="shared" si="3"/>
        <v>CEUTA</v>
      </c>
      <c r="B49" s="41">
        <f t="shared" si="4"/>
        <v>413614</v>
      </c>
      <c r="C49" s="41">
        <f t="shared" si="5"/>
        <v>446135</v>
      </c>
      <c r="D49" s="41">
        <f t="shared" si="6"/>
        <v>11</v>
      </c>
      <c r="E49" s="42" t="str">
        <f t="shared" si="2"/>
        <v>PASAIA</v>
      </c>
      <c r="F49" s="42">
        <f t="shared" si="7"/>
        <v>293947</v>
      </c>
      <c r="G49" s="42">
        <f t="shared" si="8"/>
        <v>234469</v>
      </c>
    </row>
    <row r="50" spans="1:7" x14ac:dyDescent="0.25">
      <c r="A50" s="42" t="str">
        <f t="shared" si="3"/>
        <v>FERROL-SAN CIBRAO</v>
      </c>
      <c r="B50" s="41">
        <f t="shared" si="4"/>
        <v>49024</v>
      </c>
      <c r="C50" s="41">
        <f t="shared" si="5"/>
        <v>58621</v>
      </c>
      <c r="D50" s="41">
        <f t="shared" si="6"/>
        <v>20</v>
      </c>
      <c r="E50" s="42" t="str">
        <f t="shared" si="2"/>
        <v>GIJON</v>
      </c>
      <c r="F50" s="42">
        <f t="shared" si="7"/>
        <v>279696</v>
      </c>
      <c r="G50" s="42">
        <f t="shared" si="8"/>
        <v>423</v>
      </c>
    </row>
    <row r="51" spans="1:7" x14ac:dyDescent="0.25">
      <c r="A51" s="42" t="str">
        <f t="shared" si="3"/>
        <v>GIJON</v>
      </c>
      <c r="B51" s="41">
        <f t="shared" si="4"/>
        <v>279696</v>
      </c>
      <c r="C51" s="41">
        <f t="shared" si="5"/>
        <v>423</v>
      </c>
      <c r="D51" s="41">
        <f t="shared" si="6"/>
        <v>13</v>
      </c>
      <c r="E51" s="42" t="str">
        <f t="shared" si="2"/>
        <v>MELILLA</v>
      </c>
      <c r="F51" s="42">
        <f t="shared" si="7"/>
        <v>277439</v>
      </c>
      <c r="G51" s="42">
        <f t="shared" si="8"/>
        <v>277313</v>
      </c>
    </row>
    <row r="52" spans="1:7" x14ac:dyDescent="0.25">
      <c r="A52" s="42" t="str">
        <f t="shared" si="3"/>
        <v>HUELVA</v>
      </c>
      <c r="B52" s="41">
        <f t="shared" si="4"/>
        <v>7432</v>
      </c>
      <c r="C52" s="41">
        <f t="shared" si="5"/>
        <v>0</v>
      </c>
      <c r="D52" s="41">
        <f t="shared" si="6"/>
        <v>21</v>
      </c>
      <c r="E52" s="42" t="str">
        <f t="shared" si="2"/>
        <v>MALAGA</v>
      </c>
      <c r="F52" s="42">
        <f t="shared" si="7"/>
        <v>221218</v>
      </c>
      <c r="G52" s="42">
        <f t="shared" si="8"/>
        <v>234908</v>
      </c>
    </row>
    <row r="53" spans="1:7" x14ac:dyDescent="0.25">
      <c r="A53" s="42" t="str">
        <f t="shared" si="3"/>
        <v>LAS PALMAS</v>
      </c>
      <c r="B53" s="41">
        <f t="shared" si="4"/>
        <v>1205873</v>
      </c>
      <c r="C53" s="41">
        <f t="shared" si="5"/>
        <v>1143853</v>
      </c>
      <c r="D53" s="41">
        <f t="shared" si="6"/>
        <v>6</v>
      </c>
      <c r="E53" s="42" t="str">
        <f t="shared" si="2"/>
        <v>ALMERIA</v>
      </c>
      <c r="F53" s="42">
        <f t="shared" si="7"/>
        <v>214384</v>
      </c>
      <c r="G53" s="42">
        <f t="shared" si="8"/>
        <v>228605</v>
      </c>
    </row>
    <row r="54" spans="1:7" x14ac:dyDescent="0.25">
      <c r="A54" s="42" t="str">
        <f t="shared" si="3"/>
        <v>MALAGA</v>
      </c>
      <c r="B54" s="41">
        <f t="shared" si="4"/>
        <v>221218</v>
      </c>
      <c r="C54" s="41">
        <f t="shared" si="5"/>
        <v>234908</v>
      </c>
      <c r="D54" s="41">
        <f t="shared" si="6"/>
        <v>15</v>
      </c>
      <c r="E54" s="42" t="str">
        <f t="shared" si="2"/>
        <v>CASTELLON</v>
      </c>
      <c r="F54" s="42">
        <f t="shared" si="7"/>
        <v>186857</v>
      </c>
      <c r="G54" s="42">
        <f t="shared" si="8"/>
        <v>81101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5153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130043</v>
      </c>
      <c r="G55" s="42">
        <f t="shared" si="8"/>
        <v>99342</v>
      </c>
    </row>
    <row r="56" spans="1:7" x14ac:dyDescent="0.25">
      <c r="A56" s="42" t="str">
        <f t="shared" si="3"/>
        <v>MELILLA</v>
      </c>
      <c r="B56" s="41">
        <f t="shared" si="4"/>
        <v>277439</v>
      </c>
      <c r="C56" s="41">
        <f t="shared" si="5"/>
        <v>277313</v>
      </c>
      <c r="D56" s="41">
        <f t="shared" si="6"/>
        <v>14</v>
      </c>
      <c r="E56" s="42" t="str">
        <f t="shared" si="2"/>
        <v>TARRAGONA</v>
      </c>
      <c r="F56" s="42">
        <f t="shared" si="9"/>
        <v>69434</v>
      </c>
      <c r="G56" s="42">
        <f t="shared" si="8"/>
        <v>108129</v>
      </c>
    </row>
    <row r="57" spans="1:7" x14ac:dyDescent="0.25">
      <c r="A57" s="42" t="str">
        <f t="shared" si="3"/>
        <v>MOTRIL</v>
      </c>
      <c r="B57" s="41">
        <f t="shared" si="4"/>
        <v>2104</v>
      </c>
      <c r="C57" s="41">
        <f t="shared" si="5"/>
        <v>6924</v>
      </c>
      <c r="D57" s="41">
        <f t="shared" si="6"/>
        <v>23</v>
      </c>
      <c r="E57" s="42" t="str">
        <f t="shared" si="2"/>
        <v>FERROL-SAN CIBRAO</v>
      </c>
      <c r="F57" s="42">
        <f t="shared" si="9"/>
        <v>49024</v>
      </c>
      <c r="G57" s="42">
        <f t="shared" si="8"/>
        <v>58621</v>
      </c>
    </row>
    <row r="58" spans="1:7" x14ac:dyDescent="0.25">
      <c r="A58" s="42" t="str">
        <f t="shared" si="3"/>
        <v>PASAIA</v>
      </c>
      <c r="B58" s="41">
        <f t="shared" si="4"/>
        <v>293947</v>
      </c>
      <c r="C58" s="41">
        <f t="shared" si="5"/>
        <v>234469</v>
      </c>
      <c r="D58" s="41">
        <f t="shared" si="6"/>
        <v>12</v>
      </c>
      <c r="E58" s="42" t="str">
        <f t="shared" si="2"/>
        <v>HUELVA</v>
      </c>
      <c r="F58" s="42">
        <f t="shared" si="9"/>
        <v>7432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1299109</v>
      </c>
      <c r="C59" s="41">
        <f t="shared" si="5"/>
        <v>1676560</v>
      </c>
      <c r="D59" s="41">
        <f t="shared" si="6"/>
        <v>5</v>
      </c>
      <c r="E59" s="42" t="str">
        <f t="shared" si="2"/>
        <v>ALICANTE</v>
      </c>
      <c r="F59" s="42">
        <f t="shared" si="9"/>
        <v>7171</v>
      </c>
      <c r="G59" s="42">
        <f t="shared" si="8"/>
        <v>86007</v>
      </c>
    </row>
    <row r="60" spans="1:7" x14ac:dyDescent="0.25">
      <c r="A60" s="42" t="str">
        <f t="shared" si="3"/>
        <v>SANTANDER</v>
      </c>
      <c r="B60" s="41">
        <f t="shared" si="4"/>
        <v>682061</v>
      </c>
      <c r="C60" s="41">
        <f t="shared" si="5"/>
        <v>615491</v>
      </c>
      <c r="D60" s="41">
        <f t="shared" si="6"/>
        <v>7</v>
      </c>
      <c r="E60" s="42" t="str">
        <f t="shared" si="2"/>
        <v>MOTRIL</v>
      </c>
      <c r="F60" s="42">
        <f t="shared" si="9"/>
        <v>2104</v>
      </c>
      <c r="G60" s="42">
        <f t="shared" si="8"/>
        <v>6924</v>
      </c>
    </row>
    <row r="61" spans="1:7" x14ac:dyDescent="0.25">
      <c r="A61" s="42" t="str">
        <f t="shared" si="3"/>
        <v>SEVILLA</v>
      </c>
      <c r="B61" s="41">
        <f t="shared" si="4"/>
        <v>130043</v>
      </c>
      <c r="C61" s="41">
        <f t="shared" si="5"/>
        <v>99342</v>
      </c>
      <c r="D61" s="41">
        <f t="shared" si="6"/>
        <v>18</v>
      </c>
      <c r="E61" s="42" t="str">
        <f t="shared" si="2"/>
        <v>VILAGARCIA</v>
      </c>
      <c r="F61" s="42">
        <f t="shared" si="9"/>
        <v>1200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69434</v>
      </c>
      <c r="C62" s="41">
        <f t="shared" si="5"/>
        <v>108129</v>
      </c>
      <c r="D62" s="41">
        <f t="shared" si="6"/>
        <v>19</v>
      </c>
      <c r="E62" s="42" t="str">
        <f t="shared" si="2"/>
        <v>CARTAGENA</v>
      </c>
      <c r="F62" s="42">
        <f t="shared" si="9"/>
        <v>984</v>
      </c>
      <c r="G62" s="42">
        <f t="shared" si="8"/>
        <v>2005</v>
      </c>
    </row>
    <row r="63" spans="1:7" x14ac:dyDescent="0.25">
      <c r="A63" s="42" t="str">
        <f t="shared" si="3"/>
        <v>VALENCIA</v>
      </c>
      <c r="B63" s="41">
        <f t="shared" si="4"/>
        <v>2784199</v>
      </c>
      <c r="C63" s="41">
        <f t="shared" si="5"/>
        <v>2484486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531879</v>
      </c>
      <c r="C64" s="41">
        <f t="shared" si="5"/>
        <v>519748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1200</v>
      </c>
      <c r="C65" s="41">
        <f t="shared" si="5"/>
        <v>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451</v>
      </c>
      <c r="C7" s="35">
        <v>343</v>
      </c>
      <c r="D7" s="35">
        <v>2614</v>
      </c>
      <c r="E7" s="35">
        <v>2500</v>
      </c>
      <c r="F7" s="10">
        <f>((E7*100)/D7)-100</f>
        <v>-4.3611323641928124</v>
      </c>
      <c r="G7" s="1"/>
      <c r="H7" s="1"/>
      <c r="I7" s="1"/>
    </row>
    <row r="8" spans="1:12" x14ac:dyDescent="0.25">
      <c r="A8" s="11" t="s">
        <v>45</v>
      </c>
      <c r="B8" s="36">
        <v>11700</v>
      </c>
      <c r="C8" s="36">
        <v>12603</v>
      </c>
      <c r="D8" s="36">
        <v>73151</v>
      </c>
      <c r="E8" s="36">
        <v>75706</v>
      </c>
      <c r="F8" s="13">
        <f t="shared" ref="F8:F35" si="0">((E8*100)/D8)-100</f>
        <v>3.4927752183838976</v>
      </c>
      <c r="G8" s="1"/>
      <c r="H8" s="1"/>
      <c r="I8" s="1"/>
    </row>
    <row r="9" spans="1:12" x14ac:dyDescent="0.25">
      <c r="A9" s="8" t="s">
        <v>46</v>
      </c>
      <c r="B9" s="35">
        <v>255</v>
      </c>
      <c r="C9" s="35">
        <v>250</v>
      </c>
      <c r="D9" s="35">
        <v>1317</v>
      </c>
      <c r="E9" s="35">
        <v>1666</v>
      </c>
      <c r="F9" s="10">
        <f t="shared" si="0"/>
        <v>26.499620349278658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4</v>
      </c>
      <c r="D10" s="36">
        <v>0</v>
      </c>
      <c r="E10" s="36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223384.01</v>
      </c>
      <c r="C11" s="35">
        <v>310228</v>
      </c>
      <c r="D11" s="35">
        <v>1482548.01</v>
      </c>
      <c r="E11" s="35">
        <v>1543181</v>
      </c>
      <c r="F11" s="10">
        <f t="shared" si="0"/>
        <v>4.0897825629269136</v>
      </c>
      <c r="G11" s="1"/>
      <c r="H11" s="1"/>
      <c r="I11" s="1"/>
    </row>
    <row r="12" spans="1:12" x14ac:dyDescent="0.25">
      <c r="A12" s="11" t="s">
        <v>49</v>
      </c>
      <c r="B12" s="36">
        <v>9499</v>
      </c>
      <c r="C12" s="36">
        <v>7691.5</v>
      </c>
      <c r="D12" s="36">
        <v>58965.5</v>
      </c>
      <c r="E12" s="36">
        <v>41364</v>
      </c>
      <c r="F12" s="13">
        <f t="shared" si="0"/>
        <v>-29.850505804241465</v>
      </c>
      <c r="G12" s="1"/>
      <c r="H12" s="1"/>
      <c r="I12" s="1"/>
    </row>
    <row r="13" spans="1:12" x14ac:dyDescent="0.25">
      <c r="A13" s="8" t="s">
        <v>50</v>
      </c>
      <c r="B13" s="35">
        <v>7676</v>
      </c>
      <c r="C13" s="35">
        <v>6571</v>
      </c>
      <c r="D13" s="35">
        <v>41715</v>
      </c>
      <c r="E13" s="35">
        <v>35580</v>
      </c>
      <c r="F13" s="10">
        <f t="shared" si="0"/>
        <v>-14.706939949658391</v>
      </c>
      <c r="G13" s="1"/>
      <c r="H13" s="1"/>
      <c r="I13" s="1"/>
    </row>
    <row r="14" spans="1:12" x14ac:dyDescent="0.25">
      <c r="A14" s="11" t="s">
        <v>51</v>
      </c>
      <c r="B14" s="36">
        <v>153360</v>
      </c>
      <c r="C14" s="36">
        <v>175706</v>
      </c>
      <c r="D14" s="36">
        <v>899968.5</v>
      </c>
      <c r="E14" s="36">
        <v>1060003.5</v>
      </c>
      <c r="F14" s="13">
        <f t="shared" si="0"/>
        <v>17.782289046783305</v>
      </c>
      <c r="G14" s="1"/>
      <c r="H14" s="1"/>
      <c r="I14" s="1"/>
    </row>
    <row r="15" spans="1:12" x14ac:dyDescent="0.25">
      <c r="A15" s="8" t="s">
        <v>52</v>
      </c>
      <c r="B15" s="35">
        <v>51164.5</v>
      </c>
      <c r="C15" s="35">
        <v>55900.75</v>
      </c>
      <c r="D15" s="35">
        <v>245453.25</v>
      </c>
      <c r="E15" s="35">
        <v>274293.75</v>
      </c>
      <c r="F15" s="10">
        <f t="shared" si="0"/>
        <v>11.749895346669888</v>
      </c>
      <c r="G15" s="1"/>
      <c r="H15" s="1"/>
      <c r="I15" s="1"/>
    </row>
    <row r="16" spans="1:12" x14ac:dyDescent="0.25">
      <c r="A16" s="11" t="s">
        <v>53</v>
      </c>
      <c r="B16" s="36">
        <v>6626</v>
      </c>
      <c r="C16" s="36">
        <v>5408</v>
      </c>
      <c r="D16" s="36">
        <v>31142</v>
      </c>
      <c r="E16" s="36">
        <v>34415</v>
      </c>
      <c r="F16" s="13">
        <f t="shared" si="0"/>
        <v>10.50992229143921</v>
      </c>
      <c r="G16" s="1"/>
      <c r="H16" s="1"/>
      <c r="I16" s="1"/>
    </row>
    <row r="17" spans="1:9" x14ac:dyDescent="0.25">
      <c r="A17" s="8" t="s">
        <v>54</v>
      </c>
      <c r="B17" s="35">
        <v>9944</v>
      </c>
      <c r="C17" s="35">
        <v>12715</v>
      </c>
      <c r="D17" s="35">
        <v>45291</v>
      </c>
      <c r="E17" s="35">
        <v>61986</v>
      </c>
      <c r="F17" s="10">
        <f t="shared" si="0"/>
        <v>36.861628138040658</v>
      </c>
      <c r="G17" s="1"/>
      <c r="H17" s="1"/>
      <c r="I17" s="1"/>
    </row>
    <row r="18" spans="1:9" x14ac:dyDescent="0.25">
      <c r="A18" s="11" t="s">
        <v>55</v>
      </c>
      <c r="B18" s="36">
        <v>922</v>
      </c>
      <c r="C18" s="36">
        <v>937</v>
      </c>
      <c r="D18" s="36">
        <v>4704</v>
      </c>
      <c r="E18" s="36">
        <v>4820</v>
      </c>
      <c r="F18" s="13">
        <f t="shared" si="0"/>
        <v>2.4659863945578167</v>
      </c>
      <c r="G18" s="1"/>
      <c r="H18" s="1"/>
      <c r="I18" s="1"/>
    </row>
    <row r="19" spans="1:9" x14ac:dyDescent="0.25">
      <c r="A19" s="8" t="s">
        <v>56</v>
      </c>
      <c r="B19" s="35">
        <v>46</v>
      </c>
      <c r="C19" s="35">
        <v>36</v>
      </c>
      <c r="D19" s="35">
        <v>216</v>
      </c>
      <c r="E19" s="35">
        <v>227</v>
      </c>
      <c r="F19" s="10">
        <f t="shared" si="0"/>
        <v>5.0925925925925952</v>
      </c>
      <c r="G19" s="1"/>
      <c r="H19" s="1"/>
      <c r="I19" s="1"/>
    </row>
    <row r="20" spans="1:9" x14ac:dyDescent="0.25">
      <c r="A20" s="11" t="s">
        <v>57</v>
      </c>
      <c r="B20" s="36">
        <v>2566</v>
      </c>
      <c r="C20" s="36">
        <v>2521</v>
      </c>
      <c r="D20" s="36">
        <v>15937</v>
      </c>
      <c r="E20" s="36">
        <v>17142</v>
      </c>
      <c r="F20" s="13">
        <f t="shared" si="0"/>
        <v>7.5610215222438342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62</v>
      </c>
      <c r="D21" s="35">
        <v>0</v>
      </c>
      <c r="E21" s="35">
        <v>347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83673</v>
      </c>
      <c r="C22" s="36">
        <v>114185</v>
      </c>
      <c r="D22" s="36">
        <v>524106</v>
      </c>
      <c r="E22" s="36">
        <v>571209</v>
      </c>
      <c r="F22" s="13">
        <f t="shared" si="0"/>
        <v>8.9873040949731546</v>
      </c>
      <c r="G22" s="1"/>
      <c r="H22" s="1"/>
      <c r="I22" s="1"/>
    </row>
    <row r="23" spans="1:9" x14ac:dyDescent="0.25">
      <c r="A23" s="8" t="s">
        <v>60</v>
      </c>
      <c r="B23" s="35">
        <v>19560</v>
      </c>
      <c r="C23" s="35">
        <v>25823</v>
      </c>
      <c r="D23" s="35">
        <v>154136</v>
      </c>
      <c r="E23" s="35">
        <v>158805</v>
      </c>
      <c r="F23" s="10">
        <f t="shared" si="0"/>
        <v>3.0291430944101307</v>
      </c>
      <c r="G23" s="1"/>
      <c r="H23" s="1"/>
      <c r="I23" s="1"/>
    </row>
    <row r="24" spans="1:9" x14ac:dyDescent="0.25">
      <c r="A24" s="11" t="s">
        <v>61</v>
      </c>
      <c r="B24" s="36">
        <v>4917</v>
      </c>
      <c r="C24" s="36">
        <v>4776</v>
      </c>
      <c r="D24" s="36">
        <v>24795</v>
      </c>
      <c r="E24" s="36">
        <v>25070</v>
      </c>
      <c r="F24" s="13">
        <f t="shared" si="0"/>
        <v>1.1090945755192649</v>
      </c>
      <c r="G24" s="1"/>
      <c r="H24" s="1"/>
      <c r="I24" s="1"/>
    </row>
    <row r="25" spans="1:9" x14ac:dyDescent="0.25">
      <c r="A25" s="8" t="s">
        <v>62</v>
      </c>
      <c r="B25" s="35">
        <v>2297</v>
      </c>
      <c r="C25" s="35">
        <v>1966</v>
      </c>
      <c r="D25" s="35">
        <v>11673</v>
      </c>
      <c r="E25" s="35">
        <v>11395</v>
      </c>
      <c r="F25" s="10">
        <f t="shared" si="0"/>
        <v>-2.3815642936691575</v>
      </c>
      <c r="G25" s="1"/>
      <c r="H25" s="1"/>
      <c r="I25" s="1"/>
    </row>
    <row r="26" spans="1:9" x14ac:dyDescent="0.25">
      <c r="A26" s="11" t="s">
        <v>63</v>
      </c>
      <c r="B26" s="36">
        <v>215</v>
      </c>
      <c r="C26" s="36">
        <v>284</v>
      </c>
      <c r="D26" s="36">
        <v>1342</v>
      </c>
      <c r="E26" s="36">
        <v>2035</v>
      </c>
      <c r="F26" s="13">
        <f t="shared" si="0"/>
        <v>51.639344262295083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29518</v>
      </c>
      <c r="C28" s="36">
        <v>29557</v>
      </c>
      <c r="D28" s="36">
        <v>176583</v>
      </c>
      <c r="E28" s="36">
        <v>166716</v>
      </c>
      <c r="F28" s="13">
        <f t="shared" si="0"/>
        <v>-5.5877406092319148</v>
      </c>
      <c r="G28" s="1"/>
      <c r="H28" s="1"/>
      <c r="I28" s="1"/>
    </row>
    <row r="29" spans="1:9" x14ac:dyDescent="0.25">
      <c r="A29" s="8" t="s">
        <v>66</v>
      </c>
      <c r="B29" s="35">
        <v>141</v>
      </c>
      <c r="C29" s="35">
        <v>193</v>
      </c>
      <c r="D29" s="35">
        <v>581</v>
      </c>
      <c r="E29" s="35">
        <v>1028</v>
      </c>
      <c r="F29" s="10">
        <f t="shared" si="0"/>
        <v>76.936316695352843</v>
      </c>
      <c r="G29" s="1"/>
      <c r="H29" s="1"/>
      <c r="I29" s="1"/>
    </row>
    <row r="30" spans="1:9" x14ac:dyDescent="0.25">
      <c r="A30" s="11" t="s">
        <v>67</v>
      </c>
      <c r="B30" s="36">
        <v>11315</v>
      </c>
      <c r="C30" s="36">
        <v>13215</v>
      </c>
      <c r="D30" s="36">
        <v>71284</v>
      </c>
      <c r="E30" s="36">
        <v>81616</v>
      </c>
      <c r="F30" s="13">
        <f t="shared" si="0"/>
        <v>14.494136131530212</v>
      </c>
      <c r="G30" s="1"/>
      <c r="H30" s="1"/>
      <c r="I30" s="1"/>
    </row>
    <row r="31" spans="1:9" x14ac:dyDescent="0.25">
      <c r="A31" s="8" t="s">
        <v>68</v>
      </c>
      <c r="B31" s="35">
        <v>19948</v>
      </c>
      <c r="C31" s="35">
        <v>17652</v>
      </c>
      <c r="D31" s="35">
        <v>127218</v>
      </c>
      <c r="E31" s="35">
        <v>111993</v>
      </c>
      <c r="F31" s="10">
        <f t="shared" si="0"/>
        <v>-11.967646087817755</v>
      </c>
      <c r="G31" s="1"/>
      <c r="H31" s="1"/>
      <c r="I31" s="1"/>
    </row>
    <row r="32" spans="1:9" x14ac:dyDescent="0.25">
      <c r="A32" s="11" t="s">
        <v>69</v>
      </c>
      <c r="B32" s="36">
        <v>347873</v>
      </c>
      <c r="C32" s="36">
        <v>370943</v>
      </c>
      <c r="D32" s="36">
        <v>1984313</v>
      </c>
      <c r="E32" s="36">
        <v>2134637</v>
      </c>
      <c r="F32" s="13">
        <f t="shared" si="0"/>
        <v>7.5756193705327775</v>
      </c>
      <c r="G32" s="1"/>
      <c r="H32" s="1"/>
      <c r="I32" s="1"/>
    </row>
    <row r="33" spans="1:9" x14ac:dyDescent="0.25">
      <c r="A33" s="8" t="s">
        <v>70</v>
      </c>
      <c r="B33" s="35">
        <v>19411.5</v>
      </c>
      <c r="C33" s="35">
        <v>22060</v>
      </c>
      <c r="D33" s="35">
        <v>105519.5</v>
      </c>
      <c r="E33" s="35">
        <v>112568.5</v>
      </c>
      <c r="F33" s="10">
        <f t="shared" si="0"/>
        <v>6.6802818436402731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0</v>
      </c>
      <c r="D34" s="36">
        <v>589</v>
      </c>
      <c r="E34" s="36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1016462.01</v>
      </c>
      <c r="C35" s="15">
        <f t="shared" ref="C35:E35" si="1">SUM(C7:C34)</f>
        <v>1191630.25</v>
      </c>
      <c r="D35" s="15">
        <f t="shared" si="1"/>
        <v>6085161.7599999998</v>
      </c>
      <c r="E35" s="15">
        <f t="shared" si="1"/>
        <v>6530338.75</v>
      </c>
      <c r="F35" s="16">
        <f t="shared" si="0"/>
        <v>7.3157790632011057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2500</v>
      </c>
      <c r="C38" s="41">
        <f>D7</f>
        <v>2614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2134637</v>
      </c>
      <c r="G38" s="42">
        <f>LOOKUP(E38,$A$38:$A$65,$C$38:$C$65)</f>
        <v>1984313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75706</v>
      </c>
      <c r="C39" s="41">
        <f t="shared" ref="C39:C65" si="5">D8</f>
        <v>73151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1543181</v>
      </c>
      <c r="G39" s="42">
        <f t="shared" ref="G39:G65" si="8">LOOKUP(E39,$A$38:$A$65,$C$38:$C$65)</f>
        <v>1482548.01</v>
      </c>
    </row>
    <row r="40" spans="1:9" x14ac:dyDescent="0.25">
      <c r="A40" s="42" t="str">
        <f t="shared" si="3"/>
        <v>ALMERIA</v>
      </c>
      <c r="B40" s="41">
        <f t="shared" si="4"/>
        <v>1666</v>
      </c>
      <c r="C40" s="41">
        <f t="shared" si="5"/>
        <v>1317</v>
      </c>
      <c r="D40" s="41">
        <f t="shared" si="6"/>
        <v>22</v>
      </c>
      <c r="E40" s="42" t="str">
        <f t="shared" si="2"/>
        <v>BARCELONA</v>
      </c>
      <c r="F40" s="42">
        <f t="shared" si="7"/>
        <v>1060003.5</v>
      </c>
      <c r="G40" s="42">
        <f t="shared" si="8"/>
        <v>899968.5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571209</v>
      </c>
      <c r="G41" s="42">
        <f t="shared" si="8"/>
        <v>524106</v>
      </c>
    </row>
    <row r="42" spans="1:9" x14ac:dyDescent="0.25">
      <c r="A42" s="42" t="str">
        <f t="shared" si="3"/>
        <v>BAHIA DE ALGECIRAS</v>
      </c>
      <c r="B42" s="41">
        <f t="shared" si="4"/>
        <v>1543181</v>
      </c>
      <c r="C42" s="41">
        <f t="shared" si="5"/>
        <v>1482548.01</v>
      </c>
      <c r="D42" s="41">
        <f t="shared" si="6"/>
        <v>2</v>
      </c>
      <c r="E42" s="42" t="str">
        <f t="shared" si="2"/>
        <v>BILBAO</v>
      </c>
      <c r="F42" s="42">
        <f t="shared" si="7"/>
        <v>274293.75</v>
      </c>
      <c r="G42" s="42">
        <f t="shared" si="8"/>
        <v>245453.25</v>
      </c>
    </row>
    <row r="43" spans="1:9" x14ac:dyDescent="0.25">
      <c r="A43" s="42" t="str">
        <f t="shared" si="3"/>
        <v>BAHIA DE CADIZ</v>
      </c>
      <c r="B43" s="41">
        <f t="shared" si="4"/>
        <v>41364</v>
      </c>
      <c r="C43" s="41">
        <f t="shared" si="5"/>
        <v>58965.5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166716</v>
      </c>
      <c r="G43" s="42">
        <f t="shared" si="8"/>
        <v>176583</v>
      </c>
    </row>
    <row r="44" spans="1:9" x14ac:dyDescent="0.25">
      <c r="A44" s="42" t="str">
        <f t="shared" si="3"/>
        <v>BALEARES</v>
      </c>
      <c r="B44" s="41">
        <f t="shared" si="4"/>
        <v>35580</v>
      </c>
      <c r="C44" s="41">
        <f t="shared" si="5"/>
        <v>41715</v>
      </c>
      <c r="D44" s="41">
        <f t="shared" si="6"/>
        <v>14</v>
      </c>
      <c r="E44" s="42" t="str">
        <f t="shared" si="2"/>
        <v>MALAGA</v>
      </c>
      <c r="F44" s="42">
        <f t="shared" si="7"/>
        <v>158805</v>
      </c>
      <c r="G44" s="42">
        <f t="shared" si="8"/>
        <v>154136</v>
      </c>
    </row>
    <row r="45" spans="1:9" x14ac:dyDescent="0.25">
      <c r="A45" s="42" t="str">
        <f t="shared" si="3"/>
        <v>BARCELONA</v>
      </c>
      <c r="B45" s="41">
        <f t="shared" si="4"/>
        <v>1060003.5</v>
      </c>
      <c r="C45" s="41">
        <f t="shared" si="5"/>
        <v>899968.5</v>
      </c>
      <c r="D45" s="41">
        <f t="shared" si="6"/>
        <v>3</v>
      </c>
      <c r="E45" s="42" t="str">
        <f t="shared" si="2"/>
        <v>VIGO</v>
      </c>
      <c r="F45" s="42">
        <f t="shared" si="7"/>
        <v>112568.5</v>
      </c>
      <c r="G45" s="42">
        <f t="shared" si="8"/>
        <v>105519.5</v>
      </c>
    </row>
    <row r="46" spans="1:9" x14ac:dyDescent="0.25">
      <c r="A46" s="42" t="str">
        <f t="shared" si="3"/>
        <v>BILBAO</v>
      </c>
      <c r="B46" s="41">
        <f t="shared" si="4"/>
        <v>274293.75</v>
      </c>
      <c r="C46" s="41">
        <f t="shared" si="5"/>
        <v>245453.25</v>
      </c>
      <c r="D46" s="41">
        <f t="shared" si="6"/>
        <v>5</v>
      </c>
      <c r="E46" s="42" t="str">
        <f t="shared" si="2"/>
        <v>TARRAGONA</v>
      </c>
      <c r="F46" s="42">
        <f t="shared" si="7"/>
        <v>111993</v>
      </c>
      <c r="G46" s="42">
        <f t="shared" si="8"/>
        <v>127218</v>
      </c>
    </row>
    <row r="47" spans="1:9" x14ac:dyDescent="0.25">
      <c r="A47" s="42" t="str">
        <f t="shared" si="3"/>
        <v>CARTAGENA</v>
      </c>
      <c r="B47" s="41">
        <f t="shared" si="4"/>
        <v>34415</v>
      </c>
      <c r="C47" s="41">
        <f t="shared" si="5"/>
        <v>31142</v>
      </c>
      <c r="D47" s="41">
        <f t="shared" si="6"/>
        <v>15</v>
      </c>
      <c r="E47" s="42" t="str">
        <f t="shared" si="2"/>
        <v>SEVILLA</v>
      </c>
      <c r="F47" s="42">
        <f t="shared" si="7"/>
        <v>81616</v>
      </c>
      <c r="G47" s="42">
        <f t="shared" si="8"/>
        <v>71284</v>
      </c>
    </row>
    <row r="48" spans="1:9" x14ac:dyDescent="0.25">
      <c r="A48" s="42" t="str">
        <f t="shared" si="3"/>
        <v>CASTELLON</v>
      </c>
      <c r="B48" s="41">
        <f t="shared" si="4"/>
        <v>61986</v>
      </c>
      <c r="C48" s="41">
        <f t="shared" si="5"/>
        <v>45291</v>
      </c>
      <c r="D48" s="41">
        <f t="shared" si="6"/>
        <v>12</v>
      </c>
      <c r="E48" s="42" t="str">
        <f t="shared" si="2"/>
        <v>ALICANTE</v>
      </c>
      <c r="F48" s="42">
        <f t="shared" si="7"/>
        <v>75706</v>
      </c>
      <c r="G48" s="42">
        <f t="shared" si="8"/>
        <v>73151</v>
      </c>
    </row>
    <row r="49" spans="1:7" x14ac:dyDescent="0.25">
      <c r="A49" s="42" t="str">
        <f t="shared" si="3"/>
        <v>CEUTA</v>
      </c>
      <c r="B49" s="41">
        <f t="shared" si="4"/>
        <v>4820</v>
      </c>
      <c r="C49" s="41">
        <f t="shared" si="5"/>
        <v>4704</v>
      </c>
      <c r="D49" s="41">
        <f t="shared" si="6"/>
        <v>19</v>
      </c>
      <c r="E49" s="42" t="str">
        <f t="shared" si="2"/>
        <v>CASTELLON</v>
      </c>
      <c r="F49" s="42">
        <f t="shared" si="7"/>
        <v>61986</v>
      </c>
      <c r="G49" s="42">
        <f t="shared" si="8"/>
        <v>45291</v>
      </c>
    </row>
    <row r="50" spans="1:7" x14ac:dyDescent="0.25">
      <c r="A50" s="42" t="str">
        <f t="shared" si="3"/>
        <v>FERROL-SAN CIBRAO</v>
      </c>
      <c r="B50" s="41">
        <f t="shared" si="4"/>
        <v>227</v>
      </c>
      <c r="C50" s="41">
        <f t="shared" si="5"/>
        <v>216</v>
      </c>
      <c r="D50" s="41">
        <f t="shared" si="6"/>
        <v>25</v>
      </c>
      <c r="E50" s="42" t="str">
        <f t="shared" si="2"/>
        <v>BAHIA DE CADIZ</v>
      </c>
      <c r="F50" s="42">
        <f t="shared" si="7"/>
        <v>41364</v>
      </c>
      <c r="G50" s="42">
        <f t="shared" si="8"/>
        <v>58965.5</v>
      </c>
    </row>
    <row r="51" spans="1:7" x14ac:dyDescent="0.25">
      <c r="A51" s="42" t="str">
        <f t="shared" si="3"/>
        <v>GIJON</v>
      </c>
      <c r="B51" s="41">
        <f t="shared" si="4"/>
        <v>17142</v>
      </c>
      <c r="C51" s="41">
        <f t="shared" si="5"/>
        <v>15937</v>
      </c>
      <c r="D51" s="41">
        <f t="shared" si="6"/>
        <v>17</v>
      </c>
      <c r="E51" s="42" t="str">
        <f t="shared" si="2"/>
        <v>BALEARES</v>
      </c>
      <c r="F51" s="42">
        <f t="shared" si="7"/>
        <v>35580</v>
      </c>
      <c r="G51" s="42">
        <f t="shared" si="8"/>
        <v>41715</v>
      </c>
    </row>
    <row r="52" spans="1:7" x14ac:dyDescent="0.25">
      <c r="A52" s="42" t="str">
        <f t="shared" si="3"/>
        <v>HUELVA</v>
      </c>
      <c r="B52" s="41">
        <f t="shared" si="4"/>
        <v>347</v>
      </c>
      <c r="C52" s="41">
        <f t="shared" si="5"/>
        <v>0</v>
      </c>
      <c r="D52" s="41">
        <f t="shared" si="6"/>
        <v>24</v>
      </c>
      <c r="E52" s="42" t="str">
        <f t="shared" si="2"/>
        <v>CARTAGENA</v>
      </c>
      <c r="F52" s="42">
        <f t="shared" si="7"/>
        <v>34415</v>
      </c>
      <c r="G52" s="42">
        <f t="shared" si="8"/>
        <v>31142</v>
      </c>
    </row>
    <row r="53" spans="1:7" x14ac:dyDescent="0.25">
      <c r="A53" s="42" t="str">
        <f t="shared" si="3"/>
        <v>LAS PALMAS</v>
      </c>
      <c r="B53" s="41">
        <f t="shared" si="4"/>
        <v>571209</v>
      </c>
      <c r="C53" s="41">
        <f t="shared" si="5"/>
        <v>524106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25070</v>
      </c>
      <c r="G53" s="42">
        <f t="shared" si="8"/>
        <v>24795</v>
      </c>
    </row>
    <row r="54" spans="1:7" x14ac:dyDescent="0.25">
      <c r="A54" s="42" t="str">
        <f t="shared" si="3"/>
        <v>MALAGA</v>
      </c>
      <c r="B54" s="41">
        <f t="shared" si="4"/>
        <v>158805</v>
      </c>
      <c r="C54" s="41">
        <f t="shared" si="5"/>
        <v>154136</v>
      </c>
      <c r="D54" s="41">
        <f t="shared" si="6"/>
        <v>7</v>
      </c>
      <c r="E54" s="42" t="str">
        <f t="shared" si="2"/>
        <v>GIJON</v>
      </c>
      <c r="F54" s="42">
        <f t="shared" si="7"/>
        <v>17142</v>
      </c>
      <c r="G54" s="42">
        <f t="shared" si="8"/>
        <v>15937</v>
      </c>
    </row>
    <row r="55" spans="1:7" x14ac:dyDescent="0.25">
      <c r="A55" s="42" t="str">
        <f t="shared" si="3"/>
        <v>MARIN Y RIA DE PONTEVEDRA</v>
      </c>
      <c r="B55" s="41">
        <f t="shared" si="4"/>
        <v>25070</v>
      </c>
      <c r="C55" s="41">
        <f t="shared" si="5"/>
        <v>24795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11395</v>
      </c>
      <c r="G55" s="42">
        <f t="shared" si="8"/>
        <v>11673</v>
      </c>
    </row>
    <row r="56" spans="1:7" x14ac:dyDescent="0.25">
      <c r="A56" s="42" t="str">
        <f t="shared" si="3"/>
        <v>MELILLA</v>
      </c>
      <c r="B56" s="41">
        <f t="shared" si="4"/>
        <v>11395</v>
      </c>
      <c r="C56" s="41">
        <f t="shared" si="5"/>
        <v>11673</v>
      </c>
      <c r="D56" s="41">
        <f t="shared" si="6"/>
        <v>18</v>
      </c>
      <c r="E56" s="42" t="str">
        <f t="shared" si="2"/>
        <v>CEUTA</v>
      </c>
      <c r="F56" s="42">
        <f t="shared" si="9"/>
        <v>4820</v>
      </c>
      <c r="G56" s="42">
        <f t="shared" si="8"/>
        <v>4704</v>
      </c>
    </row>
    <row r="57" spans="1:7" x14ac:dyDescent="0.25">
      <c r="A57" s="42" t="str">
        <f t="shared" si="3"/>
        <v>MOTRIL</v>
      </c>
      <c r="B57" s="41">
        <f t="shared" si="4"/>
        <v>2035</v>
      </c>
      <c r="C57" s="41">
        <f t="shared" si="5"/>
        <v>1342</v>
      </c>
      <c r="D57" s="41">
        <f t="shared" si="6"/>
        <v>21</v>
      </c>
      <c r="E57" s="42" t="str">
        <f t="shared" si="2"/>
        <v>A CORUÑA</v>
      </c>
      <c r="F57" s="42">
        <f t="shared" si="9"/>
        <v>2500</v>
      </c>
      <c r="G57" s="42">
        <f t="shared" si="8"/>
        <v>2614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2035</v>
      </c>
      <c r="G58" s="42">
        <f t="shared" si="8"/>
        <v>1342</v>
      </c>
    </row>
    <row r="59" spans="1:7" x14ac:dyDescent="0.25">
      <c r="A59" s="42" t="str">
        <f t="shared" si="3"/>
        <v>SANTA CRUZ DE TENERIFE</v>
      </c>
      <c r="B59" s="41">
        <f t="shared" si="4"/>
        <v>166716</v>
      </c>
      <c r="C59" s="41">
        <f t="shared" si="5"/>
        <v>176583</v>
      </c>
      <c r="D59" s="41">
        <f t="shared" si="6"/>
        <v>6</v>
      </c>
      <c r="E59" s="42" t="str">
        <f t="shared" si="2"/>
        <v>ALMERIA</v>
      </c>
      <c r="F59" s="42">
        <f t="shared" si="9"/>
        <v>1666</v>
      </c>
      <c r="G59" s="42">
        <f t="shared" si="8"/>
        <v>1317</v>
      </c>
    </row>
    <row r="60" spans="1:7" x14ac:dyDescent="0.25">
      <c r="A60" s="42" t="str">
        <f t="shared" si="3"/>
        <v>SANTANDER</v>
      </c>
      <c r="B60" s="41">
        <f t="shared" si="4"/>
        <v>1028</v>
      </c>
      <c r="C60" s="41">
        <f t="shared" si="5"/>
        <v>581</v>
      </c>
      <c r="D60" s="41">
        <f t="shared" si="6"/>
        <v>23</v>
      </c>
      <c r="E60" s="42" t="str">
        <f t="shared" si="2"/>
        <v>SANTANDER</v>
      </c>
      <c r="F60" s="42">
        <f t="shared" si="9"/>
        <v>1028</v>
      </c>
      <c r="G60" s="42">
        <f t="shared" si="8"/>
        <v>581</v>
      </c>
    </row>
    <row r="61" spans="1:7" x14ac:dyDescent="0.25">
      <c r="A61" s="42" t="str">
        <f t="shared" si="3"/>
        <v>SEVILLA</v>
      </c>
      <c r="B61" s="41">
        <f t="shared" si="4"/>
        <v>81616</v>
      </c>
      <c r="C61" s="41">
        <f t="shared" si="5"/>
        <v>71284</v>
      </c>
      <c r="D61" s="41">
        <f t="shared" si="6"/>
        <v>10</v>
      </c>
      <c r="E61" s="42" t="str">
        <f t="shared" si="2"/>
        <v>HUELVA</v>
      </c>
      <c r="F61" s="42">
        <f t="shared" si="9"/>
        <v>347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111993</v>
      </c>
      <c r="C62" s="41">
        <f t="shared" si="5"/>
        <v>127218</v>
      </c>
      <c r="D62" s="41">
        <f t="shared" si="6"/>
        <v>9</v>
      </c>
      <c r="E62" s="42" t="str">
        <f t="shared" si="2"/>
        <v>FERROL-SAN CIBRAO</v>
      </c>
      <c r="F62" s="42">
        <f t="shared" si="9"/>
        <v>227</v>
      </c>
      <c r="G62" s="42">
        <f t="shared" si="8"/>
        <v>216</v>
      </c>
    </row>
    <row r="63" spans="1:7" x14ac:dyDescent="0.25">
      <c r="A63" s="42" t="str">
        <f t="shared" si="3"/>
        <v>VALENCIA</v>
      </c>
      <c r="B63" s="41">
        <f t="shared" si="4"/>
        <v>2134637</v>
      </c>
      <c r="C63" s="41">
        <f t="shared" si="5"/>
        <v>1984313</v>
      </c>
      <c r="D63" s="41">
        <f t="shared" si="6"/>
        <v>1</v>
      </c>
      <c r="E63" s="42" t="str">
        <f t="shared" si="2"/>
        <v>VILAGARCIA</v>
      </c>
      <c r="F63" s="42">
        <f t="shared" si="9"/>
        <v>31</v>
      </c>
      <c r="G63" s="42">
        <f t="shared" si="8"/>
        <v>589</v>
      </c>
    </row>
    <row r="64" spans="1:7" x14ac:dyDescent="0.25">
      <c r="A64" s="42" t="str">
        <f t="shared" si="3"/>
        <v>VIGO</v>
      </c>
      <c r="B64" s="41">
        <f t="shared" si="4"/>
        <v>112568.5</v>
      </c>
      <c r="C64" s="41">
        <f t="shared" si="5"/>
        <v>105519.5</v>
      </c>
      <c r="D64" s="41">
        <f t="shared" si="6"/>
        <v>8</v>
      </c>
      <c r="E64" s="42" t="str">
        <f t="shared" si="2"/>
        <v>AVILES</v>
      </c>
      <c r="F64" s="42">
        <f t="shared" si="9"/>
        <v>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26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89</v>
      </c>
      <c r="D8" s="38">
        <v>0</v>
      </c>
      <c r="E8" s="38">
        <v>1145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213037.5</v>
      </c>
      <c r="C11" s="37">
        <v>292160</v>
      </c>
      <c r="D11" s="37">
        <v>1405038.5</v>
      </c>
      <c r="E11" s="37">
        <v>1432497</v>
      </c>
      <c r="F11" s="10">
        <f t="shared" si="0"/>
        <v>1.9542880853442739</v>
      </c>
      <c r="G11" s="1"/>
      <c r="H11" s="1"/>
      <c r="I11" s="1"/>
    </row>
    <row r="12" spans="1:12" x14ac:dyDescent="0.25">
      <c r="A12" s="11" t="s">
        <v>49</v>
      </c>
      <c r="B12" s="38">
        <v>1</v>
      </c>
      <c r="C12" s="38">
        <v>0</v>
      </c>
      <c r="D12" s="38">
        <v>13</v>
      </c>
      <c r="E12" s="38">
        <v>217</v>
      </c>
      <c r="F12" s="13">
        <f t="shared" si="0"/>
        <v>1569.2307692307693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45469</v>
      </c>
      <c r="C14" s="38">
        <v>55965</v>
      </c>
      <c r="D14" s="38">
        <v>285619.5</v>
      </c>
      <c r="E14" s="38">
        <v>380506.5</v>
      </c>
      <c r="F14" s="13">
        <f t="shared" si="0"/>
        <v>33.221471223078254</v>
      </c>
      <c r="G14" s="1"/>
      <c r="H14" s="1"/>
      <c r="I14" s="1"/>
    </row>
    <row r="15" spans="1:12" x14ac:dyDescent="0.25">
      <c r="A15" s="8" t="s">
        <v>52</v>
      </c>
      <c r="B15" s="37">
        <v>581</v>
      </c>
      <c r="C15" s="37">
        <v>93.5</v>
      </c>
      <c r="D15" s="37">
        <v>2908.25</v>
      </c>
      <c r="E15" s="37">
        <v>2040.75</v>
      </c>
      <c r="F15" s="10">
        <f t="shared" si="0"/>
        <v>-29.828934926502185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368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19</v>
      </c>
      <c r="C17" s="37">
        <v>86</v>
      </c>
      <c r="D17" s="37">
        <v>264</v>
      </c>
      <c r="E17" s="37">
        <v>1151</v>
      </c>
      <c r="F17" s="10">
        <f t="shared" si="0"/>
        <v>335.9848484848485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16</v>
      </c>
      <c r="E18" s="38">
        <v>10</v>
      </c>
      <c r="F18" s="17">
        <f t="shared" si="0"/>
        <v>-37.5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102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48464</v>
      </c>
      <c r="C22" s="38">
        <v>78608</v>
      </c>
      <c r="D22" s="38">
        <v>303963</v>
      </c>
      <c r="E22" s="38">
        <v>356455</v>
      </c>
      <c r="F22" s="13">
        <f t="shared" si="0"/>
        <v>17.269207107444004</v>
      </c>
      <c r="G22" s="1"/>
      <c r="H22" s="1"/>
      <c r="I22" s="1"/>
    </row>
    <row r="23" spans="1:9" x14ac:dyDescent="0.25">
      <c r="A23" s="8" t="s">
        <v>60</v>
      </c>
      <c r="B23" s="37">
        <v>18183</v>
      </c>
      <c r="C23" s="37">
        <v>23477</v>
      </c>
      <c r="D23" s="37">
        <v>145451</v>
      </c>
      <c r="E23" s="37">
        <v>147580</v>
      </c>
      <c r="F23" s="10">
        <f t="shared" si="0"/>
        <v>1.4637231782524651</v>
      </c>
      <c r="G23" s="1"/>
      <c r="H23" s="1"/>
      <c r="I23" s="1"/>
    </row>
    <row r="24" spans="1:9" x14ac:dyDescent="0.25">
      <c r="A24" s="11" t="s">
        <v>61</v>
      </c>
      <c r="B24" s="38">
        <v>20</v>
      </c>
      <c r="C24" s="38">
        <v>1732</v>
      </c>
      <c r="D24" s="38">
        <v>28</v>
      </c>
      <c r="E24" s="38">
        <v>3460</v>
      </c>
      <c r="F24" s="13">
        <f t="shared" si="0"/>
        <v>12257.142857142857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1466</v>
      </c>
      <c r="C28" s="38">
        <v>3047</v>
      </c>
      <c r="D28" s="38">
        <v>7282</v>
      </c>
      <c r="E28" s="38">
        <v>8666</v>
      </c>
      <c r="F28" s="13">
        <f t="shared" si="0"/>
        <v>19.00576764625103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14902</v>
      </c>
      <c r="C31" s="37">
        <v>10216</v>
      </c>
      <c r="D31" s="37">
        <v>93771</v>
      </c>
      <c r="E31" s="37">
        <v>71545</v>
      </c>
      <c r="F31" s="10">
        <f t="shared" si="0"/>
        <v>-23.702423990359492</v>
      </c>
      <c r="G31" s="1"/>
      <c r="H31" s="1"/>
      <c r="I31" s="1"/>
    </row>
    <row r="32" spans="1:9" x14ac:dyDescent="0.25">
      <c r="A32" s="11" t="s">
        <v>69</v>
      </c>
      <c r="B32" s="38">
        <v>175281</v>
      </c>
      <c r="C32" s="38">
        <v>193607</v>
      </c>
      <c r="D32" s="38">
        <v>967825</v>
      </c>
      <c r="E32" s="38">
        <v>1050820</v>
      </c>
      <c r="F32" s="13">
        <f t="shared" si="0"/>
        <v>8.5754139436365051</v>
      </c>
      <c r="G32" s="1"/>
      <c r="H32" s="1"/>
      <c r="I32" s="1"/>
    </row>
    <row r="33" spans="1:9" x14ac:dyDescent="0.25">
      <c r="A33" s="8" t="s">
        <v>70</v>
      </c>
      <c r="B33" s="37">
        <v>863</v>
      </c>
      <c r="C33" s="37">
        <v>728</v>
      </c>
      <c r="D33" s="37">
        <v>5504</v>
      </c>
      <c r="E33" s="37">
        <v>4281</v>
      </c>
      <c r="F33" s="10">
        <f t="shared" si="0"/>
        <v>-22.220203488372093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518286.5</v>
      </c>
      <c r="C35" s="15">
        <f t="shared" ref="C35:E35" si="1">SUM(C7:C34)</f>
        <v>659808.5</v>
      </c>
      <c r="D35" s="15">
        <f t="shared" si="1"/>
        <v>3217789.25</v>
      </c>
      <c r="E35" s="15">
        <f t="shared" si="1"/>
        <v>3460786.25</v>
      </c>
      <c r="F35" s="16">
        <f t="shared" si="0"/>
        <v>7.5516754243616191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1432497</v>
      </c>
      <c r="G38" s="42">
        <f>LOOKUP(E38,$A$38:$A$65,$C$38:$C$65)</f>
        <v>1405038.5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1145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1050820</v>
      </c>
      <c r="G39" s="42">
        <f t="shared" ref="G39:G65" si="8">LOOKUP(E39,$A$38:$A$65,$C$38:$C$65)</f>
        <v>967825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380506.5</v>
      </c>
      <c r="G40" s="42">
        <f t="shared" si="8"/>
        <v>285619.5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356455</v>
      </c>
      <c r="G41" s="42">
        <f t="shared" si="8"/>
        <v>303963</v>
      </c>
    </row>
    <row r="42" spans="1:9" x14ac:dyDescent="0.25">
      <c r="A42" s="42" t="str">
        <f t="shared" si="3"/>
        <v>BAHIA DE ALGECIRAS</v>
      </c>
      <c r="B42" s="41">
        <f t="shared" si="4"/>
        <v>1432497</v>
      </c>
      <c r="C42" s="41">
        <f t="shared" si="5"/>
        <v>1405038.5</v>
      </c>
      <c r="D42" s="41">
        <f t="shared" si="6"/>
        <v>1</v>
      </c>
      <c r="E42" s="42" t="str">
        <f t="shared" si="2"/>
        <v>MALAGA</v>
      </c>
      <c r="F42" s="42">
        <f t="shared" si="7"/>
        <v>147580</v>
      </c>
      <c r="G42" s="42">
        <f t="shared" si="8"/>
        <v>145451</v>
      </c>
    </row>
    <row r="43" spans="1:9" x14ac:dyDescent="0.25">
      <c r="A43" s="42" t="str">
        <f t="shared" si="3"/>
        <v>BAHIA DE CADIZ</v>
      </c>
      <c r="B43" s="41">
        <f t="shared" si="4"/>
        <v>217</v>
      </c>
      <c r="C43" s="41">
        <f t="shared" si="5"/>
        <v>13</v>
      </c>
      <c r="D43" s="41">
        <f t="shared" si="6"/>
        <v>14</v>
      </c>
      <c r="E43" s="42" t="str">
        <f t="shared" si="2"/>
        <v>TARRAGONA</v>
      </c>
      <c r="F43" s="42">
        <f t="shared" si="7"/>
        <v>71545</v>
      </c>
      <c r="G43" s="42">
        <f t="shared" si="8"/>
        <v>93771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8666</v>
      </c>
      <c r="G44" s="42">
        <f t="shared" si="8"/>
        <v>7282</v>
      </c>
    </row>
    <row r="45" spans="1:9" x14ac:dyDescent="0.25">
      <c r="A45" s="42" t="str">
        <f t="shared" si="3"/>
        <v>BARCELONA</v>
      </c>
      <c r="B45" s="41">
        <f t="shared" si="4"/>
        <v>380506.5</v>
      </c>
      <c r="C45" s="41">
        <f t="shared" si="5"/>
        <v>285619.5</v>
      </c>
      <c r="D45" s="41">
        <f t="shared" si="6"/>
        <v>3</v>
      </c>
      <c r="E45" s="42" t="str">
        <f t="shared" si="2"/>
        <v>VIGO</v>
      </c>
      <c r="F45" s="42">
        <f t="shared" si="7"/>
        <v>4281</v>
      </c>
      <c r="G45" s="42">
        <f t="shared" si="8"/>
        <v>5504</v>
      </c>
    </row>
    <row r="46" spans="1:9" x14ac:dyDescent="0.25">
      <c r="A46" s="42" t="str">
        <f t="shared" si="3"/>
        <v>BILBAO</v>
      </c>
      <c r="B46" s="41">
        <f t="shared" si="4"/>
        <v>2040.75</v>
      </c>
      <c r="C46" s="41">
        <f t="shared" si="5"/>
        <v>2908.25</v>
      </c>
      <c r="D46" s="41">
        <f t="shared" si="6"/>
        <v>10</v>
      </c>
      <c r="E46" s="42" t="str">
        <f t="shared" si="2"/>
        <v>MARIN Y RIA DE PONTEVEDRA</v>
      </c>
      <c r="F46" s="42">
        <f t="shared" si="7"/>
        <v>3460</v>
      </c>
      <c r="G46" s="42">
        <f t="shared" si="8"/>
        <v>28</v>
      </c>
    </row>
    <row r="47" spans="1:9" x14ac:dyDescent="0.25">
      <c r="A47" s="42" t="str">
        <f t="shared" si="3"/>
        <v>CARTAGENA</v>
      </c>
      <c r="B47" s="41">
        <f t="shared" si="4"/>
        <v>368</v>
      </c>
      <c r="C47" s="41">
        <f t="shared" si="5"/>
        <v>0</v>
      </c>
      <c r="D47" s="41">
        <f t="shared" si="6"/>
        <v>13</v>
      </c>
      <c r="E47" s="42" t="str">
        <f t="shared" si="2"/>
        <v>BILBAO</v>
      </c>
      <c r="F47" s="42">
        <f t="shared" si="7"/>
        <v>2040.75</v>
      </c>
      <c r="G47" s="42">
        <f t="shared" si="8"/>
        <v>2908.25</v>
      </c>
    </row>
    <row r="48" spans="1:9" x14ac:dyDescent="0.25">
      <c r="A48" s="42" t="str">
        <f t="shared" si="3"/>
        <v>CASTELLON</v>
      </c>
      <c r="B48" s="41">
        <f t="shared" si="4"/>
        <v>1151</v>
      </c>
      <c r="C48" s="41">
        <f t="shared" si="5"/>
        <v>264</v>
      </c>
      <c r="D48" s="41">
        <f t="shared" si="6"/>
        <v>11</v>
      </c>
      <c r="E48" s="42" t="str">
        <f t="shared" si="2"/>
        <v>CASTELLON</v>
      </c>
      <c r="F48" s="42">
        <f t="shared" si="7"/>
        <v>1151</v>
      </c>
      <c r="G48" s="42">
        <f t="shared" si="8"/>
        <v>264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16</v>
      </c>
      <c r="D49" s="41">
        <f t="shared" si="6"/>
        <v>16</v>
      </c>
      <c r="E49" s="42" t="str">
        <f t="shared" si="2"/>
        <v>ALICANTE</v>
      </c>
      <c r="F49" s="42">
        <f t="shared" si="7"/>
        <v>1145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368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102</v>
      </c>
      <c r="D51" s="41">
        <f t="shared" si="6"/>
        <v>28</v>
      </c>
      <c r="E51" s="42" t="str">
        <f t="shared" si="2"/>
        <v>BAHIA DE CADIZ</v>
      </c>
      <c r="F51" s="42">
        <f t="shared" si="7"/>
        <v>217</v>
      </c>
      <c r="G51" s="42">
        <f t="shared" si="8"/>
        <v>13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44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356455</v>
      </c>
      <c r="C53" s="41">
        <f t="shared" si="5"/>
        <v>303963</v>
      </c>
      <c r="D53" s="41">
        <f t="shared" si="6"/>
        <v>4</v>
      </c>
      <c r="E53" s="42" t="str">
        <f t="shared" si="2"/>
        <v>CEUTA</v>
      </c>
      <c r="F53" s="42">
        <f t="shared" si="7"/>
        <v>10</v>
      </c>
      <c r="G53" s="42">
        <f t="shared" si="8"/>
        <v>16</v>
      </c>
    </row>
    <row r="54" spans="1:7" x14ac:dyDescent="0.25">
      <c r="A54" s="42" t="str">
        <f t="shared" si="3"/>
        <v>MALAGA</v>
      </c>
      <c r="B54" s="41">
        <f t="shared" si="4"/>
        <v>147580</v>
      </c>
      <c r="C54" s="41">
        <f t="shared" si="5"/>
        <v>145451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3460</v>
      </c>
      <c r="C55" s="41">
        <f t="shared" si="5"/>
        <v>28</v>
      </c>
      <c r="D55" s="41">
        <f t="shared" si="6"/>
        <v>9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8666</v>
      </c>
      <c r="C59" s="41">
        <f t="shared" si="5"/>
        <v>7282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71545</v>
      </c>
      <c r="C62" s="41">
        <f t="shared" si="5"/>
        <v>93771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1050820</v>
      </c>
      <c r="C63" s="41">
        <f t="shared" si="5"/>
        <v>967825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4281</v>
      </c>
      <c r="C64" s="41">
        <f t="shared" si="5"/>
        <v>5504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">
        <v>40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</v>
      </c>
      <c r="C7" s="9">
        <v>5</v>
      </c>
      <c r="D7" s="9">
        <v>37</v>
      </c>
      <c r="E7" s="9">
        <v>83</v>
      </c>
      <c r="F7" s="10">
        <f>((E7*100)/D7)-100</f>
        <v>124.32432432432432</v>
      </c>
      <c r="G7" s="1"/>
      <c r="H7" s="1"/>
      <c r="I7" s="1"/>
    </row>
    <row r="8" spans="1:12" x14ac:dyDescent="0.25">
      <c r="A8" s="11" t="s">
        <v>45</v>
      </c>
      <c r="B8" s="12">
        <v>9504</v>
      </c>
      <c r="C8" s="12">
        <v>8709</v>
      </c>
      <c r="D8" s="12">
        <v>62990</v>
      </c>
      <c r="E8" s="12">
        <v>55456</v>
      </c>
      <c r="F8" s="13">
        <f t="shared" ref="F8:F35" si="0">((E8*100)/D8)-100</f>
        <v>-11.960628671217648</v>
      </c>
      <c r="G8" s="1"/>
      <c r="H8" s="1"/>
      <c r="I8" s="1"/>
    </row>
    <row r="9" spans="1:12" x14ac:dyDescent="0.25">
      <c r="A9" s="8" t="s">
        <v>46</v>
      </c>
      <c r="B9" s="9">
        <v>235</v>
      </c>
      <c r="C9" s="9">
        <v>250</v>
      </c>
      <c r="D9" s="9">
        <v>1199</v>
      </c>
      <c r="E9" s="9">
        <v>1414</v>
      </c>
      <c r="F9" s="10">
        <f t="shared" si="0"/>
        <v>17.931609674728946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723.01</v>
      </c>
      <c r="C11" s="9">
        <v>1667</v>
      </c>
      <c r="D11" s="9">
        <v>3840.01</v>
      </c>
      <c r="E11" s="9">
        <v>7080</v>
      </c>
      <c r="F11" s="10">
        <f t="shared" si="0"/>
        <v>84.374519858021188</v>
      </c>
      <c r="G11" s="1"/>
      <c r="H11" s="1"/>
      <c r="I11" s="1"/>
    </row>
    <row r="12" spans="1:12" x14ac:dyDescent="0.25">
      <c r="A12" s="11" t="s">
        <v>49</v>
      </c>
      <c r="B12" s="12">
        <v>5517</v>
      </c>
      <c r="C12" s="12">
        <v>3171</v>
      </c>
      <c r="D12" s="12">
        <v>34439.5</v>
      </c>
      <c r="E12" s="12">
        <v>19203.5</v>
      </c>
      <c r="F12" s="13">
        <f t="shared" si="0"/>
        <v>-44.239898953236839</v>
      </c>
      <c r="G12" s="1"/>
      <c r="H12" s="1"/>
      <c r="I12" s="1"/>
    </row>
    <row r="13" spans="1:12" x14ac:dyDescent="0.25">
      <c r="A13" s="8" t="s">
        <v>50</v>
      </c>
      <c r="B13" s="9">
        <v>7676</v>
      </c>
      <c r="C13" s="9">
        <v>6565</v>
      </c>
      <c r="D13" s="9">
        <v>41715</v>
      </c>
      <c r="E13" s="9">
        <v>35574</v>
      </c>
      <c r="F13" s="10">
        <f t="shared" si="0"/>
        <v>-14.721323265012586</v>
      </c>
      <c r="G13" s="1"/>
      <c r="H13" s="1"/>
      <c r="I13" s="1"/>
    </row>
    <row r="14" spans="1:12" x14ac:dyDescent="0.25">
      <c r="A14" s="11" t="s">
        <v>51</v>
      </c>
      <c r="B14" s="12">
        <v>14536</v>
      </c>
      <c r="C14" s="12">
        <v>15308</v>
      </c>
      <c r="D14" s="12">
        <v>96129.5</v>
      </c>
      <c r="E14" s="12">
        <v>93972.5</v>
      </c>
      <c r="F14" s="13">
        <f t="shared" si="0"/>
        <v>-2.2438481423496484</v>
      </c>
      <c r="G14" s="1"/>
      <c r="H14" s="1"/>
      <c r="I14" s="1"/>
    </row>
    <row r="15" spans="1:12" x14ac:dyDescent="0.25">
      <c r="A15" s="8" t="s">
        <v>52</v>
      </c>
      <c r="B15" s="9">
        <v>5337.25</v>
      </c>
      <c r="C15" s="9">
        <v>4229</v>
      </c>
      <c r="D15" s="9">
        <v>25071.25</v>
      </c>
      <c r="E15" s="9">
        <v>22742.75</v>
      </c>
      <c r="F15" s="10">
        <f t="shared" si="0"/>
        <v>-9.2875305379667878</v>
      </c>
      <c r="G15" s="1"/>
      <c r="H15" s="1"/>
      <c r="I15" s="1"/>
    </row>
    <row r="16" spans="1:12" x14ac:dyDescent="0.25">
      <c r="A16" s="11" t="s">
        <v>53</v>
      </c>
      <c r="B16" s="12">
        <v>5273</v>
      </c>
      <c r="C16" s="12">
        <v>2029</v>
      </c>
      <c r="D16" s="12">
        <v>20979</v>
      </c>
      <c r="E16" s="12">
        <v>14586</v>
      </c>
      <c r="F16" s="13">
        <f t="shared" si="0"/>
        <v>-30.473330473330478</v>
      </c>
      <c r="G16" s="1"/>
      <c r="H16" s="1"/>
      <c r="I16" s="1"/>
    </row>
    <row r="17" spans="1:9" x14ac:dyDescent="0.25">
      <c r="A17" s="8" t="s">
        <v>54</v>
      </c>
      <c r="B17" s="9">
        <v>222</v>
      </c>
      <c r="C17" s="9">
        <v>359</v>
      </c>
      <c r="D17" s="9">
        <v>995</v>
      </c>
      <c r="E17" s="9">
        <v>2254</v>
      </c>
      <c r="F17" s="10">
        <f t="shared" si="0"/>
        <v>126.53266331658293</v>
      </c>
      <c r="G17" s="1"/>
      <c r="H17" s="1"/>
      <c r="I17" s="1"/>
    </row>
    <row r="18" spans="1:9" x14ac:dyDescent="0.25">
      <c r="A18" s="11" t="s">
        <v>55</v>
      </c>
      <c r="B18" s="12">
        <v>819</v>
      </c>
      <c r="C18" s="12">
        <v>863</v>
      </c>
      <c r="D18" s="12">
        <v>4303</v>
      </c>
      <c r="E18" s="12">
        <v>4562</v>
      </c>
      <c r="F18" s="13">
        <f t="shared" si="0"/>
        <v>6.0190564722286837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866</v>
      </c>
      <c r="C20" s="12">
        <v>662</v>
      </c>
      <c r="D20" s="12">
        <v>4836</v>
      </c>
      <c r="E20" s="12">
        <v>4721</v>
      </c>
      <c r="F20" s="13">
        <f t="shared" si="0"/>
        <v>-2.3779983457402807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42</v>
      </c>
      <c r="D21" s="9">
        <v>0</v>
      </c>
      <c r="E21" s="9">
        <v>323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29060</v>
      </c>
      <c r="C22" s="12">
        <v>28439</v>
      </c>
      <c r="D22" s="12">
        <v>173027</v>
      </c>
      <c r="E22" s="12">
        <v>172080</v>
      </c>
      <c r="F22" s="13">
        <f t="shared" si="0"/>
        <v>-0.54731342507238878</v>
      </c>
      <c r="G22" s="1"/>
      <c r="H22" s="1"/>
      <c r="I22" s="1"/>
    </row>
    <row r="23" spans="1:9" x14ac:dyDescent="0.25">
      <c r="A23" s="8" t="s">
        <v>60</v>
      </c>
      <c r="B23" s="9">
        <v>851</v>
      </c>
      <c r="C23" s="9">
        <v>785</v>
      </c>
      <c r="D23" s="9">
        <v>5624</v>
      </c>
      <c r="E23" s="9">
        <v>4164</v>
      </c>
      <c r="F23" s="10">
        <f t="shared" si="0"/>
        <v>-25.960170697012799</v>
      </c>
      <c r="G23" s="1"/>
      <c r="H23" s="1"/>
      <c r="I23" s="1"/>
    </row>
    <row r="24" spans="1:9" x14ac:dyDescent="0.25">
      <c r="A24" s="11" t="s">
        <v>61</v>
      </c>
      <c r="B24" s="12">
        <v>2221</v>
      </c>
      <c r="C24" s="12">
        <v>2031</v>
      </c>
      <c r="D24" s="12">
        <v>14521</v>
      </c>
      <c r="E24" s="12">
        <v>14402</v>
      </c>
      <c r="F24" s="13">
        <f t="shared" si="0"/>
        <v>-0.81950278906411711</v>
      </c>
      <c r="G24" s="1"/>
      <c r="H24" s="1"/>
      <c r="I24" s="1"/>
    </row>
    <row r="25" spans="1:9" x14ac:dyDescent="0.25">
      <c r="A25" s="8" t="s">
        <v>62</v>
      </c>
      <c r="B25" s="9">
        <v>1232</v>
      </c>
      <c r="C25" s="9">
        <v>1275</v>
      </c>
      <c r="D25" s="9">
        <v>6946</v>
      </c>
      <c r="E25" s="9">
        <v>6929</v>
      </c>
      <c r="F25" s="10">
        <f t="shared" si="0"/>
        <v>-0.24474517708033261</v>
      </c>
      <c r="G25" s="1"/>
      <c r="H25" s="1"/>
      <c r="I25" s="1"/>
    </row>
    <row r="26" spans="1:9" x14ac:dyDescent="0.25">
      <c r="A26" s="11" t="s">
        <v>63</v>
      </c>
      <c r="B26" s="12">
        <v>88</v>
      </c>
      <c r="C26" s="12">
        <v>84</v>
      </c>
      <c r="D26" s="12">
        <v>495</v>
      </c>
      <c r="E26" s="12">
        <v>662</v>
      </c>
      <c r="F26" s="13">
        <f t="shared" si="0"/>
        <v>33.73737373737373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24352</v>
      </c>
      <c r="C28" s="12">
        <v>26474</v>
      </c>
      <c r="D28" s="12">
        <v>147702</v>
      </c>
      <c r="E28" s="12">
        <v>158001</v>
      </c>
      <c r="F28" s="13">
        <f t="shared" si="0"/>
        <v>6.9728236584474104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9109</v>
      </c>
      <c r="C30" s="12">
        <v>11115</v>
      </c>
      <c r="D30" s="12">
        <v>59327</v>
      </c>
      <c r="E30" s="12">
        <v>69750</v>
      </c>
      <c r="F30" s="13">
        <f t="shared" si="0"/>
        <v>17.568729246380229</v>
      </c>
      <c r="G30" s="1"/>
      <c r="H30" s="1"/>
      <c r="I30" s="1"/>
    </row>
    <row r="31" spans="1:9" x14ac:dyDescent="0.25">
      <c r="A31" s="8" t="s">
        <v>68</v>
      </c>
      <c r="B31" s="9">
        <v>752</v>
      </c>
      <c r="C31" s="9">
        <v>2612</v>
      </c>
      <c r="D31" s="9">
        <v>4814</v>
      </c>
      <c r="E31" s="9">
        <v>13432</v>
      </c>
      <c r="F31" s="10">
        <f t="shared" si="0"/>
        <v>179.01952638138761</v>
      </c>
      <c r="G31" s="1"/>
      <c r="H31" s="1"/>
      <c r="I31" s="1"/>
    </row>
    <row r="32" spans="1:9" x14ac:dyDescent="0.25">
      <c r="A32" s="11" t="s">
        <v>69</v>
      </c>
      <c r="B32" s="12">
        <v>10977</v>
      </c>
      <c r="C32" s="12">
        <v>14577</v>
      </c>
      <c r="D32" s="12">
        <v>68382</v>
      </c>
      <c r="E32" s="12">
        <v>73960</v>
      </c>
      <c r="F32" s="13">
        <f t="shared" si="0"/>
        <v>8.1571173700681499</v>
      </c>
      <c r="G32" s="1"/>
      <c r="H32" s="1"/>
      <c r="I32" s="1"/>
    </row>
    <row r="33" spans="1:9" x14ac:dyDescent="0.25">
      <c r="A33" s="8" t="s">
        <v>70</v>
      </c>
      <c r="B33" s="9">
        <v>5089</v>
      </c>
      <c r="C33" s="9">
        <v>3123</v>
      </c>
      <c r="D33" s="9">
        <v>23308</v>
      </c>
      <c r="E33" s="9">
        <v>16223</v>
      </c>
      <c r="F33" s="10">
        <f t="shared" si="0"/>
        <v>-30.39728848464047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34</v>
      </c>
      <c r="E34" s="12">
        <v>31</v>
      </c>
      <c r="F34" s="13">
        <f t="shared" si="0"/>
        <v>-8.8235294117647101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134444.26</v>
      </c>
      <c r="C35" s="15">
        <f t="shared" ref="C35:E35" si="1">SUM(C7:C34)</f>
        <v>134374</v>
      </c>
      <c r="D35" s="15">
        <f t="shared" si="1"/>
        <v>800714.26</v>
      </c>
      <c r="E35" s="15">
        <f t="shared" si="1"/>
        <v>791605.75</v>
      </c>
      <c r="F35" s="16">
        <f t="shared" si="0"/>
        <v>-1.1375481186010177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83</v>
      </c>
      <c r="C38" s="41">
        <f>D7</f>
        <v>37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LAS PALMAS</v>
      </c>
      <c r="F38" s="42">
        <f>LOOKUP(E38,$A$38:$A$65,$B$38:$B$65)</f>
        <v>172080</v>
      </c>
      <c r="G38" s="42">
        <f>LOOKUP(E38,$A$38:$A$65,$C$38:$C$65)</f>
        <v>173027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55456</v>
      </c>
      <c r="C39" s="41">
        <f t="shared" ref="C39:C65" si="5">D8</f>
        <v>62990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158001</v>
      </c>
      <c r="G39" s="42">
        <f t="shared" ref="G39:G65" si="8">LOOKUP(E39,$A$38:$A$65,$C$38:$C$65)</f>
        <v>147702</v>
      </c>
    </row>
    <row r="40" spans="1:9" x14ac:dyDescent="0.25">
      <c r="A40" s="42" t="str">
        <f t="shared" si="3"/>
        <v>ALMERIA</v>
      </c>
      <c r="B40" s="41">
        <f t="shared" si="4"/>
        <v>1414</v>
      </c>
      <c r="C40" s="41">
        <f t="shared" si="5"/>
        <v>1199</v>
      </c>
      <c r="D40" s="41">
        <f t="shared" si="6"/>
        <v>20</v>
      </c>
      <c r="E40" s="42" t="str">
        <f t="shared" si="2"/>
        <v>BARCELONA</v>
      </c>
      <c r="F40" s="42">
        <f t="shared" si="7"/>
        <v>93972.5</v>
      </c>
      <c r="G40" s="42">
        <f t="shared" si="8"/>
        <v>96129.5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73960</v>
      </c>
      <c r="G41" s="42">
        <f t="shared" si="8"/>
        <v>68382</v>
      </c>
    </row>
    <row r="42" spans="1:9" x14ac:dyDescent="0.25">
      <c r="A42" s="42" t="str">
        <f t="shared" si="3"/>
        <v>BAHIA DE ALGECIRAS</v>
      </c>
      <c r="B42" s="41">
        <f t="shared" si="4"/>
        <v>7080</v>
      </c>
      <c r="C42" s="41">
        <f t="shared" si="5"/>
        <v>3840.01</v>
      </c>
      <c r="D42" s="41">
        <f t="shared" si="6"/>
        <v>14</v>
      </c>
      <c r="E42" s="42" t="str">
        <f t="shared" si="2"/>
        <v>SEVILLA</v>
      </c>
      <c r="F42" s="42">
        <f t="shared" si="7"/>
        <v>69750</v>
      </c>
      <c r="G42" s="42">
        <f t="shared" si="8"/>
        <v>59327</v>
      </c>
    </row>
    <row r="43" spans="1:9" x14ac:dyDescent="0.25">
      <c r="A43" s="42" t="str">
        <f t="shared" si="3"/>
        <v>BAHIA DE CADIZ</v>
      </c>
      <c r="B43" s="41">
        <f t="shared" si="4"/>
        <v>19203.5</v>
      </c>
      <c r="C43" s="41">
        <f t="shared" si="5"/>
        <v>34439.5</v>
      </c>
      <c r="D43" s="41">
        <f t="shared" si="6"/>
        <v>9</v>
      </c>
      <c r="E43" s="42" t="str">
        <f t="shared" si="2"/>
        <v>ALICANTE</v>
      </c>
      <c r="F43" s="42">
        <f t="shared" si="7"/>
        <v>55456</v>
      </c>
      <c r="G43" s="42">
        <f t="shared" si="8"/>
        <v>62990</v>
      </c>
    </row>
    <row r="44" spans="1:9" x14ac:dyDescent="0.25">
      <c r="A44" s="42" t="str">
        <f t="shared" si="3"/>
        <v>BALEARES</v>
      </c>
      <c r="B44" s="41">
        <f t="shared" si="4"/>
        <v>35574</v>
      </c>
      <c r="C44" s="41">
        <f t="shared" si="5"/>
        <v>41715</v>
      </c>
      <c r="D44" s="41">
        <f t="shared" si="6"/>
        <v>7</v>
      </c>
      <c r="E44" s="42" t="str">
        <f t="shared" si="2"/>
        <v>BALEARES</v>
      </c>
      <c r="F44" s="42">
        <f t="shared" si="7"/>
        <v>35574</v>
      </c>
      <c r="G44" s="42">
        <f t="shared" si="8"/>
        <v>41715</v>
      </c>
    </row>
    <row r="45" spans="1:9" x14ac:dyDescent="0.25">
      <c r="A45" s="42" t="str">
        <f t="shared" si="3"/>
        <v>BARCELONA</v>
      </c>
      <c r="B45" s="41">
        <f t="shared" si="4"/>
        <v>93972.5</v>
      </c>
      <c r="C45" s="41">
        <f t="shared" si="5"/>
        <v>96129.5</v>
      </c>
      <c r="D45" s="41">
        <f t="shared" si="6"/>
        <v>3</v>
      </c>
      <c r="E45" s="42" t="str">
        <f t="shared" si="2"/>
        <v>BILBAO</v>
      </c>
      <c r="F45" s="42">
        <f t="shared" si="7"/>
        <v>22742.75</v>
      </c>
      <c r="G45" s="42">
        <f t="shared" si="8"/>
        <v>25071.25</v>
      </c>
    </row>
    <row r="46" spans="1:9" x14ac:dyDescent="0.25">
      <c r="A46" s="42" t="str">
        <f t="shared" si="3"/>
        <v>BILBAO</v>
      </c>
      <c r="B46" s="41">
        <f t="shared" si="4"/>
        <v>22742.75</v>
      </c>
      <c r="C46" s="41">
        <f t="shared" si="5"/>
        <v>25071.25</v>
      </c>
      <c r="D46" s="41">
        <f t="shared" si="6"/>
        <v>8</v>
      </c>
      <c r="E46" s="42" t="str">
        <f t="shared" si="2"/>
        <v>BAHIA DE CADIZ</v>
      </c>
      <c r="F46" s="42">
        <f t="shared" si="7"/>
        <v>19203.5</v>
      </c>
      <c r="G46" s="42">
        <f t="shared" si="8"/>
        <v>34439.5</v>
      </c>
    </row>
    <row r="47" spans="1:9" x14ac:dyDescent="0.25">
      <c r="A47" s="42" t="str">
        <f t="shared" si="3"/>
        <v>CARTAGENA</v>
      </c>
      <c r="B47" s="41">
        <f t="shared" si="4"/>
        <v>14586</v>
      </c>
      <c r="C47" s="41">
        <f t="shared" si="5"/>
        <v>20979</v>
      </c>
      <c r="D47" s="41">
        <f t="shared" si="6"/>
        <v>11</v>
      </c>
      <c r="E47" s="42" t="str">
        <f t="shared" si="2"/>
        <v>VIGO</v>
      </c>
      <c r="F47" s="42">
        <f t="shared" si="7"/>
        <v>16223</v>
      </c>
      <c r="G47" s="42">
        <f t="shared" si="8"/>
        <v>23308</v>
      </c>
    </row>
    <row r="48" spans="1:9" x14ac:dyDescent="0.25">
      <c r="A48" s="42" t="str">
        <f t="shared" si="3"/>
        <v>CASTELLON</v>
      </c>
      <c r="B48" s="41">
        <f t="shared" si="4"/>
        <v>2254</v>
      </c>
      <c r="C48" s="41">
        <f t="shared" si="5"/>
        <v>995</v>
      </c>
      <c r="D48" s="41">
        <f t="shared" si="6"/>
        <v>19</v>
      </c>
      <c r="E48" s="42" t="str">
        <f t="shared" si="2"/>
        <v>CARTAGENA</v>
      </c>
      <c r="F48" s="42">
        <f t="shared" si="7"/>
        <v>14586</v>
      </c>
      <c r="G48" s="42">
        <f t="shared" si="8"/>
        <v>20979</v>
      </c>
    </row>
    <row r="49" spans="1:7" x14ac:dyDescent="0.25">
      <c r="A49" s="42" t="str">
        <f t="shared" si="3"/>
        <v>CEUTA</v>
      </c>
      <c r="B49" s="41">
        <f t="shared" si="4"/>
        <v>4562</v>
      </c>
      <c r="C49" s="41">
        <f t="shared" si="5"/>
        <v>4303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14402</v>
      </c>
      <c r="G49" s="42">
        <f t="shared" si="8"/>
        <v>14521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13432</v>
      </c>
      <c r="G50" s="42">
        <f t="shared" si="8"/>
        <v>4814</v>
      </c>
    </row>
    <row r="51" spans="1:7" x14ac:dyDescent="0.25">
      <c r="A51" s="42" t="str">
        <f t="shared" si="3"/>
        <v>GIJON</v>
      </c>
      <c r="B51" s="41">
        <f t="shared" si="4"/>
        <v>4721</v>
      </c>
      <c r="C51" s="41">
        <f t="shared" si="5"/>
        <v>4836</v>
      </c>
      <c r="D51" s="41">
        <f t="shared" si="6"/>
        <v>16</v>
      </c>
      <c r="E51" s="42" t="str">
        <f t="shared" si="2"/>
        <v>BAHIA DE ALGECIRAS</v>
      </c>
      <c r="F51" s="42">
        <f t="shared" si="7"/>
        <v>7080</v>
      </c>
      <c r="G51" s="42">
        <f t="shared" si="8"/>
        <v>3840.01</v>
      </c>
    </row>
    <row r="52" spans="1:7" x14ac:dyDescent="0.25">
      <c r="A52" s="42" t="str">
        <f t="shared" si="3"/>
        <v>HUELVA</v>
      </c>
      <c r="B52" s="41">
        <f t="shared" si="4"/>
        <v>323</v>
      </c>
      <c r="C52" s="41">
        <f t="shared" si="5"/>
        <v>0</v>
      </c>
      <c r="D52" s="41">
        <f t="shared" si="6"/>
        <v>22</v>
      </c>
      <c r="E52" s="42" t="str">
        <f t="shared" si="2"/>
        <v>MELILLA</v>
      </c>
      <c r="F52" s="42">
        <f t="shared" si="7"/>
        <v>6929</v>
      </c>
      <c r="G52" s="42">
        <f t="shared" si="8"/>
        <v>6946</v>
      </c>
    </row>
    <row r="53" spans="1:7" x14ac:dyDescent="0.25">
      <c r="A53" s="42" t="str">
        <f t="shared" si="3"/>
        <v>LAS PALMAS</v>
      </c>
      <c r="B53" s="41">
        <f t="shared" si="4"/>
        <v>172080</v>
      </c>
      <c r="C53" s="41">
        <f t="shared" si="5"/>
        <v>173027</v>
      </c>
      <c r="D53" s="41">
        <f t="shared" si="6"/>
        <v>1</v>
      </c>
      <c r="E53" s="42" t="str">
        <f t="shared" si="2"/>
        <v>GIJON</v>
      </c>
      <c r="F53" s="42">
        <f t="shared" si="7"/>
        <v>4721</v>
      </c>
      <c r="G53" s="42">
        <f t="shared" si="8"/>
        <v>4836</v>
      </c>
    </row>
    <row r="54" spans="1:7" x14ac:dyDescent="0.25">
      <c r="A54" s="42" t="str">
        <f t="shared" si="3"/>
        <v>MALAGA</v>
      </c>
      <c r="B54" s="41">
        <f t="shared" si="4"/>
        <v>4164</v>
      </c>
      <c r="C54" s="41">
        <f t="shared" si="5"/>
        <v>5624</v>
      </c>
      <c r="D54" s="41">
        <f t="shared" si="6"/>
        <v>18</v>
      </c>
      <c r="E54" s="42" t="str">
        <f t="shared" si="2"/>
        <v>CEUTA</v>
      </c>
      <c r="F54" s="42">
        <f t="shared" si="7"/>
        <v>4562</v>
      </c>
      <c r="G54" s="42">
        <f t="shared" si="8"/>
        <v>4303</v>
      </c>
    </row>
    <row r="55" spans="1:7" x14ac:dyDescent="0.25">
      <c r="A55" s="42" t="str">
        <f t="shared" si="3"/>
        <v>MARIN Y RIA DE PONTEVEDRA</v>
      </c>
      <c r="B55" s="41">
        <f t="shared" si="4"/>
        <v>14402</v>
      </c>
      <c r="C55" s="41">
        <f t="shared" si="5"/>
        <v>14521</v>
      </c>
      <c r="D55" s="41">
        <f t="shared" si="6"/>
        <v>12</v>
      </c>
      <c r="E55" s="42" t="str">
        <f t="shared" si="2"/>
        <v>MALAGA</v>
      </c>
      <c r="F55" s="42">
        <f t="shared" si="7"/>
        <v>4164</v>
      </c>
      <c r="G55" s="42">
        <f t="shared" si="8"/>
        <v>5624</v>
      </c>
    </row>
    <row r="56" spans="1:7" x14ac:dyDescent="0.25">
      <c r="A56" s="42" t="str">
        <f t="shared" si="3"/>
        <v>MELILLA</v>
      </c>
      <c r="B56" s="41">
        <f t="shared" si="4"/>
        <v>6929</v>
      </c>
      <c r="C56" s="41">
        <f t="shared" si="5"/>
        <v>6946</v>
      </c>
      <c r="D56" s="41">
        <f t="shared" si="6"/>
        <v>15</v>
      </c>
      <c r="E56" s="42" t="str">
        <f t="shared" si="2"/>
        <v>CASTELLON</v>
      </c>
      <c r="F56" s="42">
        <f t="shared" si="7"/>
        <v>2254</v>
      </c>
      <c r="G56" s="42">
        <f t="shared" si="8"/>
        <v>995</v>
      </c>
    </row>
    <row r="57" spans="1:7" x14ac:dyDescent="0.25">
      <c r="A57" s="42" t="str">
        <f t="shared" si="3"/>
        <v>MOTRIL</v>
      </c>
      <c r="B57" s="41">
        <f t="shared" si="4"/>
        <v>662</v>
      </c>
      <c r="C57" s="41">
        <f t="shared" si="5"/>
        <v>495</v>
      </c>
      <c r="D57" s="41">
        <f t="shared" si="6"/>
        <v>21</v>
      </c>
      <c r="E57" s="42" t="str">
        <f t="shared" si="2"/>
        <v>ALMERIA</v>
      </c>
      <c r="F57" s="42">
        <f t="shared" si="7"/>
        <v>1414</v>
      </c>
      <c r="G57" s="42">
        <f t="shared" si="8"/>
        <v>1199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662</v>
      </c>
      <c r="G58" s="42">
        <f t="shared" si="8"/>
        <v>495</v>
      </c>
    </row>
    <row r="59" spans="1:7" x14ac:dyDescent="0.25">
      <c r="A59" s="42" t="str">
        <f t="shared" si="3"/>
        <v>SANTA CRUZ DE TENERIFE</v>
      </c>
      <c r="B59" s="41">
        <f t="shared" si="4"/>
        <v>158001</v>
      </c>
      <c r="C59" s="41">
        <f t="shared" si="5"/>
        <v>147702</v>
      </c>
      <c r="D59" s="41">
        <f t="shared" si="6"/>
        <v>2</v>
      </c>
      <c r="E59" s="42" t="str">
        <f t="shared" si="2"/>
        <v>HUELVA</v>
      </c>
      <c r="F59" s="42">
        <f t="shared" si="7"/>
        <v>323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 CORUÑA</v>
      </c>
      <c r="F60" s="42">
        <f t="shared" si="7"/>
        <v>83</v>
      </c>
      <c r="G60" s="42">
        <f t="shared" si="8"/>
        <v>37</v>
      </c>
    </row>
    <row r="61" spans="1:7" x14ac:dyDescent="0.25">
      <c r="A61" s="42" t="str">
        <f t="shared" si="3"/>
        <v>SEVILLA</v>
      </c>
      <c r="B61" s="41">
        <f t="shared" si="4"/>
        <v>69750</v>
      </c>
      <c r="C61" s="41">
        <f t="shared" si="5"/>
        <v>59327</v>
      </c>
      <c r="D61" s="41">
        <f t="shared" si="6"/>
        <v>5</v>
      </c>
      <c r="E61" s="42" t="str">
        <f t="shared" si="2"/>
        <v>VILAGARCIA</v>
      </c>
      <c r="F61" s="42">
        <f t="shared" si="7"/>
        <v>31</v>
      </c>
      <c r="G61" s="42">
        <f t="shared" si="8"/>
        <v>34</v>
      </c>
    </row>
    <row r="62" spans="1:7" x14ac:dyDescent="0.25">
      <c r="A62" s="42" t="str">
        <f t="shared" si="3"/>
        <v>TARRAGONA</v>
      </c>
      <c r="B62" s="41">
        <f t="shared" si="4"/>
        <v>13432</v>
      </c>
      <c r="C62" s="41">
        <f t="shared" si="5"/>
        <v>4814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73960</v>
      </c>
      <c r="C63" s="41">
        <f t="shared" si="5"/>
        <v>68382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16223</v>
      </c>
      <c r="C64" s="41">
        <f t="shared" si="5"/>
        <v>23308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34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">
        <v>40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446</v>
      </c>
      <c r="C7" s="9">
        <v>338</v>
      </c>
      <c r="D7" s="9">
        <v>2577</v>
      </c>
      <c r="E7" s="9">
        <v>2417</v>
      </c>
      <c r="F7" s="10">
        <f>((E7*100)/D7)-100</f>
        <v>-6.2087698874660475</v>
      </c>
      <c r="G7" s="1"/>
      <c r="H7" s="1"/>
      <c r="I7" s="1"/>
    </row>
    <row r="8" spans="1:12" x14ac:dyDescent="0.25">
      <c r="A8" s="11" t="s">
        <v>45</v>
      </c>
      <c r="B8" s="12">
        <v>2196</v>
      </c>
      <c r="C8" s="12">
        <v>3805</v>
      </c>
      <c r="D8" s="12">
        <v>10161</v>
      </c>
      <c r="E8" s="12">
        <v>19105</v>
      </c>
      <c r="F8" s="13">
        <f t="shared" ref="F8:F35" si="0">((E8*100)/D8)-100</f>
        <v>88.022832398385987</v>
      </c>
      <c r="G8" s="1"/>
      <c r="H8" s="1"/>
      <c r="I8" s="1"/>
    </row>
    <row r="9" spans="1:12" x14ac:dyDescent="0.25">
      <c r="A9" s="8" t="s">
        <v>46</v>
      </c>
      <c r="B9" s="9">
        <v>20</v>
      </c>
      <c r="C9" s="9">
        <v>0</v>
      </c>
      <c r="D9" s="9">
        <v>118</v>
      </c>
      <c r="E9" s="9">
        <v>252</v>
      </c>
      <c r="F9" s="10">
        <f t="shared" si="0"/>
        <v>113.5593220338983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4</v>
      </c>
      <c r="D10" s="12">
        <v>0</v>
      </c>
      <c r="E10" s="12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9621.5</v>
      </c>
      <c r="C11" s="9">
        <v>16401</v>
      </c>
      <c r="D11" s="9">
        <v>73667.5</v>
      </c>
      <c r="E11" s="9">
        <v>101735</v>
      </c>
      <c r="F11" s="10">
        <f t="shared" si="0"/>
        <v>38.100247734754134</v>
      </c>
      <c r="G11" s="1"/>
      <c r="H11" s="1"/>
      <c r="I11" s="1"/>
    </row>
    <row r="12" spans="1:12" x14ac:dyDescent="0.25">
      <c r="A12" s="11" t="s">
        <v>49</v>
      </c>
      <c r="B12" s="12">
        <v>3981</v>
      </c>
      <c r="C12" s="12">
        <v>4520.5</v>
      </c>
      <c r="D12" s="12">
        <v>24513</v>
      </c>
      <c r="E12" s="12">
        <v>21943.5</v>
      </c>
      <c r="F12" s="13">
        <f t="shared" si="0"/>
        <v>-10.482193122016895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6</v>
      </c>
      <c r="D13" s="9">
        <v>0</v>
      </c>
      <c r="E13" s="9">
        <v>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93355</v>
      </c>
      <c r="C14" s="12">
        <v>104433</v>
      </c>
      <c r="D14" s="12">
        <v>518219.5</v>
      </c>
      <c r="E14" s="12">
        <v>585524.5</v>
      </c>
      <c r="F14" s="13">
        <f t="shared" si="0"/>
        <v>12.987739751205808</v>
      </c>
      <c r="G14" s="1"/>
      <c r="H14" s="1"/>
      <c r="I14" s="1"/>
    </row>
    <row r="15" spans="1:12" x14ac:dyDescent="0.25">
      <c r="A15" s="8" t="s">
        <v>52</v>
      </c>
      <c r="B15" s="9">
        <v>45246.25</v>
      </c>
      <c r="C15" s="9">
        <v>51578.25</v>
      </c>
      <c r="D15" s="9">
        <v>217473.75</v>
      </c>
      <c r="E15" s="9">
        <v>249510.25</v>
      </c>
      <c r="F15" s="10">
        <f t="shared" si="0"/>
        <v>14.731203191189735</v>
      </c>
      <c r="G15" s="1"/>
      <c r="H15" s="1"/>
      <c r="I15" s="1"/>
    </row>
    <row r="16" spans="1:12" x14ac:dyDescent="0.25">
      <c r="A16" s="11" t="s">
        <v>53</v>
      </c>
      <c r="B16" s="12">
        <v>1353</v>
      </c>
      <c r="C16" s="12">
        <v>3379</v>
      </c>
      <c r="D16" s="12">
        <v>10163</v>
      </c>
      <c r="E16" s="12">
        <v>19461</v>
      </c>
      <c r="F16" s="13">
        <f t="shared" si="0"/>
        <v>91.488733641641261</v>
      </c>
      <c r="G16" s="1"/>
      <c r="H16" s="1"/>
      <c r="I16" s="1"/>
    </row>
    <row r="17" spans="1:9" x14ac:dyDescent="0.25">
      <c r="A17" s="8" t="s">
        <v>54</v>
      </c>
      <c r="B17" s="9">
        <v>9703</v>
      </c>
      <c r="C17" s="9">
        <v>12270</v>
      </c>
      <c r="D17" s="9">
        <v>44032</v>
      </c>
      <c r="E17" s="9">
        <v>58581</v>
      </c>
      <c r="F17" s="10">
        <f t="shared" si="0"/>
        <v>33.041878633720927</v>
      </c>
      <c r="G17" s="1"/>
      <c r="H17" s="1"/>
      <c r="I17" s="1"/>
    </row>
    <row r="18" spans="1:9" x14ac:dyDescent="0.25">
      <c r="A18" s="11" t="s">
        <v>55</v>
      </c>
      <c r="B18" s="12">
        <v>103</v>
      </c>
      <c r="C18" s="12">
        <v>74</v>
      </c>
      <c r="D18" s="12">
        <v>385</v>
      </c>
      <c r="E18" s="12">
        <v>248</v>
      </c>
      <c r="F18" s="13">
        <f t="shared" si="0"/>
        <v>-35.584415584415581</v>
      </c>
      <c r="G18" s="1"/>
      <c r="H18" s="1"/>
      <c r="I18" s="1"/>
    </row>
    <row r="19" spans="1:9" x14ac:dyDescent="0.25">
      <c r="A19" s="8" t="s">
        <v>56</v>
      </c>
      <c r="B19" s="9">
        <v>46</v>
      </c>
      <c r="C19" s="9">
        <v>36</v>
      </c>
      <c r="D19" s="9">
        <v>216</v>
      </c>
      <c r="E19" s="9">
        <v>227</v>
      </c>
      <c r="F19" s="10">
        <f t="shared" si="0"/>
        <v>5.0925925925925952</v>
      </c>
      <c r="G19" s="1"/>
      <c r="H19" s="1"/>
      <c r="I19" s="1"/>
    </row>
    <row r="20" spans="1:9" x14ac:dyDescent="0.25">
      <c r="A20" s="11" t="s">
        <v>57</v>
      </c>
      <c r="B20" s="12">
        <v>1700</v>
      </c>
      <c r="C20" s="12">
        <v>1859</v>
      </c>
      <c r="D20" s="12">
        <v>10999</v>
      </c>
      <c r="E20" s="12">
        <v>12421</v>
      </c>
      <c r="F20" s="13">
        <f t="shared" si="0"/>
        <v>12.92844804073097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20</v>
      </c>
      <c r="D21" s="9">
        <v>0</v>
      </c>
      <c r="E21" s="9">
        <v>24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6149</v>
      </c>
      <c r="C22" s="12">
        <v>7070</v>
      </c>
      <c r="D22" s="12">
        <v>47098</v>
      </c>
      <c r="E22" s="12">
        <v>42605</v>
      </c>
      <c r="F22" s="13">
        <f t="shared" si="0"/>
        <v>-9.5396832137245724</v>
      </c>
      <c r="G22" s="1"/>
      <c r="H22" s="1"/>
      <c r="I22" s="1"/>
    </row>
    <row r="23" spans="1:9" x14ac:dyDescent="0.25">
      <c r="A23" s="8" t="s">
        <v>60</v>
      </c>
      <c r="B23" s="9">
        <v>526</v>
      </c>
      <c r="C23" s="9">
        <v>1561</v>
      </c>
      <c r="D23" s="9">
        <v>3061</v>
      </c>
      <c r="E23" s="9">
        <v>7061</v>
      </c>
      <c r="F23" s="10">
        <f t="shared" si="0"/>
        <v>130.67624959163672</v>
      </c>
      <c r="G23" s="1"/>
      <c r="H23" s="1"/>
      <c r="I23" s="1"/>
    </row>
    <row r="24" spans="1:9" x14ac:dyDescent="0.25">
      <c r="A24" s="11" t="s">
        <v>61</v>
      </c>
      <c r="B24" s="12">
        <v>2676</v>
      </c>
      <c r="C24" s="12">
        <v>1013</v>
      </c>
      <c r="D24" s="12">
        <v>10240</v>
      </c>
      <c r="E24" s="12">
        <v>7208</v>
      </c>
      <c r="F24" s="13">
        <f t="shared" si="0"/>
        <v>-29.609375</v>
      </c>
      <c r="G24" s="1"/>
      <c r="H24" s="1"/>
      <c r="I24" s="1"/>
    </row>
    <row r="25" spans="1:9" x14ac:dyDescent="0.25">
      <c r="A25" s="8" t="s">
        <v>62</v>
      </c>
      <c r="B25" s="9">
        <v>1065</v>
      </c>
      <c r="C25" s="9">
        <v>691</v>
      </c>
      <c r="D25" s="9">
        <v>4727</v>
      </c>
      <c r="E25" s="9">
        <v>4466</v>
      </c>
      <c r="F25" s="10">
        <f t="shared" si="0"/>
        <v>-5.5214723926380316</v>
      </c>
      <c r="G25" s="1"/>
      <c r="H25" s="1"/>
      <c r="I25" s="1"/>
    </row>
    <row r="26" spans="1:9" x14ac:dyDescent="0.25">
      <c r="A26" s="11" t="s">
        <v>63</v>
      </c>
      <c r="B26" s="12">
        <v>127</v>
      </c>
      <c r="C26" s="12">
        <v>200</v>
      </c>
      <c r="D26" s="12">
        <v>843</v>
      </c>
      <c r="E26" s="12">
        <v>1373</v>
      </c>
      <c r="F26" s="13">
        <f t="shared" si="0"/>
        <v>62.870699881376026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3700</v>
      </c>
      <c r="C28" s="12">
        <v>36</v>
      </c>
      <c r="D28" s="12">
        <v>21599</v>
      </c>
      <c r="E28" s="12">
        <v>49</v>
      </c>
      <c r="F28" s="13">
        <f t="shared" si="0"/>
        <v>-99.773137645261357</v>
      </c>
      <c r="G28" s="1"/>
      <c r="H28" s="1"/>
      <c r="I28" s="1"/>
    </row>
    <row r="29" spans="1:9" x14ac:dyDescent="0.25">
      <c r="A29" s="8" t="s">
        <v>66</v>
      </c>
      <c r="B29" s="9">
        <v>141</v>
      </c>
      <c r="C29" s="9">
        <v>193</v>
      </c>
      <c r="D29" s="9">
        <v>581</v>
      </c>
      <c r="E29" s="9">
        <v>984</v>
      </c>
      <c r="F29" s="10">
        <f t="shared" si="0"/>
        <v>69.363166953528406</v>
      </c>
      <c r="G29" s="1"/>
      <c r="H29" s="1"/>
      <c r="I29" s="1"/>
    </row>
    <row r="30" spans="1:9" x14ac:dyDescent="0.25">
      <c r="A30" s="11" t="s">
        <v>67</v>
      </c>
      <c r="B30" s="12">
        <v>2206</v>
      </c>
      <c r="C30" s="12">
        <v>2100</v>
      </c>
      <c r="D30" s="12">
        <v>11957</v>
      </c>
      <c r="E30" s="12">
        <v>11866</v>
      </c>
      <c r="F30" s="13">
        <f t="shared" si="0"/>
        <v>-0.76106046667224803</v>
      </c>
      <c r="G30" s="1"/>
      <c r="H30" s="1"/>
      <c r="I30" s="1"/>
    </row>
    <row r="31" spans="1:9" x14ac:dyDescent="0.25">
      <c r="A31" s="8" t="s">
        <v>68</v>
      </c>
      <c r="B31" s="9">
        <v>4294</v>
      </c>
      <c r="C31" s="9">
        <v>4824</v>
      </c>
      <c r="D31" s="9">
        <v>28633</v>
      </c>
      <c r="E31" s="9">
        <v>27016</v>
      </c>
      <c r="F31" s="10">
        <f t="shared" si="0"/>
        <v>-5.6473300038417165</v>
      </c>
      <c r="G31" s="1"/>
      <c r="H31" s="1"/>
      <c r="I31" s="1"/>
    </row>
    <row r="32" spans="1:9" x14ac:dyDescent="0.25">
      <c r="A32" s="11" t="s">
        <v>69</v>
      </c>
      <c r="B32" s="12">
        <v>161615</v>
      </c>
      <c r="C32" s="12">
        <v>162759</v>
      </c>
      <c r="D32" s="12">
        <v>948106</v>
      </c>
      <c r="E32" s="12">
        <v>1009857</v>
      </c>
      <c r="F32" s="13">
        <f t="shared" si="0"/>
        <v>6.5130903084676248</v>
      </c>
      <c r="G32" s="1"/>
      <c r="H32" s="1"/>
      <c r="I32" s="1"/>
    </row>
    <row r="33" spans="1:9" x14ac:dyDescent="0.25">
      <c r="A33" s="8" t="s">
        <v>70</v>
      </c>
      <c r="B33" s="9">
        <v>13459.5</v>
      </c>
      <c r="C33" s="9">
        <v>18209</v>
      </c>
      <c r="D33" s="9">
        <v>76707.5</v>
      </c>
      <c r="E33" s="9">
        <v>92064.5</v>
      </c>
      <c r="F33" s="10">
        <f t="shared" si="0"/>
        <v>20.02020662907799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555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363729.25</v>
      </c>
      <c r="C35" s="15">
        <f t="shared" ref="C35:E35" si="1">SUM(C7:C34)</f>
        <v>397379.75</v>
      </c>
      <c r="D35" s="15">
        <f t="shared" si="1"/>
        <v>2066632.25</v>
      </c>
      <c r="E35" s="15">
        <f t="shared" si="1"/>
        <v>2276008.75</v>
      </c>
      <c r="F35" s="16">
        <f t="shared" si="0"/>
        <v>10.131289686396798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2417</v>
      </c>
      <c r="C38" s="41">
        <f>D7</f>
        <v>2577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1009857</v>
      </c>
      <c r="G38" s="42">
        <f>LOOKUP(E38,$A$38:$A$65,$C$38:$C$65)</f>
        <v>948106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19105</v>
      </c>
      <c r="C39" s="41">
        <f t="shared" ref="C39:C65" si="5">D8</f>
        <v>10161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585524.5</v>
      </c>
      <c r="G39" s="42">
        <f t="shared" ref="G39:G65" si="8">LOOKUP(E39,$A$38:$A$65,$C$38:$C$65)</f>
        <v>518219.5</v>
      </c>
    </row>
    <row r="40" spans="1:9" x14ac:dyDescent="0.25">
      <c r="A40" s="42" t="str">
        <f t="shared" si="3"/>
        <v>ALMERIA</v>
      </c>
      <c r="B40" s="41">
        <f t="shared" si="4"/>
        <v>252</v>
      </c>
      <c r="C40" s="41">
        <f t="shared" si="5"/>
        <v>118</v>
      </c>
      <c r="D40" s="41">
        <f t="shared" si="6"/>
        <v>20</v>
      </c>
      <c r="E40" s="42" t="str">
        <f t="shared" si="2"/>
        <v>BILBAO</v>
      </c>
      <c r="F40" s="42">
        <f t="shared" si="7"/>
        <v>249510.25</v>
      </c>
      <c r="G40" s="42">
        <f t="shared" si="8"/>
        <v>217473.75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26</v>
      </c>
      <c r="E41" s="42" t="str">
        <f t="shared" si="2"/>
        <v>BAHIA DE ALGECIRAS</v>
      </c>
      <c r="F41" s="42">
        <f t="shared" si="7"/>
        <v>101735</v>
      </c>
      <c r="G41" s="42">
        <f t="shared" si="8"/>
        <v>73667.5</v>
      </c>
    </row>
    <row r="42" spans="1:9" x14ac:dyDescent="0.25">
      <c r="A42" s="42" t="str">
        <f t="shared" si="3"/>
        <v>BAHIA DE ALGECIRAS</v>
      </c>
      <c r="B42" s="41">
        <f t="shared" si="4"/>
        <v>101735</v>
      </c>
      <c r="C42" s="41">
        <f t="shared" si="5"/>
        <v>73667.5</v>
      </c>
      <c r="D42" s="41">
        <f t="shared" si="6"/>
        <v>4</v>
      </c>
      <c r="E42" s="42" t="str">
        <f t="shared" si="2"/>
        <v>VIGO</v>
      </c>
      <c r="F42" s="42">
        <f t="shared" si="7"/>
        <v>92064.5</v>
      </c>
      <c r="G42" s="42">
        <f t="shared" si="8"/>
        <v>76707.5</v>
      </c>
    </row>
    <row r="43" spans="1:9" x14ac:dyDescent="0.25">
      <c r="A43" s="42" t="str">
        <f t="shared" si="3"/>
        <v>BAHIA DE CADIZ</v>
      </c>
      <c r="B43" s="41">
        <f t="shared" si="4"/>
        <v>21943.5</v>
      </c>
      <c r="C43" s="41">
        <f t="shared" si="5"/>
        <v>24513</v>
      </c>
      <c r="D43" s="41">
        <f t="shared" si="6"/>
        <v>9</v>
      </c>
      <c r="E43" s="42" t="str">
        <f t="shared" si="2"/>
        <v>CASTELLON</v>
      </c>
      <c r="F43" s="42">
        <f t="shared" si="7"/>
        <v>58581</v>
      </c>
      <c r="G43" s="42">
        <f t="shared" si="8"/>
        <v>44032</v>
      </c>
    </row>
    <row r="44" spans="1:9" x14ac:dyDescent="0.25">
      <c r="A44" s="42" t="str">
        <f t="shared" si="3"/>
        <v>BALEARES</v>
      </c>
      <c r="B44" s="41">
        <f t="shared" si="4"/>
        <v>6</v>
      </c>
      <c r="C44" s="41">
        <f t="shared" si="5"/>
        <v>0</v>
      </c>
      <c r="D44" s="41">
        <f t="shared" si="6"/>
        <v>25</v>
      </c>
      <c r="E44" s="42" t="str">
        <f t="shared" si="2"/>
        <v>LAS PALMAS</v>
      </c>
      <c r="F44" s="42">
        <f t="shared" si="7"/>
        <v>42605</v>
      </c>
      <c r="G44" s="42">
        <f t="shared" si="8"/>
        <v>47098</v>
      </c>
    </row>
    <row r="45" spans="1:9" x14ac:dyDescent="0.25">
      <c r="A45" s="42" t="str">
        <f t="shared" si="3"/>
        <v>BARCELONA</v>
      </c>
      <c r="B45" s="41">
        <f t="shared" si="4"/>
        <v>585524.5</v>
      </c>
      <c r="C45" s="41">
        <f t="shared" si="5"/>
        <v>518219.5</v>
      </c>
      <c r="D45" s="41">
        <f t="shared" si="6"/>
        <v>2</v>
      </c>
      <c r="E45" s="42" t="str">
        <f t="shared" si="2"/>
        <v>TARRAGONA</v>
      </c>
      <c r="F45" s="42">
        <f t="shared" si="7"/>
        <v>27016</v>
      </c>
      <c r="G45" s="42">
        <f t="shared" si="8"/>
        <v>28633</v>
      </c>
    </row>
    <row r="46" spans="1:9" x14ac:dyDescent="0.25">
      <c r="A46" s="42" t="str">
        <f t="shared" si="3"/>
        <v>BILBAO</v>
      </c>
      <c r="B46" s="41">
        <f t="shared" si="4"/>
        <v>249510.25</v>
      </c>
      <c r="C46" s="41">
        <f t="shared" si="5"/>
        <v>217473.75</v>
      </c>
      <c r="D46" s="41">
        <f t="shared" si="6"/>
        <v>3</v>
      </c>
      <c r="E46" s="42" t="str">
        <f t="shared" si="2"/>
        <v>BAHIA DE CADIZ</v>
      </c>
      <c r="F46" s="42">
        <f t="shared" si="7"/>
        <v>21943.5</v>
      </c>
      <c r="G46" s="42">
        <f t="shared" si="8"/>
        <v>24513</v>
      </c>
    </row>
    <row r="47" spans="1:9" x14ac:dyDescent="0.25">
      <c r="A47" s="42" t="str">
        <f t="shared" si="3"/>
        <v>CARTAGENA</v>
      </c>
      <c r="B47" s="41">
        <f t="shared" si="4"/>
        <v>19461</v>
      </c>
      <c r="C47" s="41">
        <f t="shared" si="5"/>
        <v>10163</v>
      </c>
      <c r="D47" s="41">
        <f t="shared" si="6"/>
        <v>10</v>
      </c>
      <c r="E47" s="42" t="str">
        <f t="shared" si="2"/>
        <v>CARTAGENA</v>
      </c>
      <c r="F47" s="42">
        <f t="shared" si="7"/>
        <v>19461</v>
      </c>
      <c r="G47" s="42">
        <f t="shared" si="8"/>
        <v>10163</v>
      </c>
    </row>
    <row r="48" spans="1:9" x14ac:dyDescent="0.25">
      <c r="A48" s="42" t="str">
        <f t="shared" si="3"/>
        <v>CASTELLON</v>
      </c>
      <c r="B48" s="41">
        <f t="shared" si="4"/>
        <v>58581</v>
      </c>
      <c r="C48" s="41">
        <f t="shared" si="5"/>
        <v>44032</v>
      </c>
      <c r="D48" s="41">
        <f t="shared" si="6"/>
        <v>6</v>
      </c>
      <c r="E48" s="42" t="str">
        <f t="shared" si="2"/>
        <v>ALICANTE</v>
      </c>
      <c r="F48" s="42">
        <f t="shared" si="7"/>
        <v>19105</v>
      </c>
      <c r="G48" s="42">
        <f t="shared" si="8"/>
        <v>10161</v>
      </c>
    </row>
    <row r="49" spans="1:7" x14ac:dyDescent="0.25">
      <c r="A49" s="42" t="str">
        <f t="shared" si="3"/>
        <v>CEUTA</v>
      </c>
      <c r="B49" s="41">
        <f t="shared" si="4"/>
        <v>248</v>
      </c>
      <c r="C49" s="41">
        <f t="shared" si="5"/>
        <v>385</v>
      </c>
      <c r="D49" s="41">
        <f t="shared" si="6"/>
        <v>21</v>
      </c>
      <c r="E49" s="42" t="str">
        <f t="shared" si="2"/>
        <v>GIJON</v>
      </c>
      <c r="F49" s="42">
        <f t="shared" si="7"/>
        <v>12421</v>
      </c>
      <c r="G49" s="42">
        <f t="shared" si="8"/>
        <v>10999</v>
      </c>
    </row>
    <row r="50" spans="1:7" x14ac:dyDescent="0.25">
      <c r="A50" s="42" t="str">
        <f t="shared" si="3"/>
        <v>FERROL-SAN CIBRAO</v>
      </c>
      <c r="B50" s="41">
        <f t="shared" si="4"/>
        <v>227</v>
      </c>
      <c r="C50" s="41">
        <f t="shared" si="5"/>
        <v>216</v>
      </c>
      <c r="D50" s="41">
        <f t="shared" si="6"/>
        <v>22</v>
      </c>
      <c r="E50" s="42" t="str">
        <f t="shared" si="2"/>
        <v>SEVILLA</v>
      </c>
      <c r="F50" s="42">
        <f t="shared" si="7"/>
        <v>11866</v>
      </c>
      <c r="G50" s="42">
        <f t="shared" si="8"/>
        <v>11957</v>
      </c>
    </row>
    <row r="51" spans="1:7" x14ac:dyDescent="0.25">
      <c r="A51" s="42" t="str">
        <f t="shared" si="3"/>
        <v>GIJON</v>
      </c>
      <c r="B51" s="41">
        <f t="shared" si="4"/>
        <v>12421</v>
      </c>
      <c r="C51" s="41">
        <f t="shared" si="5"/>
        <v>10999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7208</v>
      </c>
      <c r="G51" s="42">
        <f t="shared" si="8"/>
        <v>10240</v>
      </c>
    </row>
    <row r="52" spans="1:7" x14ac:dyDescent="0.25">
      <c r="A52" s="42" t="str">
        <f t="shared" si="3"/>
        <v>HUELVA</v>
      </c>
      <c r="B52" s="41">
        <f t="shared" si="4"/>
        <v>24</v>
      </c>
      <c r="C52" s="41">
        <f t="shared" si="5"/>
        <v>0</v>
      </c>
      <c r="D52" s="41">
        <f t="shared" si="6"/>
        <v>24</v>
      </c>
      <c r="E52" s="42" t="str">
        <f t="shared" si="2"/>
        <v>MALAGA</v>
      </c>
      <c r="F52" s="42">
        <f t="shared" si="7"/>
        <v>7061</v>
      </c>
      <c r="G52" s="42">
        <f t="shared" si="8"/>
        <v>3061</v>
      </c>
    </row>
    <row r="53" spans="1:7" x14ac:dyDescent="0.25">
      <c r="A53" s="42" t="str">
        <f t="shared" si="3"/>
        <v>LAS PALMAS</v>
      </c>
      <c r="B53" s="41">
        <f t="shared" si="4"/>
        <v>42605</v>
      </c>
      <c r="C53" s="41">
        <f t="shared" si="5"/>
        <v>47098</v>
      </c>
      <c r="D53" s="41">
        <f t="shared" si="6"/>
        <v>7</v>
      </c>
      <c r="E53" s="42" t="str">
        <f t="shared" si="2"/>
        <v>MELILLA</v>
      </c>
      <c r="F53" s="42">
        <f t="shared" si="7"/>
        <v>4466</v>
      </c>
      <c r="G53" s="42">
        <f t="shared" si="8"/>
        <v>4727</v>
      </c>
    </row>
    <row r="54" spans="1:7" x14ac:dyDescent="0.25">
      <c r="A54" s="42" t="str">
        <f t="shared" si="3"/>
        <v>MALAGA</v>
      </c>
      <c r="B54" s="41">
        <f t="shared" si="4"/>
        <v>7061</v>
      </c>
      <c r="C54" s="41">
        <f t="shared" si="5"/>
        <v>3061</v>
      </c>
      <c r="D54" s="41">
        <f t="shared" si="6"/>
        <v>15</v>
      </c>
      <c r="E54" s="42" t="str">
        <f t="shared" si="2"/>
        <v>A CORUÑA</v>
      </c>
      <c r="F54" s="42">
        <f t="shared" si="7"/>
        <v>2417</v>
      </c>
      <c r="G54" s="42">
        <f t="shared" si="8"/>
        <v>2577</v>
      </c>
    </row>
    <row r="55" spans="1:7" x14ac:dyDescent="0.25">
      <c r="A55" s="42" t="str">
        <f t="shared" si="3"/>
        <v>MARIN Y RIA DE PONTEVEDRA</v>
      </c>
      <c r="B55" s="41">
        <f t="shared" si="4"/>
        <v>7208</v>
      </c>
      <c r="C55" s="41">
        <f t="shared" si="5"/>
        <v>10240</v>
      </c>
      <c r="D55" s="41">
        <f t="shared" si="6"/>
        <v>14</v>
      </c>
      <c r="E55" s="42" t="str">
        <f t="shared" si="2"/>
        <v>MOTRIL</v>
      </c>
      <c r="F55" s="42">
        <f t="shared" si="7"/>
        <v>1373</v>
      </c>
      <c r="G55" s="42">
        <f t="shared" si="8"/>
        <v>843</v>
      </c>
    </row>
    <row r="56" spans="1:7" x14ac:dyDescent="0.25">
      <c r="A56" s="42" t="str">
        <f t="shared" si="3"/>
        <v>MELILLA</v>
      </c>
      <c r="B56" s="41">
        <f t="shared" si="4"/>
        <v>4466</v>
      </c>
      <c r="C56" s="41">
        <f t="shared" si="5"/>
        <v>4727</v>
      </c>
      <c r="D56" s="41">
        <f t="shared" si="6"/>
        <v>16</v>
      </c>
      <c r="E56" s="42" t="str">
        <f t="shared" si="2"/>
        <v>SANTANDER</v>
      </c>
      <c r="F56" s="42">
        <f t="shared" si="7"/>
        <v>984</v>
      </c>
      <c r="G56" s="42">
        <f t="shared" si="8"/>
        <v>581</v>
      </c>
    </row>
    <row r="57" spans="1:7" x14ac:dyDescent="0.25">
      <c r="A57" s="42" t="str">
        <f t="shared" si="3"/>
        <v>MOTRIL</v>
      </c>
      <c r="B57" s="41">
        <f t="shared" si="4"/>
        <v>1373</v>
      </c>
      <c r="C57" s="41">
        <f t="shared" si="5"/>
        <v>843</v>
      </c>
      <c r="D57" s="41">
        <f t="shared" si="6"/>
        <v>18</v>
      </c>
      <c r="E57" s="42" t="str">
        <f t="shared" si="2"/>
        <v>ALMERIA</v>
      </c>
      <c r="F57" s="42">
        <f t="shared" si="7"/>
        <v>252</v>
      </c>
      <c r="G57" s="42">
        <f t="shared" si="8"/>
        <v>118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248</v>
      </c>
      <c r="G58" s="42">
        <f t="shared" si="8"/>
        <v>385</v>
      </c>
    </row>
    <row r="59" spans="1:7" x14ac:dyDescent="0.25">
      <c r="A59" s="42" t="str">
        <f t="shared" si="3"/>
        <v>SANTA CRUZ DE TENERIFE</v>
      </c>
      <c r="B59" s="41">
        <f t="shared" si="4"/>
        <v>49</v>
      </c>
      <c r="C59" s="41">
        <f t="shared" si="5"/>
        <v>21599</v>
      </c>
      <c r="D59" s="41">
        <f t="shared" si="6"/>
        <v>23</v>
      </c>
      <c r="E59" s="42" t="str">
        <f t="shared" si="2"/>
        <v>FERROL-SAN CIBRAO</v>
      </c>
      <c r="F59" s="42">
        <f t="shared" si="7"/>
        <v>227</v>
      </c>
      <c r="G59" s="42">
        <f t="shared" si="8"/>
        <v>216</v>
      </c>
    </row>
    <row r="60" spans="1:7" x14ac:dyDescent="0.25">
      <c r="A60" s="42" t="str">
        <f t="shared" si="3"/>
        <v>SANTANDER</v>
      </c>
      <c r="B60" s="41">
        <f t="shared" si="4"/>
        <v>984</v>
      </c>
      <c r="C60" s="41">
        <f t="shared" si="5"/>
        <v>581</v>
      </c>
      <c r="D60" s="41">
        <f t="shared" si="6"/>
        <v>19</v>
      </c>
      <c r="E60" s="42" t="str">
        <f t="shared" si="2"/>
        <v>SANTA CRUZ DE TENERIFE</v>
      </c>
      <c r="F60" s="42">
        <f t="shared" si="7"/>
        <v>49</v>
      </c>
      <c r="G60" s="42">
        <f t="shared" si="8"/>
        <v>21599</v>
      </c>
    </row>
    <row r="61" spans="1:7" x14ac:dyDescent="0.25">
      <c r="A61" s="42" t="str">
        <f t="shared" si="3"/>
        <v>SEVILLA</v>
      </c>
      <c r="B61" s="41">
        <f t="shared" si="4"/>
        <v>11866</v>
      </c>
      <c r="C61" s="41">
        <f t="shared" si="5"/>
        <v>11957</v>
      </c>
      <c r="D61" s="41">
        <f t="shared" si="6"/>
        <v>13</v>
      </c>
      <c r="E61" s="42" t="str">
        <f t="shared" si="2"/>
        <v>HUELVA</v>
      </c>
      <c r="F61" s="42">
        <f t="shared" si="7"/>
        <v>24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27016</v>
      </c>
      <c r="C62" s="41">
        <f t="shared" si="5"/>
        <v>28633</v>
      </c>
      <c r="D62" s="41">
        <f t="shared" si="6"/>
        <v>8</v>
      </c>
      <c r="E62" s="42" t="str">
        <f t="shared" si="2"/>
        <v>BALEARES</v>
      </c>
      <c r="F62" s="42">
        <f t="shared" si="7"/>
        <v>6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1009857</v>
      </c>
      <c r="C63" s="41">
        <f t="shared" si="5"/>
        <v>948106</v>
      </c>
      <c r="D63" s="41">
        <f t="shared" si="6"/>
        <v>1</v>
      </c>
      <c r="E63" s="42" t="str">
        <f t="shared" si="2"/>
        <v>AVILES</v>
      </c>
      <c r="F63" s="42">
        <f t="shared" si="7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92064.5</v>
      </c>
      <c r="C64" s="41">
        <f t="shared" si="5"/>
        <v>76707.5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555</v>
      </c>
      <c r="D65" s="41">
        <f t="shared" si="6"/>
        <v>28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">
        <v>40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451</v>
      </c>
      <c r="C7" s="9">
        <v>343</v>
      </c>
      <c r="D7" s="9">
        <v>2614</v>
      </c>
      <c r="E7" s="9">
        <v>2500</v>
      </c>
      <c r="F7" s="10">
        <f>((E7*100)/D7)-100</f>
        <v>-4.3611323641928124</v>
      </c>
      <c r="G7" s="1"/>
      <c r="H7" s="1"/>
      <c r="I7" s="1"/>
    </row>
    <row r="8" spans="1:12" x14ac:dyDescent="0.25">
      <c r="A8" s="11" t="s">
        <v>45</v>
      </c>
      <c r="B8" s="12">
        <v>11700</v>
      </c>
      <c r="C8" s="12">
        <v>12514</v>
      </c>
      <c r="D8" s="12">
        <v>73151</v>
      </c>
      <c r="E8" s="12">
        <v>74561</v>
      </c>
      <c r="F8" s="13">
        <f t="shared" ref="F8:F35" si="0">((E8*100)/D8)-100</f>
        <v>1.9275197878361183</v>
      </c>
      <c r="G8" s="1"/>
      <c r="H8" s="1"/>
      <c r="I8" s="1"/>
    </row>
    <row r="9" spans="1:12" x14ac:dyDescent="0.25">
      <c r="A9" s="8" t="s">
        <v>46</v>
      </c>
      <c r="B9" s="9">
        <v>255</v>
      </c>
      <c r="C9" s="9">
        <v>250</v>
      </c>
      <c r="D9" s="9">
        <v>1317</v>
      </c>
      <c r="E9" s="9">
        <v>1666</v>
      </c>
      <c r="F9" s="10">
        <f t="shared" si="0"/>
        <v>26.499620349278658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4</v>
      </c>
      <c r="D10" s="12">
        <v>0</v>
      </c>
      <c r="E10" s="12">
        <v>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10346.51</v>
      </c>
      <c r="C11" s="9">
        <v>18068</v>
      </c>
      <c r="D11" s="9">
        <v>77509.509999999995</v>
      </c>
      <c r="E11" s="9">
        <v>110684</v>
      </c>
      <c r="F11" s="10">
        <f t="shared" si="0"/>
        <v>42.800541507745322</v>
      </c>
      <c r="G11" s="1"/>
      <c r="H11" s="1"/>
      <c r="I11" s="1"/>
    </row>
    <row r="12" spans="1:12" x14ac:dyDescent="0.25">
      <c r="A12" s="11" t="s">
        <v>49</v>
      </c>
      <c r="B12" s="12">
        <v>9498</v>
      </c>
      <c r="C12" s="12">
        <v>7691.5</v>
      </c>
      <c r="D12" s="12">
        <v>58952.5</v>
      </c>
      <c r="E12" s="12">
        <v>41147</v>
      </c>
      <c r="F12" s="13">
        <f t="shared" si="0"/>
        <v>-30.203129638268095</v>
      </c>
      <c r="G12" s="1"/>
      <c r="H12" s="1"/>
      <c r="I12" s="1"/>
    </row>
    <row r="13" spans="1:12" x14ac:dyDescent="0.25">
      <c r="A13" s="8" t="s">
        <v>50</v>
      </c>
      <c r="B13" s="9">
        <v>7676</v>
      </c>
      <c r="C13" s="9">
        <v>6571</v>
      </c>
      <c r="D13" s="9">
        <v>41715</v>
      </c>
      <c r="E13" s="9">
        <v>35580</v>
      </c>
      <c r="F13" s="10">
        <f t="shared" si="0"/>
        <v>-14.706939949658391</v>
      </c>
      <c r="G13" s="1"/>
      <c r="H13" s="1"/>
      <c r="I13" s="1"/>
    </row>
    <row r="14" spans="1:12" x14ac:dyDescent="0.25">
      <c r="A14" s="11" t="s">
        <v>51</v>
      </c>
      <c r="B14" s="12">
        <v>107891</v>
      </c>
      <c r="C14" s="12">
        <v>119741</v>
      </c>
      <c r="D14" s="12">
        <v>614349</v>
      </c>
      <c r="E14" s="12">
        <v>679497</v>
      </c>
      <c r="F14" s="13">
        <f t="shared" si="0"/>
        <v>10.604395872704274</v>
      </c>
      <c r="G14" s="1"/>
      <c r="H14" s="1"/>
      <c r="I14" s="1"/>
    </row>
    <row r="15" spans="1:12" x14ac:dyDescent="0.25">
      <c r="A15" s="8" t="s">
        <v>52</v>
      </c>
      <c r="B15" s="9">
        <v>50583.5</v>
      </c>
      <c r="C15" s="9">
        <v>55807.25</v>
      </c>
      <c r="D15" s="9">
        <v>242545</v>
      </c>
      <c r="E15" s="9">
        <v>272253</v>
      </c>
      <c r="F15" s="10">
        <f t="shared" si="0"/>
        <v>12.248448741470654</v>
      </c>
      <c r="G15" s="1"/>
      <c r="H15" s="1"/>
      <c r="I15" s="1"/>
    </row>
    <row r="16" spans="1:12" x14ac:dyDescent="0.25">
      <c r="A16" s="11" t="s">
        <v>53</v>
      </c>
      <c r="B16" s="12">
        <v>6626</v>
      </c>
      <c r="C16" s="12">
        <v>5408</v>
      </c>
      <c r="D16" s="12">
        <v>31142</v>
      </c>
      <c r="E16" s="12">
        <v>34047</v>
      </c>
      <c r="F16" s="13">
        <f t="shared" si="0"/>
        <v>9.3282383918823513</v>
      </c>
      <c r="G16" s="1"/>
      <c r="H16" s="1"/>
      <c r="I16" s="1"/>
    </row>
    <row r="17" spans="1:9" x14ac:dyDescent="0.25">
      <c r="A17" s="8" t="s">
        <v>54</v>
      </c>
      <c r="B17" s="9">
        <v>9925</v>
      </c>
      <c r="C17" s="9">
        <v>12629</v>
      </c>
      <c r="D17" s="9">
        <v>45027</v>
      </c>
      <c r="E17" s="9">
        <v>60835</v>
      </c>
      <c r="F17" s="10">
        <f t="shared" si="0"/>
        <v>35.107824194372256</v>
      </c>
      <c r="G17" s="1"/>
      <c r="H17" s="1"/>
      <c r="I17" s="1"/>
    </row>
    <row r="18" spans="1:9" x14ac:dyDescent="0.25">
      <c r="A18" s="11" t="s">
        <v>55</v>
      </c>
      <c r="B18" s="12">
        <v>922</v>
      </c>
      <c r="C18" s="12">
        <v>937</v>
      </c>
      <c r="D18" s="12">
        <v>4688</v>
      </c>
      <c r="E18" s="12">
        <v>4810</v>
      </c>
      <c r="F18" s="13">
        <f t="shared" si="0"/>
        <v>2.602389078498291</v>
      </c>
      <c r="G18" s="1"/>
      <c r="H18" s="1"/>
      <c r="I18" s="1"/>
    </row>
    <row r="19" spans="1:9" x14ac:dyDescent="0.25">
      <c r="A19" s="8" t="s">
        <v>56</v>
      </c>
      <c r="B19" s="9">
        <v>46</v>
      </c>
      <c r="C19" s="9">
        <v>36</v>
      </c>
      <c r="D19" s="9">
        <v>216</v>
      </c>
      <c r="E19" s="9">
        <v>227</v>
      </c>
      <c r="F19" s="10">
        <f t="shared" si="0"/>
        <v>5.0925925925925952</v>
      </c>
      <c r="G19" s="1"/>
      <c r="H19" s="1"/>
      <c r="I19" s="1"/>
    </row>
    <row r="20" spans="1:9" x14ac:dyDescent="0.25">
      <c r="A20" s="11" t="s">
        <v>57</v>
      </c>
      <c r="B20" s="12">
        <v>2566</v>
      </c>
      <c r="C20" s="12">
        <v>2521</v>
      </c>
      <c r="D20" s="12">
        <v>15835</v>
      </c>
      <c r="E20" s="12">
        <v>17142</v>
      </c>
      <c r="F20" s="13">
        <f t="shared" si="0"/>
        <v>8.2538680138932676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62</v>
      </c>
      <c r="D21" s="9">
        <v>0</v>
      </c>
      <c r="E21" s="9">
        <v>347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35209</v>
      </c>
      <c r="C22" s="12">
        <v>35577</v>
      </c>
      <c r="D22" s="12">
        <v>220143</v>
      </c>
      <c r="E22" s="12">
        <v>214754</v>
      </c>
      <c r="F22" s="13">
        <f t="shared" si="0"/>
        <v>-2.447954284260689</v>
      </c>
      <c r="G22" s="1"/>
      <c r="H22" s="1"/>
      <c r="I22" s="1"/>
    </row>
    <row r="23" spans="1:9" x14ac:dyDescent="0.25">
      <c r="A23" s="8" t="s">
        <v>60</v>
      </c>
      <c r="B23" s="9">
        <v>1377</v>
      </c>
      <c r="C23" s="9">
        <v>2346</v>
      </c>
      <c r="D23" s="9">
        <v>8685</v>
      </c>
      <c r="E23" s="9">
        <v>11225</v>
      </c>
      <c r="F23" s="10">
        <f t="shared" si="0"/>
        <v>29.245826137017843</v>
      </c>
      <c r="G23" s="1"/>
      <c r="H23" s="1"/>
      <c r="I23" s="1"/>
    </row>
    <row r="24" spans="1:9" x14ac:dyDescent="0.25">
      <c r="A24" s="11" t="s">
        <v>61</v>
      </c>
      <c r="B24" s="12">
        <v>4897</v>
      </c>
      <c r="C24" s="12">
        <v>3044</v>
      </c>
      <c r="D24" s="12">
        <v>24767</v>
      </c>
      <c r="E24" s="12">
        <v>21610</v>
      </c>
      <c r="F24" s="13">
        <f t="shared" si="0"/>
        <v>-12.746800177655757</v>
      </c>
      <c r="G24" s="1"/>
      <c r="H24" s="1"/>
      <c r="I24" s="1"/>
    </row>
    <row r="25" spans="1:9" x14ac:dyDescent="0.25">
      <c r="A25" s="8" t="s">
        <v>62</v>
      </c>
      <c r="B25" s="9">
        <v>2297</v>
      </c>
      <c r="C25" s="9">
        <v>1966</v>
      </c>
      <c r="D25" s="9">
        <v>11673</v>
      </c>
      <c r="E25" s="9">
        <v>11395</v>
      </c>
      <c r="F25" s="10">
        <f t="shared" si="0"/>
        <v>-2.3815642936691575</v>
      </c>
      <c r="G25" s="1"/>
      <c r="H25" s="1"/>
      <c r="I25" s="1"/>
    </row>
    <row r="26" spans="1:9" x14ac:dyDescent="0.25">
      <c r="A26" s="11" t="s">
        <v>63</v>
      </c>
      <c r="B26" s="12">
        <v>215</v>
      </c>
      <c r="C26" s="12">
        <v>284</v>
      </c>
      <c r="D26" s="12">
        <v>1338</v>
      </c>
      <c r="E26" s="12">
        <v>2035</v>
      </c>
      <c r="F26" s="13">
        <f t="shared" si="0"/>
        <v>52.092675635276521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28052</v>
      </c>
      <c r="C28" s="12">
        <v>26510</v>
      </c>
      <c r="D28" s="12">
        <v>169301</v>
      </c>
      <c r="E28" s="12">
        <v>158050</v>
      </c>
      <c r="F28" s="13">
        <f t="shared" si="0"/>
        <v>-6.6455602743043443</v>
      </c>
      <c r="G28" s="1"/>
      <c r="H28" s="1"/>
      <c r="I28" s="1"/>
    </row>
    <row r="29" spans="1:9" x14ac:dyDescent="0.25">
      <c r="A29" s="8" t="s">
        <v>66</v>
      </c>
      <c r="B29" s="9">
        <v>141</v>
      </c>
      <c r="C29" s="9">
        <v>193</v>
      </c>
      <c r="D29" s="9">
        <v>581</v>
      </c>
      <c r="E29" s="9">
        <v>984</v>
      </c>
      <c r="F29" s="10">
        <f t="shared" si="0"/>
        <v>69.363166953528406</v>
      </c>
      <c r="G29" s="1"/>
      <c r="H29" s="1"/>
      <c r="I29" s="1"/>
    </row>
    <row r="30" spans="1:9" x14ac:dyDescent="0.25">
      <c r="A30" s="11" t="s">
        <v>67</v>
      </c>
      <c r="B30" s="12">
        <v>11315</v>
      </c>
      <c r="C30" s="12">
        <v>13215</v>
      </c>
      <c r="D30" s="12">
        <v>71284</v>
      </c>
      <c r="E30" s="12">
        <v>81616</v>
      </c>
      <c r="F30" s="13">
        <f t="shared" si="0"/>
        <v>14.494136131530212</v>
      </c>
      <c r="G30" s="1"/>
      <c r="H30" s="1"/>
      <c r="I30" s="1"/>
    </row>
    <row r="31" spans="1:9" x14ac:dyDescent="0.25">
      <c r="A31" s="8" t="s">
        <v>68</v>
      </c>
      <c r="B31" s="9">
        <v>5046</v>
      </c>
      <c r="C31" s="9">
        <v>7436</v>
      </c>
      <c r="D31" s="9">
        <v>33447</v>
      </c>
      <c r="E31" s="9">
        <v>40448</v>
      </c>
      <c r="F31" s="10">
        <f t="shared" si="0"/>
        <v>20.931623165007323</v>
      </c>
      <c r="G31" s="1"/>
      <c r="H31" s="1"/>
      <c r="I31" s="1"/>
    </row>
    <row r="32" spans="1:9" x14ac:dyDescent="0.25">
      <c r="A32" s="11" t="s">
        <v>69</v>
      </c>
      <c r="B32" s="12">
        <v>172592</v>
      </c>
      <c r="C32" s="12">
        <v>177336</v>
      </c>
      <c r="D32" s="12">
        <v>1016488</v>
      </c>
      <c r="E32" s="12">
        <v>1083817</v>
      </c>
      <c r="F32" s="13">
        <f t="shared" si="0"/>
        <v>6.6236886220004578</v>
      </c>
      <c r="G32" s="1"/>
      <c r="H32" s="1"/>
      <c r="I32" s="1"/>
    </row>
    <row r="33" spans="1:9" x14ac:dyDescent="0.25">
      <c r="A33" s="8" t="s">
        <v>70</v>
      </c>
      <c r="B33" s="9">
        <v>18548.5</v>
      </c>
      <c r="C33" s="9">
        <v>21332</v>
      </c>
      <c r="D33" s="9">
        <v>100015.5</v>
      </c>
      <c r="E33" s="9">
        <v>108287.5</v>
      </c>
      <c r="F33" s="10">
        <f t="shared" si="0"/>
        <v>8.270718038704004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589</v>
      </c>
      <c r="E34" s="12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498175.51</v>
      </c>
      <c r="C35" s="15">
        <f t="shared" ref="C35:E35" si="1">SUM(C7:C34)</f>
        <v>531821.75</v>
      </c>
      <c r="D35" s="15">
        <f t="shared" si="1"/>
        <v>2867372.51</v>
      </c>
      <c r="E35" s="15">
        <f t="shared" si="1"/>
        <v>3069552.5</v>
      </c>
      <c r="F35" s="16">
        <f t="shared" si="0"/>
        <v>7.0510542071145181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2500</v>
      </c>
      <c r="C38" s="41">
        <f>D7</f>
        <v>2614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1083817</v>
      </c>
      <c r="G38" s="42">
        <f>LOOKUP(E38,$A$38:$A$65,$C$38:$C$65)</f>
        <v>1016488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74561</v>
      </c>
      <c r="C39" s="41">
        <f t="shared" ref="C39:C65" si="5">D8</f>
        <v>73151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679497</v>
      </c>
      <c r="G39" s="42">
        <f t="shared" ref="G39:G65" si="8">LOOKUP(E39,$A$38:$A$65,$C$38:$C$65)</f>
        <v>614349</v>
      </c>
    </row>
    <row r="40" spans="1:9" x14ac:dyDescent="0.25">
      <c r="A40" s="42" t="str">
        <f t="shared" si="3"/>
        <v>ALMERIA</v>
      </c>
      <c r="B40" s="41">
        <f t="shared" si="4"/>
        <v>1666</v>
      </c>
      <c r="C40" s="41">
        <f t="shared" si="5"/>
        <v>1317</v>
      </c>
      <c r="D40" s="41">
        <f t="shared" si="6"/>
        <v>22</v>
      </c>
      <c r="E40" s="42" t="str">
        <f t="shared" si="2"/>
        <v>BILBAO</v>
      </c>
      <c r="F40" s="42">
        <f t="shared" si="7"/>
        <v>272253</v>
      </c>
      <c r="G40" s="42">
        <f t="shared" si="8"/>
        <v>242545</v>
      </c>
    </row>
    <row r="41" spans="1:9" x14ac:dyDescent="0.25">
      <c r="A41" s="42" t="str">
        <f t="shared" si="3"/>
        <v>AVILES</v>
      </c>
      <c r="B41" s="41">
        <f t="shared" si="4"/>
        <v>4</v>
      </c>
      <c r="C41" s="41">
        <f t="shared" si="5"/>
        <v>0</v>
      </c>
      <c r="D41" s="41">
        <f t="shared" si="6"/>
        <v>27</v>
      </c>
      <c r="E41" s="42" t="str">
        <f t="shared" si="2"/>
        <v>LAS PALMAS</v>
      </c>
      <c r="F41" s="42">
        <f t="shared" si="7"/>
        <v>214754</v>
      </c>
      <c r="G41" s="42">
        <f t="shared" si="8"/>
        <v>220143</v>
      </c>
    </row>
    <row r="42" spans="1:9" x14ac:dyDescent="0.25">
      <c r="A42" s="42" t="str">
        <f t="shared" si="3"/>
        <v>BAHIA DE ALGECIRAS</v>
      </c>
      <c r="B42" s="41">
        <f t="shared" si="4"/>
        <v>110684</v>
      </c>
      <c r="C42" s="41">
        <f t="shared" si="5"/>
        <v>77509.509999999995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158050</v>
      </c>
      <c r="G42" s="42">
        <f t="shared" si="8"/>
        <v>169301</v>
      </c>
    </row>
    <row r="43" spans="1:9" x14ac:dyDescent="0.25">
      <c r="A43" s="42" t="str">
        <f t="shared" si="3"/>
        <v>BAHIA DE CADIZ</v>
      </c>
      <c r="B43" s="41">
        <f t="shared" si="4"/>
        <v>41147</v>
      </c>
      <c r="C43" s="41">
        <f t="shared" si="5"/>
        <v>58952.5</v>
      </c>
      <c r="D43" s="41">
        <f t="shared" si="6"/>
        <v>11</v>
      </c>
      <c r="E43" s="42" t="str">
        <f t="shared" si="2"/>
        <v>BAHIA DE ALGECIRAS</v>
      </c>
      <c r="F43" s="42">
        <f t="shared" si="7"/>
        <v>110684</v>
      </c>
      <c r="G43" s="42">
        <f t="shared" si="8"/>
        <v>77509.509999999995</v>
      </c>
    </row>
    <row r="44" spans="1:9" x14ac:dyDescent="0.25">
      <c r="A44" s="42" t="str">
        <f t="shared" si="3"/>
        <v>BALEARES</v>
      </c>
      <c r="B44" s="41">
        <f t="shared" si="4"/>
        <v>35580</v>
      </c>
      <c r="C44" s="41">
        <f t="shared" si="5"/>
        <v>41715</v>
      </c>
      <c r="D44" s="41">
        <f t="shared" si="6"/>
        <v>13</v>
      </c>
      <c r="E44" s="42" t="str">
        <f t="shared" si="2"/>
        <v>VIGO</v>
      </c>
      <c r="F44" s="42">
        <f t="shared" si="7"/>
        <v>108287.5</v>
      </c>
      <c r="G44" s="42">
        <f t="shared" si="8"/>
        <v>100015.5</v>
      </c>
    </row>
    <row r="45" spans="1:9" x14ac:dyDescent="0.25">
      <c r="A45" s="42" t="str">
        <f t="shared" si="3"/>
        <v>BARCELONA</v>
      </c>
      <c r="B45" s="41">
        <f t="shared" si="4"/>
        <v>679497</v>
      </c>
      <c r="C45" s="41">
        <f t="shared" si="5"/>
        <v>614349</v>
      </c>
      <c r="D45" s="41">
        <f t="shared" si="6"/>
        <v>2</v>
      </c>
      <c r="E45" s="42" t="str">
        <f t="shared" si="2"/>
        <v>SEVILLA</v>
      </c>
      <c r="F45" s="42">
        <f t="shared" si="7"/>
        <v>81616</v>
      </c>
      <c r="G45" s="42">
        <f t="shared" si="8"/>
        <v>71284</v>
      </c>
    </row>
    <row r="46" spans="1:9" x14ac:dyDescent="0.25">
      <c r="A46" s="42" t="str">
        <f t="shared" si="3"/>
        <v>BILBAO</v>
      </c>
      <c r="B46" s="41">
        <f t="shared" si="4"/>
        <v>272253</v>
      </c>
      <c r="C46" s="41">
        <f t="shared" si="5"/>
        <v>242545</v>
      </c>
      <c r="D46" s="41">
        <f t="shared" si="6"/>
        <v>3</v>
      </c>
      <c r="E46" s="42" t="str">
        <f t="shared" si="2"/>
        <v>ALICANTE</v>
      </c>
      <c r="F46" s="42">
        <f t="shared" si="7"/>
        <v>74561</v>
      </c>
      <c r="G46" s="42">
        <f t="shared" si="8"/>
        <v>73151</v>
      </c>
    </row>
    <row r="47" spans="1:9" x14ac:dyDescent="0.25">
      <c r="A47" s="42" t="str">
        <f t="shared" si="3"/>
        <v>CARTAGENA</v>
      </c>
      <c r="B47" s="41">
        <f t="shared" si="4"/>
        <v>34047</v>
      </c>
      <c r="C47" s="41">
        <f t="shared" si="5"/>
        <v>31142</v>
      </c>
      <c r="D47" s="41">
        <f t="shared" si="6"/>
        <v>14</v>
      </c>
      <c r="E47" s="42" t="str">
        <f t="shared" si="2"/>
        <v>CASTELLON</v>
      </c>
      <c r="F47" s="42">
        <f t="shared" si="7"/>
        <v>60835</v>
      </c>
      <c r="G47" s="42">
        <f t="shared" si="8"/>
        <v>45027</v>
      </c>
    </row>
    <row r="48" spans="1:9" x14ac:dyDescent="0.25">
      <c r="A48" s="42" t="str">
        <f t="shared" si="3"/>
        <v>CASTELLON</v>
      </c>
      <c r="B48" s="41">
        <f t="shared" si="4"/>
        <v>60835</v>
      </c>
      <c r="C48" s="41">
        <f t="shared" si="5"/>
        <v>45027</v>
      </c>
      <c r="D48" s="41">
        <f t="shared" si="6"/>
        <v>10</v>
      </c>
      <c r="E48" s="42" t="str">
        <f t="shared" si="2"/>
        <v>BAHIA DE CADIZ</v>
      </c>
      <c r="F48" s="42">
        <f t="shared" si="7"/>
        <v>41147</v>
      </c>
      <c r="G48" s="42">
        <f t="shared" si="8"/>
        <v>58952.5</v>
      </c>
    </row>
    <row r="49" spans="1:7" x14ac:dyDescent="0.25">
      <c r="A49" s="42" t="str">
        <f t="shared" si="3"/>
        <v>CEUTA</v>
      </c>
      <c r="B49" s="41">
        <f t="shared" si="4"/>
        <v>4810</v>
      </c>
      <c r="C49" s="41">
        <f t="shared" si="5"/>
        <v>4688</v>
      </c>
      <c r="D49" s="41">
        <f t="shared" si="6"/>
        <v>19</v>
      </c>
      <c r="E49" s="42" t="str">
        <f t="shared" si="2"/>
        <v>TARRAGONA</v>
      </c>
      <c r="F49" s="42">
        <f t="shared" si="7"/>
        <v>40448</v>
      </c>
      <c r="G49" s="42">
        <f t="shared" si="8"/>
        <v>33447</v>
      </c>
    </row>
    <row r="50" spans="1:7" x14ac:dyDescent="0.25">
      <c r="A50" s="42" t="str">
        <f t="shared" si="3"/>
        <v>FERROL-SAN CIBRAO</v>
      </c>
      <c r="B50" s="41">
        <f t="shared" si="4"/>
        <v>227</v>
      </c>
      <c r="C50" s="41">
        <f t="shared" si="5"/>
        <v>216</v>
      </c>
      <c r="D50" s="41">
        <f t="shared" si="6"/>
        <v>25</v>
      </c>
      <c r="E50" s="42" t="str">
        <f t="shared" si="2"/>
        <v>BALEARES</v>
      </c>
      <c r="F50" s="42">
        <f t="shared" si="7"/>
        <v>35580</v>
      </c>
      <c r="G50" s="42">
        <f t="shared" si="8"/>
        <v>41715</v>
      </c>
    </row>
    <row r="51" spans="1:7" x14ac:dyDescent="0.25">
      <c r="A51" s="42" t="str">
        <f t="shared" si="3"/>
        <v>GIJON</v>
      </c>
      <c r="B51" s="41">
        <f t="shared" si="4"/>
        <v>17142</v>
      </c>
      <c r="C51" s="41">
        <f t="shared" si="5"/>
        <v>15835</v>
      </c>
      <c r="D51" s="41">
        <f t="shared" si="6"/>
        <v>16</v>
      </c>
      <c r="E51" s="42" t="str">
        <f t="shared" si="2"/>
        <v>CARTAGENA</v>
      </c>
      <c r="F51" s="42">
        <f t="shared" si="7"/>
        <v>34047</v>
      </c>
      <c r="G51" s="42">
        <f t="shared" si="8"/>
        <v>31142</v>
      </c>
    </row>
    <row r="52" spans="1:7" x14ac:dyDescent="0.25">
      <c r="A52" s="42" t="str">
        <f t="shared" si="3"/>
        <v>HUELVA</v>
      </c>
      <c r="B52" s="41">
        <f t="shared" si="4"/>
        <v>347</v>
      </c>
      <c r="C52" s="41">
        <f t="shared" si="5"/>
        <v>0</v>
      </c>
      <c r="D52" s="41">
        <f t="shared" si="6"/>
        <v>24</v>
      </c>
      <c r="E52" s="42" t="str">
        <f t="shared" si="2"/>
        <v>MARIN Y RIA DE PONTEVEDRA</v>
      </c>
      <c r="F52" s="42">
        <f t="shared" si="7"/>
        <v>21610</v>
      </c>
      <c r="G52" s="42">
        <f t="shared" si="8"/>
        <v>24767</v>
      </c>
    </row>
    <row r="53" spans="1:7" x14ac:dyDescent="0.25">
      <c r="A53" s="42" t="str">
        <f t="shared" si="3"/>
        <v>LAS PALMAS</v>
      </c>
      <c r="B53" s="41">
        <f t="shared" si="4"/>
        <v>214754</v>
      </c>
      <c r="C53" s="41">
        <f t="shared" si="5"/>
        <v>220143</v>
      </c>
      <c r="D53" s="41">
        <f t="shared" si="6"/>
        <v>4</v>
      </c>
      <c r="E53" s="42" t="str">
        <f t="shared" si="2"/>
        <v>GIJON</v>
      </c>
      <c r="F53" s="42">
        <f t="shared" si="7"/>
        <v>17142</v>
      </c>
      <c r="G53" s="42">
        <f t="shared" si="8"/>
        <v>15835</v>
      </c>
    </row>
    <row r="54" spans="1:7" x14ac:dyDescent="0.25">
      <c r="A54" s="42" t="str">
        <f t="shared" si="3"/>
        <v>MALAGA</v>
      </c>
      <c r="B54" s="41">
        <f t="shared" si="4"/>
        <v>11225</v>
      </c>
      <c r="C54" s="41">
        <f t="shared" si="5"/>
        <v>8685</v>
      </c>
      <c r="D54" s="41">
        <f t="shared" si="6"/>
        <v>18</v>
      </c>
      <c r="E54" s="42" t="str">
        <f t="shared" si="2"/>
        <v>MELILLA</v>
      </c>
      <c r="F54" s="42">
        <f t="shared" si="7"/>
        <v>11395</v>
      </c>
      <c r="G54" s="42">
        <f t="shared" si="8"/>
        <v>11673</v>
      </c>
    </row>
    <row r="55" spans="1:7" x14ac:dyDescent="0.25">
      <c r="A55" s="42" t="str">
        <f t="shared" si="3"/>
        <v>MARIN Y RIA DE PONTEVEDRA</v>
      </c>
      <c r="B55" s="41">
        <f t="shared" si="4"/>
        <v>21610</v>
      </c>
      <c r="C55" s="41">
        <f t="shared" si="5"/>
        <v>24767</v>
      </c>
      <c r="D55" s="41">
        <f t="shared" si="6"/>
        <v>15</v>
      </c>
      <c r="E55" s="42" t="str">
        <f t="shared" si="2"/>
        <v>MALAGA</v>
      </c>
      <c r="F55" s="42">
        <f t="shared" si="7"/>
        <v>11225</v>
      </c>
      <c r="G55" s="42">
        <f t="shared" si="8"/>
        <v>8685</v>
      </c>
    </row>
    <row r="56" spans="1:7" x14ac:dyDescent="0.25">
      <c r="A56" s="42" t="str">
        <f t="shared" si="3"/>
        <v>MELILLA</v>
      </c>
      <c r="B56" s="41">
        <f t="shared" si="4"/>
        <v>11395</v>
      </c>
      <c r="C56" s="41">
        <f t="shared" si="5"/>
        <v>11673</v>
      </c>
      <c r="D56" s="41">
        <f t="shared" si="6"/>
        <v>17</v>
      </c>
      <c r="E56" s="42" t="str">
        <f t="shared" si="2"/>
        <v>CEUTA</v>
      </c>
      <c r="F56" s="42">
        <f t="shared" si="7"/>
        <v>4810</v>
      </c>
      <c r="G56" s="42">
        <f t="shared" si="8"/>
        <v>4688</v>
      </c>
    </row>
    <row r="57" spans="1:7" x14ac:dyDescent="0.25">
      <c r="A57" s="42" t="str">
        <f t="shared" si="3"/>
        <v>MOTRIL</v>
      </c>
      <c r="B57" s="41">
        <f t="shared" si="4"/>
        <v>2035</v>
      </c>
      <c r="C57" s="41">
        <f t="shared" si="5"/>
        <v>1338</v>
      </c>
      <c r="D57" s="41">
        <f t="shared" si="6"/>
        <v>21</v>
      </c>
      <c r="E57" s="42" t="str">
        <f t="shared" si="2"/>
        <v>A CORUÑA</v>
      </c>
      <c r="F57" s="42">
        <f t="shared" si="7"/>
        <v>2500</v>
      </c>
      <c r="G57" s="42">
        <f t="shared" si="8"/>
        <v>2614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2035</v>
      </c>
      <c r="G58" s="42">
        <f t="shared" si="8"/>
        <v>1338</v>
      </c>
    </row>
    <row r="59" spans="1:7" x14ac:dyDescent="0.25">
      <c r="A59" s="42" t="str">
        <f t="shared" si="3"/>
        <v>SANTA CRUZ DE TENERIFE</v>
      </c>
      <c r="B59" s="41">
        <f t="shared" si="4"/>
        <v>158050</v>
      </c>
      <c r="C59" s="41">
        <f t="shared" si="5"/>
        <v>169301</v>
      </c>
      <c r="D59" s="41">
        <f t="shared" si="6"/>
        <v>5</v>
      </c>
      <c r="E59" s="42" t="str">
        <f t="shared" si="2"/>
        <v>ALMERIA</v>
      </c>
      <c r="F59" s="42">
        <f t="shared" si="7"/>
        <v>1666</v>
      </c>
      <c r="G59" s="42">
        <f t="shared" si="8"/>
        <v>1317</v>
      </c>
    </row>
    <row r="60" spans="1:7" x14ac:dyDescent="0.25">
      <c r="A60" s="42" t="str">
        <f t="shared" si="3"/>
        <v>SANTANDER</v>
      </c>
      <c r="B60" s="41">
        <f t="shared" si="4"/>
        <v>984</v>
      </c>
      <c r="C60" s="41">
        <f t="shared" si="5"/>
        <v>581</v>
      </c>
      <c r="D60" s="41">
        <f t="shared" si="6"/>
        <v>23</v>
      </c>
      <c r="E60" s="42" t="str">
        <f t="shared" si="2"/>
        <v>SANTANDER</v>
      </c>
      <c r="F60" s="42">
        <f t="shared" si="7"/>
        <v>984</v>
      </c>
      <c r="G60" s="42">
        <f t="shared" si="8"/>
        <v>581</v>
      </c>
    </row>
    <row r="61" spans="1:7" x14ac:dyDescent="0.25">
      <c r="A61" s="42" t="str">
        <f t="shared" si="3"/>
        <v>SEVILLA</v>
      </c>
      <c r="B61" s="41">
        <f t="shared" si="4"/>
        <v>81616</v>
      </c>
      <c r="C61" s="41">
        <f t="shared" si="5"/>
        <v>71284</v>
      </c>
      <c r="D61" s="41">
        <f t="shared" si="6"/>
        <v>8</v>
      </c>
      <c r="E61" s="42" t="str">
        <f t="shared" si="2"/>
        <v>HUELVA</v>
      </c>
      <c r="F61" s="42">
        <f t="shared" si="7"/>
        <v>347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40448</v>
      </c>
      <c r="C62" s="41">
        <f t="shared" si="5"/>
        <v>33447</v>
      </c>
      <c r="D62" s="41">
        <f t="shared" si="6"/>
        <v>12</v>
      </c>
      <c r="E62" s="42" t="str">
        <f t="shared" si="2"/>
        <v>FERROL-SAN CIBRAO</v>
      </c>
      <c r="F62" s="42">
        <f t="shared" si="7"/>
        <v>227</v>
      </c>
      <c r="G62" s="42">
        <f t="shared" si="8"/>
        <v>216</v>
      </c>
    </row>
    <row r="63" spans="1:7" x14ac:dyDescent="0.25">
      <c r="A63" s="42" t="str">
        <f t="shared" si="3"/>
        <v>VALENCIA</v>
      </c>
      <c r="B63" s="41">
        <f t="shared" si="4"/>
        <v>1083817</v>
      </c>
      <c r="C63" s="41">
        <f t="shared" si="5"/>
        <v>1016488</v>
      </c>
      <c r="D63" s="41">
        <f t="shared" si="6"/>
        <v>1</v>
      </c>
      <c r="E63" s="42" t="str">
        <f t="shared" si="2"/>
        <v>VILAGARCIA</v>
      </c>
      <c r="F63" s="42">
        <f t="shared" si="7"/>
        <v>31</v>
      </c>
      <c r="G63" s="42">
        <f t="shared" si="8"/>
        <v>589</v>
      </c>
    </row>
    <row r="64" spans="1:7" x14ac:dyDescent="0.25">
      <c r="A64" s="42" t="str">
        <f t="shared" si="3"/>
        <v>VIGO</v>
      </c>
      <c r="B64" s="41">
        <f t="shared" si="4"/>
        <v>108287.5</v>
      </c>
      <c r="C64" s="41">
        <f t="shared" si="5"/>
        <v>100015.5</v>
      </c>
      <c r="D64" s="41">
        <f t="shared" si="6"/>
        <v>7</v>
      </c>
      <c r="E64" s="42" t="str">
        <f t="shared" si="2"/>
        <v>AVILES</v>
      </c>
      <c r="F64" s="42">
        <f t="shared" si="7"/>
        <v>4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26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13" sqref="D13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5909</v>
      </c>
      <c r="C7" s="9">
        <v>3435</v>
      </c>
      <c r="D7" s="9">
        <v>30475</v>
      </c>
      <c r="E7" s="9">
        <v>42889</v>
      </c>
      <c r="F7" s="10">
        <f>((E7*100)/D7)-100</f>
        <v>40.735028712059062</v>
      </c>
      <c r="G7" s="1"/>
      <c r="H7" s="1"/>
      <c r="I7" s="1"/>
    </row>
    <row r="8" spans="1:12" x14ac:dyDescent="0.25">
      <c r="A8" s="11" t="s">
        <v>45</v>
      </c>
      <c r="B8" s="12">
        <v>24381</v>
      </c>
      <c r="C8" s="12">
        <v>28759</v>
      </c>
      <c r="D8" s="12">
        <v>105071</v>
      </c>
      <c r="E8" s="12">
        <v>132638</v>
      </c>
      <c r="F8" s="13">
        <f t="shared" ref="F8:F35" si="0">((E8*100)/D8)-100</f>
        <v>26.236544812555323</v>
      </c>
      <c r="G8" s="1"/>
      <c r="H8" s="1"/>
      <c r="I8" s="1"/>
    </row>
    <row r="9" spans="1:12" x14ac:dyDescent="0.25">
      <c r="A9" s="8" t="s">
        <v>46</v>
      </c>
      <c r="B9" s="9">
        <v>79152</v>
      </c>
      <c r="C9" s="9">
        <v>91344</v>
      </c>
      <c r="D9" s="9">
        <v>282443</v>
      </c>
      <c r="E9" s="9">
        <v>286901</v>
      </c>
      <c r="F9" s="10">
        <f t="shared" si="0"/>
        <v>1.5783715652361678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366197</v>
      </c>
      <c r="C11" s="9">
        <v>359630</v>
      </c>
      <c r="D11" s="9">
        <v>1865259</v>
      </c>
      <c r="E11" s="9">
        <v>1760344</v>
      </c>
      <c r="F11" s="10">
        <f t="shared" si="0"/>
        <v>-5.6246880460032571</v>
      </c>
      <c r="G11" s="1"/>
      <c r="H11" s="1"/>
      <c r="I11" s="1"/>
    </row>
    <row r="12" spans="1:12" x14ac:dyDescent="0.25">
      <c r="A12" s="11" t="s">
        <v>49</v>
      </c>
      <c r="B12" s="12">
        <v>27104</v>
      </c>
      <c r="C12" s="12">
        <v>24686</v>
      </c>
      <c r="D12" s="12">
        <v>122858</v>
      </c>
      <c r="E12" s="12">
        <v>163288</v>
      </c>
      <c r="F12" s="13">
        <f t="shared" si="0"/>
        <v>32.90790994481435</v>
      </c>
      <c r="G12" s="1"/>
      <c r="H12" s="1"/>
      <c r="I12" s="1"/>
    </row>
    <row r="13" spans="1:12" x14ac:dyDescent="0.25">
      <c r="A13" s="8" t="s">
        <v>50</v>
      </c>
      <c r="B13" s="9">
        <v>691438</v>
      </c>
      <c r="C13" s="9">
        <v>567506</v>
      </c>
      <c r="D13" s="9">
        <v>1990086</v>
      </c>
      <c r="E13" s="9">
        <v>1696351</v>
      </c>
      <c r="F13" s="10">
        <f t="shared" si="0"/>
        <v>-14.759914898150129</v>
      </c>
      <c r="G13" s="1"/>
      <c r="H13" s="1"/>
      <c r="I13" s="1"/>
    </row>
    <row r="14" spans="1:12" x14ac:dyDescent="0.25">
      <c r="A14" s="11" t="s">
        <v>51</v>
      </c>
      <c r="B14" s="12">
        <v>383959</v>
      </c>
      <c r="C14" s="12">
        <v>386254</v>
      </c>
      <c r="D14" s="12">
        <v>1330652</v>
      </c>
      <c r="E14" s="12">
        <v>1444435</v>
      </c>
      <c r="F14" s="13">
        <f t="shared" si="0"/>
        <v>8.5509209019337931</v>
      </c>
      <c r="G14" s="1"/>
      <c r="H14" s="1"/>
      <c r="I14" s="1"/>
    </row>
    <row r="15" spans="1:12" x14ac:dyDescent="0.25">
      <c r="A15" s="8" t="s">
        <v>52</v>
      </c>
      <c r="B15" s="9">
        <v>19431</v>
      </c>
      <c r="C15" s="9">
        <v>13542</v>
      </c>
      <c r="D15" s="9">
        <v>79724</v>
      </c>
      <c r="E15" s="9">
        <v>45980</v>
      </c>
      <c r="F15" s="10">
        <f t="shared" si="0"/>
        <v>-42.326024785510008</v>
      </c>
      <c r="G15" s="1"/>
      <c r="H15" s="1"/>
      <c r="I15" s="1"/>
    </row>
    <row r="16" spans="1:12" x14ac:dyDescent="0.25">
      <c r="A16" s="11" t="s">
        <v>53</v>
      </c>
      <c r="B16" s="12">
        <v>7158</v>
      </c>
      <c r="C16" s="12">
        <v>5164</v>
      </c>
      <c r="D16" s="12">
        <v>37966</v>
      </c>
      <c r="E16" s="12">
        <v>29991</v>
      </c>
      <c r="F16" s="13">
        <f t="shared" si="0"/>
        <v>-21.005636622240957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163582</v>
      </c>
      <c r="C18" s="12">
        <v>152915</v>
      </c>
      <c r="D18" s="12">
        <v>872249</v>
      </c>
      <c r="E18" s="12">
        <v>825497</v>
      </c>
      <c r="F18" s="13">
        <f t="shared" si="0"/>
        <v>-5.3599373573371878</v>
      </c>
      <c r="G18" s="1"/>
      <c r="H18" s="1"/>
      <c r="I18" s="1"/>
    </row>
    <row r="19" spans="1:9" x14ac:dyDescent="0.25">
      <c r="A19" s="8" t="s">
        <v>56</v>
      </c>
      <c r="B19" s="9">
        <v>3</v>
      </c>
      <c r="C19" s="9">
        <v>0</v>
      </c>
      <c r="D19" s="9">
        <v>3</v>
      </c>
      <c r="E19" s="9">
        <v>4948</v>
      </c>
      <c r="F19" s="10">
        <f t="shared" si="0"/>
        <v>164833.33333333334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5232</v>
      </c>
      <c r="D20" s="12">
        <v>2244</v>
      </c>
      <c r="E20" s="12">
        <v>21111</v>
      </c>
      <c r="F20" s="13">
        <f t="shared" si="0"/>
        <v>840.77540106951869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3893</v>
      </c>
      <c r="D21" s="9">
        <v>0</v>
      </c>
      <c r="E21" s="9">
        <v>5426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74012</v>
      </c>
      <c r="C22" s="12">
        <v>74361</v>
      </c>
      <c r="D22" s="12">
        <v>643740</v>
      </c>
      <c r="E22" s="12">
        <v>763405</v>
      </c>
      <c r="F22" s="13">
        <f t="shared" si="0"/>
        <v>18.589026625656317</v>
      </c>
      <c r="G22" s="1"/>
      <c r="H22" s="1"/>
      <c r="I22" s="1"/>
    </row>
    <row r="23" spans="1:9" x14ac:dyDescent="0.25">
      <c r="A23" s="8" t="s">
        <v>60</v>
      </c>
      <c r="B23" s="9">
        <v>59572</v>
      </c>
      <c r="C23" s="9">
        <v>70064</v>
      </c>
      <c r="D23" s="9">
        <v>314789</v>
      </c>
      <c r="E23" s="9">
        <v>367035</v>
      </c>
      <c r="F23" s="10">
        <f t="shared" si="0"/>
        <v>16.597149201528637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54854</v>
      </c>
      <c r="C25" s="9">
        <v>53892</v>
      </c>
      <c r="D25" s="9">
        <v>266463</v>
      </c>
      <c r="E25" s="9">
        <v>240504</v>
      </c>
      <c r="F25" s="10">
        <f t="shared" si="0"/>
        <v>-9.7420655025275522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1292</v>
      </c>
      <c r="D26" s="12">
        <v>952</v>
      </c>
      <c r="E26" s="12">
        <v>3414</v>
      </c>
      <c r="F26" s="13">
        <f t="shared" si="0"/>
        <v>258.61344537815125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309274</v>
      </c>
      <c r="C28" s="12">
        <v>323412</v>
      </c>
      <c r="D28" s="12">
        <v>2110809</v>
      </c>
      <c r="E28" s="12">
        <v>2198003</v>
      </c>
      <c r="F28" s="13">
        <f t="shared" si="0"/>
        <v>4.1308332492423574</v>
      </c>
      <c r="G28" s="1"/>
      <c r="H28" s="1"/>
      <c r="I28" s="1"/>
    </row>
    <row r="29" spans="1:9" x14ac:dyDescent="0.25">
      <c r="A29" s="8" t="s">
        <v>66</v>
      </c>
      <c r="B29" s="9">
        <v>23022</v>
      </c>
      <c r="C29" s="9">
        <v>22491</v>
      </c>
      <c r="D29" s="9">
        <v>93080</v>
      </c>
      <c r="E29" s="9">
        <v>97627</v>
      </c>
      <c r="F29" s="10">
        <f t="shared" si="0"/>
        <v>4.8850451224752902</v>
      </c>
      <c r="G29" s="1"/>
      <c r="H29" s="1"/>
      <c r="I29" s="1"/>
    </row>
    <row r="30" spans="1:9" x14ac:dyDescent="0.25">
      <c r="A30" s="11" t="s">
        <v>67</v>
      </c>
      <c r="B30" s="12">
        <v>1024</v>
      </c>
      <c r="C30" s="12">
        <v>2384</v>
      </c>
      <c r="D30" s="12">
        <v>5438</v>
      </c>
      <c r="E30" s="12">
        <v>7314</v>
      </c>
      <c r="F30" s="13">
        <f t="shared" si="0"/>
        <v>34.497977197499068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49902</v>
      </c>
      <c r="C32" s="12">
        <v>73003</v>
      </c>
      <c r="D32" s="12">
        <v>195097</v>
      </c>
      <c r="E32" s="12">
        <v>243124</v>
      </c>
      <c r="F32" s="13">
        <f t="shared" si="0"/>
        <v>24.616985397007639</v>
      </c>
      <c r="G32" s="1"/>
      <c r="H32" s="1"/>
      <c r="I32" s="1"/>
    </row>
    <row r="33" spans="1:9" x14ac:dyDescent="0.25">
      <c r="A33" s="8" t="s">
        <v>70</v>
      </c>
      <c r="B33" s="9">
        <v>14898</v>
      </c>
      <c r="C33" s="9">
        <v>24241</v>
      </c>
      <c r="D33" s="9">
        <v>84033</v>
      </c>
      <c r="E33" s="9">
        <v>109600</v>
      </c>
      <c r="F33" s="10">
        <f t="shared" si="0"/>
        <v>30.424952102150343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2354872</v>
      </c>
      <c r="C35" s="15">
        <f t="shared" ref="C35:E35" si="1">SUM(C7:C34)</f>
        <v>2287500</v>
      </c>
      <c r="D35" s="15">
        <f t="shared" si="1"/>
        <v>10436122</v>
      </c>
      <c r="E35" s="15">
        <f t="shared" si="1"/>
        <v>10491276</v>
      </c>
      <c r="F35" s="16">
        <f t="shared" si="0"/>
        <v>0.52849133040031404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42889</v>
      </c>
      <c r="C38" s="41">
        <f>D7</f>
        <v>30475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2198003</v>
      </c>
      <c r="G38" s="42">
        <f>LOOKUP(E38,$A$38:$A$65,$C$38:$C$65)</f>
        <v>2110809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132638</v>
      </c>
      <c r="C39" s="41">
        <f t="shared" ref="C39:C65" si="5">D8</f>
        <v>105071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1760344</v>
      </c>
      <c r="G39" s="42">
        <f t="shared" ref="G39:G65" si="8">LOOKUP(E39,$A$38:$A$65,$C$38:$C$65)</f>
        <v>1865259</v>
      </c>
    </row>
    <row r="40" spans="1:9" x14ac:dyDescent="0.25">
      <c r="A40" s="42" t="str">
        <f t="shared" si="3"/>
        <v>ALMERIA</v>
      </c>
      <c r="B40" s="41">
        <f t="shared" si="4"/>
        <v>286901</v>
      </c>
      <c r="C40" s="41">
        <f t="shared" si="5"/>
        <v>282443</v>
      </c>
      <c r="D40" s="41">
        <f t="shared" si="6"/>
        <v>8</v>
      </c>
      <c r="E40" s="42" t="str">
        <f t="shared" si="2"/>
        <v>BALEARES</v>
      </c>
      <c r="F40" s="42">
        <f t="shared" si="7"/>
        <v>1696351</v>
      </c>
      <c r="G40" s="42">
        <f t="shared" si="8"/>
        <v>1990086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1444435</v>
      </c>
      <c r="G41" s="42">
        <f t="shared" si="8"/>
        <v>1330652</v>
      </c>
    </row>
    <row r="42" spans="1:9" x14ac:dyDescent="0.25">
      <c r="A42" s="42" t="str">
        <f t="shared" si="3"/>
        <v>BAHIA DE ALGECIRAS</v>
      </c>
      <c r="B42" s="41">
        <f t="shared" si="4"/>
        <v>1760344</v>
      </c>
      <c r="C42" s="41">
        <f t="shared" si="5"/>
        <v>1865259</v>
      </c>
      <c r="D42" s="41">
        <f t="shared" si="6"/>
        <v>2</v>
      </c>
      <c r="E42" s="42" t="str">
        <f t="shared" si="2"/>
        <v>CEUTA</v>
      </c>
      <c r="F42" s="42">
        <f t="shared" si="7"/>
        <v>825497</v>
      </c>
      <c r="G42" s="42">
        <f t="shared" si="8"/>
        <v>872249</v>
      </c>
    </row>
    <row r="43" spans="1:9" x14ac:dyDescent="0.25">
      <c r="A43" s="42" t="str">
        <f t="shared" si="3"/>
        <v>BAHIA DE CADIZ</v>
      </c>
      <c r="B43" s="41">
        <f t="shared" si="4"/>
        <v>163288</v>
      </c>
      <c r="C43" s="41">
        <f t="shared" si="5"/>
        <v>122858</v>
      </c>
      <c r="D43" s="41">
        <f t="shared" si="6"/>
        <v>11</v>
      </c>
      <c r="E43" s="42" t="str">
        <f t="shared" si="2"/>
        <v>LAS PALMAS</v>
      </c>
      <c r="F43" s="42">
        <f t="shared" si="7"/>
        <v>763405</v>
      </c>
      <c r="G43" s="42">
        <f t="shared" si="8"/>
        <v>643740</v>
      </c>
    </row>
    <row r="44" spans="1:9" x14ac:dyDescent="0.25">
      <c r="A44" s="42" t="str">
        <f t="shared" si="3"/>
        <v>BALEARES</v>
      </c>
      <c r="B44" s="41">
        <f t="shared" si="4"/>
        <v>1696351</v>
      </c>
      <c r="C44" s="41">
        <f t="shared" si="5"/>
        <v>1990086</v>
      </c>
      <c r="D44" s="41">
        <f t="shared" si="6"/>
        <v>3</v>
      </c>
      <c r="E44" s="42" t="str">
        <f t="shared" si="2"/>
        <v>MALAGA</v>
      </c>
      <c r="F44" s="42">
        <f t="shared" si="7"/>
        <v>367035</v>
      </c>
      <c r="G44" s="42">
        <f t="shared" si="8"/>
        <v>314789</v>
      </c>
    </row>
    <row r="45" spans="1:9" x14ac:dyDescent="0.25">
      <c r="A45" s="42" t="str">
        <f t="shared" si="3"/>
        <v>BARCELONA</v>
      </c>
      <c r="B45" s="41">
        <f t="shared" si="4"/>
        <v>1444435</v>
      </c>
      <c r="C45" s="41">
        <f t="shared" si="5"/>
        <v>1330652</v>
      </c>
      <c r="D45" s="41">
        <f t="shared" si="6"/>
        <v>4</v>
      </c>
      <c r="E45" s="42" t="str">
        <f t="shared" si="2"/>
        <v>ALMERIA</v>
      </c>
      <c r="F45" s="42">
        <f t="shared" si="7"/>
        <v>286901</v>
      </c>
      <c r="G45" s="42">
        <f t="shared" si="8"/>
        <v>282443</v>
      </c>
    </row>
    <row r="46" spans="1:9" x14ac:dyDescent="0.25">
      <c r="A46" s="42" t="str">
        <f t="shared" si="3"/>
        <v>BILBAO</v>
      </c>
      <c r="B46" s="41">
        <f t="shared" si="4"/>
        <v>45980</v>
      </c>
      <c r="C46" s="41">
        <f t="shared" si="5"/>
        <v>79724</v>
      </c>
      <c r="D46" s="41">
        <f t="shared" si="6"/>
        <v>15</v>
      </c>
      <c r="E46" s="42" t="str">
        <f t="shared" si="2"/>
        <v>VALENCIA</v>
      </c>
      <c r="F46" s="42">
        <f t="shared" si="7"/>
        <v>243124</v>
      </c>
      <c r="G46" s="42">
        <f t="shared" si="8"/>
        <v>195097</v>
      </c>
    </row>
    <row r="47" spans="1:9" x14ac:dyDescent="0.25">
      <c r="A47" s="42" t="str">
        <f t="shared" si="3"/>
        <v>CARTAGENA</v>
      </c>
      <c r="B47" s="41">
        <f t="shared" si="4"/>
        <v>29991</v>
      </c>
      <c r="C47" s="41">
        <f t="shared" si="5"/>
        <v>37966</v>
      </c>
      <c r="D47" s="41">
        <f t="shared" si="6"/>
        <v>17</v>
      </c>
      <c r="E47" s="42" t="str">
        <f t="shared" si="2"/>
        <v>MELILLA</v>
      </c>
      <c r="F47" s="42">
        <f t="shared" si="7"/>
        <v>240504</v>
      </c>
      <c r="G47" s="42">
        <f t="shared" si="8"/>
        <v>266463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BAHIA DE CADIZ</v>
      </c>
      <c r="F48" s="42">
        <f t="shared" si="7"/>
        <v>163288</v>
      </c>
      <c r="G48" s="42">
        <f t="shared" si="8"/>
        <v>122858</v>
      </c>
    </row>
    <row r="49" spans="1:7" x14ac:dyDescent="0.25">
      <c r="A49" s="42" t="str">
        <f t="shared" si="3"/>
        <v>CEUTA</v>
      </c>
      <c r="B49" s="41">
        <f t="shared" si="4"/>
        <v>825497</v>
      </c>
      <c r="C49" s="41">
        <f t="shared" si="5"/>
        <v>872249</v>
      </c>
      <c r="D49" s="41">
        <f t="shared" si="6"/>
        <v>5</v>
      </c>
      <c r="E49" s="42" t="str">
        <f t="shared" si="2"/>
        <v>ALICANTE</v>
      </c>
      <c r="F49" s="42">
        <f t="shared" si="7"/>
        <v>132638</v>
      </c>
      <c r="G49" s="42">
        <f t="shared" si="8"/>
        <v>105071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3</v>
      </c>
      <c r="D50" s="41">
        <f t="shared" si="6"/>
        <v>21</v>
      </c>
      <c r="E50" s="42" t="str">
        <f t="shared" si="2"/>
        <v>VIGO</v>
      </c>
      <c r="F50" s="42">
        <f t="shared" si="7"/>
        <v>109600</v>
      </c>
      <c r="G50" s="42">
        <f t="shared" si="8"/>
        <v>84033</v>
      </c>
    </row>
    <row r="51" spans="1:7" x14ac:dyDescent="0.25">
      <c r="A51" s="42" t="str">
        <f t="shared" si="3"/>
        <v>GIJON</v>
      </c>
      <c r="B51" s="41">
        <f t="shared" si="4"/>
        <v>21111</v>
      </c>
      <c r="C51" s="41">
        <f t="shared" si="5"/>
        <v>2244</v>
      </c>
      <c r="D51" s="41">
        <f t="shared" si="6"/>
        <v>18</v>
      </c>
      <c r="E51" s="42" t="str">
        <f t="shared" si="2"/>
        <v>SANTANDER</v>
      </c>
      <c r="F51" s="42">
        <f t="shared" si="7"/>
        <v>97627</v>
      </c>
      <c r="G51" s="42">
        <f t="shared" si="8"/>
        <v>93080</v>
      </c>
    </row>
    <row r="52" spans="1:7" x14ac:dyDescent="0.25">
      <c r="A52" s="42" t="str">
        <f t="shared" si="3"/>
        <v>HUELVA</v>
      </c>
      <c r="B52" s="41">
        <f t="shared" si="4"/>
        <v>5426</v>
      </c>
      <c r="C52" s="41">
        <f t="shared" si="5"/>
        <v>0</v>
      </c>
      <c r="D52" s="41">
        <f t="shared" si="6"/>
        <v>20</v>
      </c>
      <c r="E52" s="42" t="str">
        <f t="shared" si="2"/>
        <v>BILBAO</v>
      </c>
      <c r="F52" s="42">
        <f t="shared" si="7"/>
        <v>45980</v>
      </c>
      <c r="G52" s="42">
        <f t="shared" si="8"/>
        <v>79724</v>
      </c>
    </row>
    <row r="53" spans="1:7" x14ac:dyDescent="0.25">
      <c r="A53" s="42" t="str">
        <f t="shared" si="3"/>
        <v>LAS PALMAS</v>
      </c>
      <c r="B53" s="41">
        <f t="shared" si="4"/>
        <v>763405</v>
      </c>
      <c r="C53" s="41">
        <f t="shared" si="5"/>
        <v>643740</v>
      </c>
      <c r="D53" s="41">
        <f t="shared" si="6"/>
        <v>6</v>
      </c>
      <c r="E53" s="42" t="str">
        <f t="shared" si="2"/>
        <v>A CORUÑA</v>
      </c>
      <c r="F53" s="42">
        <f t="shared" si="7"/>
        <v>42889</v>
      </c>
      <c r="G53" s="42">
        <f t="shared" si="8"/>
        <v>30475</v>
      </c>
    </row>
    <row r="54" spans="1:7" x14ac:dyDescent="0.25">
      <c r="A54" s="42" t="str">
        <f t="shared" si="3"/>
        <v>MALAGA</v>
      </c>
      <c r="B54" s="41">
        <f t="shared" si="4"/>
        <v>367035</v>
      </c>
      <c r="C54" s="41">
        <f t="shared" si="5"/>
        <v>314789</v>
      </c>
      <c r="D54" s="41">
        <f t="shared" si="6"/>
        <v>7</v>
      </c>
      <c r="E54" s="42" t="str">
        <f t="shared" si="2"/>
        <v>CARTAGENA</v>
      </c>
      <c r="F54" s="42">
        <f t="shared" si="7"/>
        <v>29991</v>
      </c>
      <c r="G54" s="42">
        <f t="shared" si="8"/>
        <v>37966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21111</v>
      </c>
      <c r="G55" s="42">
        <f t="shared" si="8"/>
        <v>2244</v>
      </c>
    </row>
    <row r="56" spans="1:7" x14ac:dyDescent="0.25">
      <c r="A56" s="42" t="str">
        <f t="shared" si="3"/>
        <v>MELILLA</v>
      </c>
      <c r="B56" s="41">
        <f t="shared" si="4"/>
        <v>240504</v>
      </c>
      <c r="C56" s="41">
        <f t="shared" si="5"/>
        <v>266463</v>
      </c>
      <c r="D56" s="41">
        <f t="shared" si="6"/>
        <v>10</v>
      </c>
      <c r="E56" s="42" t="str">
        <f t="shared" si="2"/>
        <v>SEVILLA</v>
      </c>
      <c r="F56" s="42">
        <f t="shared" si="9"/>
        <v>7314</v>
      </c>
      <c r="G56" s="42">
        <f t="shared" si="8"/>
        <v>5438</v>
      </c>
    </row>
    <row r="57" spans="1:7" x14ac:dyDescent="0.25">
      <c r="A57" s="42" t="str">
        <f t="shared" si="3"/>
        <v>MOTRIL</v>
      </c>
      <c r="B57" s="41">
        <f t="shared" si="4"/>
        <v>3414</v>
      </c>
      <c r="C57" s="41">
        <f t="shared" si="5"/>
        <v>952</v>
      </c>
      <c r="D57" s="41">
        <f t="shared" si="6"/>
        <v>22</v>
      </c>
      <c r="E57" s="42" t="str">
        <f t="shared" si="2"/>
        <v>HUELVA</v>
      </c>
      <c r="F57" s="42">
        <f t="shared" si="9"/>
        <v>5426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4948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2198003</v>
      </c>
      <c r="C59" s="41">
        <f t="shared" si="5"/>
        <v>2110809</v>
      </c>
      <c r="D59" s="41">
        <f t="shared" si="6"/>
        <v>1</v>
      </c>
      <c r="E59" s="42" t="str">
        <f t="shared" si="2"/>
        <v>MOTRIL</v>
      </c>
      <c r="F59" s="42">
        <f t="shared" si="9"/>
        <v>3414</v>
      </c>
      <c r="G59" s="42">
        <f t="shared" si="8"/>
        <v>952</v>
      </c>
    </row>
    <row r="60" spans="1:7" x14ac:dyDescent="0.25">
      <c r="A60" s="42" t="str">
        <f t="shared" si="3"/>
        <v>SANTANDER</v>
      </c>
      <c r="B60" s="41">
        <f t="shared" si="4"/>
        <v>97627</v>
      </c>
      <c r="C60" s="41">
        <f t="shared" si="5"/>
        <v>93080</v>
      </c>
      <c r="D60" s="41">
        <f t="shared" si="6"/>
        <v>14</v>
      </c>
      <c r="E60" s="42" t="str">
        <f t="shared" si="2"/>
        <v>VILAGARCIA</v>
      </c>
      <c r="F60" s="42">
        <f t="shared" si="9"/>
        <v>1451</v>
      </c>
      <c r="G60" s="42">
        <f t="shared" si="8"/>
        <v>1966</v>
      </c>
    </row>
    <row r="61" spans="1:7" x14ac:dyDescent="0.25">
      <c r="A61" s="42" t="str">
        <f t="shared" si="3"/>
        <v>SEVILLA</v>
      </c>
      <c r="B61" s="41">
        <f t="shared" si="4"/>
        <v>7314</v>
      </c>
      <c r="C61" s="41">
        <f t="shared" si="5"/>
        <v>5438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243124</v>
      </c>
      <c r="C63" s="41">
        <f t="shared" si="5"/>
        <v>195097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109600</v>
      </c>
      <c r="C64" s="41">
        <f t="shared" si="5"/>
        <v>84033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23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5909</v>
      </c>
      <c r="C7" s="9">
        <v>3435</v>
      </c>
      <c r="D7" s="9">
        <v>30475</v>
      </c>
      <c r="E7" s="9">
        <v>42889</v>
      </c>
      <c r="F7" s="10">
        <f>((E7*100)/D7)-100</f>
        <v>40.735028712059062</v>
      </c>
      <c r="G7" s="1"/>
      <c r="H7" s="1"/>
      <c r="I7" s="1"/>
    </row>
    <row r="8" spans="1:12" x14ac:dyDescent="0.25">
      <c r="A8" s="11" t="s">
        <v>45</v>
      </c>
      <c r="B8" s="12">
        <v>1687</v>
      </c>
      <c r="C8" s="12">
        <v>5610</v>
      </c>
      <c r="D8" s="12">
        <v>24688</v>
      </c>
      <c r="E8" s="12">
        <v>47466</v>
      </c>
      <c r="F8" s="13">
        <f t="shared" ref="F8:F35" si="0">((E8*100)/D8)-100</f>
        <v>92.263447828904731</v>
      </c>
      <c r="G8" s="1"/>
      <c r="H8" s="1"/>
      <c r="I8" s="1"/>
    </row>
    <row r="9" spans="1:12" x14ac:dyDescent="0.25">
      <c r="A9" s="8" t="s">
        <v>46</v>
      </c>
      <c r="B9" s="9">
        <v>6095</v>
      </c>
      <c r="C9" s="9">
        <v>5758</v>
      </c>
      <c r="D9" s="9">
        <v>21822</v>
      </c>
      <c r="E9" s="9">
        <v>16320</v>
      </c>
      <c r="F9" s="10">
        <f t="shared" si="0"/>
        <v>-25.213087709650807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37</v>
      </c>
      <c r="C11" s="9">
        <v>0</v>
      </c>
      <c r="D11" s="9">
        <v>37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49</v>
      </c>
      <c r="B12" s="12">
        <v>25346</v>
      </c>
      <c r="C12" s="12">
        <v>22979</v>
      </c>
      <c r="D12" s="12">
        <v>114026</v>
      </c>
      <c r="E12" s="12">
        <v>155049</v>
      </c>
      <c r="F12" s="13">
        <f t="shared" si="0"/>
        <v>35.976882465402639</v>
      </c>
      <c r="G12" s="1"/>
      <c r="H12" s="1"/>
      <c r="I12" s="1"/>
    </row>
    <row r="13" spans="1:12" x14ac:dyDescent="0.25">
      <c r="A13" s="8" t="s">
        <v>50</v>
      </c>
      <c r="B13" s="9">
        <v>187183</v>
      </c>
      <c r="C13" s="9">
        <v>193835</v>
      </c>
      <c r="D13" s="9">
        <v>545767</v>
      </c>
      <c r="E13" s="9">
        <v>554684</v>
      </c>
      <c r="F13" s="10">
        <f t="shared" si="0"/>
        <v>1.633847411074683</v>
      </c>
      <c r="G13" s="1"/>
      <c r="H13" s="1"/>
      <c r="I13" s="1"/>
    </row>
    <row r="14" spans="1:12" x14ac:dyDescent="0.25">
      <c r="A14" s="11" t="s">
        <v>51</v>
      </c>
      <c r="B14" s="12">
        <v>271369</v>
      </c>
      <c r="C14" s="12">
        <v>279974</v>
      </c>
      <c r="D14" s="12">
        <v>905671</v>
      </c>
      <c r="E14" s="12">
        <v>999845</v>
      </c>
      <c r="F14" s="13">
        <f t="shared" si="0"/>
        <v>10.398257203774875</v>
      </c>
      <c r="G14" s="1"/>
      <c r="H14" s="1"/>
      <c r="I14" s="1"/>
    </row>
    <row r="15" spans="1:12" x14ac:dyDescent="0.25">
      <c r="A15" s="8" t="s">
        <v>52</v>
      </c>
      <c r="B15" s="9">
        <v>5330</v>
      </c>
      <c r="C15" s="9">
        <v>4415</v>
      </c>
      <c r="D15" s="9">
        <v>19308</v>
      </c>
      <c r="E15" s="9">
        <v>23725</v>
      </c>
      <c r="F15" s="10">
        <f t="shared" si="0"/>
        <v>22.876527864097781</v>
      </c>
      <c r="G15" s="1"/>
      <c r="H15" s="1"/>
      <c r="I15" s="1"/>
    </row>
    <row r="16" spans="1:12" x14ac:dyDescent="0.25">
      <c r="A16" s="11" t="s">
        <v>53</v>
      </c>
      <c r="B16" s="12">
        <v>7158</v>
      </c>
      <c r="C16" s="12">
        <v>5164</v>
      </c>
      <c r="D16" s="12">
        <v>37966</v>
      </c>
      <c r="E16" s="12">
        <v>29991</v>
      </c>
      <c r="F16" s="13">
        <f t="shared" si="0"/>
        <v>-21.005636622240957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725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603</v>
      </c>
      <c r="C18" s="12">
        <v>1211</v>
      </c>
      <c r="D18" s="12">
        <v>2613</v>
      </c>
      <c r="E18" s="12">
        <v>1511</v>
      </c>
      <c r="F18" s="13">
        <f t="shared" si="0"/>
        <v>-42.173746651358591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4948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3849</v>
      </c>
      <c r="D20" s="12">
        <v>2244</v>
      </c>
      <c r="E20" s="12">
        <v>13897</v>
      </c>
      <c r="F20" s="13">
        <f t="shared" si="0"/>
        <v>519.29590017825308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8799</v>
      </c>
      <c r="C22" s="12">
        <v>10216</v>
      </c>
      <c r="D22" s="12">
        <v>298345</v>
      </c>
      <c r="E22" s="12">
        <v>408117</v>
      </c>
      <c r="F22" s="13">
        <f t="shared" si="0"/>
        <v>36.793644941259288</v>
      </c>
      <c r="G22" s="1"/>
      <c r="H22" s="1"/>
      <c r="I22" s="1"/>
    </row>
    <row r="23" spans="1:9" x14ac:dyDescent="0.25">
      <c r="A23" s="8" t="s">
        <v>60</v>
      </c>
      <c r="B23" s="9">
        <v>32580</v>
      </c>
      <c r="C23" s="9">
        <v>42386</v>
      </c>
      <c r="D23" s="9">
        <v>182912</v>
      </c>
      <c r="E23" s="9">
        <v>243794</v>
      </c>
      <c r="F23" s="10">
        <f t="shared" si="0"/>
        <v>33.28485829251224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379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1292</v>
      </c>
      <c r="D26" s="12">
        <v>952</v>
      </c>
      <c r="E26" s="12">
        <v>3414</v>
      </c>
      <c r="F26" s="13">
        <f t="shared" si="0"/>
        <v>258.61344537815125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8788</v>
      </c>
      <c r="C28" s="12">
        <v>14232</v>
      </c>
      <c r="D28" s="12">
        <v>332438</v>
      </c>
      <c r="E28" s="12">
        <v>411187</v>
      </c>
      <c r="F28" s="13">
        <f t="shared" si="0"/>
        <v>23.688326845908108</v>
      </c>
      <c r="G28" s="1"/>
      <c r="H28" s="1"/>
      <c r="I28" s="1"/>
    </row>
    <row r="29" spans="1:9" x14ac:dyDescent="0.25">
      <c r="A29" s="8" t="s">
        <v>66</v>
      </c>
      <c r="B29" s="9">
        <v>181</v>
      </c>
      <c r="C29" s="9">
        <v>979</v>
      </c>
      <c r="D29" s="9">
        <v>8027</v>
      </c>
      <c r="E29" s="9">
        <v>7400</v>
      </c>
      <c r="F29" s="10">
        <f t="shared" si="0"/>
        <v>-7.8111374112370697</v>
      </c>
      <c r="G29" s="1"/>
      <c r="H29" s="1"/>
      <c r="I29" s="1"/>
    </row>
    <row r="30" spans="1:9" x14ac:dyDescent="0.25">
      <c r="A30" s="11" t="s">
        <v>67</v>
      </c>
      <c r="B30" s="12">
        <v>1024</v>
      </c>
      <c r="C30" s="12">
        <v>2384</v>
      </c>
      <c r="D30" s="12">
        <v>5438</v>
      </c>
      <c r="E30" s="12">
        <v>7314</v>
      </c>
      <c r="F30" s="13">
        <f t="shared" si="0"/>
        <v>34.497977197499068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23268</v>
      </c>
      <c r="C32" s="12">
        <v>43480</v>
      </c>
      <c r="D32" s="12">
        <v>99502</v>
      </c>
      <c r="E32" s="12">
        <v>117776</v>
      </c>
      <c r="F32" s="13">
        <f t="shared" si="0"/>
        <v>18.365459990753948</v>
      </c>
      <c r="G32" s="1"/>
      <c r="H32" s="1"/>
      <c r="I32" s="1"/>
    </row>
    <row r="33" spans="1:9" x14ac:dyDescent="0.25">
      <c r="A33" s="8" t="s">
        <v>70</v>
      </c>
      <c r="B33" s="9">
        <v>14898</v>
      </c>
      <c r="C33" s="9">
        <v>24241</v>
      </c>
      <c r="D33" s="9">
        <v>84033</v>
      </c>
      <c r="E33" s="9">
        <v>109600</v>
      </c>
      <c r="F33" s="10">
        <f t="shared" si="0"/>
        <v>30.424952102150343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1966</v>
      </c>
      <c r="E34" s="12">
        <v>1451</v>
      </c>
      <c r="F34" s="13">
        <f t="shared" si="0"/>
        <v>-26.195320447609362</v>
      </c>
      <c r="G34" s="1"/>
      <c r="H34" s="1"/>
      <c r="I34" s="1"/>
    </row>
    <row r="35" spans="1:9" x14ac:dyDescent="0.25">
      <c r="A35" s="14" t="s">
        <v>72</v>
      </c>
      <c r="B35" s="15">
        <f>SUM(B7:B34)</f>
        <v>600255</v>
      </c>
      <c r="C35" s="15">
        <f t="shared" ref="C35:E35" si="1">SUM(C7:C34)</f>
        <v>665440</v>
      </c>
      <c r="D35" s="15">
        <f t="shared" si="1"/>
        <v>2718955</v>
      </c>
      <c r="E35" s="15">
        <f t="shared" si="1"/>
        <v>3200757</v>
      </c>
      <c r="F35" s="16">
        <f t="shared" si="0"/>
        <v>17.720116736025417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42889</v>
      </c>
      <c r="C38" s="41">
        <f>D7</f>
        <v>30475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999845</v>
      </c>
      <c r="G38" s="42">
        <f>LOOKUP(E38,$A$38:$A$65,$C$38:$C$65)</f>
        <v>905671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47466</v>
      </c>
      <c r="C39" s="41">
        <f t="shared" ref="C39:C65" si="5">D8</f>
        <v>24688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554684</v>
      </c>
      <c r="G39" s="42">
        <f t="shared" ref="G39:G65" si="8">LOOKUP(E39,$A$38:$A$65,$C$38:$C$65)</f>
        <v>545767</v>
      </c>
    </row>
    <row r="40" spans="1:9" x14ac:dyDescent="0.25">
      <c r="A40" s="42" t="str">
        <f t="shared" si="3"/>
        <v>ALMERIA</v>
      </c>
      <c r="B40" s="41">
        <f t="shared" si="4"/>
        <v>16320</v>
      </c>
      <c r="C40" s="41">
        <f t="shared" si="5"/>
        <v>21822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411187</v>
      </c>
      <c r="G40" s="42">
        <f t="shared" si="8"/>
        <v>332438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408117</v>
      </c>
      <c r="G41" s="42">
        <f t="shared" si="8"/>
        <v>298345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37</v>
      </c>
      <c r="D42" s="41">
        <f t="shared" si="6"/>
        <v>28</v>
      </c>
      <c r="E42" s="42" t="str">
        <f t="shared" si="2"/>
        <v>MALAGA</v>
      </c>
      <c r="F42" s="42">
        <f t="shared" si="7"/>
        <v>243794</v>
      </c>
      <c r="G42" s="42">
        <f t="shared" si="8"/>
        <v>182912</v>
      </c>
    </row>
    <row r="43" spans="1:9" x14ac:dyDescent="0.25">
      <c r="A43" s="42" t="str">
        <f t="shared" si="3"/>
        <v>BAHIA DE CADIZ</v>
      </c>
      <c r="B43" s="41">
        <f t="shared" si="4"/>
        <v>155049</v>
      </c>
      <c r="C43" s="41">
        <f t="shared" si="5"/>
        <v>114026</v>
      </c>
      <c r="D43" s="41">
        <f t="shared" si="6"/>
        <v>6</v>
      </c>
      <c r="E43" s="42" t="str">
        <f t="shared" si="2"/>
        <v>BAHIA DE CADIZ</v>
      </c>
      <c r="F43" s="42">
        <f t="shared" si="7"/>
        <v>155049</v>
      </c>
      <c r="G43" s="42">
        <f t="shared" si="8"/>
        <v>114026</v>
      </c>
    </row>
    <row r="44" spans="1:9" x14ac:dyDescent="0.25">
      <c r="A44" s="42" t="str">
        <f t="shared" si="3"/>
        <v>BALEARES</v>
      </c>
      <c r="B44" s="41">
        <f t="shared" si="4"/>
        <v>554684</v>
      </c>
      <c r="C44" s="41">
        <f t="shared" si="5"/>
        <v>545767</v>
      </c>
      <c r="D44" s="41">
        <f t="shared" si="6"/>
        <v>2</v>
      </c>
      <c r="E44" s="42" t="str">
        <f t="shared" si="2"/>
        <v>VALENCIA</v>
      </c>
      <c r="F44" s="42">
        <f t="shared" si="7"/>
        <v>117776</v>
      </c>
      <c r="G44" s="42">
        <f t="shared" si="8"/>
        <v>99502</v>
      </c>
    </row>
    <row r="45" spans="1:9" x14ac:dyDescent="0.25">
      <c r="A45" s="42" t="str">
        <f t="shared" si="3"/>
        <v>BARCELONA</v>
      </c>
      <c r="B45" s="41">
        <f t="shared" si="4"/>
        <v>999845</v>
      </c>
      <c r="C45" s="41">
        <f t="shared" si="5"/>
        <v>905671</v>
      </c>
      <c r="D45" s="41">
        <f t="shared" si="6"/>
        <v>1</v>
      </c>
      <c r="E45" s="42" t="str">
        <f t="shared" si="2"/>
        <v>VIGO</v>
      </c>
      <c r="F45" s="42">
        <f t="shared" si="7"/>
        <v>109600</v>
      </c>
      <c r="G45" s="42">
        <f t="shared" si="8"/>
        <v>84033</v>
      </c>
    </row>
    <row r="46" spans="1:9" x14ac:dyDescent="0.25">
      <c r="A46" s="42" t="str">
        <f t="shared" si="3"/>
        <v>BILBAO</v>
      </c>
      <c r="B46" s="41">
        <f t="shared" si="4"/>
        <v>23725</v>
      </c>
      <c r="C46" s="41">
        <f t="shared" si="5"/>
        <v>19308</v>
      </c>
      <c r="D46" s="41">
        <f t="shared" si="6"/>
        <v>12</v>
      </c>
      <c r="E46" s="42" t="str">
        <f t="shared" si="2"/>
        <v>ALICANTE</v>
      </c>
      <c r="F46" s="42">
        <f t="shared" si="7"/>
        <v>47466</v>
      </c>
      <c r="G46" s="42">
        <f t="shared" si="8"/>
        <v>24688</v>
      </c>
    </row>
    <row r="47" spans="1:9" x14ac:dyDescent="0.25">
      <c r="A47" s="42" t="str">
        <f t="shared" si="3"/>
        <v>CARTAGENA</v>
      </c>
      <c r="B47" s="41">
        <f t="shared" si="4"/>
        <v>29991</v>
      </c>
      <c r="C47" s="41">
        <f t="shared" si="5"/>
        <v>37966</v>
      </c>
      <c r="D47" s="41">
        <f t="shared" si="6"/>
        <v>11</v>
      </c>
      <c r="E47" s="42" t="str">
        <f t="shared" si="2"/>
        <v>A CORUÑA</v>
      </c>
      <c r="F47" s="42">
        <f t="shared" si="7"/>
        <v>42889</v>
      </c>
      <c r="G47" s="42">
        <f t="shared" si="8"/>
        <v>30475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725</v>
      </c>
      <c r="D48" s="41">
        <f t="shared" si="6"/>
        <v>28</v>
      </c>
      <c r="E48" s="42" t="str">
        <f t="shared" si="2"/>
        <v>CARTAGENA</v>
      </c>
      <c r="F48" s="42">
        <f t="shared" si="7"/>
        <v>29991</v>
      </c>
      <c r="G48" s="42">
        <f t="shared" si="8"/>
        <v>37966</v>
      </c>
    </row>
    <row r="49" spans="1:7" x14ac:dyDescent="0.25">
      <c r="A49" s="42" t="str">
        <f t="shared" si="3"/>
        <v>CEUTA</v>
      </c>
      <c r="B49" s="41">
        <f t="shared" si="4"/>
        <v>1511</v>
      </c>
      <c r="C49" s="41">
        <f t="shared" si="5"/>
        <v>2613</v>
      </c>
      <c r="D49" s="41">
        <f t="shared" si="6"/>
        <v>19</v>
      </c>
      <c r="E49" s="42" t="str">
        <f t="shared" si="2"/>
        <v>BILBAO</v>
      </c>
      <c r="F49" s="42">
        <f t="shared" si="7"/>
        <v>23725</v>
      </c>
      <c r="G49" s="42">
        <f t="shared" si="8"/>
        <v>19308</v>
      </c>
    </row>
    <row r="50" spans="1:7" x14ac:dyDescent="0.25">
      <c r="A50" s="42" t="str">
        <f t="shared" si="3"/>
        <v>FERROL-SAN CIBRAO</v>
      </c>
      <c r="B50" s="41">
        <f t="shared" si="4"/>
        <v>4948</v>
      </c>
      <c r="C50" s="41">
        <f t="shared" si="5"/>
        <v>0</v>
      </c>
      <c r="D50" s="41">
        <f t="shared" si="6"/>
        <v>17</v>
      </c>
      <c r="E50" s="42" t="str">
        <f t="shared" si="2"/>
        <v>ALMERIA</v>
      </c>
      <c r="F50" s="42">
        <f t="shared" si="7"/>
        <v>16320</v>
      </c>
      <c r="G50" s="42">
        <f t="shared" si="8"/>
        <v>21822</v>
      </c>
    </row>
    <row r="51" spans="1:7" x14ac:dyDescent="0.25">
      <c r="A51" s="42" t="str">
        <f t="shared" si="3"/>
        <v>GIJON</v>
      </c>
      <c r="B51" s="41">
        <f t="shared" si="4"/>
        <v>13897</v>
      </c>
      <c r="C51" s="41">
        <f t="shared" si="5"/>
        <v>2244</v>
      </c>
      <c r="D51" s="41">
        <f t="shared" si="6"/>
        <v>14</v>
      </c>
      <c r="E51" s="42" t="str">
        <f t="shared" si="2"/>
        <v>GIJON</v>
      </c>
      <c r="F51" s="42">
        <f t="shared" si="7"/>
        <v>13897</v>
      </c>
      <c r="G51" s="42">
        <f t="shared" si="8"/>
        <v>2244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7400</v>
      </c>
      <c r="G52" s="42">
        <f t="shared" si="8"/>
        <v>8027</v>
      </c>
    </row>
    <row r="53" spans="1:7" x14ac:dyDescent="0.25">
      <c r="A53" s="42" t="str">
        <f t="shared" si="3"/>
        <v>LAS PALMAS</v>
      </c>
      <c r="B53" s="41">
        <f t="shared" si="4"/>
        <v>408117</v>
      </c>
      <c r="C53" s="41">
        <f t="shared" si="5"/>
        <v>298345</v>
      </c>
      <c r="D53" s="41">
        <f t="shared" si="6"/>
        <v>4</v>
      </c>
      <c r="E53" s="42" t="str">
        <f t="shared" si="2"/>
        <v>SEVILLA</v>
      </c>
      <c r="F53" s="42">
        <f t="shared" si="7"/>
        <v>7314</v>
      </c>
      <c r="G53" s="42">
        <f t="shared" si="8"/>
        <v>5438</v>
      </c>
    </row>
    <row r="54" spans="1:7" x14ac:dyDescent="0.25">
      <c r="A54" s="42" t="str">
        <f t="shared" si="3"/>
        <v>MALAGA</v>
      </c>
      <c r="B54" s="41">
        <f t="shared" si="4"/>
        <v>243794</v>
      </c>
      <c r="C54" s="41">
        <f t="shared" si="5"/>
        <v>182912</v>
      </c>
      <c r="D54" s="41">
        <f t="shared" si="6"/>
        <v>5</v>
      </c>
      <c r="E54" s="42" t="str">
        <f t="shared" si="2"/>
        <v>FERROL-SAN CIBRAO</v>
      </c>
      <c r="F54" s="42">
        <f t="shared" si="7"/>
        <v>4948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3414</v>
      </c>
      <c r="G55" s="42">
        <f t="shared" si="8"/>
        <v>952</v>
      </c>
    </row>
    <row r="56" spans="1:7" x14ac:dyDescent="0.25">
      <c r="A56" s="42" t="str">
        <f t="shared" si="3"/>
        <v>MELILLA</v>
      </c>
      <c r="B56" s="41">
        <f t="shared" si="4"/>
        <v>379</v>
      </c>
      <c r="C56" s="41">
        <f t="shared" si="5"/>
        <v>0</v>
      </c>
      <c r="D56" s="41">
        <f t="shared" si="6"/>
        <v>21</v>
      </c>
      <c r="E56" s="42" t="str">
        <f t="shared" si="2"/>
        <v>CEUTA</v>
      </c>
      <c r="F56" s="42">
        <f t="shared" si="9"/>
        <v>1511</v>
      </c>
      <c r="G56" s="42">
        <f t="shared" si="8"/>
        <v>2613</v>
      </c>
    </row>
    <row r="57" spans="1:7" x14ac:dyDescent="0.25">
      <c r="A57" s="42" t="str">
        <f t="shared" si="3"/>
        <v>MOTRIL</v>
      </c>
      <c r="B57" s="41">
        <f t="shared" si="4"/>
        <v>3414</v>
      </c>
      <c r="C57" s="41">
        <f t="shared" si="5"/>
        <v>952</v>
      </c>
      <c r="D57" s="41">
        <f t="shared" si="6"/>
        <v>18</v>
      </c>
      <c r="E57" s="42" t="str">
        <f t="shared" si="2"/>
        <v>VILAGARCIA</v>
      </c>
      <c r="F57" s="42">
        <f t="shared" si="9"/>
        <v>1451</v>
      </c>
      <c r="G57" s="42">
        <f t="shared" si="8"/>
        <v>1966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379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411187</v>
      </c>
      <c r="C59" s="41">
        <f t="shared" si="5"/>
        <v>332438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7400</v>
      </c>
      <c r="C60" s="41">
        <f t="shared" si="5"/>
        <v>8027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7314</v>
      </c>
      <c r="C61" s="41">
        <f t="shared" si="5"/>
        <v>5438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117776</v>
      </c>
      <c r="C63" s="41">
        <f t="shared" si="5"/>
        <v>99502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109600</v>
      </c>
      <c r="C64" s="41">
        <f t="shared" si="5"/>
        <v>84033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1451</v>
      </c>
      <c r="C65" s="41">
        <f t="shared" si="5"/>
        <v>1966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5344</v>
      </c>
      <c r="C8" s="12">
        <v>5626</v>
      </c>
      <c r="D8" s="12">
        <v>18576</v>
      </c>
      <c r="E8" s="12">
        <v>21501</v>
      </c>
      <c r="F8" s="13">
        <f t="shared" ref="F8:F35" si="0">((E8*100)/D8)-100</f>
        <v>15.746124031007753</v>
      </c>
      <c r="G8" s="1"/>
      <c r="H8" s="1"/>
      <c r="I8" s="1"/>
    </row>
    <row r="9" spans="1:12" x14ac:dyDescent="0.25">
      <c r="A9" s="8" t="s">
        <v>46</v>
      </c>
      <c r="B9" s="9">
        <v>14945</v>
      </c>
      <c r="C9" s="9">
        <v>17617</v>
      </c>
      <c r="D9" s="9">
        <v>46232</v>
      </c>
      <c r="E9" s="9">
        <v>47188</v>
      </c>
      <c r="F9" s="10">
        <f t="shared" si="0"/>
        <v>2.067831804810524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85655</v>
      </c>
      <c r="C11" s="9">
        <v>86427</v>
      </c>
      <c r="D11" s="9">
        <v>449224</v>
      </c>
      <c r="E11" s="9">
        <v>414072</v>
      </c>
      <c r="F11" s="10">
        <f t="shared" si="0"/>
        <v>-7.8250494185528794</v>
      </c>
      <c r="G11" s="1"/>
      <c r="H11" s="1"/>
      <c r="I11" s="1"/>
    </row>
    <row r="12" spans="1:12" x14ac:dyDescent="0.25">
      <c r="A12" s="11" t="s">
        <v>49</v>
      </c>
      <c r="B12" s="12">
        <v>927</v>
      </c>
      <c r="C12" s="12">
        <v>881</v>
      </c>
      <c r="D12" s="12">
        <v>4329</v>
      </c>
      <c r="E12" s="12">
        <v>4278</v>
      </c>
      <c r="F12" s="13">
        <f t="shared" si="0"/>
        <v>-1.1781011781011728</v>
      </c>
      <c r="G12" s="1"/>
      <c r="H12" s="1"/>
      <c r="I12" s="1"/>
    </row>
    <row r="13" spans="1:12" x14ac:dyDescent="0.25">
      <c r="A13" s="8" t="s">
        <v>50</v>
      </c>
      <c r="B13" s="9">
        <v>37077</v>
      </c>
      <c r="C13" s="9">
        <v>26323</v>
      </c>
      <c r="D13" s="9">
        <v>145785</v>
      </c>
      <c r="E13" s="9">
        <v>129478</v>
      </c>
      <c r="F13" s="10">
        <f t="shared" si="0"/>
        <v>-11.185650101176392</v>
      </c>
      <c r="G13" s="1"/>
      <c r="H13" s="1"/>
      <c r="I13" s="1"/>
    </row>
    <row r="14" spans="1:12" x14ac:dyDescent="0.25">
      <c r="A14" s="11" t="s">
        <v>51</v>
      </c>
      <c r="B14" s="12">
        <v>26723</v>
      </c>
      <c r="C14" s="12">
        <v>23054</v>
      </c>
      <c r="D14" s="12">
        <v>100543</v>
      </c>
      <c r="E14" s="12">
        <v>93335</v>
      </c>
      <c r="F14" s="13">
        <f t="shared" si="0"/>
        <v>-7.1690719393692319</v>
      </c>
      <c r="G14" s="1"/>
      <c r="H14" s="1"/>
      <c r="I14" s="1"/>
    </row>
    <row r="15" spans="1:12" x14ac:dyDescent="0.25">
      <c r="A15" s="8" t="s">
        <v>52</v>
      </c>
      <c r="B15" s="9">
        <v>3746</v>
      </c>
      <c r="C15" s="9">
        <v>4215</v>
      </c>
      <c r="D15" s="9">
        <v>15411</v>
      </c>
      <c r="E15" s="9">
        <v>9998</v>
      </c>
      <c r="F15" s="10">
        <f t="shared" si="0"/>
        <v>-35.124261890857184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30957</v>
      </c>
      <c r="C18" s="12">
        <v>29369</v>
      </c>
      <c r="D18" s="12">
        <v>180874</v>
      </c>
      <c r="E18" s="12">
        <v>163132</v>
      </c>
      <c r="F18" s="13">
        <f t="shared" si="0"/>
        <v>-9.8090383360792543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1396</v>
      </c>
      <c r="D20" s="12">
        <v>0</v>
      </c>
      <c r="E20" s="12">
        <v>4804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2053</v>
      </c>
      <c r="D21" s="9">
        <v>0</v>
      </c>
      <c r="E21" s="9">
        <v>2764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16254</v>
      </c>
      <c r="C22" s="12">
        <v>19387</v>
      </c>
      <c r="D22" s="12">
        <v>86762</v>
      </c>
      <c r="E22" s="12">
        <v>100413</v>
      </c>
      <c r="F22" s="13">
        <f t="shared" si="0"/>
        <v>15.733846614877478</v>
      </c>
      <c r="G22" s="1"/>
      <c r="H22" s="1"/>
      <c r="I22" s="1"/>
    </row>
    <row r="23" spans="1:9" x14ac:dyDescent="0.25">
      <c r="A23" s="8" t="s">
        <v>60</v>
      </c>
      <c r="B23" s="9">
        <v>2474</v>
      </c>
      <c r="C23" s="9">
        <v>2457</v>
      </c>
      <c r="D23" s="9">
        <v>12317</v>
      </c>
      <c r="E23" s="9">
        <v>10329</v>
      </c>
      <c r="F23" s="10">
        <f t="shared" si="0"/>
        <v>-16.140293902736062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6911</v>
      </c>
      <c r="C25" s="9">
        <v>6960</v>
      </c>
      <c r="D25" s="9">
        <v>32306</v>
      </c>
      <c r="E25" s="9">
        <v>27658</v>
      </c>
      <c r="F25" s="10">
        <f t="shared" si="0"/>
        <v>-14.387420293443938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60240</v>
      </c>
      <c r="C28" s="12">
        <v>64583</v>
      </c>
      <c r="D28" s="12">
        <v>337236</v>
      </c>
      <c r="E28" s="12">
        <v>345295</v>
      </c>
      <c r="F28" s="13">
        <f t="shared" si="0"/>
        <v>2.3897211448362583</v>
      </c>
      <c r="G28" s="1"/>
      <c r="H28" s="1"/>
      <c r="I28" s="1"/>
    </row>
    <row r="29" spans="1:9" x14ac:dyDescent="0.25">
      <c r="A29" s="8" t="s">
        <v>66</v>
      </c>
      <c r="B29" s="9">
        <v>9166</v>
      </c>
      <c r="C29" s="9">
        <v>9016</v>
      </c>
      <c r="D29" s="9">
        <v>31931</v>
      </c>
      <c r="E29" s="9">
        <v>38505</v>
      </c>
      <c r="F29" s="10">
        <f t="shared" si="0"/>
        <v>20.588143183739945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98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4927</v>
      </c>
      <c r="C32" s="12">
        <v>3762</v>
      </c>
      <c r="D32" s="12">
        <v>25561</v>
      </c>
      <c r="E32" s="12">
        <v>25953</v>
      </c>
      <c r="F32" s="13">
        <f t="shared" si="0"/>
        <v>1.5335863229138198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305346</v>
      </c>
      <c r="C35" s="15">
        <f t="shared" ref="C35:E35" si="1">SUM(C7:C34)</f>
        <v>303126</v>
      </c>
      <c r="D35" s="15">
        <f t="shared" si="1"/>
        <v>1487087</v>
      </c>
      <c r="E35" s="15">
        <f t="shared" si="1"/>
        <v>1438801</v>
      </c>
      <c r="F35" s="16">
        <f t="shared" si="0"/>
        <v>-3.2470191723819823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414072</v>
      </c>
      <c r="G38" s="42">
        <f>LOOKUP(E38,$A$38:$A$65,$C$38:$C$65)</f>
        <v>449224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21501</v>
      </c>
      <c r="C39" s="41">
        <f t="shared" ref="C39:C65" si="5">D8</f>
        <v>18576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345295</v>
      </c>
      <c r="G39" s="42">
        <f t="shared" ref="G39:G65" si="8">LOOKUP(E39,$A$38:$A$65,$C$38:$C$65)</f>
        <v>337236</v>
      </c>
    </row>
    <row r="40" spans="1:9" x14ac:dyDescent="0.25">
      <c r="A40" s="42" t="str">
        <f t="shared" si="3"/>
        <v>ALMERIA</v>
      </c>
      <c r="B40" s="41">
        <f t="shared" si="4"/>
        <v>47188</v>
      </c>
      <c r="C40" s="41">
        <f t="shared" si="5"/>
        <v>46232</v>
      </c>
      <c r="D40" s="41">
        <f t="shared" si="6"/>
        <v>7</v>
      </c>
      <c r="E40" s="42" t="str">
        <f t="shared" si="2"/>
        <v>CEUTA</v>
      </c>
      <c r="F40" s="42">
        <f t="shared" si="7"/>
        <v>163132</v>
      </c>
      <c r="G40" s="42">
        <f t="shared" si="8"/>
        <v>180874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129478</v>
      </c>
      <c r="G41" s="42">
        <f t="shared" si="8"/>
        <v>145785</v>
      </c>
    </row>
    <row r="42" spans="1:9" x14ac:dyDescent="0.25">
      <c r="A42" s="42" t="str">
        <f t="shared" si="3"/>
        <v>BAHIA DE ALGECIRAS</v>
      </c>
      <c r="B42" s="41">
        <f t="shared" si="4"/>
        <v>414072</v>
      </c>
      <c r="C42" s="41">
        <f t="shared" si="5"/>
        <v>449224</v>
      </c>
      <c r="D42" s="41">
        <f t="shared" si="6"/>
        <v>1</v>
      </c>
      <c r="E42" s="42" t="str">
        <f t="shared" si="2"/>
        <v>LAS PALMAS</v>
      </c>
      <c r="F42" s="42">
        <f t="shared" si="7"/>
        <v>100413</v>
      </c>
      <c r="G42" s="42">
        <f t="shared" si="8"/>
        <v>86762</v>
      </c>
    </row>
    <row r="43" spans="1:9" x14ac:dyDescent="0.25">
      <c r="A43" s="42" t="str">
        <f t="shared" si="3"/>
        <v>BAHIA DE CADIZ</v>
      </c>
      <c r="B43" s="41">
        <f t="shared" si="4"/>
        <v>4278</v>
      </c>
      <c r="C43" s="41">
        <f t="shared" si="5"/>
        <v>4329</v>
      </c>
      <c r="D43" s="41">
        <f t="shared" si="6"/>
        <v>15</v>
      </c>
      <c r="E43" s="42" t="str">
        <f t="shared" si="2"/>
        <v>BARCELONA</v>
      </c>
      <c r="F43" s="42">
        <f t="shared" si="7"/>
        <v>93335</v>
      </c>
      <c r="G43" s="42">
        <f t="shared" si="8"/>
        <v>100543</v>
      </c>
    </row>
    <row r="44" spans="1:9" x14ac:dyDescent="0.25">
      <c r="A44" s="42" t="str">
        <f t="shared" si="3"/>
        <v>BALEARES</v>
      </c>
      <c r="B44" s="41">
        <f t="shared" si="4"/>
        <v>129478</v>
      </c>
      <c r="C44" s="41">
        <f t="shared" si="5"/>
        <v>145785</v>
      </c>
      <c r="D44" s="41">
        <f t="shared" si="6"/>
        <v>4</v>
      </c>
      <c r="E44" s="42" t="str">
        <f t="shared" si="2"/>
        <v>ALMERIA</v>
      </c>
      <c r="F44" s="42">
        <f t="shared" si="7"/>
        <v>47188</v>
      </c>
      <c r="G44" s="42">
        <f t="shared" si="8"/>
        <v>46232</v>
      </c>
    </row>
    <row r="45" spans="1:9" x14ac:dyDescent="0.25">
      <c r="A45" s="42" t="str">
        <f t="shared" si="3"/>
        <v>BARCELONA</v>
      </c>
      <c r="B45" s="41">
        <f t="shared" si="4"/>
        <v>93335</v>
      </c>
      <c r="C45" s="41">
        <f t="shared" si="5"/>
        <v>100543</v>
      </c>
      <c r="D45" s="41">
        <f t="shared" si="6"/>
        <v>6</v>
      </c>
      <c r="E45" s="42" t="str">
        <f t="shared" si="2"/>
        <v>SANTANDER</v>
      </c>
      <c r="F45" s="42">
        <f t="shared" si="7"/>
        <v>38505</v>
      </c>
      <c r="G45" s="42">
        <f t="shared" si="8"/>
        <v>31931</v>
      </c>
    </row>
    <row r="46" spans="1:9" x14ac:dyDescent="0.25">
      <c r="A46" s="42" t="str">
        <f t="shared" si="3"/>
        <v>BILBAO</v>
      </c>
      <c r="B46" s="41">
        <f t="shared" si="4"/>
        <v>9998</v>
      </c>
      <c r="C46" s="41">
        <f t="shared" si="5"/>
        <v>15411</v>
      </c>
      <c r="D46" s="41">
        <f t="shared" si="6"/>
        <v>13</v>
      </c>
      <c r="E46" s="42" t="str">
        <f t="shared" si="2"/>
        <v>MELILLA</v>
      </c>
      <c r="F46" s="42">
        <f t="shared" si="7"/>
        <v>27658</v>
      </c>
      <c r="G46" s="42">
        <f t="shared" si="8"/>
        <v>32306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25953</v>
      </c>
      <c r="G47" s="42">
        <f t="shared" si="8"/>
        <v>25561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21501</v>
      </c>
      <c r="G48" s="42">
        <f t="shared" si="8"/>
        <v>18576</v>
      </c>
    </row>
    <row r="49" spans="1:7" x14ac:dyDescent="0.25">
      <c r="A49" s="42" t="str">
        <f t="shared" si="3"/>
        <v>CEUTA</v>
      </c>
      <c r="B49" s="41">
        <f t="shared" si="4"/>
        <v>163132</v>
      </c>
      <c r="C49" s="41">
        <f t="shared" si="5"/>
        <v>180874</v>
      </c>
      <c r="D49" s="41">
        <f t="shared" si="6"/>
        <v>3</v>
      </c>
      <c r="E49" s="42" t="str">
        <f t="shared" si="2"/>
        <v>MALAGA</v>
      </c>
      <c r="F49" s="42">
        <f t="shared" si="7"/>
        <v>10329</v>
      </c>
      <c r="G49" s="42">
        <f t="shared" si="8"/>
        <v>12317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9998</v>
      </c>
      <c r="G50" s="42">
        <f t="shared" si="8"/>
        <v>15411</v>
      </c>
    </row>
    <row r="51" spans="1:7" x14ac:dyDescent="0.25">
      <c r="A51" s="42" t="str">
        <f t="shared" si="3"/>
        <v>GIJON</v>
      </c>
      <c r="B51" s="41">
        <f t="shared" si="4"/>
        <v>4804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4804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2764</v>
      </c>
      <c r="C52" s="41">
        <f t="shared" si="5"/>
        <v>0</v>
      </c>
      <c r="D52" s="41">
        <f t="shared" si="6"/>
        <v>16</v>
      </c>
      <c r="E52" s="42" t="str">
        <f t="shared" si="2"/>
        <v>BAHIA DE CADIZ</v>
      </c>
      <c r="F52" s="42">
        <f t="shared" si="7"/>
        <v>4278</v>
      </c>
      <c r="G52" s="42">
        <f t="shared" si="8"/>
        <v>4329</v>
      </c>
    </row>
    <row r="53" spans="1:7" x14ac:dyDescent="0.25">
      <c r="A53" s="42" t="str">
        <f t="shared" si="3"/>
        <v>LAS PALMAS</v>
      </c>
      <c r="B53" s="41">
        <f t="shared" si="4"/>
        <v>100413</v>
      </c>
      <c r="C53" s="41">
        <f t="shared" si="5"/>
        <v>86762</v>
      </c>
      <c r="D53" s="41">
        <f t="shared" si="6"/>
        <v>5</v>
      </c>
      <c r="E53" s="42" t="str">
        <f t="shared" si="2"/>
        <v>HUELVA</v>
      </c>
      <c r="F53" s="42">
        <f t="shared" si="7"/>
        <v>2764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10329</v>
      </c>
      <c r="C54" s="41">
        <f t="shared" si="5"/>
        <v>12317</v>
      </c>
      <c r="D54" s="41">
        <f t="shared" si="6"/>
        <v>12</v>
      </c>
      <c r="E54" s="42" t="str">
        <f t="shared" si="2"/>
        <v>TARRAGONA</v>
      </c>
      <c r="F54" s="42">
        <f t="shared" si="7"/>
        <v>98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27658</v>
      </c>
      <c r="C56" s="41">
        <f t="shared" si="5"/>
        <v>32306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345295</v>
      </c>
      <c r="C59" s="41">
        <f t="shared" si="5"/>
        <v>337236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38505</v>
      </c>
      <c r="C60" s="41">
        <f t="shared" si="5"/>
        <v>31931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98</v>
      </c>
      <c r="C62" s="41">
        <f t="shared" si="5"/>
        <v>0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25953</v>
      </c>
      <c r="C63" s="41">
        <f t="shared" si="5"/>
        <v>25561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102</v>
      </c>
      <c r="C7" s="9">
        <v>104</v>
      </c>
      <c r="D7" s="9">
        <v>637</v>
      </c>
      <c r="E7" s="9">
        <v>582</v>
      </c>
      <c r="F7" s="10">
        <f>((E7*100)/D7)-100</f>
        <v>-8.6342229199372014</v>
      </c>
      <c r="G7" s="1"/>
      <c r="H7" s="1"/>
      <c r="I7" s="1"/>
    </row>
    <row r="8" spans="1:12" x14ac:dyDescent="0.25">
      <c r="A8" s="11" t="s">
        <v>45</v>
      </c>
      <c r="B8" s="12">
        <v>79</v>
      </c>
      <c r="C8" s="12">
        <v>81</v>
      </c>
      <c r="D8" s="12">
        <v>420</v>
      </c>
      <c r="E8" s="12">
        <v>428</v>
      </c>
      <c r="F8" s="13">
        <f t="shared" ref="F8:F35" si="0">((E8*100)/D8)-100</f>
        <v>1.904761904761898</v>
      </c>
      <c r="G8" s="1"/>
      <c r="H8" s="1"/>
      <c r="I8" s="1"/>
    </row>
    <row r="9" spans="1:12" x14ac:dyDescent="0.25">
      <c r="A9" s="8" t="s">
        <v>46</v>
      </c>
      <c r="B9" s="9">
        <v>168</v>
      </c>
      <c r="C9" s="9">
        <v>166</v>
      </c>
      <c r="D9" s="9">
        <v>760</v>
      </c>
      <c r="E9" s="9">
        <v>739</v>
      </c>
      <c r="F9" s="10">
        <f t="shared" si="0"/>
        <v>-2.7631578947368354</v>
      </c>
      <c r="G9" s="1"/>
      <c r="H9" s="1"/>
      <c r="I9" s="1"/>
    </row>
    <row r="10" spans="1:12" x14ac:dyDescent="0.25">
      <c r="A10" s="11" t="s">
        <v>47</v>
      </c>
      <c r="B10" s="12">
        <v>67</v>
      </c>
      <c r="C10" s="12">
        <v>77</v>
      </c>
      <c r="D10" s="12">
        <v>437</v>
      </c>
      <c r="E10" s="12">
        <v>459</v>
      </c>
      <c r="F10" s="13">
        <f t="shared" si="0"/>
        <v>5.0343249427917556</v>
      </c>
      <c r="G10" s="1"/>
      <c r="H10" s="1"/>
      <c r="I10" s="1"/>
    </row>
    <row r="11" spans="1:12" x14ac:dyDescent="0.25">
      <c r="A11" s="8" t="s">
        <v>48</v>
      </c>
      <c r="B11" s="9">
        <v>2605</v>
      </c>
      <c r="C11" s="9">
        <v>2451</v>
      </c>
      <c r="D11" s="9">
        <v>13041</v>
      </c>
      <c r="E11" s="9">
        <v>13692</v>
      </c>
      <c r="F11" s="10">
        <f t="shared" si="0"/>
        <v>4.9919484702093371</v>
      </c>
      <c r="G11" s="1"/>
      <c r="H11" s="1"/>
      <c r="I11" s="1"/>
    </row>
    <row r="12" spans="1:12" x14ac:dyDescent="0.25">
      <c r="A12" s="11" t="s">
        <v>49</v>
      </c>
      <c r="B12" s="12">
        <v>131</v>
      </c>
      <c r="C12" s="12">
        <v>123</v>
      </c>
      <c r="D12" s="12">
        <v>733</v>
      </c>
      <c r="E12" s="12">
        <v>737</v>
      </c>
      <c r="F12" s="13">
        <f t="shared" si="0"/>
        <v>0.54570259208730931</v>
      </c>
      <c r="G12" s="1"/>
      <c r="H12" s="1"/>
      <c r="I12" s="1"/>
    </row>
    <row r="13" spans="1:12" x14ac:dyDescent="0.25">
      <c r="A13" s="8" t="s">
        <v>50</v>
      </c>
      <c r="B13" s="9">
        <v>806</v>
      </c>
      <c r="C13" s="9">
        <v>841</v>
      </c>
      <c r="D13" s="9">
        <v>3941</v>
      </c>
      <c r="E13" s="9">
        <v>5634</v>
      </c>
      <c r="F13" s="10">
        <f t="shared" si="0"/>
        <v>42.958639939101744</v>
      </c>
      <c r="G13" s="1"/>
      <c r="H13" s="1"/>
      <c r="I13" s="1"/>
    </row>
    <row r="14" spans="1:12" x14ac:dyDescent="0.25">
      <c r="A14" s="11" t="s">
        <v>51</v>
      </c>
      <c r="B14" s="12">
        <v>749</v>
      </c>
      <c r="C14" s="12">
        <v>726</v>
      </c>
      <c r="D14" s="12">
        <v>3880</v>
      </c>
      <c r="E14" s="12">
        <v>3864</v>
      </c>
      <c r="F14" s="13">
        <f t="shared" si="0"/>
        <v>-0.41237113402061709</v>
      </c>
      <c r="G14" s="1"/>
      <c r="H14" s="1"/>
      <c r="I14" s="1"/>
    </row>
    <row r="15" spans="1:12" x14ac:dyDescent="0.25">
      <c r="A15" s="8" t="s">
        <v>52</v>
      </c>
      <c r="B15" s="9">
        <v>290</v>
      </c>
      <c r="C15" s="9">
        <v>288</v>
      </c>
      <c r="D15" s="9">
        <v>1603</v>
      </c>
      <c r="E15" s="9">
        <v>1630</v>
      </c>
      <c r="F15" s="10">
        <f t="shared" si="0"/>
        <v>1.6843418590143528</v>
      </c>
      <c r="G15" s="1"/>
      <c r="H15" s="1"/>
      <c r="I15" s="1"/>
    </row>
    <row r="16" spans="1:12" x14ac:dyDescent="0.25">
      <c r="A16" s="11" t="s">
        <v>53</v>
      </c>
      <c r="B16" s="12">
        <v>108</v>
      </c>
      <c r="C16" s="12">
        <v>109</v>
      </c>
      <c r="D16" s="12">
        <v>670</v>
      </c>
      <c r="E16" s="12">
        <v>670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54</v>
      </c>
      <c r="B17" s="9">
        <v>119</v>
      </c>
      <c r="C17" s="9">
        <v>115</v>
      </c>
      <c r="D17" s="9">
        <v>660</v>
      </c>
      <c r="E17" s="9">
        <v>667</v>
      </c>
      <c r="F17" s="10">
        <f t="shared" si="0"/>
        <v>1.0606060606060623</v>
      </c>
      <c r="G17" s="1"/>
      <c r="H17" s="1"/>
      <c r="I17" s="1"/>
    </row>
    <row r="18" spans="1:9" x14ac:dyDescent="0.25">
      <c r="A18" s="11" t="s">
        <v>55</v>
      </c>
      <c r="B18" s="12">
        <v>1065</v>
      </c>
      <c r="C18" s="12">
        <v>1076</v>
      </c>
      <c r="D18" s="12">
        <v>5948</v>
      </c>
      <c r="E18" s="12">
        <v>6207</v>
      </c>
      <c r="F18" s="13">
        <f t="shared" si="0"/>
        <v>4.3544048419636852</v>
      </c>
      <c r="G18" s="1"/>
      <c r="H18" s="1"/>
      <c r="I18" s="1"/>
    </row>
    <row r="19" spans="1:9" x14ac:dyDescent="0.25">
      <c r="A19" s="8" t="s">
        <v>56</v>
      </c>
      <c r="B19" s="9">
        <v>99</v>
      </c>
      <c r="C19" s="9">
        <v>79</v>
      </c>
      <c r="D19" s="9">
        <v>613</v>
      </c>
      <c r="E19" s="9">
        <v>508</v>
      </c>
      <c r="F19" s="10">
        <f t="shared" si="0"/>
        <v>-17.128874388254488</v>
      </c>
      <c r="G19" s="1"/>
      <c r="H19" s="1"/>
      <c r="I19" s="1"/>
    </row>
    <row r="20" spans="1:9" x14ac:dyDescent="0.25">
      <c r="A20" s="11" t="s">
        <v>57</v>
      </c>
      <c r="B20" s="12">
        <v>81</v>
      </c>
      <c r="C20" s="12">
        <v>87</v>
      </c>
      <c r="D20" s="12">
        <v>505</v>
      </c>
      <c r="E20" s="12">
        <v>546</v>
      </c>
      <c r="F20" s="13">
        <f t="shared" si="0"/>
        <v>8.1188118811881225</v>
      </c>
      <c r="G20" s="1"/>
      <c r="H20" s="1"/>
      <c r="I20" s="1"/>
    </row>
    <row r="21" spans="1:9" x14ac:dyDescent="0.25">
      <c r="A21" s="8" t="s">
        <v>58</v>
      </c>
      <c r="B21" s="9">
        <v>190</v>
      </c>
      <c r="C21" s="9">
        <v>185</v>
      </c>
      <c r="D21" s="9">
        <v>828</v>
      </c>
      <c r="E21" s="9">
        <v>826</v>
      </c>
      <c r="F21" s="10">
        <f t="shared" si="0"/>
        <v>-0.24154589371980251</v>
      </c>
      <c r="G21" s="1"/>
      <c r="H21" s="1"/>
      <c r="I21" s="1"/>
    </row>
    <row r="22" spans="1:9" x14ac:dyDescent="0.25">
      <c r="A22" s="11" t="s">
        <v>59</v>
      </c>
      <c r="B22" s="12">
        <v>826</v>
      </c>
      <c r="C22" s="12">
        <v>861</v>
      </c>
      <c r="D22" s="12">
        <v>5204</v>
      </c>
      <c r="E22" s="12">
        <v>5278</v>
      </c>
      <c r="F22" s="13">
        <f t="shared" si="0"/>
        <v>1.4219830899308192</v>
      </c>
      <c r="G22" s="1"/>
      <c r="H22" s="1"/>
      <c r="I22" s="1"/>
    </row>
    <row r="23" spans="1:9" x14ac:dyDescent="0.25">
      <c r="A23" s="8" t="s">
        <v>60</v>
      </c>
      <c r="B23" s="9">
        <v>155</v>
      </c>
      <c r="C23" s="9">
        <v>169</v>
      </c>
      <c r="D23" s="9">
        <v>788</v>
      </c>
      <c r="E23" s="9">
        <v>871</v>
      </c>
      <c r="F23" s="10">
        <f t="shared" si="0"/>
        <v>10.532994923857871</v>
      </c>
      <c r="G23" s="1"/>
      <c r="H23" s="1"/>
      <c r="I23" s="1"/>
    </row>
    <row r="24" spans="1:9" x14ac:dyDescent="0.25">
      <c r="A24" s="11" t="s">
        <v>61</v>
      </c>
      <c r="B24" s="12">
        <v>60</v>
      </c>
      <c r="C24" s="12">
        <v>68</v>
      </c>
      <c r="D24" s="12">
        <v>309</v>
      </c>
      <c r="E24" s="12">
        <v>317</v>
      </c>
      <c r="F24" s="13">
        <f t="shared" si="0"/>
        <v>2.5889967637540394</v>
      </c>
      <c r="G24" s="1"/>
      <c r="H24" s="1"/>
      <c r="I24" s="1"/>
    </row>
    <row r="25" spans="1:9" x14ac:dyDescent="0.25">
      <c r="A25" s="8" t="s">
        <v>62</v>
      </c>
      <c r="B25" s="9">
        <v>120</v>
      </c>
      <c r="C25" s="9">
        <v>118</v>
      </c>
      <c r="D25" s="9">
        <v>562</v>
      </c>
      <c r="E25" s="9">
        <v>560</v>
      </c>
      <c r="F25" s="10">
        <f t="shared" si="0"/>
        <v>-0.35587188612099396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30</v>
      </c>
      <c r="D26" s="12">
        <v>179</v>
      </c>
      <c r="E26" s="12">
        <v>204</v>
      </c>
      <c r="F26" s="13">
        <f t="shared" si="0"/>
        <v>13.966480446927378</v>
      </c>
      <c r="G26" s="1"/>
      <c r="H26" s="1"/>
      <c r="I26" s="1"/>
    </row>
    <row r="27" spans="1:9" x14ac:dyDescent="0.25">
      <c r="A27" s="8" t="s">
        <v>64</v>
      </c>
      <c r="B27" s="9">
        <v>107</v>
      </c>
      <c r="C27" s="9">
        <v>87</v>
      </c>
      <c r="D27" s="9">
        <v>555</v>
      </c>
      <c r="E27" s="9">
        <v>538</v>
      </c>
      <c r="F27" s="10">
        <f t="shared" si="0"/>
        <v>-3.0630630630630691</v>
      </c>
      <c r="G27" s="1"/>
      <c r="H27" s="1"/>
      <c r="I27" s="1"/>
    </row>
    <row r="28" spans="1:9" x14ac:dyDescent="0.25">
      <c r="A28" s="11" t="s">
        <v>65</v>
      </c>
      <c r="B28" s="12">
        <v>1417</v>
      </c>
      <c r="C28" s="12">
        <v>1165</v>
      </c>
      <c r="D28" s="12">
        <v>8452</v>
      </c>
      <c r="E28" s="12">
        <v>7278</v>
      </c>
      <c r="F28" s="13">
        <f t="shared" si="0"/>
        <v>-13.89020350212968</v>
      </c>
      <c r="G28" s="1"/>
      <c r="H28" s="1"/>
      <c r="I28" s="1"/>
    </row>
    <row r="29" spans="1:9" x14ac:dyDescent="0.25">
      <c r="A29" s="8" t="s">
        <v>66</v>
      </c>
      <c r="B29" s="9">
        <v>125</v>
      </c>
      <c r="C29" s="9">
        <v>135</v>
      </c>
      <c r="D29" s="9">
        <v>696</v>
      </c>
      <c r="E29" s="9">
        <v>723</v>
      </c>
      <c r="F29" s="10">
        <f t="shared" si="0"/>
        <v>3.8793103448275872</v>
      </c>
      <c r="G29" s="1"/>
      <c r="H29" s="1"/>
      <c r="I29" s="1"/>
    </row>
    <row r="30" spans="1:9" x14ac:dyDescent="0.25">
      <c r="A30" s="11" t="s">
        <v>67</v>
      </c>
      <c r="B30" s="12">
        <v>93</v>
      </c>
      <c r="C30" s="12">
        <v>104</v>
      </c>
      <c r="D30" s="12">
        <v>594</v>
      </c>
      <c r="E30" s="12">
        <v>637</v>
      </c>
      <c r="F30" s="13">
        <f t="shared" si="0"/>
        <v>7.2390572390572459</v>
      </c>
      <c r="G30" s="1"/>
      <c r="H30" s="1"/>
      <c r="I30" s="1"/>
    </row>
    <row r="31" spans="1:9" x14ac:dyDescent="0.25">
      <c r="A31" s="8" t="s">
        <v>68</v>
      </c>
      <c r="B31" s="9">
        <v>267</v>
      </c>
      <c r="C31" s="9">
        <v>262</v>
      </c>
      <c r="D31" s="9">
        <v>1596</v>
      </c>
      <c r="E31" s="9">
        <v>1483</v>
      </c>
      <c r="F31" s="10">
        <f t="shared" si="0"/>
        <v>-7.0802005012531311</v>
      </c>
      <c r="G31" s="1"/>
      <c r="H31" s="1"/>
      <c r="I31" s="1"/>
    </row>
    <row r="32" spans="1:9" x14ac:dyDescent="0.25">
      <c r="A32" s="11" t="s">
        <v>69</v>
      </c>
      <c r="B32" s="12">
        <v>634</v>
      </c>
      <c r="C32" s="12">
        <v>574</v>
      </c>
      <c r="D32" s="12">
        <v>3472</v>
      </c>
      <c r="E32" s="12">
        <v>3410</v>
      </c>
      <c r="F32" s="13">
        <f t="shared" si="0"/>
        <v>-1.7857142857142918</v>
      </c>
      <c r="G32" s="1"/>
      <c r="H32" s="1"/>
      <c r="I32" s="1"/>
    </row>
    <row r="33" spans="1:9" x14ac:dyDescent="0.25">
      <c r="A33" s="8" t="s">
        <v>70</v>
      </c>
      <c r="B33" s="9">
        <v>199</v>
      </c>
      <c r="C33" s="9">
        <v>169</v>
      </c>
      <c r="D33" s="9">
        <v>1002</v>
      </c>
      <c r="E33" s="9">
        <v>956</v>
      </c>
      <c r="F33" s="10">
        <f t="shared" si="0"/>
        <v>-4.5908183632734563</v>
      </c>
      <c r="G33" s="1"/>
      <c r="H33" s="1"/>
      <c r="I33" s="1"/>
    </row>
    <row r="34" spans="1:9" x14ac:dyDescent="0.25">
      <c r="A34" s="11" t="s">
        <v>71</v>
      </c>
      <c r="B34" s="12">
        <v>14</v>
      </c>
      <c r="C34" s="12">
        <v>17</v>
      </c>
      <c r="D34" s="12">
        <v>109</v>
      </c>
      <c r="E34" s="12">
        <v>104</v>
      </c>
      <c r="F34" s="13">
        <f t="shared" si="0"/>
        <v>-4.5871559633027488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10706</v>
      </c>
      <c r="C35" s="15">
        <f t="shared" ref="C35:E35" si="1">SUM(C7:C34)</f>
        <v>10267</v>
      </c>
      <c r="D35" s="15">
        <f t="shared" si="1"/>
        <v>58194</v>
      </c>
      <c r="E35" s="15">
        <f t="shared" si="1"/>
        <v>59548</v>
      </c>
      <c r="F35" s="16">
        <f t="shared" si="0"/>
        <v>2.3267003471148229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582</v>
      </c>
      <c r="C38" s="41">
        <f>D7</f>
        <v>637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13692</v>
      </c>
      <c r="G38" s="42">
        <f>LOOKUP(E38,$A$38:$A$65,$C$38:$C$65)</f>
        <v>13041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428</v>
      </c>
      <c r="C39" s="41">
        <f t="shared" ref="C39:C65" si="5">D8</f>
        <v>420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7278</v>
      </c>
      <c r="G39" s="42">
        <f t="shared" ref="G39:G65" si="8">LOOKUP(E39,$A$38:$A$65,$C$38:$C$65)</f>
        <v>8452</v>
      </c>
    </row>
    <row r="40" spans="1:9" x14ac:dyDescent="0.25">
      <c r="A40" s="42" t="str">
        <f t="shared" si="3"/>
        <v>ALMERIA</v>
      </c>
      <c r="B40" s="41">
        <f t="shared" si="4"/>
        <v>739</v>
      </c>
      <c r="C40" s="41">
        <f t="shared" si="5"/>
        <v>760</v>
      </c>
      <c r="D40" s="41">
        <f t="shared" si="6"/>
        <v>13</v>
      </c>
      <c r="E40" s="42" t="str">
        <f t="shared" si="2"/>
        <v>CEUTA</v>
      </c>
      <c r="F40" s="42">
        <f t="shared" si="7"/>
        <v>6207</v>
      </c>
      <c r="G40" s="42">
        <f t="shared" si="8"/>
        <v>5948</v>
      </c>
    </row>
    <row r="41" spans="1:9" x14ac:dyDescent="0.25">
      <c r="A41" s="42" t="str">
        <f t="shared" si="3"/>
        <v>AVILES</v>
      </c>
      <c r="B41" s="41">
        <f t="shared" si="4"/>
        <v>459</v>
      </c>
      <c r="C41" s="41">
        <f t="shared" si="5"/>
        <v>437</v>
      </c>
      <c r="D41" s="41">
        <f t="shared" si="6"/>
        <v>24</v>
      </c>
      <c r="E41" s="42" t="str">
        <f t="shared" si="2"/>
        <v>BALEARES</v>
      </c>
      <c r="F41" s="42">
        <f t="shared" si="7"/>
        <v>5634</v>
      </c>
      <c r="G41" s="42">
        <f t="shared" si="8"/>
        <v>3941</v>
      </c>
    </row>
    <row r="42" spans="1:9" x14ac:dyDescent="0.25">
      <c r="A42" s="42" t="str">
        <f t="shared" si="3"/>
        <v>BAHIA DE ALGECIRAS</v>
      </c>
      <c r="B42" s="41">
        <f t="shared" si="4"/>
        <v>13692</v>
      </c>
      <c r="C42" s="41">
        <f t="shared" si="5"/>
        <v>13041</v>
      </c>
      <c r="D42" s="41">
        <f t="shared" si="6"/>
        <v>1</v>
      </c>
      <c r="E42" s="42" t="str">
        <f t="shared" si="2"/>
        <v>LAS PALMAS</v>
      </c>
      <c r="F42" s="42">
        <f t="shared" si="7"/>
        <v>5278</v>
      </c>
      <c r="G42" s="42">
        <f t="shared" si="8"/>
        <v>5204</v>
      </c>
    </row>
    <row r="43" spans="1:9" x14ac:dyDescent="0.25">
      <c r="A43" s="42" t="str">
        <f t="shared" si="3"/>
        <v>BAHIA DE CADIZ</v>
      </c>
      <c r="B43" s="41">
        <f t="shared" si="4"/>
        <v>737</v>
      </c>
      <c r="C43" s="41">
        <f t="shared" si="5"/>
        <v>733</v>
      </c>
      <c r="D43" s="41">
        <f t="shared" si="6"/>
        <v>14</v>
      </c>
      <c r="E43" s="42" t="str">
        <f t="shared" si="2"/>
        <v>BARCELONA</v>
      </c>
      <c r="F43" s="42">
        <f t="shared" si="7"/>
        <v>3864</v>
      </c>
      <c r="G43" s="42">
        <f t="shared" si="8"/>
        <v>3880</v>
      </c>
    </row>
    <row r="44" spans="1:9" x14ac:dyDescent="0.25">
      <c r="A44" s="42" t="str">
        <f t="shared" si="3"/>
        <v>BALEARES</v>
      </c>
      <c r="B44" s="41">
        <f t="shared" si="4"/>
        <v>5634</v>
      </c>
      <c r="C44" s="41">
        <f t="shared" si="5"/>
        <v>3941</v>
      </c>
      <c r="D44" s="41">
        <f t="shared" si="6"/>
        <v>4</v>
      </c>
      <c r="E44" s="42" t="str">
        <f t="shared" si="2"/>
        <v>VALENCIA</v>
      </c>
      <c r="F44" s="42">
        <f t="shared" si="7"/>
        <v>3410</v>
      </c>
      <c r="G44" s="42">
        <f t="shared" si="8"/>
        <v>3472</v>
      </c>
    </row>
    <row r="45" spans="1:9" x14ac:dyDescent="0.25">
      <c r="A45" s="42" t="str">
        <f t="shared" si="3"/>
        <v>BARCELONA</v>
      </c>
      <c r="B45" s="41">
        <f t="shared" si="4"/>
        <v>3864</v>
      </c>
      <c r="C45" s="41">
        <f t="shared" si="5"/>
        <v>3880</v>
      </c>
      <c r="D45" s="41">
        <f t="shared" si="6"/>
        <v>6</v>
      </c>
      <c r="E45" s="42" t="str">
        <f t="shared" si="2"/>
        <v>BILBAO</v>
      </c>
      <c r="F45" s="42">
        <f t="shared" si="7"/>
        <v>1630</v>
      </c>
      <c r="G45" s="42">
        <f t="shared" si="8"/>
        <v>1603</v>
      </c>
    </row>
    <row r="46" spans="1:9" x14ac:dyDescent="0.25">
      <c r="A46" s="42" t="str">
        <f t="shared" si="3"/>
        <v>BILBAO</v>
      </c>
      <c r="B46" s="41">
        <f t="shared" si="4"/>
        <v>1630</v>
      </c>
      <c r="C46" s="41">
        <f t="shared" si="5"/>
        <v>1603</v>
      </c>
      <c r="D46" s="41">
        <f t="shared" si="6"/>
        <v>8</v>
      </c>
      <c r="E46" s="42" t="str">
        <f t="shared" si="2"/>
        <v>TARRAGONA</v>
      </c>
      <c r="F46" s="42">
        <f t="shared" si="7"/>
        <v>1483</v>
      </c>
      <c r="G46" s="42">
        <f t="shared" si="8"/>
        <v>1596</v>
      </c>
    </row>
    <row r="47" spans="1:9" x14ac:dyDescent="0.25">
      <c r="A47" s="42" t="str">
        <f t="shared" si="3"/>
        <v>CARTAGENA</v>
      </c>
      <c r="B47" s="41">
        <f t="shared" si="4"/>
        <v>670</v>
      </c>
      <c r="C47" s="41">
        <f t="shared" si="5"/>
        <v>670</v>
      </c>
      <c r="D47" s="41">
        <f t="shared" si="6"/>
        <v>16</v>
      </c>
      <c r="E47" s="42" t="str">
        <f t="shared" si="2"/>
        <v>VIGO</v>
      </c>
      <c r="F47" s="42">
        <f t="shared" si="7"/>
        <v>956</v>
      </c>
      <c r="G47" s="42">
        <f t="shared" si="8"/>
        <v>1002</v>
      </c>
    </row>
    <row r="48" spans="1:9" x14ac:dyDescent="0.25">
      <c r="A48" s="42" t="str">
        <f t="shared" si="3"/>
        <v>CASTELLON</v>
      </c>
      <c r="B48" s="41">
        <f t="shared" si="4"/>
        <v>667</v>
      </c>
      <c r="C48" s="41">
        <f t="shared" si="5"/>
        <v>660</v>
      </c>
      <c r="D48" s="41">
        <f t="shared" si="6"/>
        <v>17</v>
      </c>
      <c r="E48" s="42" t="str">
        <f t="shared" si="2"/>
        <v>MALAGA</v>
      </c>
      <c r="F48" s="42">
        <f t="shared" si="7"/>
        <v>871</v>
      </c>
      <c r="G48" s="42">
        <f t="shared" si="8"/>
        <v>788</v>
      </c>
    </row>
    <row r="49" spans="1:7" x14ac:dyDescent="0.25">
      <c r="A49" s="42" t="str">
        <f t="shared" si="3"/>
        <v>CEUTA</v>
      </c>
      <c r="B49" s="41">
        <f t="shared" si="4"/>
        <v>6207</v>
      </c>
      <c r="C49" s="41">
        <f t="shared" si="5"/>
        <v>5948</v>
      </c>
      <c r="D49" s="41">
        <f t="shared" si="6"/>
        <v>3</v>
      </c>
      <c r="E49" s="42" t="str">
        <f t="shared" si="2"/>
        <v>HUELVA</v>
      </c>
      <c r="F49" s="42">
        <f t="shared" si="7"/>
        <v>826</v>
      </c>
      <c r="G49" s="42">
        <f t="shared" si="8"/>
        <v>828</v>
      </c>
    </row>
    <row r="50" spans="1:7" x14ac:dyDescent="0.25">
      <c r="A50" s="42" t="str">
        <f t="shared" si="3"/>
        <v>FERROL-SAN CIBRAO</v>
      </c>
      <c r="B50" s="41">
        <f t="shared" si="4"/>
        <v>508</v>
      </c>
      <c r="C50" s="41">
        <f t="shared" si="5"/>
        <v>613</v>
      </c>
      <c r="D50" s="41">
        <f t="shared" si="6"/>
        <v>23</v>
      </c>
      <c r="E50" s="42" t="str">
        <f t="shared" si="2"/>
        <v>ALMERIA</v>
      </c>
      <c r="F50" s="42">
        <f t="shared" si="7"/>
        <v>739</v>
      </c>
      <c r="G50" s="42">
        <f t="shared" si="8"/>
        <v>760</v>
      </c>
    </row>
    <row r="51" spans="1:7" x14ac:dyDescent="0.25">
      <c r="A51" s="42" t="str">
        <f t="shared" si="3"/>
        <v>GIJON</v>
      </c>
      <c r="B51" s="41">
        <f t="shared" si="4"/>
        <v>546</v>
      </c>
      <c r="C51" s="41">
        <f t="shared" si="5"/>
        <v>505</v>
      </c>
      <c r="D51" s="41">
        <f t="shared" si="6"/>
        <v>21</v>
      </c>
      <c r="E51" s="42" t="str">
        <f t="shared" si="2"/>
        <v>BAHIA DE CADIZ</v>
      </c>
      <c r="F51" s="42">
        <f t="shared" si="7"/>
        <v>737</v>
      </c>
      <c r="G51" s="42">
        <f t="shared" si="8"/>
        <v>733</v>
      </c>
    </row>
    <row r="52" spans="1:7" x14ac:dyDescent="0.25">
      <c r="A52" s="42" t="str">
        <f t="shared" si="3"/>
        <v>HUELVA</v>
      </c>
      <c r="B52" s="41">
        <f t="shared" si="4"/>
        <v>826</v>
      </c>
      <c r="C52" s="41">
        <f t="shared" si="5"/>
        <v>828</v>
      </c>
      <c r="D52" s="41">
        <f t="shared" si="6"/>
        <v>12</v>
      </c>
      <c r="E52" s="42" t="str">
        <f t="shared" si="2"/>
        <v>SANTANDER</v>
      </c>
      <c r="F52" s="42">
        <f t="shared" si="7"/>
        <v>723</v>
      </c>
      <c r="G52" s="42">
        <f t="shared" si="8"/>
        <v>696</v>
      </c>
    </row>
    <row r="53" spans="1:7" x14ac:dyDescent="0.25">
      <c r="A53" s="42" t="str">
        <f t="shared" si="3"/>
        <v>LAS PALMAS</v>
      </c>
      <c r="B53" s="41">
        <f t="shared" si="4"/>
        <v>5278</v>
      </c>
      <c r="C53" s="41">
        <f t="shared" si="5"/>
        <v>5204</v>
      </c>
      <c r="D53" s="41">
        <f t="shared" si="6"/>
        <v>5</v>
      </c>
      <c r="E53" s="42" t="str">
        <f t="shared" si="2"/>
        <v>CARTAGENA</v>
      </c>
      <c r="F53" s="42">
        <f t="shared" si="7"/>
        <v>670</v>
      </c>
      <c r="G53" s="42">
        <f t="shared" si="8"/>
        <v>670</v>
      </c>
    </row>
    <row r="54" spans="1:7" x14ac:dyDescent="0.25">
      <c r="A54" s="42" t="str">
        <f t="shared" si="3"/>
        <v>MALAGA</v>
      </c>
      <c r="B54" s="41">
        <f t="shared" si="4"/>
        <v>871</v>
      </c>
      <c r="C54" s="41">
        <f t="shared" si="5"/>
        <v>788</v>
      </c>
      <c r="D54" s="41">
        <f t="shared" si="6"/>
        <v>11</v>
      </c>
      <c r="E54" s="42" t="str">
        <f t="shared" si="2"/>
        <v>CASTELLON</v>
      </c>
      <c r="F54" s="42">
        <f t="shared" si="7"/>
        <v>667</v>
      </c>
      <c r="G54" s="42">
        <f t="shared" si="8"/>
        <v>660</v>
      </c>
    </row>
    <row r="55" spans="1:7" x14ac:dyDescent="0.25">
      <c r="A55" s="42" t="str">
        <f t="shared" si="3"/>
        <v>MARIN Y RIA DE PONTEVEDRA</v>
      </c>
      <c r="B55" s="41">
        <f t="shared" si="4"/>
        <v>317</v>
      </c>
      <c r="C55" s="41">
        <f t="shared" si="5"/>
        <v>309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637</v>
      </c>
      <c r="G55" s="42">
        <f t="shared" si="8"/>
        <v>594</v>
      </c>
    </row>
    <row r="56" spans="1:7" x14ac:dyDescent="0.25">
      <c r="A56" s="42" t="str">
        <f t="shared" si="3"/>
        <v>MELILLA</v>
      </c>
      <c r="B56" s="41">
        <f t="shared" si="4"/>
        <v>560</v>
      </c>
      <c r="C56" s="41">
        <f t="shared" si="5"/>
        <v>562</v>
      </c>
      <c r="D56" s="41">
        <f t="shared" si="6"/>
        <v>20</v>
      </c>
      <c r="E56" s="42" t="str">
        <f t="shared" si="2"/>
        <v>A CORUÑA</v>
      </c>
      <c r="F56" s="42">
        <f t="shared" si="9"/>
        <v>582</v>
      </c>
      <c r="G56" s="42">
        <f t="shared" si="8"/>
        <v>637</v>
      </c>
    </row>
    <row r="57" spans="1:7" x14ac:dyDescent="0.25">
      <c r="A57" s="42" t="str">
        <f t="shared" si="3"/>
        <v>MOTRIL</v>
      </c>
      <c r="B57" s="41">
        <f t="shared" si="4"/>
        <v>204</v>
      </c>
      <c r="C57" s="41">
        <f t="shared" si="5"/>
        <v>179</v>
      </c>
      <c r="D57" s="41">
        <f t="shared" si="6"/>
        <v>27</v>
      </c>
      <c r="E57" s="42" t="str">
        <f t="shared" si="2"/>
        <v>MELILLA</v>
      </c>
      <c r="F57" s="42">
        <f t="shared" si="9"/>
        <v>560</v>
      </c>
      <c r="G57" s="42">
        <f t="shared" si="8"/>
        <v>562</v>
      </c>
    </row>
    <row r="58" spans="1:7" x14ac:dyDescent="0.25">
      <c r="A58" s="42" t="str">
        <f t="shared" si="3"/>
        <v>PASAIA</v>
      </c>
      <c r="B58" s="41">
        <f t="shared" si="4"/>
        <v>538</v>
      </c>
      <c r="C58" s="41">
        <f t="shared" si="5"/>
        <v>555</v>
      </c>
      <c r="D58" s="41">
        <f t="shared" si="6"/>
        <v>22</v>
      </c>
      <c r="E58" s="42" t="str">
        <f t="shared" si="2"/>
        <v>GIJON</v>
      </c>
      <c r="F58" s="42">
        <f t="shared" si="9"/>
        <v>546</v>
      </c>
      <c r="G58" s="42">
        <f t="shared" si="8"/>
        <v>505</v>
      </c>
    </row>
    <row r="59" spans="1:7" x14ac:dyDescent="0.25">
      <c r="A59" s="42" t="str">
        <f t="shared" si="3"/>
        <v>SANTA CRUZ DE TENERIFE</v>
      </c>
      <c r="B59" s="41">
        <f t="shared" si="4"/>
        <v>7278</v>
      </c>
      <c r="C59" s="41">
        <f t="shared" si="5"/>
        <v>8452</v>
      </c>
      <c r="D59" s="41">
        <f t="shared" si="6"/>
        <v>2</v>
      </c>
      <c r="E59" s="42" t="str">
        <f t="shared" si="2"/>
        <v>PASAIA</v>
      </c>
      <c r="F59" s="42">
        <f t="shared" si="9"/>
        <v>538</v>
      </c>
      <c r="G59" s="42">
        <f t="shared" si="8"/>
        <v>555</v>
      </c>
    </row>
    <row r="60" spans="1:7" x14ac:dyDescent="0.25">
      <c r="A60" s="42" t="str">
        <f t="shared" si="3"/>
        <v>SANTANDER</v>
      </c>
      <c r="B60" s="41">
        <f t="shared" si="4"/>
        <v>723</v>
      </c>
      <c r="C60" s="41">
        <f t="shared" si="5"/>
        <v>696</v>
      </c>
      <c r="D60" s="41">
        <f t="shared" si="6"/>
        <v>15</v>
      </c>
      <c r="E60" s="42" t="str">
        <f t="shared" si="2"/>
        <v>FERROL-SAN CIBRAO</v>
      </c>
      <c r="F60" s="42">
        <f t="shared" si="9"/>
        <v>508</v>
      </c>
      <c r="G60" s="42">
        <f t="shared" si="8"/>
        <v>613</v>
      </c>
    </row>
    <row r="61" spans="1:7" x14ac:dyDescent="0.25">
      <c r="A61" s="42" t="str">
        <f t="shared" si="3"/>
        <v>SEVILLA</v>
      </c>
      <c r="B61" s="41">
        <f t="shared" si="4"/>
        <v>637</v>
      </c>
      <c r="C61" s="41">
        <f t="shared" si="5"/>
        <v>594</v>
      </c>
      <c r="D61" s="41">
        <f t="shared" si="6"/>
        <v>18</v>
      </c>
      <c r="E61" s="42" t="str">
        <f t="shared" si="2"/>
        <v>AVILES</v>
      </c>
      <c r="F61" s="42">
        <f t="shared" si="9"/>
        <v>459</v>
      </c>
      <c r="G61" s="42">
        <f t="shared" si="8"/>
        <v>437</v>
      </c>
    </row>
    <row r="62" spans="1:7" x14ac:dyDescent="0.25">
      <c r="A62" s="42" t="str">
        <f t="shared" si="3"/>
        <v>TARRAGONA</v>
      </c>
      <c r="B62" s="41">
        <f t="shared" si="4"/>
        <v>1483</v>
      </c>
      <c r="C62" s="41">
        <f t="shared" si="5"/>
        <v>1596</v>
      </c>
      <c r="D62" s="41">
        <f t="shared" si="6"/>
        <v>9</v>
      </c>
      <c r="E62" s="42" t="str">
        <f t="shared" si="2"/>
        <v>ALICANTE</v>
      </c>
      <c r="F62" s="42">
        <f t="shared" si="9"/>
        <v>428</v>
      </c>
      <c r="G62" s="42">
        <f t="shared" si="8"/>
        <v>420</v>
      </c>
    </row>
    <row r="63" spans="1:7" x14ac:dyDescent="0.25">
      <c r="A63" s="42" t="str">
        <f t="shared" si="3"/>
        <v>VALENCIA</v>
      </c>
      <c r="B63" s="41">
        <f t="shared" si="4"/>
        <v>3410</v>
      </c>
      <c r="C63" s="41">
        <f t="shared" si="5"/>
        <v>3472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317</v>
      </c>
      <c r="G63" s="42">
        <f t="shared" si="8"/>
        <v>309</v>
      </c>
    </row>
    <row r="64" spans="1:7" x14ac:dyDescent="0.25">
      <c r="A64" s="42" t="str">
        <f t="shared" si="3"/>
        <v>VIGO</v>
      </c>
      <c r="B64" s="41">
        <f t="shared" si="4"/>
        <v>956</v>
      </c>
      <c r="C64" s="41">
        <f t="shared" si="5"/>
        <v>1002</v>
      </c>
      <c r="D64" s="41">
        <f t="shared" si="6"/>
        <v>10</v>
      </c>
      <c r="E64" s="42" t="str">
        <f t="shared" si="2"/>
        <v>MOTRIL</v>
      </c>
      <c r="F64" s="42">
        <f t="shared" si="9"/>
        <v>204</v>
      </c>
      <c r="G64" s="42">
        <f t="shared" si="8"/>
        <v>179</v>
      </c>
    </row>
    <row r="65" spans="1:7" x14ac:dyDescent="0.25">
      <c r="A65" s="42" t="str">
        <f t="shared" si="3"/>
        <v>VILAGARCIA</v>
      </c>
      <c r="B65" s="41">
        <f t="shared" si="4"/>
        <v>104</v>
      </c>
      <c r="C65" s="41">
        <f t="shared" si="5"/>
        <v>109</v>
      </c>
      <c r="D65" s="41">
        <f t="shared" si="6"/>
        <v>28</v>
      </c>
      <c r="E65" s="42" t="str">
        <f t="shared" si="2"/>
        <v>VILAGARCIA</v>
      </c>
      <c r="F65" s="42">
        <f t="shared" si="9"/>
        <v>104</v>
      </c>
      <c r="G65" s="42">
        <f t="shared" si="8"/>
        <v>109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1134514</v>
      </c>
      <c r="C7" s="9">
        <v>1155157</v>
      </c>
      <c r="D7" s="9">
        <v>6559813</v>
      </c>
      <c r="E7" s="9">
        <v>7103859</v>
      </c>
      <c r="F7" s="10">
        <f>((E7*100)/D7)-100</f>
        <v>8.293620565098422</v>
      </c>
      <c r="G7" s="1"/>
      <c r="H7" s="1"/>
      <c r="I7" s="1"/>
    </row>
    <row r="8" spans="1:12" x14ac:dyDescent="0.25">
      <c r="A8" s="11" t="s">
        <v>45</v>
      </c>
      <c r="B8" s="12">
        <v>990440</v>
      </c>
      <c r="C8" s="12">
        <v>1139647</v>
      </c>
      <c r="D8" s="12">
        <v>5130217</v>
      </c>
      <c r="E8" s="12">
        <v>5811280</v>
      </c>
      <c r="F8" s="13">
        <f t="shared" ref="F8:F35" si="0">((E8*100)/D8)-100</f>
        <v>13.275520314247913</v>
      </c>
      <c r="G8" s="1"/>
      <c r="H8" s="1"/>
      <c r="I8" s="1"/>
    </row>
    <row r="9" spans="1:12" x14ac:dyDescent="0.25">
      <c r="A9" s="8" t="s">
        <v>46</v>
      </c>
      <c r="B9" s="9">
        <v>2131470</v>
      </c>
      <c r="C9" s="9">
        <v>2407249</v>
      </c>
      <c r="D9" s="9">
        <v>9644819</v>
      </c>
      <c r="E9" s="9">
        <v>10848480</v>
      </c>
      <c r="F9" s="10">
        <f t="shared" si="0"/>
        <v>12.479871317439958</v>
      </c>
      <c r="G9" s="1"/>
      <c r="H9" s="1"/>
      <c r="I9" s="1"/>
    </row>
    <row r="10" spans="1:12" x14ac:dyDescent="0.25">
      <c r="A10" s="11" t="s">
        <v>47</v>
      </c>
      <c r="B10" s="12">
        <v>412481</v>
      </c>
      <c r="C10" s="12">
        <v>481227</v>
      </c>
      <c r="D10" s="12">
        <v>2294061</v>
      </c>
      <c r="E10" s="12">
        <v>2883417</v>
      </c>
      <c r="F10" s="13">
        <f t="shared" si="0"/>
        <v>25.690511281086245</v>
      </c>
      <c r="G10" s="1"/>
      <c r="H10" s="1"/>
      <c r="I10" s="1"/>
    </row>
    <row r="11" spans="1:12" x14ac:dyDescent="0.25">
      <c r="A11" s="8" t="s">
        <v>48</v>
      </c>
      <c r="B11" s="9">
        <v>25184359</v>
      </c>
      <c r="C11" s="9">
        <v>29916127</v>
      </c>
      <c r="D11" s="9">
        <v>132336699</v>
      </c>
      <c r="E11" s="9">
        <v>157854330</v>
      </c>
      <c r="F11" s="10">
        <f t="shared" si="0"/>
        <v>19.282354171460781</v>
      </c>
      <c r="G11" s="1"/>
      <c r="H11" s="1"/>
      <c r="I11" s="1"/>
    </row>
    <row r="12" spans="1:12" x14ac:dyDescent="0.25">
      <c r="A12" s="11" t="s">
        <v>49</v>
      </c>
      <c r="B12" s="12">
        <v>2220652</v>
      </c>
      <c r="C12" s="12">
        <v>2076275</v>
      </c>
      <c r="D12" s="12">
        <v>11809587</v>
      </c>
      <c r="E12" s="12">
        <v>13322229</v>
      </c>
      <c r="F12" s="13">
        <f t="shared" si="0"/>
        <v>12.808593560469134</v>
      </c>
      <c r="G12" s="1"/>
      <c r="H12" s="1"/>
      <c r="I12" s="1"/>
    </row>
    <row r="13" spans="1:12" x14ac:dyDescent="0.25">
      <c r="A13" s="8" t="s">
        <v>50</v>
      </c>
      <c r="B13" s="9">
        <v>15342177</v>
      </c>
      <c r="C13" s="9">
        <v>15299617</v>
      </c>
      <c r="D13" s="9">
        <v>66702818</v>
      </c>
      <c r="E13" s="9">
        <v>72778986</v>
      </c>
      <c r="F13" s="10">
        <f t="shared" si="0"/>
        <v>9.1093122932227573</v>
      </c>
      <c r="G13" s="1"/>
      <c r="H13" s="1"/>
      <c r="I13" s="1"/>
    </row>
    <row r="14" spans="1:12" x14ac:dyDescent="0.25">
      <c r="A14" s="11" t="s">
        <v>51</v>
      </c>
      <c r="B14" s="12">
        <v>23760596</v>
      </c>
      <c r="C14" s="12">
        <v>23596980</v>
      </c>
      <c r="D14" s="12">
        <v>117282239</v>
      </c>
      <c r="E14" s="12">
        <v>124663520</v>
      </c>
      <c r="F14" s="13">
        <f t="shared" si="0"/>
        <v>6.2936051212323747</v>
      </c>
      <c r="G14" s="1"/>
      <c r="H14" s="1"/>
      <c r="I14" s="1"/>
    </row>
    <row r="15" spans="1:12" x14ac:dyDescent="0.25">
      <c r="A15" s="8" t="s">
        <v>52</v>
      </c>
      <c r="B15" s="9">
        <v>4127733</v>
      </c>
      <c r="C15" s="9">
        <v>3940252</v>
      </c>
      <c r="D15" s="9">
        <v>21079467</v>
      </c>
      <c r="E15" s="9">
        <v>21509384</v>
      </c>
      <c r="F15" s="10">
        <f t="shared" si="0"/>
        <v>2.0395060273582857</v>
      </c>
      <c r="G15" s="1"/>
      <c r="H15" s="1"/>
      <c r="I15" s="1"/>
    </row>
    <row r="16" spans="1:12" x14ac:dyDescent="0.25">
      <c r="A16" s="11" t="s">
        <v>53</v>
      </c>
      <c r="B16" s="12">
        <v>2007007</v>
      </c>
      <c r="C16" s="12">
        <v>1987685</v>
      </c>
      <c r="D16" s="12">
        <v>12071059</v>
      </c>
      <c r="E16" s="12">
        <v>12635274</v>
      </c>
      <c r="F16" s="13">
        <f t="shared" si="0"/>
        <v>4.6741135139841532</v>
      </c>
      <c r="G16" s="1"/>
      <c r="H16" s="1"/>
      <c r="I16" s="1"/>
    </row>
    <row r="17" spans="1:9" x14ac:dyDescent="0.25">
      <c r="A17" s="8" t="s">
        <v>54</v>
      </c>
      <c r="B17" s="9">
        <v>1173738</v>
      </c>
      <c r="C17" s="9">
        <v>1253087</v>
      </c>
      <c r="D17" s="9">
        <v>7306717</v>
      </c>
      <c r="E17" s="9">
        <v>7864870</v>
      </c>
      <c r="F17" s="10">
        <f t="shared" si="0"/>
        <v>7.6389026699679192</v>
      </c>
      <c r="G17" s="1"/>
      <c r="H17" s="1"/>
      <c r="I17" s="1"/>
    </row>
    <row r="18" spans="1:9" x14ac:dyDescent="0.25">
      <c r="A18" s="11" t="s">
        <v>55</v>
      </c>
      <c r="B18" s="12">
        <v>5726357</v>
      </c>
      <c r="C18" s="12">
        <v>5567351</v>
      </c>
      <c r="D18" s="12">
        <v>31303752</v>
      </c>
      <c r="E18" s="12">
        <v>32207188</v>
      </c>
      <c r="F18" s="13">
        <f t="shared" si="0"/>
        <v>2.8860310419019441</v>
      </c>
      <c r="G18" s="1"/>
      <c r="H18" s="1"/>
      <c r="I18" s="1"/>
    </row>
    <row r="19" spans="1:9" x14ac:dyDescent="0.25">
      <c r="A19" s="8" t="s">
        <v>56</v>
      </c>
      <c r="B19" s="9">
        <v>1109681</v>
      </c>
      <c r="C19" s="9">
        <v>745019</v>
      </c>
      <c r="D19" s="9">
        <v>7419943</v>
      </c>
      <c r="E19" s="9">
        <v>6391466</v>
      </c>
      <c r="F19" s="10">
        <f t="shared" si="0"/>
        <v>-13.860982490027212</v>
      </c>
      <c r="G19" s="1"/>
      <c r="H19" s="1"/>
      <c r="I19" s="1"/>
    </row>
    <row r="20" spans="1:9" x14ac:dyDescent="0.25">
      <c r="A20" s="11" t="s">
        <v>57</v>
      </c>
      <c r="B20" s="12">
        <v>1057935</v>
      </c>
      <c r="C20" s="12">
        <v>1656590</v>
      </c>
      <c r="D20" s="12">
        <v>6314204</v>
      </c>
      <c r="E20" s="12">
        <v>8718175</v>
      </c>
      <c r="F20" s="13">
        <f t="shared" si="0"/>
        <v>38.07243161608335</v>
      </c>
      <c r="G20" s="1"/>
      <c r="H20" s="1"/>
      <c r="I20" s="1"/>
    </row>
    <row r="21" spans="1:9" x14ac:dyDescent="0.25">
      <c r="A21" s="8" t="s">
        <v>58</v>
      </c>
      <c r="B21" s="9">
        <v>2726591</v>
      </c>
      <c r="C21" s="9">
        <v>2942309</v>
      </c>
      <c r="D21" s="9">
        <v>11087973</v>
      </c>
      <c r="E21" s="9">
        <v>12826643</v>
      </c>
      <c r="F21" s="10">
        <f t="shared" si="0"/>
        <v>15.680683926629328</v>
      </c>
      <c r="G21" s="1"/>
      <c r="H21" s="1"/>
      <c r="I21" s="1"/>
    </row>
    <row r="22" spans="1:9" x14ac:dyDescent="0.25">
      <c r="A22" s="11" t="s">
        <v>59</v>
      </c>
      <c r="B22" s="12">
        <v>13069395</v>
      </c>
      <c r="C22" s="12">
        <v>15526984</v>
      </c>
      <c r="D22" s="12">
        <v>87737567</v>
      </c>
      <c r="E22" s="12">
        <v>99727471</v>
      </c>
      <c r="F22" s="13">
        <f t="shared" si="0"/>
        <v>13.665644500946783</v>
      </c>
      <c r="G22" s="1"/>
      <c r="H22" s="1"/>
      <c r="I22" s="1"/>
    </row>
    <row r="23" spans="1:9" x14ac:dyDescent="0.25">
      <c r="A23" s="8" t="s">
        <v>60</v>
      </c>
      <c r="B23" s="9">
        <v>2947410</v>
      </c>
      <c r="C23" s="9">
        <v>3218625</v>
      </c>
      <c r="D23" s="9">
        <v>17240645</v>
      </c>
      <c r="E23" s="9">
        <v>19665110</v>
      </c>
      <c r="F23" s="10">
        <f t="shared" si="0"/>
        <v>14.062495921701299</v>
      </c>
      <c r="G23" s="1"/>
      <c r="H23" s="1"/>
      <c r="I23" s="1"/>
    </row>
    <row r="24" spans="1:9" x14ac:dyDescent="0.25">
      <c r="A24" s="11" t="s">
        <v>61</v>
      </c>
      <c r="B24" s="12">
        <v>355417</v>
      </c>
      <c r="C24" s="12">
        <v>331883</v>
      </c>
      <c r="D24" s="12">
        <v>1912521</v>
      </c>
      <c r="E24" s="12">
        <v>1909083</v>
      </c>
      <c r="F24" s="13">
        <f t="shared" si="0"/>
        <v>-0.17976273201705339</v>
      </c>
      <c r="G24" s="1"/>
      <c r="H24" s="1"/>
      <c r="I24" s="1"/>
    </row>
    <row r="25" spans="1:9" x14ac:dyDescent="0.25">
      <c r="A25" s="8" t="s">
        <v>62</v>
      </c>
      <c r="B25" s="9">
        <v>1330567</v>
      </c>
      <c r="C25" s="9">
        <v>1299324</v>
      </c>
      <c r="D25" s="9">
        <v>6815028</v>
      </c>
      <c r="E25" s="9">
        <v>6988695</v>
      </c>
      <c r="F25" s="10">
        <f t="shared" si="0"/>
        <v>2.5482947392145689</v>
      </c>
      <c r="G25" s="1"/>
      <c r="H25" s="1"/>
      <c r="I25" s="1"/>
    </row>
    <row r="26" spans="1:9" x14ac:dyDescent="0.25">
      <c r="A26" s="11" t="s">
        <v>63</v>
      </c>
      <c r="B26" s="12">
        <v>275486</v>
      </c>
      <c r="C26" s="12">
        <v>276279</v>
      </c>
      <c r="D26" s="12">
        <v>1539237</v>
      </c>
      <c r="E26" s="12">
        <v>1733999</v>
      </c>
      <c r="F26" s="13">
        <f t="shared" si="0"/>
        <v>12.653152178644348</v>
      </c>
      <c r="G26" s="1"/>
      <c r="H26" s="1"/>
      <c r="I26" s="1"/>
    </row>
    <row r="27" spans="1:9" x14ac:dyDescent="0.25">
      <c r="A27" s="8" t="s">
        <v>64</v>
      </c>
      <c r="B27" s="9">
        <v>591633</v>
      </c>
      <c r="C27" s="9">
        <v>567024</v>
      </c>
      <c r="D27" s="9">
        <v>3187257</v>
      </c>
      <c r="E27" s="9">
        <v>3390232</v>
      </c>
      <c r="F27" s="10">
        <f t="shared" si="0"/>
        <v>6.3683286286609473</v>
      </c>
      <c r="G27" s="1"/>
      <c r="H27" s="1"/>
      <c r="I27" s="1"/>
    </row>
    <row r="28" spans="1:9" x14ac:dyDescent="0.25">
      <c r="A28" s="11" t="s">
        <v>65</v>
      </c>
      <c r="B28" s="12">
        <v>15643095</v>
      </c>
      <c r="C28" s="12">
        <v>14828382</v>
      </c>
      <c r="D28" s="12">
        <v>98904760</v>
      </c>
      <c r="E28" s="12">
        <v>104063299</v>
      </c>
      <c r="F28" s="13">
        <f t="shared" si="0"/>
        <v>5.2156630277450802</v>
      </c>
      <c r="G28" s="1"/>
      <c r="H28" s="1"/>
      <c r="I28" s="1"/>
    </row>
    <row r="29" spans="1:9" x14ac:dyDescent="0.25">
      <c r="A29" s="8" t="s">
        <v>66</v>
      </c>
      <c r="B29" s="9">
        <v>1857716</v>
      </c>
      <c r="C29" s="9">
        <v>2081891</v>
      </c>
      <c r="D29" s="9">
        <v>10103641</v>
      </c>
      <c r="E29" s="9">
        <v>10785183</v>
      </c>
      <c r="F29" s="10">
        <f t="shared" si="0"/>
        <v>6.745508871504839</v>
      </c>
      <c r="G29" s="1"/>
      <c r="H29" s="1"/>
      <c r="I29" s="1"/>
    </row>
    <row r="30" spans="1:9" x14ac:dyDescent="0.25">
      <c r="A30" s="11" t="s">
        <v>67</v>
      </c>
      <c r="B30" s="12">
        <v>428886</v>
      </c>
      <c r="C30" s="12">
        <v>526233</v>
      </c>
      <c r="D30" s="12">
        <v>2630353</v>
      </c>
      <c r="E30" s="12">
        <v>3002612</v>
      </c>
      <c r="F30" s="13">
        <f t="shared" si="0"/>
        <v>14.152435053393972</v>
      </c>
      <c r="G30" s="1"/>
      <c r="H30" s="1"/>
      <c r="I30" s="1"/>
    </row>
    <row r="31" spans="1:9" x14ac:dyDescent="0.25">
      <c r="A31" s="8" t="s">
        <v>68</v>
      </c>
      <c r="B31" s="9">
        <v>3773447</v>
      </c>
      <c r="C31" s="9">
        <v>4056012</v>
      </c>
      <c r="D31" s="9">
        <v>23204337</v>
      </c>
      <c r="E31" s="9">
        <v>21465215</v>
      </c>
      <c r="F31" s="10">
        <f t="shared" si="0"/>
        <v>-7.4948144392145366</v>
      </c>
      <c r="G31" s="1"/>
      <c r="H31" s="1"/>
      <c r="I31" s="1"/>
    </row>
    <row r="32" spans="1:9" x14ac:dyDescent="0.25">
      <c r="A32" s="11" t="s">
        <v>69</v>
      </c>
      <c r="B32" s="12">
        <v>16577852</v>
      </c>
      <c r="C32" s="12">
        <v>16777700</v>
      </c>
      <c r="D32" s="12">
        <v>92709363</v>
      </c>
      <c r="E32" s="12">
        <v>96617428</v>
      </c>
      <c r="F32" s="13">
        <f t="shared" si="0"/>
        <v>4.2153940805309986</v>
      </c>
      <c r="G32" s="1"/>
      <c r="H32" s="1"/>
      <c r="I32" s="1"/>
    </row>
    <row r="33" spans="1:9" x14ac:dyDescent="0.25">
      <c r="A33" s="8" t="s">
        <v>70</v>
      </c>
      <c r="B33" s="9">
        <v>2839659</v>
      </c>
      <c r="C33" s="9">
        <v>2874206</v>
      </c>
      <c r="D33" s="9">
        <v>15722418</v>
      </c>
      <c r="E33" s="9">
        <v>16484671</v>
      </c>
      <c r="F33" s="10">
        <f t="shared" si="0"/>
        <v>4.8481919256948913</v>
      </c>
      <c r="G33" s="1"/>
      <c r="H33" s="1"/>
      <c r="I33" s="1"/>
    </row>
    <row r="34" spans="1:9" x14ac:dyDescent="0.25">
      <c r="A34" s="11" t="s">
        <v>71</v>
      </c>
      <c r="B34" s="12">
        <v>38107</v>
      </c>
      <c r="C34" s="12">
        <v>76153</v>
      </c>
      <c r="D34" s="12">
        <v>556920</v>
      </c>
      <c r="E34" s="12">
        <v>605359</v>
      </c>
      <c r="F34" s="13">
        <f t="shared" si="0"/>
        <v>8.6976585505997264</v>
      </c>
      <c r="G34" s="1"/>
      <c r="H34" s="1"/>
      <c r="I34" s="1"/>
    </row>
    <row r="35" spans="1:9" x14ac:dyDescent="0.25">
      <c r="A35" s="14" t="s">
        <v>72</v>
      </c>
      <c r="B35" s="15">
        <f>SUM(B7:B34)</f>
        <v>148834401</v>
      </c>
      <c r="C35" s="15">
        <f t="shared" ref="C35:E35" si="1">SUM(C7:C34)</f>
        <v>156605268</v>
      </c>
      <c r="D35" s="15">
        <f t="shared" si="1"/>
        <v>810607415</v>
      </c>
      <c r="E35" s="15">
        <f t="shared" si="1"/>
        <v>883857458</v>
      </c>
      <c r="F35" s="16">
        <f t="shared" si="0"/>
        <v>9.0364388043501975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7103859</v>
      </c>
      <c r="C38" s="41">
        <f>D7</f>
        <v>6559813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157854330</v>
      </c>
      <c r="G38" s="42">
        <f>LOOKUP(E38,$A$38:$A$65,$C$38:$C$65)</f>
        <v>132336699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5811280</v>
      </c>
      <c r="C39" s="41">
        <f t="shared" ref="C39:C65" si="5">D8</f>
        <v>5130217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124663520</v>
      </c>
      <c r="G39" s="42">
        <f t="shared" ref="G39:G65" si="8">LOOKUP(E39,$A$38:$A$65,$C$38:$C$65)</f>
        <v>117282239</v>
      </c>
    </row>
    <row r="40" spans="1:9" x14ac:dyDescent="0.25">
      <c r="A40" s="42" t="str">
        <f t="shared" si="3"/>
        <v>ALMERIA</v>
      </c>
      <c r="B40" s="41">
        <f t="shared" si="4"/>
        <v>10848480</v>
      </c>
      <c r="C40" s="41">
        <f t="shared" si="5"/>
        <v>9644819</v>
      </c>
      <c r="D40" s="41">
        <f t="shared" si="6"/>
        <v>15</v>
      </c>
      <c r="E40" s="42" t="str">
        <f t="shared" si="2"/>
        <v>SANTA CRUZ DE TENERIFE</v>
      </c>
      <c r="F40" s="42">
        <f t="shared" si="7"/>
        <v>104063299</v>
      </c>
      <c r="G40" s="42">
        <f t="shared" si="8"/>
        <v>98904760</v>
      </c>
    </row>
    <row r="41" spans="1:9" x14ac:dyDescent="0.25">
      <c r="A41" s="42" t="str">
        <f t="shared" si="3"/>
        <v>AVILES</v>
      </c>
      <c r="B41" s="41">
        <f t="shared" si="4"/>
        <v>2883417</v>
      </c>
      <c r="C41" s="41">
        <f t="shared" si="5"/>
        <v>2294061</v>
      </c>
      <c r="D41" s="41">
        <f t="shared" si="6"/>
        <v>25</v>
      </c>
      <c r="E41" s="42" t="str">
        <f t="shared" si="2"/>
        <v>LAS PALMAS</v>
      </c>
      <c r="F41" s="42">
        <f t="shared" si="7"/>
        <v>99727471</v>
      </c>
      <c r="G41" s="42">
        <f t="shared" si="8"/>
        <v>87737567</v>
      </c>
    </row>
    <row r="42" spans="1:9" x14ac:dyDescent="0.25">
      <c r="A42" s="42" t="str">
        <f t="shared" si="3"/>
        <v>BAHIA DE ALGECIRAS</v>
      </c>
      <c r="B42" s="41">
        <f t="shared" si="4"/>
        <v>157854330</v>
      </c>
      <c r="C42" s="41">
        <f t="shared" si="5"/>
        <v>132336699</v>
      </c>
      <c r="D42" s="41">
        <f t="shared" si="6"/>
        <v>1</v>
      </c>
      <c r="E42" s="42" t="str">
        <f t="shared" si="2"/>
        <v>VALENCIA</v>
      </c>
      <c r="F42" s="42">
        <f t="shared" si="7"/>
        <v>96617428</v>
      </c>
      <c r="G42" s="42">
        <f t="shared" si="8"/>
        <v>92709363</v>
      </c>
    </row>
    <row r="43" spans="1:9" x14ac:dyDescent="0.25">
      <c r="A43" s="42" t="str">
        <f t="shared" si="3"/>
        <v>BAHIA DE CADIZ</v>
      </c>
      <c r="B43" s="41">
        <f t="shared" si="4"/>
        <v>13322229</v>
      </c>
      <c r="C43" s="41">
        <f t="shared" si="5"/>
        <v>11809587</v>
      </c>
      <c r="D43" s="41">
        <f t="shared" si="6"/>
        <v>12</v>
      </c>
      <c r="E43" s="42" t="str">
        <f t="shared" si="2"/>
        <v>BALEARES</v>
      </c>
      <c r="F43" s="42">
        <f t="shared" si="7"/>
        <v>72778986</v>
      </c>
      <c r="G43" s="42">
        <f t="shared" si="8"/>
        <v>66702818</v>
      </c>
    </row>
    <row r="44" spans="1:9" x14ac:dyDescent="0.25">
      <c r="A44" s="42" t="str">
        <f t="shared" si="3"/>
        <v>BALEARES</v>
      </c>
      <c r="B44" s="41">
        <f t="shared" si="4"/>
        <v>72778986</v>
      </c>
      <c r="C44" s="41">
        <f t="shared" si="5"/>
        <v>66702818</v>
      </c>
      <c r="D44" s="41">
        <f t="shared" si="6"/>
        <v>6</v>
      </c>
      <c r="E44" s="42" t="str">
        <f t="shared" si="2"/>
        <v>CEUTA</v>
      </c>
      <c r="F44" s="42">
        <f t="shared" si="7"/>
        <v>32207188</v>
      </c>
      <c r="G44" s="42">
        <f t="shared" si="8"/>
        <v>31303752</v>
      </c>
    </row>
    <row r="45" spans="1:9" x14ac:dyDescent="0.25">
      <c r="A45" s="42" t="str">
        <f t="shared" si="3"/>
        <v>BARCELONA</v>
      </c>
      <c r="B45" s="41">
        <f t="shared" si="4"/>
        <v>124663520</v>
      </c>
      <c r="C45" s="41">
        <f t="shared" si="5"/>
        <v>117282239</v>
      </c>
      <c r="D45" s="41">
        <f t="shared" si="6"/>
        <v>2</v>
      </c>
      <c r="E45" s="42" t="str">
        <f t="shared" si="2"/>
        <v>BILBAO</v>
      </c>
      <c r="F45" s="42">
        <f t="shared" si="7"/>
        <v>21509384</v>
      </c>
      <c r="G45" s="42">
        <f t="shared" si="8"/>
        <v>21079467</v>
      </c>
    </row>
    <row r="46" spans="1:9" x14ac:dyDescent="0.25">
      <c r="A46" s="42" t="str">
        <f t="shared" si="3"/>
        <v>BILBAO</v>
      </c>
      <c r="B46" s="41">
        <f t="shared" si="4"/>
        <v>21509384</v>
      </c>
      <c r="C46" s="41">
        <f t="shared" si="5"/>
        <v>21079467</v>
      </c>
      <c r="D46" s="41">
        <f t="shared" si="6"/>
        <v>8</v>
      </c>
      <c r="E46" s="42" t="str">
        <f t="shared" si="2"/>
        <v>TARRAGONA</v>
      </c>
      <c r="F46" s="42">
        <f t="shared" si="7"/>
        <v>21465215</v>
      </c>
      <c r="G46" s="42">
        <f t="shared" si="8"/>
        <v>23204337</v>
      </c>
    </row>
    <row r="47" spans="1:9" x14ac:dyDescent="0.25">
      <c r="A47" s="42" t="str">
        <f t="shared" si="3"/>
        <v>CARTAGENA</v>
      </c>
      <c r="B47" s="41">
        <f t="shared" si="4"/>
        <v>12635274</v>
      </c>
      <c r="C47" s="41">
        <f t="shared" si="5"/>
        <v>12071059</v>
      </c>
      <c r="D47" s="41">
        <f t="shared" si="6"/>
        <v>14</v>
      </c>
      <c r="E47" s="42" t="str">
        <f t="shared" si="2"/>
        <v>MALAGA</v>
      </c>
      <c r="F47" s="42">
        <f t="shared" si="7"/>
        <v>19665110</v>
      </c>
      <c r="G47" s="42">
        <f t="shared" si="8"/>
        <v>17240645</v>
      </c>
    </row>
    <row r="48" spans="1:9" x14ac:dyDescent="0.25">
      <c r="A48" s="42" t="str">
        <f t="shared" si="3"/>
        <v>CASTELLON</v>
      </c>
      <c r="B48" s="41">
        <f t="shared" si="4"/>
        <v>7864870</v>
      </c>
      <c r="C48" s="41">
        <f t="shared" si="5"/>
        <v>7306717</v>
      </c>
      <c r="D48" s="41">
        <f t="shared" si="6"/>
        <v>18</v>
      </c>
      <c r="E48" s="42" t="str">
        <f t="shared" si="2"/>
        <v>VIGO</v>
      </c>
      <c r="F48" s="42">
        <f t="shared" si="7"/>
        <v>16484671</v>
      </c>
      <c r="G48" s="42">
        <f t="shared" si="8"/>
        <v>15722418</v>
      </c>
    </row>
    <row r="49" spans="1:7" x14ac:dyDescent="0.25">
      <c r="A49" s="42" t="str">
        <f t="shared" si="3"/>
        <v>CEUTA</v>
      </c>
      <c r="B49" s="41">
        <f t="shared" si="4"/>
        <v>32207188</v>
      </c>
      <c r="C49" s="41">
        <f t="shared" si="5"/>
        <v>31303752</v>
      </c>
      <c r="D49" s="41">
        <f t="shared" si="6"/>
        <v>7</v>
      </c>
      <c r="E49" s="42" t="str">
        <f t="shared" si="2"/>
        <v>BAHIA DE CADIZ</v>
      </c>
      <c r="F49" s="42">
        <f t="shared" si="7"/>
        <v>13322229</v>
      </c>
      <c r="G49" s="42">
        <f t="shared" si="8"/>
        <v>11809587</v>
      </c>
    </row>
    <row r="50" spans="1:7" x14ac:dyDescent="0.25">
      <c r="A50" s="42" t="str">
        <f t="shared" si="3"/>
        <v>FERROL-SAN CIBRAO</v>
      </c>
      <c r="B50" s="41">
        <f t="shared" si="4"/>
        <v>6391466</v>
      </c>
      <c r="C50" s="41">
        <f t="shared" si="5"/>
        <v>7419943</v>
      </c>
      <c r="D50" s="41">
        <f t="shared" si="6"/>
        <v>21</v>
      </c>
      <c r="E50" s="42" t="str">
        <f t="shared" si="2"/>
        <v>HUELVA</v>
      </c>
      <c r="F50" s="42">
        <f t="shared" si="7"/>
        <v>12826643</v>
      </c>
      <c r="G50" s="42">
        <f t="shared" si="8"/>
        <v>11087973</v>
      </c>
    </row>
    <row r="51" spans="1:7" x14ac:dyDescent="0.25">
      <c r="A51" s="42" t="str">
        <f t="shared" si="3"/>
        <v>GIJON</v>
      </c>
      <c r="B51" s="41">
        <f t="shared" si="4"/>
        <v>8718175</v>
      </c>
      <c r="C51" s="41">
        <f t="shared" si="5"/>
        <v>6314204</v>
      </c>
      <c r="D51" s="41">
        <f t="shared" si="6"/>
        <v>17</v>
      </c>
      <c r="E51" s="42" t="str">
        <f t="shared" si="2"/>
        <v>CARTAGENA</v>
      </c>
      <c r="F51" s="42">
        <f t="shared" si="7"/>
        <v>12635274</v>
      </c>
      <c r="G51" s="42">
        <f t="shared" si="8"/>
        <v>12071059</v>
      </c>
    </row>
    <row r="52" spans="1:7" x14ac:dyDescent="0.25">
      <c r="A52" s="42" t="str">
        <f t="shared" si="3"/>
        <v>HUELVA</v>
      </c>
      <c r="B52" s="41">
        <f t="shared" si="4"/>
        <v>12826643</v>
      </c>
      <c r="C52" s="41">
        <f t="shared" si="5"/>
        <v>11087973</v>
      </c>
      <c r="D52" s="41">
        <f t="shared" si="6"/>
        <v>13</v>
      </c>
      <c r="E52" s="42" t="str">
        <f t="shared" si="2"/>
        <v>ALMERIA</v>
      </c>
      <c r="F52" s="42">
        <f t="shared" si="7"/>
        <v>10848480</v>
      </c>
      <c r="G52" s="42">
        <f t="shared" si="8"/>
        <v>9644819</v>
      </c>
    </row>
    <row r="53" spans="1:7" x14ac:dyDescent="0.25">
      <c r="A53" s="42" t="str">
        <f t="shared" si="3"/>
        <v>LAS PALMAS</v>
      </c>
      <c r="B53" s="41">
        <f t="shared" si="4"/>
        <v>99727471</v>
      </c>
      <c r="C53" s="41">
        <f t="shared" si="5"/>
        <v>87737567</v>
      </c>
      <c r="D53" s="41">
        <f t="shared" si="6"/>
        <v>4</v>
      </c>
      <c r="E53" s="42" t="str">
        <f t="shared" si="2"/>
        <v>SANTANDER</v>
      </c>
      <c r="F53" s="42">
        <f t="shared" si="7"/>
        <v>10785183</v>
      </c>
      <c r="G53" s="42">
        <f t="shared" si="8"/>
        <v>10103641</v>
      </c>
    </row>
    <row r="54" spans="1:7" x14ac:dyDescent="0.25">
      <c r="A54" s="42" t="str">
        <f t="shared" si="3"/>
        <v>MALAGA</v>
      </c>
      <c r="B54" s="41">
        <f t="shared" si="4"/>
        <v>19665110</v>
      </c>
      <c r="C54" s="41">
        <f t="shared" si="5"/>
        <v>17240645</v>
      </c>
      <c r="D54" s="41">
        <f t="shared" si="6"/>
        <v>10</v>
      </c>
      <c r="E54" s="42" t="str">
        <f t="shared" si="2"/>
        <v>GIJON</v>
      </c>
      <c r="F54" s="42">
        <f t="shared" si="7"/>
        <v>8718175</v>
      </c>
      <c r="G54" s="42">
        <f t="shared" si="8"/>
        <v>6314204</v>
      </c>
    </row>
    <row r="55" spans="1:7" x14ac:dyDescent="0.25">
      <c r="A55" s="42" t="str">
        <f t="shared" si="3"/>
        <v>MARIN Y RIA DE PONTEVEDRA</v>
      </c>
      <c r="B55" s="41">
        <f t="shared" si="4"/>
        <v>1909083</v>
      </c>
      <c r="C55" s="41">
        <f t="shared" si="5"/>
        <v>1912521</v>
      </c>
      <c r="D55" s="41">
        <f t="shared" si="6"/>
        <v>26</v>
      </c>
      <c r="E55" s="42" t="str">
        <f t="shared" si="2"/>
        <v>CASTELLON</v>
      </c>
      <c r="F55" s="42">
        <f t="shared" ref="F55:F65" si="9">LOOKUP(E55,$A$38:$A$65,$B$38:$B$65)</f>
        <v>7864870</v>
      </c>
      <c r="G55" s="42">
        <f t="shared" si="8"/>
        <v>7306717</v>
      </c>
    </row>
    <row r="56" spans="1:7" x14ac:dyDescent="0.25">
      <c r="A56" s="42" t="str">
        <f t="shared" si="3"/>
        <v>MELILLA</v>
      </c>
      <c r="B56" s="41">
        <f t="shared" si="4"/>
        <v>6988695</v>
      </c>
      <c r="C56" s="41">
        <f t="shared" si="5"/>
        <v>6815028</v>
      </c>
      <c r="D56" s="41">
        <f t="shared" si="6"/>
        <v>20</v>
      </c>
      <c r="E56" s="42" t="str">
        <f t="shared" si="2"/>
        <v>A CORUÑA</v>
      </c>
      <c r="F56" s="42">
        <f t="shared" si="9"/>
        <v>7103859</v>
      </c>
      <c r="G56" s="42">
        <f t="shared" si="8"/>
        <v>6559813</v>
      </c>
    </row>
    <row r="57" spans="1:7" x14ac:dyDescent="0.25">
      <c r="A57" s="42" t="str">
        <f t="shared" si="3"/>
        <v>MOTRIL</v>
      </c>
      <c r="B57" s="41">
        <f t="shared" si="4"/>
        <v>1733999</v>
      </c>
      <c r="C57" s="41">
        <f t="shared" si="5"/>
        <v>1539237</v>
      </c>
      <c r="D57" s="41">
        <f t="shared" si="6"/>
        <v>27</v>
      </c>
      <c r="E57" s="42" t="str">
        <f t="shared" si="2"/>
        <v>MELILLA</v>
      </c>
      <c r="F57" s="42">
        <f t="shared" si="9"/>
        <v>6988695</v>
      </c>
      <c r="G57" s="42">
        <f t="shared" si="8"/>
        <v>6815028</v>
      </c>
    </row>
    <row r="58" spans="1:7" x14ac:dyDescent="0.25">
      <c r="A58" s="42" t="str">
        <f t="shared" si="3"/>
        <v>PASAIA</v>
      </c>
      <c r="B58" s="41">
        <f t="shared" si="4"/>
        <v>3390232</v>
      </c>
      <c r="C58" s="41">
        <f t="shared" si="5"/>
        <v>3187257</v>
      </c>
      <c r="D58" s="41">
        <f t="shared" si="6"/>
        <v>23</v>
      </c>
      <c r="E58" s="42" t="str">
        <f t="shared" si="2"/>
        <v>FERROL-SAN CIBRAO</v>
      </c>
      <c r="F58" s="42">
        <f t="shared" si="9"/>
        <v>6391466</v>
      </c>
      <c r="G58" s="42">
        <f t="shared" si="8"/>
        <v>7419943</v>
      </c>
    </row>
    <row r="59" spans="1:7" x14ac:dyDescent="0.25">
      <c r="A59" s="42" t="str">
        <f t="shared" si="3"/>
        <v>SANTA CRUZ DE TENERIFE</v>
      </c>
      <c r="B59" s="41">
        <f t="shared" si="4"/>
        <v>104063299</v>
      </c>
      <c r="C59" s="41">
        <f t="shared" si="5"/>
        <v>98904760</v>
      </c>
      <c r="D59" s="41">
        <f t="shared" si="6"/>
        <v>3</v>
      </c>
      <c r="E59" s="42" t="str">
        <f t="shared" si="2"/>
        <v>ALICANTE</v>
      </c>
      <c r="F59" s="42">
        <f t="shared" si="9"/>
        <v>5811280</v>
      </c>
      <c r="G59" s="42">
        <f t="shared" si="8"/>
        <v>5130217</v>
      </c>
    </row>
    <row r="60" spans="1:7" x14ac:dyDescent="0.25">
      <c r="A60" s="42" t="str">
        <f t="shared" si="3"/>
        <v>SANTANDER</v>
      </c>
      <c r="B60" s="41">
        <f t="shared" si="4"/>
        <v>10785183</v>
      </c>
      <c r="C60" s="41">
        <f t="shared" si="5"/>
        <v>10103641</v>
      </c>
      <c r="D60" s="41">
        <f t="shared" si="6"/>
        <v>16</v>
      </c>
      <c r="E60" s="42" t="str">
        <f t="shared" si="2"/>
        <v>PASAIA</v>
      </c>
      <c r="F60" s="42">
        <f t="shared" si="9"/>
        <v>3390232</v>
      </c>
      <c r="G60" s="42">
        <f t="shared" si="8"/>
        <v>3187257</v>
      </c>
    </row>
    <row r="61" spans="1:7" x14ac:dyDescent="0.25">
      <c r="A61" s="42" t="str">
        <f t="shared" si="3"/>
        <v>SEVILLA</v>
      </c>
      <c r="B61" s="41">
        <f t="shared" si="4"/>
        <v>3002612</v>
      </c>
      <c r="C61" s="41">
        <f t="shared" si="5"/>
        <v>2630353</v>
      </c>
      <c r="D61" s="41">
        <f t="shared" si="6"/>
        <v>24</v>
      </c>
      <c r="E61" s="42" t="str">
        <f t="shared" si="2"/>
        <v>SEVILLA</v>
      </c>
      <c r="F61" s="42">
        <f t="shared" si="9"/>
        <v>3002612</v>
      </c>
      <c r="G61" s="42">
        <f t="shared" si="8"/>
        <v>2630353</v>
      </c>
    </row>
    <row r="62" spans="1:7" x14ac:dyDescent="0.25">
      <c r="A62" s="42" t="str">
        <f t="shared" si="3"/>
        <v>TARRAGONA</v>
      </c>
      <c r="B62" s="41">
        <f t="shared" si="4"/>
        <v>21465215</v>
      </c>
      <c r="C62" s="41">
        <f t="shared" si="5"/>
        <v>23204337</v>
      </c>
      <c r="D62" s="41">
        <f t="shared" si="6"/>
        <v>9</v>
      </c>
      <c r="E62" s="42" t="str">
        <f t="shared" si="2"/>
        <v>AVILES</v>
      </c>
      <c r="F62" s="42">
        <f t="shared" si="9"/>
        <v>2883417</v>
      </c>
      <c r="G62" s="42">
        <f t="shared" si="8"/>
        <v>2294061</v>
      </c>
    </row>
    <row r="63" spans="1:7" x14ac:dyDescent="0.25">
      <c r="A63" s="42" t="str">
        <f t="shared" si="3"/>
        <v>VALENCIA</v>
      </c>
      <c r="B63" s="41">
        <f t="shared" si="4"/>
        <v>96617428</v>
      </c>
      <c r="C63" s="41">
        <f t="shared" si="5"/>
        <v>92709363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1909083</v>
      </c>
      <c r="G63" s="42">
        <f t="shared" si="8"/>
        <v>1912521</v>
      </c>
    </row>
    <row r="64" spans="1:7" x14ac:dyDescent="0.25">
      <c r="A64" s="42" t="str">
        <f t="shared" si="3"/>
        <v>VIGO</v>
      </c>
      <c r="B64" s="41">
        <f t="shared" si="4"/>
        <v>16484671</v>
      </c>
      <c r="C64" s="41">
        <f t="shared" si="5"/>
        <v>15722418</v>
      </c>
      <c r="D64" s="41">
        <f t="shared" si="6"/>
        <v>11</v>
      </c>
      <c r="E64" s="42" t="str">
        <f t="shared" si="2"/>
        <v>MOTRIL</v>
      </c>
      <c r="F64" s="42">
        <f t="shared" si="9"/>
        <v>1733999</v>
      </c>
      <c r="G64" s="42">
        <f t="shared" si="8"/>
        <v>1539237</v>
      </c>
    </row>
    <row r="65" spans="1:7" x14ac:dyDescent="0.25">
      <c r="A65" s="42" t="str">
        <f t="shared" si="3"/>
        <v>VILAGARCIA</v>
      </c>
      <c r="B65" s="41">
        <f t="shared" si="4"/>
        <v>605359</v>
      </c>
      <c r="C65" s="41">
        <f t="shared" si="5"/>
        <v>556920</v>
      </c>
      <c r="D65" s="41">
        <f t="shared" si="6"/>
        <v>28</v>
      </c>
      <c r="E65" s="42" t="str">
        <f t="shared" si="2"/>
        <v>VILAGARCIA</v>
      </c>
      <c r="F65" s="42">
        <f t="shared" si="9"/>
        <v>605359</v>
      </c>
      <c r="G65" s="42">
        <f t="shared" si="8"/>
        <v>556920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33" sqref="B33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Junio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40759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5</v>
      </c>
      <c r="C7" s="9">
        <v>5</v>
      </c>
      <c r="D7" s="9">
        <v>27</v>
      </c>
      <c r="E7" s="9">
        <v>30</v>
      </c>
      <c r="F7" s="10">
        <f>((E7*100)/D7)-100</f>
        <v>11.111111111111114</v>
      </c>
      <c r="G7" s="1"/>
      <c r="H7" s="1"/>
      <c r="I7" s="1"/>
    </row>
    <row r="8" spans="1:12" x14ac:dyDescent="0.25">
      <c r="A8" s="11" t="s">
        <v>45</v>
      </c>
      <c r="B8" s="12">
        <v>2</v>
      </c>
      <c r="C8" s="12">
        <v>3</v>
      </c>
      <c r="D8" s="12">
        <v>19</v>
      </c>
      <c r="E8" s="12">
        <v>27</v>
      </c>
      <c r="F8" s="13">
        <f t="shared" ref="F8:F35" si="0">((E8*100)/D8)-100</f>
        <v>42.10526315789474</v>
      </c>
      <c r="G8" s="1"/>
      <c r="H8" s="1"/>
      <c r="I8" s="1"/>
    </row>
    <row r="9" spans="1:12" x14ac:dyDescent="0.25">
      <c r="A9" s="8" t="s">
        <v>46</v>
      </c>
      <c r="B9" s="9">
        <v>5</v>
      </c>
      <c r="C9" s="9">
        <v>7</v>
      </c>
      <c r="D9" s="9">
        <v>20</v>
      </c>
      <c r="E9" s="9">
        <v>19</v>
      </c>
      <c r="F9" s="10">
        <f t="shared" si="0"/>
        <v>-5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28</v>
      </c>
      <c r="C12" s="12">
        <v>32</v>
      </c>
      <c r="D12" s="12">
        <v>120</v>
      </c>
      <c r="E12" s="12">
        <v>130</v>
      </c>
      <c r="F12" s="13">
        <f t="shared" si="0"/>
        <v>8.3333333333333286</v>
      </c>
      <c r="G12" s="1"/>
      <c r="H12" s="1"/>
      <c r="I12" s="1"/>
    </row>
    <row r="13" spans="1:12" x14ac:dyDescent="0.25">
      <c r="A13" s="8" t="s">
        <v>50</v>
      </c>
      <c r="B13" s="9">
        <v>85</v>
      </c>
      <c r="C13" s="9">
        <v>86</v>
      </c>
      <c r="D13" s="9">
        <v>263</v>
      </c>
      <c r="E13" s="9">
        <v>283</v>
      </c>
      <c r="F13" s="10">
        <f t="shared" si="0"/>
        <v>7.6045627376425813</v>
      </c>
      <c r="G13" s="1"/>
      <c r="H13" s="1"/>
      <c r="I13" s="1"/>
    </row>
    <row r="14" spans="1:12" x14ac:dyDescent="0.25">
      <c r="A14" s="11" t="s">
        <v>51</v>
      </c>
      <c r="B14" s="12">
        <v>96</v>
      </c>
      <c r="C14" s="12">
        <v>89</v>
      </c>
      <c r="D14" s="12">
        <v>350</v>
      </c>
      <c r="E14" s="12">
        <v>355</v>
      </c>
      <c r="F14" s="13">
        <f t="shared" si="0"/>
        <v>1.4285714285714306</v>
      </c>
      <c r="G14" s="1"/>
      <c r="H14" s="1"/>
      <c r="I14" s="1"/>
    </row>
    <row r="15" spans="1:12" x14ac:dyDescent="0.25">
      <c r="A15" s="8" t="s">
        <v>52</v>
      </c>
      <c r="B15" s="9">
        <v>4</v>
      </c>
      <c r="C15" s="9">
        <v>6</v>
      </c>
      <c r="D15" s="9">
        <v>16</v>
      </c>
      <c r="E15" s="9">
        <v>19</v>
      </c>
      <c r="F15" s="10">
        <f t="shared" si="0"/>
        <v>18.75</v>
      </c>
      <c r="G15" s="1"/>
      <c r="H15" s="1"/>
      <c r="I15" s="1"/>
    </row>
    <row r="16" spans="1:12" x14ac:dyDescent="0.25">
      <c r="A16" s="11" t="s">
        <v>53</v>
      </c>
      <c r="B16" s="12">
        <v>5</v>
      </c>
      <c r="C16" s="12">
        <v>6</v>
      </c>
      <c r="D16" s="12">
        <v>32</v>
      </c>
      <c r="E16" s="12">
        <v>33</v>
      </c>
      <c r="F16" s="13">
        <f t="shared" si="0"/>
        <v>3.125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1</v>
      </c>
      <c r="D18" s="12">
        <v>3</v>
      </c>
      <c r="E18" s="12">
        <v>3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1</v>
      </c>
      <c r="E19" s="9">
        <v>2</v>
      </c>
      <c r="F19" s="10">
        <f t="shared" si="0"/>
        <v>100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</v>
      </c>
      <c r="D20" s="12">
        <v>4</v>
      </c>
      <c r="E20" s="12">
        <v>4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</v>
      </c>
      <c r="C22" s="12">
        <v>6</v>
      </c>
      <c r="D22" s="12">
        <v>182</v>
      </c>
      <c r="E22" s="12">
        <v>217</v>
      </c>
      <c r="F22" s="13">
        <f t="shared" si="0"/>
        <v>19.230769230769226</v>
      </c>
      <c r="G22" s="1"/>
      <c r="H22" s="1"/>
      <c r="I22" s="1"/>
    </row>
    <row r="23" spans="1:9" x14ac:dyDescent="0.25">
      <c r="A23" s="8" t="s">
        <v>60</v>
      </c>
      <c r="B23" s="9">
        <v>18</v>
      </c>
      <c r="C23" s="9">
        <v>21</v>
      </c>
      <c r="D23" s="9">
        <v>119</v>
      </c>
      <c r="E23" s="9">
        <v>130</v>
      </c>
      <c r="F23" s="10">
        <f t="shared" si="0"/>
        <v>9.2436974789915922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2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3</v>
      </c>
      <c r="D26" s="12">
        <v>8</v>
      </c>
      <c r="E26" s="12">
        <v>12</v>
      </c>
      <c r="F26" s="13">
        <f t="shared" si="0"/>
        <v>50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</v>
      </c>
      <c r="C28" s="12">
        <v>7</v>
      </c>
      <c r="D28" s="12">
        <v>174</v>
      </c>
      <c r="E28" s="12">
        <v>206</v>
      </c>
      <c r="F28" s="13">
        <f t="shared" si="0"/>
        <v>18.390804597701148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1</v>
      </c>
      <c r="D29" s="9">
        <v>4</v>
      </c>
      <c r="E29" s="9">
        <v>3</v>
      </c>
      <c r="F29" s="10">
        <f t="shared" si="0"/>
        <v>-25</v>
      </c>
      <c r="G29" s="1"/>
      <c r="H29" s="1"/>
      <c r="I29" s="1"/>
    </row>
    <row r="30" spans="1:9" x14ac:dyDescent="0.25">
      <c r="A30" s="11" t="s">
        <v>67</v>
      </c>
      <c r="B30" s="12">
        <v>4</v>
      </c>
      <c r="C30" s="12">
        <v>6</v>
      </c>
      <c r="D30" s="12">
        <v>23</v>
      </c>
      <c r="E30" s="12">
        <v>26</v>
      </c>
      <c r="F30" s="13">
        <f t="shared" si="0"/>
        <v>13.043478260869563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13</v>
      </c>
      <c r="C32" s="12">
        <v>23</v>
      </c>
      <c r="D32" s="12">
        <v>66</v>
      </c>
      <c r="E32" s="12">
        <v>69</v>
      </c>
      <c r="F32" s="13">
        <f t="shared" si="0"/>
        <v>4.5454545454545467</v>
      </c>
      <c r="G32" s="1"/>
      <c r="H32" s="1"/>
      <c r="I32" s="1"/>
    </row>
    <row r="33" spans="1:9" x14ac:dyDescent="0.25">
      <c r="A33" s="8" t="s">
        <v>70</v>
      </c>
      <c r="B33" s="9">
        <v>10</v>
      </c>
      <c r="C33" s="9">
        <v>13</v>
      </c>
      <c r="D33" s="9">
        <v>50</v>
      </c>
      <c r="E33" s="9">
        <v>56</v>
      </c>
      <c r="F33" s="10">
        <f t="shared" si="0"/>
        <v>12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7</v>
      </c>
      <c r="E34" s="12">
        <v>6</v>
      </c>
      <c r="F34" s="13">
        <f t="shared" si="0"/>
        <v>-14.285714285714292</v>
      </c>
      <c r="G34" s="1"/>
      <c r="H34" s="1"/>
      <c r="I34" s="1"/>
    </row>
    <row r="35" spans="1:9" x14ac:dyDescent="0.25">
      <c r="A35" s="14" t="s">
        <v>72</v>
      </c>
      <c r="B35" s="15">
        <f>SUM(B7:B34)</f>
        <v>292</v>
      </c>
      <c r="C35" s="15">
        <f t="shared" ref="C35:E35" si="1">SUM(C7:C34)</f>
        <v>316</v>
      </c>
      <c r="D35" s="15">
        <f t="shared" si="1"/>
        <v>1489</v>
      </c>
      <c r="E35" s="15">
        <f t="shared" si="1"/>
        <v>1632</v>
      </c>
      <c r="F35" s="16">
        <f t="shared" si="0"/>
        <v>9.6037609133646811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30</v>
      </c>
      <c r="C38" s="41">
        <f>D7</f>
        <v>27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355</v>
      </c>
      <c r="G38" s="42">
        <f>LOOKUP(E38,$A$38:$A$65,$C$38:$C$65)</f>
        <v>350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27</v>
      </c>
      <c r="C39" s="41">
        <f t="shared" ref="C39:C65" si="5">D8</f>
        <v>19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283</v>
      </c>
      <c r="G39" s="42">
        <f t="shared" ref="G39:G65" si="8">LOOKUP(E39,$A$38:$A$65,$C$38:$C$65)</f>
        <v>263</v>
      </c>
      <c r="H39" s="45"/>
    </row>
    <row r="40" spans="1:9" x14ac:dyDescent="0.25">
      <c r="A40" s="42" t="str">
        <f t="shared" si="3"/>
        <v>ALMERIA</v>
      </c>
      <c r="B40" s="41">
        <f t="shared" si="4"/>
        <v>19</v>
      </c>
      <c r="C40" s="41">
        <f t="shared" si="5"/>
        <v>20</v>
      </c>
      <c r="D40" s="41">
        <f t="shared" si="6"/>
        <v>14</v>
      </c>
      <c r="E40" s="42" t="str">
        <f t="shared" si="2"/>
        <v>LAS PALMAS</v>
      </c>
      <c r="F40" s="42">
        <f t="shared" si="7"/>
        <v>217</v>
      </c>
      <c r="G40" s="42">
        <f t="shared" si="8"/>
        <v>182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206</v>
      </c>
      <c r="G41" s="42">
        <f t="shared" si="8"/>
        <v>174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e">
        <f t="shared" si="2"/>
        <v>#N/A</v>
      </c>
      <c r="F42" s="42" t="e">
        <f t="shared" si="7"/>
        <v>#N/A</v>
      </c>
      <c r="G42" s="42" t="e">
        <f t="shared" si="8"/>
        <v>#N/A</v>
      </c>
      <c r="H42" s="45"/>
    </row>
    <row r="43" spans="1:9" x14ac:dyDescent="0.25">
      <c r="A43" s="42" t="str">
        <f t="shared" si="3"/>
        <v>BAHIA DE CADIZ</v>
      </c>
      <c r="B43" s="41">
        <f t="shared" si="4"/>
        <v>130</v>
      </c>
      <c r="C43" s="41">
        <f t="shared" si="5"/>
        <v>120</v>
      </c>
      <c r="D43" s="41">
        <f t="shared" si="6"/>
        <v>6</v>
      </c>
      <c r="E43" s="42" t="str">
        <f t="shared" si="2"/>
        <v>BAHIA DE CADIZ</v>
      </c>
      <c r="F43" s="42">
        <f t="shared" si="7"/>
        <v>130</v>
      </c>
      <c r="G43" s="42">
        <f t="shared" si="8"/>
        <v>120</v>
      </c>
      <c r="H43" s="45"/>
    </row>
    <row r="44" spans="1:9" x14ac:dyDescent="0.25">
      <c r="A44" s="42" t="str">
        <f t="shared" si="3"/>
        <v>BALEARES</v>
      </c>
      <c r="B44" s="41">
        <f t="shared" si="4"/>
        <v>283</v>
      </c>
      <c r="C44" s="41">
        <f t="shared" si="5"/>
        <v>263</v>
      </c>
      <c r="D44" s="41">
        <f t="shared" si="6"/>
        <v>2</v>
      </c>
      <c r="E44" s="42" t="str">
        <f t="shared" si="2"/>
        <v>VALENCIA</v>
      </c>
      <c r="F44" s="42">
        <f t="shared" si="7"/>
        <v>69</v>
      </c>
      <c r="G44" s="42">
        <f t="shared" si="8"/>
        <v>66</v>
      </c>
      <c r="H44" s="45"/>
    </row>
    <row r="45" spans="1:9" x14ac:dyDescent="0.25">
      <c r="A45" s="42" t="str">
        <f t="shared" si="3"/>
        <v>BARCELONA</v>
      </c>
      <c r="B45" s="41">
        <f t="shared" si="4"/>
        <v>355</v>
      </c>
      <c r="C45" s="41">
        <f t="shared" si="5"/>
        <v>350</v>
      </c>
      <c r="D45" s="41">
        <f t="shared" si="6"/>
        <v>1</v>
      </c>
      <c r="E45" s="42" t="str">
        <f>INDEX($A$38:$B$65,MATCH(ROW()-37,$D$38:$D$65,0),1)</f>
        <v>VIGO</v>
      </c>
      <c r="F45" s="42">
        <f t="shared" si="7"/>
        <v>56</v>
      </c>
      <c r="G45" s="42">
        <f t="shared" si="8"/>
        <v>50</v>
      </c>
      <c r="H45" s="45"/>
    </row>
    <row r="46" spans="1:9" x14ac:dyDescent="0.25">
      <c r="A46" s="42" t="str">
        <f t="shared" si="3"/>
        <v>BILBAO</v>
      </c>
      <c r="B46" s="41">
        <f t="shared" si="4"/>
        <v>19</v>
      </c>
      <c r="C46" s="41">
        <f t="shared" si="5"/>
        <v>16</v>
      </c>
      <c r="D46" s="41">
        <f t="shared" si="6"/>
        <v>14</v>
      </c>
      <c r="E46" s="42" t="str">
        <f>A47</f>
        <v>CARTAGENA</v>
      </c>
      <c r="F46" s="42">
        <f>LOOKUP(E46,$A$38:$A$65,$B$38:$B$65)</f>
        <v>33</v>
      </c>
      <c r="G46" s="42">
        <f>LOOKUP(E46,$A$38:$A$65,$C$38:$C$65)</f>
        <v>32</v>
      </c>
      <c r="H46" s="45"/>
    </row>
    <row r="47" spans="1:9" x14ac:dyDescent="0.25">
      <c r="A47" s="42" t="str">
        <f t="shared" si="3"/>
        <v>CARTAGENA</v>
      </c>
      <c r="B47" s="41">
        <f t="shared" si="4"/>
        <v>33</v>
      </c>
      <c r="C47" s="41">
        <f t="shared" si="5"/>
        <v>32</v>
      </c>
      <c r="D47" s="41">
        <f t="shared" si="6"/>
        <v>9</v>
      </c>
      <c r="E47" s="42" t="str">
        <f t="shared" si="2"/>
        <v>A CORUÑA</v>
      </c>
      <c r="F47" s="42">
        <f t="shared" si="7"/>
        <v>30</v>
      </c>
      <c r="G47" s="42">
        <f t="shared" si="8"/>
        <v>27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ALICANTE</v>
      </c>
      <c r="F48" s="42">
        <f t="shared" si="7"/>
        <v>27</v>
      </c>
      <c r="G48" s="42">
        <f t="shared" si="8"/>
        <v>19</v>
      </c>
      <c r="H48" s="45"/>
    </row>
    <row r="49" spans="1:8" x14ac:dyDescent="0.25">
      <c r="A49" s="42" t="str">
        <f t="shared" si="3"/>
        <v>CEUTA</v>
      </c>
      <c r="B49" s="41">
        <f t="shared" si="4"/>
        <v>3</v>
      </c>
      <c r="C49" s="41">
        <f t="shared" si="5"/>
        <v>3</v>
      </c>
      <c r="D49" s="41">
        <f t="shared" si="6"/>
        <v>19</v>
      </c>
      <c r="E49" s="42" t="str">
        <f t="shared" si="2"/>
        <v>SEVILLA</v>
      </c>
      <c r="F49" s="42">
        <f t="shared" si="7"/>
        <v>26</v>
      </c>
      <c r="G49" s="42">
        <f t="shared" si="8"/>
        <v>23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1</v>
      </c>
      <c r="D50" s="41">
        <f t="shared" si="6"/>
        <v>21</v>
      </c>
      <c r="E50" s="42" t="e">
        <f t="shared" si="2"/>
        <v>#N/A</v>
      </c>
      <c r="F50" s="42" t="e">
        <f t="shared" si="7"/>
        <v>#N/A</v>
      </c>
      <c r="G50" s="42" t="e">
        <f t="shared" si="8"/>
        <v>#N/A</v>
      </c>
      <c r="H50" s="45"/>
    </row>
    <row r="51" spans="1:8" x14ac:dyDescent="0.25">
      <c r="A51" s="42" t="str">
        <f t="shared" si="3"/>
        <v>GIJON</v>
      </c>
      <c r="B51" s="41">
        <f t="shared" si="4"/>
        <v>4</v>
      </c>
      <c r="C51" s="41">
        <f t="shared" si="5"/>
        <v>4</v>
      </c>
      <c r="D51" s="41">
        <f t="shared" si="6"/>
        <v>17</v>
      </c>
      <c r="E51" s="42" t="str">
        <f t="shared" si="2"/>
        <v>ALMERIA</v>
      </c>
      <c r="F51" s="42">
        <f t="shared" si="7"/>
        <v>19</v>
      </c>
      <c r="G51" s="42">
        <f t="shared" si="8"/>
        <v>20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MOTRIL</v>
      </c>
      <c r="F52" s="42">
        <f t="shared" si="7"/>
        <v>12</v>
      </c>
      <c r="G52" s="42">
        <f t="shared" si="8"/>
        <v>8</v>
      </c>
      <c r="H52" s="45"/>
    </row>
    <row r="53" spans="1:8" x14ac:dyDescent="0.25">
      <c r="A53" s="42" t="str">
        <f t="shared" si="3"/>
        <v>LAS PALMAS</v>
      </c>
      <c r="B53" s="41">
        <f t="shared" si="4"/>
        <v>217</v>
      </c>
      <c r="C53" s="41">
        <f t="shared" si="5"/>
        <v>182</v>
      </c>
      <c r="D53" s="41">
        <f t="shared" si="6"/>
        <v>3</v>
      </c>
      <c r="E53" s="42" t="str">
        <f t="shared" si="2"/>
        <v>VILAGARCIA</v>
      </c>
      <c r="F53" s="42">
        <f t="shared" si="7"/>
        <v>6</v>
      </c>
      <c r="G53" s="42">
        <f t="shared" si="8"/>
        <v>7</v>
      </c>
      <c r="H53" s="45"/>
    </row>
    <row r="54" spans="1:8" x14ac:dyDescent="0.25">
      <c r="A54" s="42" t="str">
        <f t="shared" si="3"/>
        <v>MALAGA</v>
      </c>
      <c r="B54" s="41">
        <f t="shared" si="4"/>
        <v>130</v>
      </c>
      <c r="C54" s="41">
        <f t="shared" si="5"/>
        <v>119</v>
      </c>
      <c r="D54" s="41">
        <f t="shared" si="6"/>
        <v>6</v>
      </c>
      <c r="E54" s="42" t="str">
        <f t="shared" si="2"/>
        <v>GIJON</v>
      </c>
      <c r="F54" s="42">
        <f t="shared" si="7"/>
        <v>4</v>
      </c>
      <c r="G54" s="42">
        <f t="shared" si="8"/>
        <v>4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2</v>
      </c>
      <c r="C56" s="41">
        <f t="shared" si="5"/>
        <v>0</v>
      </c>
      <c r="D56" s="41">
        <f t="shared" si="6"/>
        <v>21</v>
      </c>
      <c r="E56" s="42" t="str">
        <f t="shared" si="2"/>
        <v>CEUTA</v>
      </c>
      <c r="F56" s="42">
        <f t="shared" si="9"/>
        <v>3</v>
      </c>
      <c r="G56" s="42">
        <f t="shared" si="8"/>
        <v>3</v>
      </c>
      <c r="H56" s="45"/>
    </row>
    <row r="57" spans="1:8" x14ac:dyDescent="0.25">
      <c r="A57" s="42" t="str">
        <f t="shared" si="3"/>
        <v>MOTRIL</v>
      </c>
      <c r="B57" s="41">
        <f t="shared" si="4"/>
        <v>12</v>
      </c>
      <c r="C57" s="41">
        <f t="shared" si="5"/>
        <v>8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2</v>
      </c>
      <c r="G58" s="42">
        <f t="shared" si="8"/>
        <v>1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206</v>
      </c>
      <c r="C59" s="41">
        <f t="shared" si="5"/>
        <v>174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3</v>
      </c>
      <c r="C60" s="41">
        <f t="shared" si="5"/>
        <v>4</v>
      </c>
      <c r="D60" s="41">
        <f t="shared" si="6"/>
        <v>19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26</v>
      </c>
      <c r="C61" s="41">
        <f t="shared" si="5"/>
        <v>23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69</v>
      </c>
      <c r="C63" s="41">
        <f t="shared" si="5"/>
        <v>66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56</v>
      </c>
      <c r="C64" s="41">
        <f t="shared" si="5"/>
        <v>50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6</v>
      </c>
      <c r="C65" s="41">
        <f t="shared" si="5"/>
        <v>7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5E7B5155-0A84-4458-87F5-C17D9E602A69}"/>
</file>

<file path=customXml/itemProps2.xml><?xml version="1.0" encoding="utf-8"?>
<ds:datastoreItem xmlns:ds="http://schemas.openxmlformats.org/officeDocument/2006/customXml" ds:itemID="{DE1B602A-3A80-4F43-91ED-D6FF505B8C47}"/>
</file>

<file path=customXml/itemProps3.xml><?xml version="1.0" encoding="utf-8"?>
<ds:datastoreItem xmlns:ds="http://schemas.openxmlformats.org/officeDocument/2006/customXml" ds:itemID="{39900851-7F53-47EB-8EE3-620365C797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2017-09-28T09:22:34Z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