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charts/chart22.xml" ContentType="application/vnd.openxmlformats-officedocument.drawingml.chart+xml"/>
  <Override PartName="/xl/charts/style22.xml" ContentType="application/vnd.ms-office.chartstyle+xml"/>
  <Override PartName="/xl/charts/colors22.xml" ContentType="application/vnd.ms-office.chartcolorstyle+xml"/>
  <Override PartName="/xl/worksheets/sheet3.xml" ContentType="application/vnd.openxmlformats-officedocument.spreadsheetml.worksheet+xml"/>
  <Override PartName="/xl/drawings/drawing23.xml" ContentType="application/vnd.openxmlformats-officedocument.drawing+xml"/>
  <Override PartName="/xl/charts/colors21.xml" ContentType="application/vnd.ms-office.chartcolorstyle+xml"/>
  <Override PartName="/xl/drawings/drawing22.xml" ContentType="application/vnd.openxmlformats-officedocument.drawing+xml"/>
  <Override PartName="/xl/charts/chart21.xml" ContentType="application/vnd.openxmlformats-officedocument.drawingml.chart+xml"/>
  <Override PartName="/xl/charts/style21.xml" ContentType="application/vnd.ms-office.chartstyle+xml"/>
  <Override PartName="/xl/worksheets/sheet2.xml" ContentType="application/vnd.openxmlformats-officedocument.spreadsheetml.worksheet+xml"/>
  <Override PartName="/xl/charts/colors20.xml" ContentType="application/vnd.ms-office.chartcolorstyle+xml"/>
  <Override PartName="/xl/charts/style20.xml" ContentType="application/vnd.ms-office.chartstyle+xml"/>
  <Override PartName="/xl/charts/chart20.xml" ContentType="application/vnd.openxmlformats-officedocument.drawingml.chart+xml"/>
  <Override PartName="/xl/charts/colors16.xml" ContentType="application/vnd.ms-office.chartcolorstyle+xml"/>
  <Override PartName="/xl/drawings/drawing18.xml" ContentType="application/vnd.openxmlformats-officedocument.drawing+xml"/>
  <Override PartName="/xl/charts/chart17.xml" ContentType="application/vnd.openxmlformats-officedocument.drawingml.chart+xml"/>
  <Override PartName="/xl/charts/style16.xml" ContentType="application/vnd.ms-office.chartstyle+xml"/>
  <Override PartName="/xl/charts/chart16.xml" ContentType="application/vnd.openxmlformats-officedocument.drawingml.chart+xml"/>
  <Override PartName="/xl/charts/chart15.xml" ContentType="application/vnd.openxmlformats-officedocument.drawingml.chart+xml"/>
  <Override PartName="/xl/charts/style15.xml" ContentType="application/vnd.ms-office.chartstyle+xml"/>
  <Override PartName="/xl/charts/colors15.xml" ContentType="application/vnd.ms-office.chartcolorstyle+xml"/>
  <Override PartName="/xl/worksheets/sheet1.xml" ContentType="application/vnd.openxmlformats-officedocument.spreadsheetml.worksheet+xml"/>
  <Override PartName="/xl/charts/style17.xml" ContentType="application/vnd.ms-office.chartstyle+xml"/>
  <Override PartName="/xl/charts/colors17.xml" ContentType="application/vnd.ms-office.chartcolorstyle+xml"/>
  <Override PartName="/xl/drawings/drawing19.xml" ContentType="application/vnd.openxmlformats-officedocument.drawing+xml"/>
  <Override PartName="/xl/charts/style19.xml" ContentType="application/vnd.ms-office.chartstyle+xml"/>
  <Override PartName="/xl/charts/colors19.xml" ContentType="application/vnd.ms-office.chartcolorstyle+xml"/>
  <Override PartName="/xl/drawings/drawing21.xml" ContentType="application/vnd.openxmlformats-officedocument.drawing+xml"/>
  <Override PartName="/xl/charts/chart19.xml" ContentType="application/vnd.openxmlformats-officedocument.drawingml.chart+xml"/>
  <Override PartName="/xl/drawings/drawing20.xml" ContentType="application/vnd.openxmlformats-officedocument.drawing+xml"/>
  <Override PartName="/xl/charts/chart18.xml" ContentType="application/vnd.openxmlformats-officedocument.drawingml.chart+xml"/>
  <Override PartName="/xl/charts/style18.xml" ContentType="application/vnd.ms-office.chartstyle+xml"/>
  <Override PartName="/xl/charts/colors18.xml" ContentType="application/vnd.ms-office.chartcolorstyle+xml"/>
  <Override PartName="/xl/drawings/drawing17.xml" ContentType="application/vnd.openxmlformats-officedocument.drawing+xml"/>
  <Override PartName="/xl/charts/colors14.xml" ContentType="application/vnd.ms-office.chartcolorstyle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drawings/drawing4.xml" ContentType="application/vnd.openxmlformats-officedocument.drawing+xml"/>
  <Override PartName="/xl/charts/colors2.xml" ContentType="application/vnd.ms-office.chartcolorstyle+xml"/>
  <Override PartName="/xl/charts/style2.xml" ContentType="application/vnd.ms-office.chartstyle+xml"/>
  <Override PartName="/xl/charts/colors1.xml" ContentType="application/vnd.ms-office.chartcolorstyle+xml"/>
  <Override PartName="/xl/drawings/drawing3.xml" ContentType="application/vnd.openxmlformats-officedocument.drawing+xml"/>
  <Override PartName="/xl/charts/chart2.xml" ContentType="application/vnd.openxmlformats-officedocument.drawingml.chart+xml"/>
  <Override PartName="/xl/drawings/drawing5.xml" ContentType="application/vnd.openxmlformats-officedocument.drawing+xml"/>
  <Override PartName="/xl/charts/chart4.xml" ContentType="application/vnd.openxmlformats-officedocument.drawingml.chart+xml"/>
  <Override PartName="/xl/drawings/drawing7.xml" ContentType="application/vnd.openxmlformats-officedocument.drawing+xml"/>
  <Override PartName="/xl/drawings/drawing16.xml" ContentType="application/vnd.openxmlformats-officedocument.drawing+xml"/>
  <Override PartName="/xl/charts/style6.xml" ContentType="application/vnd.ms-office.chartstyle+xml"/>
  <Override PartName="/xl/charts/colors5.xml" ContentType="application/vnd.ms-office.chartcolorstyle+xml"/>
  <Override PartName="/xl/charts/style5.xml" ContentType="application/vnd.ms-office.chartstyle+xml"/>
  <Override PartName="/xl/charts/chart5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drawings/drawing6.xml" ContentType="application/vnd.openxmlformats-officedocument.drawing+xml"/>
  <Override PartName="/xl/charts/style1.xml" ContentType="application/vnd.ms-office.chartstyle+xml"/>
  <Override PartName="/xl/charts/chart1.xml" ContentType="application/vnd.openxmlformats-officedocument.drawingml.char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1.xml" ContentType="application/vnd.openxmlformats-officedocument.spreadsheetml.worksheet+xml"/>
  <Override PartName="/xl/worksheets/sheet10.xml" ContentType="application/vnd.openxmlformats-officedocument.spreadsheetml.worksheet+xml"/>
  <Override PartName="/xl/worksheets/sheet9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styles.xml" ContentType="application/vnd.openxmlformats-officedocument.spreadsheetml.styles+xml"/>
  <Override PartName="/xl/theme/theme1.xml" ContentType="application/vnd.openxmlformats-officedocument.theme+xml"/>
  <Override PartName="/xl/worksheets/sheet23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charts/colors6.xml" ContentType="application/vnd.ms-office.chartcolorstyle+xml"/>
  <Override PartName="/xl/charts/chart6.xml" ContentType="application/vnd.openxmlformats-officedocument.drawingml.chart+xml"/>
  <Override PartName="/xl/drawings/drawing8.xml" ContentType="application/vnd.openxmlformats-officedocument.drawing+xml"/>
  <Override PartName="/xl/charts/style11.xml" ContentType="application/vnd.ms-office.chartstyle+xml"/>
  <Override PartName="/xl/charts/colors11.xml" ContentType="application/vnd.ms-office.chartcolorstyle+xml"/>
  <Override PartName="/xl/drawings/drawing13.xml" ContentType="application/vnd.openxmlformats-officedocument.drawing+xml"/>
  <Override PartName="/xl/charts/chart11.xml" ContentType="application/vnd.openxmlformats-officedocument.drawingml.chart+xml"/>
  <Override PartName="/xl/drawings/drawing12.xml" ContentType="application/vnd.openxmlformats-officedocument.drawing+xml"/>
  <Override PartName="/xl/charts/colors10.xml" ContentType="application/vnd.ms-office.chartcolorstyle+xml"/>
  <Override PartName="/xl/charts/style10.xml" ContentType="application/vnd.ms-office.chartstyle+xml"/>
  <Override PartName="/xl/charts/chart12.xml" ContentType="application/vnd.openxmlformats-officedocument.drawingml.chart+xml"/>
  <Override PartName="/xl/charts/style12.xml" ContentType="application/vnd.ms-office.chartstyle+xml"/>
  <Override PartName="/xl/charts/colors12.xml" ContentType="application/vnd.ms-office.chartcolorstyle+xml"/>
  <Override PartName="/xl/charts/style14.xml" ContentType="application/vnd.ms-office.chartstyle+xml"/>
  <Override PartName="/xl/charts/chart14.xml" ContentType="application/vnd.openxmlformats-officedocument.drawingml.chart+xml"/>
  <Override PartName="/xl/drawings/drawing15.xml" ContentType="application/vnd.openxmlformats-officedocument.drawing+xml"/>
  <Override PartName="/xl/charts/colors13.xml" ContentType="application/vnd.ms-office.chartcolorstyle+xml"/>
  <Override PartName="/xl/charts/style13.xml" ContentType="application/vnd.ms-office.chartstyle+xml"/>
  <Override PartName="/xl/charts/chart13.xml" ContentType="application/vnd.openxmlformats-officedocument.drawingml.chart+xml"/>
  <Override PartName="/xl/drawings/drawing14.xml" ContentType="application/vnd.openxmlformats-officedocument.drawing+xml"/>
  <Override PartName="/xl/drawings/drawing11.xml" ContentType="application/vnd.openxmlformats-officedocument.drawing+xml"/>
  <Override PartName="/xl/charts/chart10.xml" ContentType="application/vnd.openxmlformats-officedocument.drawingml.chart+xml"/>
  <Override PartName="/xl/charts/chart8.xml" ContentType="application/vnd.openxmlformats-officedocument.drawingml.chart+xml"/>
  <Override PartName="/xl/charts/style8.xml" ContentType="application/vnd.ms-office.chartstyle+xml"/>
  <Override PartName="/xl/drawings/drawing9.xml" ContentType="application/vnd.openxmlformats-officedocument.drawing+xml"/>
  <Override PartName="/xl/charts/colors9.xml" ContentType="application/vnd.ms-office.chartcolorstyle+xml"/>
  <Override PartName="/xl/drawings/drawing10.xml" ContentType="application/vnd.openxmlformats-officedocument.drawing+xml"/>
  <Override PartName="/xl/charts/colors8.xml" ContentType="application/vnd.ms-office.chartcolorstyle+xml"/>
  <Override PartName="/xl/charts/colors7.xml" ContentType="application/vnd.ms-office.chartcolorstyle+xml"/>
  <Override PartName="/xl/charts/chart9.xml" ContentType="application/vnd.openxmlformats-officedocument.drawingml.chart+xml"/>
  <Override PartName="/xl/charts/chart7.xml" ContentType="application/vnd.openxmlformats-officedocument.drawingml.chart+xml"/>
  <Override PartName="/xl/charts/style7.xml" ContentType="application/vnd.ms-office.chartstyle+xml"/>
  <Override PartName="/xl/charts/style9.xml" ContentType="application/vnd.ms-office.chartstyle+xml"/>
  <Override PartName="/docProps/core.xml" ContentType="application/vnd.openxmlformats-package.core-properties+xml"/>
  <Override PartName="/docProps/app.xml" ContentType="application/vnd.openxmlformats-officedocument.extended-properties+xml"/>
  <Override PartName="/xl/calcChain.xml" ContentType="application/vnd.openxmlformats-officedocument.spreadsheetml.calcChain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8431"/>
  <workbookPr defaultThemeVersion="124226"/>
  <mc:AlternateContent xmlns:mc="http://schemas.openxmlformats.org/markup-compatibility/2006">
    <mc:Choice Requires="x15">
      <x15ac:absPath xmlns:x15ac="http://schemas.microsoft.com/office/spreadsheetml/2010/11/ac" url="H:\ESTADISTICA\Web e Intranet\Web\RESUMENES PARA SUBIR A LA WEB\"/>
    </mc:Choice>
  </mc:AlternateContent>
  <bookViews>
    <workbookView xWindow="480" yWindow="45" windowWidth="22110" windowHeight="13485"/>
  </bookViews>
  <sheets>
    <sheet name="Resumen general" sheetId="4" r:id="rId1"/>
    <sheet name="Total tráfico" sheetId="5" r:id="rId2"/>
    <sheet name="Total presentación" sheetId="6" r:id="rId3"/>
    <sheet name="Líquidos" sheetId="7" r:id="rId4"/>
    <sheet name="Sólidos" sheetId="8" r:id="rId5"/>
    <sheet name="Mercancía general" sheetId="9" r:id="rId6"/>
    <sheet name="Pesca" sheetId="10" r:id="rId7"/>
    <sheet name="Avituallamiento" sheetId="11" r:id="rId8"/>
    <sheet name="Mercancías tránsito" sheetId="12" r:id="rId9"/>
    <sheet name="Mercan. contene. tránsito" sheetId="13" r:id="rId10"/>
    <sheet name="Mercancías contenedores" sheetId="14" r:id="rId11"/>
    <sheet name="Ro-Ro" sheetId="15" r:id="rId12"/>
    <sheet name="TEUS" sheetId="16" r:id="rId13"/>
    <sheet name="TEUS tránsito" sheetId="17" r:id="rId14"/>
    <sheet name="TEUS nacional" sheetId="27" r:id="rId15"/>
    <sheet name="TEUS exterior" sheetId="28" r:id="rId16"/>
    <sheet name="TEUS nacional y exterior" sheetId="29" r:id="rId17"/>
    <sheet name="Pasajeros total" sheetId="21" r:id="rId18"/>
    <sheet name="Pasajeros crucero" sheetId="22" r:id="rId19"/>
    <sheet name="Vehículos régimen pasaje" sheetId="23" r:id="rId20"/>
    <sheet name="Buques número" sheetId="24" r:id="rId21"/>
    <sheet name="Buques GT" sheetId="25" r:id="rId22"/>
    <sheet name="Cruceros" sheetId="26" r:id="rId23"/>
  </sheets>
  <definedNames>
    <definedName name="_xlnm.Print_Area" localSheetId="7">Avituallamiento!$A$1:$M$35</definedName>
    <definedName name="_xlnm.Print_Area" localSheetId="21">'Buques GT'!$A$1:$M$35</definedName>
    <definedName name="_xlnm.Print_Area" localSheetId="20">'Buques número'!$A$1:$M$35</definedName>
    <definedName name="_xlnm.Print_Area" localSheetId="22">Cruceros!$A$1:$M$35</definedName>
    <definedName name="_xlnm.Print_Area" localSheetId="3">Líquidos!$A$1:$M$35</definedName>
    <definedName name="_xlnm.Print_Area" localSheetId="9">'Mercan. contene. tránsito'!$A$1:$M$35</definedName>
    <definedName name="_xlnm.Print_Area" localSheetId="5">'Mercancía general'!$A$1:$M$35</definedName>
    <definedName name="_xlnm.Print_Area" localSheetId="10">'Mercancías contenedores'!$A$1:$M$35</definedName>
    <definedName name="_xlnm.Print_Area" localSheetId="8">'Mercancías tránsito'!$A$1:$M$35</definedName>
    <definedName name="_xlnm.Print_Area" localSheetId="18">'Pasajeros crucero'!$A$1:$M$35</definedName>
    <definedName name="_xlnm.Print_Area" localSheetId="17">'Pasajeros total'!$A$1:$M$35</definedName>
    <definedName name="_xlnm.Print_Area" localSheetId="6">Pesca!$A$1:$M$35</definedName>
    <definedName name="_xlnm.Print_Area" localSheetId="0">'Resumen general'!$A$1:$I$34</definedName>
    <definedName name="_xlnm.Print_Area" localSheetId="11">'Ro-Ro'!$A$1:$M$35</definedName>
    <definedName name="_xlnm.Print_Area" localSheetId="4">Sólidos!$A$1:$M$35</definedName>
    <definedName name="_xlnm.Print_Area" localSheetId="12">TEUS!$A$1:$M$35</definedName>
    <definedName name="_xlnm.Print_Area" localSheetId="13">'TEUS tránsito'!$A$1:$M$35</definedName>
    <definedName name="_xlnm.Print_Area" localSheetId="2">'Total presentación'!$A$1:$M$35</definedName>
    <definedName name="_xlnm.Print_Area" localSheetId="1">'Total tráfico'!$A$1:$M$35</definedName>
    <definedName name="_xlnm.Print_Area" localSheetId="19">'Vehículos régimen pasaje'!$A$1:$M$35</definedName>
    <definedName name="CABECERA">Cruceros!$A$5:$F$6</definedName>
    <definedName name="CONCEPTO">'Resumen general'!$A$6</definedName>
    <definedName name="LblRes00_Acum">'Resumen general'!$F$6:$G$6</definedName>
    <definedName name="LblRes00_Mes">'Resumen general'!$D$6:$E$6</definedName>
    <definedName name="LblRes00_Var">'Resumen general'!$H$6:$I$6</definedName>
    <definedName name="LblRes01_1_Acum">'Total presentación'!$D$5:$F$5</definedName>
    <definedName name="LblRes01_1_Mes">'Total presentación'!$B$5:$C$5</definedName>
    <definedName name="LblRes01_Acum">'Total tráfico'!$D$5:$F$5</definedName>
    <definedName name="LblRes01_Mes">'Total tráfico'!$B$5:$C$5</definedName>
    <definedName name="LblRes02_Acum">Líquidos!$D$5:$F$5</definedName>
    <definedName name="LblRes02_Mes">Líquidos!$B$5:$C$5</definedName>
    <definedName name="LblRes03_Acum">Sólidos!$D$5:$F$5</definedName>
    <definedName name="LblRes03_Mes">Sólidos!$B$5:$C$5</definedName>
    <definedName name="LblRes04_Acum">'Mercancía general'!$D$5:$F$5</definedName>
    <definedName name="LblRes04_Mes">'Mercancía general'!$B$5:$C$5</definedName>
    <definedName name="LblRes05_Acum">Pesca!$D$5:$F$5</definedName>
    <definedName name="LblRes05_Mes">Pesca!$B$5:$C$5</definedName>
    <definedName name="LblRes06_Acum">Avituallamiento!$D$5:$F$5</definedName>
    <definedName name="LblRes06_Mes">Avituallamiento!$B$5:$C$5</definedName>
    <definedName name="LblRes07_1_Acum">'Mercan. contene. tránsito'!$D$5:$F$5</definedName>
    <definedName name="LblRes07_1_Mes">'Mercan. contene. tránsito'!$B$5:$C$5</definedName>
    <definedName name="LblRes07_Acum">'Mercancías tránsito'!$D$5:$F$5</definedName>
    <definedName name="LblRes07_Mes">'Mercancías tránsito'!$B$5:$C$5</definedName>
    <definedName name="LblRes08_Acum">'Mercancías contenedores'!$D$5:$F$5</definedName>
    <definedName name="LblRes08_Mes">'Mercancías contenedores'!$B$5:$C$5</definedName>
    <definedName name="LblRes09_Acum">'Ro-Ro'!$D$5:$F$5</definedName>
    <definedName name="LblRes09_Mes">'Ro-Ro'!$B$5:$C$5</definedName>
    <definedName name="LblRes10_1_Acum">'TEUS tránsito'!$D$5:$F$5</definedName>
    <definedName name="LblRes10_1_Mes">'TEUS tránsito'!$B$5:$C$5</definedName>
    <definedName name="LblRes10_2_Acum">#REF!</definedName>
    <definedName name="LblRes10_2_Mes">#REF!</definedName>
    <definedName name="LblRes10_3_Acum">#REF!</definedName>
    <definedName name="LblRes10_3_Mes">#REF!</definedName>
    <definedName name="LblRes10_4_Acum">#REF!</definedName>
    <definedName name="LblRes10_4_Mes">#REF!</definedName>
    <definedName name="LblRes10_Acum">TEUS!$D$5:$F$5</definedName>
    <definedName name="LblRes10_Mes">TEUS!$B$5:$C$5</definedName>
    <definedName name="LblRes11_1_Acum">'Pasajeros crucero'!$D$5:$F$5</definedName>
    <definedName name="LblRes11_1_Mes">'Pasajeros crucero'!$B$5:$C$5</definedName>
    <definedName name="LblRes11_2_Acum">'Vehículos régimen pasaje'!$D$5:$F$5</definedName>
    <definedName name="LblRes11_2_Mes">'Vehículos régimen pasaje'!$B$5:$C$5</definedName>
    <definedName name="LblRes11_Acum">'Pasajeros total'!$D$5:$F$5</definedName>
    <definedName name="LblRes11_Mes">'Pasajeros total'!$B$5:$C$5</definedName>
    <definedName name="LblRes12_1_Acum">'Buques número'!$D$5:$F$5</definedName>
    <definedName name="LblRes12_1_Mes">'Buques número'!$B$5:$C$5</definedName>
    <definedName name="LblRes12_2_Acum">'Buques GT'!$D$5:$F$5</definedName>
    <definedName name="LblRes12_2_Mes">'Buques GT'!$B$5:$C$5</definedName>
    <definedName name="LblRes12_3_Acum">Cruceros!$D$5:$F$5</definedName>
    <definedName name="LblRes12_3_Mes">Cruceros!$B$5:$C$5</definedName>
    <definedName name="PROVINCIAS">Cruceros!$A$5:$A$35</definedName>
    <definedName name="TxtFecha">Cruceros!$L$5</definedName>
  </definedNames>
  <calcPr calcId="171027"/>
  <fileRecoveryPr autoRecover="0"/>
</workbook>
</file>

<file path=xl/calcChain.xml><?xml version="1.0" encoding="utf-8"?>
<calcChain xmlns="http://schemas.openxmlformats.org/spreadsheetml/2006/main">
  <c r="E6" i="29" l="1"/>
  <c r="D6" i="29"/>
  <c r="C6" i="29"/>
  <c r="B6" i="29"/>
  <c r="E6" i="28"/>
  <c r="D6" i="28"/>
  <c r="C6" i="28"/>
  <c r="B6" i="28"/>
  <c r="E6" i="27"/>
  <c r="D6" i="27"/>
  <c r="C6" i="27"/>
  <c r="B6" i="27"/>
  <c r="I26" i="4" l="1"/>
  <c r="I27" i="4"/>
  <c r="I28" i="4"/>
  <c r="I29" i="4"/>
  <c r="I30" i="4"/>
  <c r="I31" i="4"/>
  <c r="I32" i="4"/>
  <c r="I33" i="4"/>
  <c r="I34" i="4"/>
  <c r="E46" i="26" l="1"/>
  <c r="L5" i="29" l="1"/>
  <c r="B5" i="29"/>
  <c r="C65" i="29"/>
  <c r="B65" i="29"/>
  <c r="A65" i="29"/>
  <c r="C64" i="29"/>
  <c r="B64" i="29"/>
  <c r="A64" i="29"/>
  <c r="C63" i="29"/>
  <c r="B63" i="29"/>
  <c r="A63" i="29"/>
  <c r="C62" i="29"/>
  <c r="B62" i="29"/>
  <c r="A62" i="29"/>
  <c r="C61" i="29"/>
  <c r="B61" i="29"/>
  <c r="A61" i="29"/>
  <c r="C60" i="29"/>
  <c r="B60" i="29"/>
  <c r="A60" i="29"/>
  <c r="C59" i="29"/>
  <c r="B59" i="29"/>
  <c r="A59" i="29"/>
  <c r="C58" i="29"/>
  <c r="B58" i="29"/>
  <c r="A58" i="29"/>
  <c r="C57" i="29"/>
  <c r="B57" i="29"/>
  <c r="A57" i="29"/>
  <c r="C56" i="29"/>
  <c r="B56" i="29"/>
  <c r="A56" i="29"/>
  <c r="C55" i="29"/>
  <c r="B55" i="29"/>
  <c r="A55" i="29"/>
  <c r="C54" i="29"/>
  <c r="B54" i="29"/>
  <c r="A54" i="29"/>
  <c r="C53" i="29"/>
  <c r="B53" i="29"/>
  <c r="A53" i="29"/>
  <c r="C52" i="29"/>
  <c r="B52" i="29"/>
  <c r="A52" i="29"/>
  <c r="C51" i="29"/>
  <c r="B51" i="29"/>
  <c r="A51" i="29"/>
  <c r="C50" i="29"/>
  <c r="B50" i="29"/>
  <c r="A50" i="29"/>
  <c r="C49" i="29"/>
  <c r="B49" i="29"/>
  <c r="A49" i="29"/>
  <c r="C48" i="29"/>
  <c r="B48" i="29"/>
  <c r="A48" i="29"/>
  <c r="C47" i="29"/>
  <c r="B47" i="29"/>
  <c r="A47" i="29"/>
  <c r="C46" i="29"/>
  <c r="B46" i="29"/>
  <c r="A46" i="29"/>
  <c r="C45" i="29"/>
  <c r="B45" i="29"/>
  <c r="D45" i="29" s="1"/>
  <c r="A45" i="29"/>
  <c r="C44" i="29"/>
  <c r="B44" i="29"/>
  <c r="A44" i="29"/>
  <c r="C43" i="29"/>
  <c r="B43" i="29"/>
  <c r="A43" i="29"/>
  <c r="C42" i="29"/>
  <c r="B42" i="29"/>
  <c r="A42" i="29"/>
  <c r="C41" i="29"/>
  <c r="B41" i="29"/>
  <c r="A41" i="29"/>
  <c r="C40" i="29"/>
  <c r="B40" i="29"/>
  <c r="A40" i="29"/>
  <c r="C39" i="29"/>
  <c r="B39" i="29"/>
  <c r="A39" i="29"/>
  <c r="C38" i="29"/>
  <c r="B38" i="29"/>
  <c r="A38" i="29"/>
  <c r="C37" i="29"/>
  <c r="G37" i="29" s="1"/>
  <c r="B37" i="29"/>
  <c r="F37" i="29" s="1"/>
  <c r="E35" i="29"/>
  <c r="D35" i="29"/>
  <c r="C35" i="29"/>
  <c r="B35" i="29"/>
  <c r="F34" i="29"/>
  <c r="F33" i="29"/>
  <c r="F32" i="29"/>
  <c r="F31" i="29"/>
  <c r="F30" i="29"/>
  <c r="F29" i="29"/>
  <c r="F28" i="29"/>
  <c r="F27" i="29"/>
  <c r="F26" i="29"/>
  <c r="F25" i="29"/>
  <c r="F24" i="29"/>
  <c r="F23" i="29"/>
  <c r="F22" i="29"/>
  <c r="F21" i="29"/>
  <c r="F20" i="29"/>
  <c r="F19" i="29"/>
  <c r="F18" i="29"/>
  <c r="F17" i="29"/>
  <c r="F16" i="29"/>
  <c r="F15" i="29"/>
  <c r="F14" i="29"/>
  <c r="F13" i="29"/>
  <c r="F12" i="29"/>
  <c r="F11" i="29"/>
  <c r="F10" i="29"/>
  <c r="F9" i="29"/>
  <c r="F8" i="29"/>
  <c r="F7" i="29"/>
  <c r="D53" i="29" l="1"/>
  <c r="D61" i="29"/>
  <c r="D63" i="29"/>
  <c r="D38" i="29"/>
  <c r="D41" i="29"/>
  <c r="D46" i="29"/>
  <c r="D49" i="29"/>
  <c r="D54" i="29"/>
  <c r="D55" i="29"/>
  <c r="D39" i="29"/>
  <c r="D57" i="29"/>
  <c r="D62" i="29"/>
  <c r="F35" i="29"/>
  <c r="D42" i="29"/>
  <c r="D47" i="29"/>
  <c r="D65" i="29"/>
  <c r="D44" i="29"/>
  <c r="D50" i="29"/>
  <c r="D52" i="29"/>
  <c r="D58" i="29"/>
  <c r="D60" i="29"/>
  <c r="D64" i="29"/>
  <c r="D40" i="29"/>
  <c r="D48" i="29"/>
  <c r="D56" i="29"/>
  <c r="D43" i="29"/>
  <c r="D51" i="29"/>
  <c r="D59" i="29"/>
  <c r="E65" i="29" l="1"/>
  <c r="F65" i="29" s="1"/>
  <c r="E46" i="29"/>
  <c r="G46" i="29" s="1"/>
  <c r="E61" i="29"/>
  <c r="F61" i="29" s="1"/>
  <c r="E53" i="29"/>
  <c r="F53" i="29" s="1"/>
  <c r="E42" i="29"/>
  <c r="E48" i="29"/>
  <c r="E45" i="29"/>
  <c r="E50" i="29"/>
  <c r="E56" i="29"/>
  <c r="E43" i="29"/>
  <c r="E58" i="29"/>
  <c r="E64" i="29"/>
  <c r="E38" i="29"/>
  <c r="E44" i="29"/>
  <c r="E41" i="29"/>
  <c r="E39" i="29"/>
  <c r="E52" i="29"/>
  <c r="E49" i="29"/>
  <c r="E47" i="29"/>
  <c r="E62" i="29"/>
  <c r="E60" i="29"/>
  <c r="E57" i="29"/>
  <c r="E55" i="29"/>
  <c r="E51" i="29"/>
  <c r="G65" i="29"/>
  <c r="E63" i="29"/>
  <c r="E54" i="29"/>
  <c r="E59" i="29"/>
  <c r="E40" i="29"/>
  <c r="F46" i="29" l="1"/>
  <c r="G53" i="29"/>
  <c r="G61" i="29"/>
  <c r="G51" i="29"/>
  <c r="F51" i="29"/>
  <c r="G39" i="29"/>
  <c r="F39" i="29"/>
  <c r="G50" i="29"/>
  <c r="F50" i="29"/>
  <c r="G55" i="29"/>
  <c r="F55" i="29"/>
  <c r="G41" i="29"/>
  <c r="F41" i="29"/>
  <c r="G45" i="29"/>
  <c r="F45" i="29"/>
  <c r="F40" i="29"/>
  <c r="G40" i="29"/>
  <c r="G57" i="29"/>
  <c r="F57" i="29"/>
  <c r="G44" i="29"/>
  <c r="F44" i="29"/>
  <c r="F48" i="29"/>
  <c r="G48" i="29"/>
  <c r="G59" i="29"/>
  <c r="F59" i="29"/>
  <c r="G60" i="29"/>
  <c r="F60" i="29"/>
  <c r="G38" i="29"/>
  <c r="F38" i="29"/>
  <c r="G42" i="29"/>
  <c r="F42" i="29"/>
  <c r="G54" i="29"/>
  <c r="F54" i="29"/>
  <c r="G62" i="29"/>
  <c r="F62" i="29"/>
  <c r="F64" i="29"/>
  <c r="G64" i="29"/>
  <c r="G63" i="29"/>
  <c r="F63" i="29"/>
  <c r="G47" i="29"/>
  <c r="F47" i="29"/>
  <c r="G58" i="29"/>
  <c r="F58" i="29"/>
  <c r="G49" i="29"/>
  <c r="F49" i="29"/>
  <c r="G43" i="29"/>
  <c r="F43" i="29"/>
  <c r="G52" i="29"/>
  <c r="F52" i="29"/>
  <c r="F56" i="29"/>
  <c r="G56" i="29"/>
  <c r="B5" i="28" l="1"/>
  <c r="B5" i="27"/>
  <c r="L5" i="28"/>
  <c r="L5" i="27"/>
  <c r="C65" i="28"/>
  <c r="B65" i="28"/>
  <c r="A65" i="28"/>
  <c r="C64" i="28"/>
  <c r="B64" i="28"/>
  <c r="A64" i="28"/>
  <c r="C63" i="28"/>
  <c r="B63" i="28"/>
  <c r="A63" i="28"/>
  <c r="C62" i="28"/>
  <c r="B62" i="28"/>
  <c r="A62" i="28"/>
  <c r="C61" i="28"/>
  <c r="B61" i="28"/>
  <c r="A61" i="28"/>
  <c r="C60" i="28"/>
  <c r="B60" i="28"/>
  <c r="A60" i="28"/>
  <c r="C59" i="28"/>
  <c r="B59" i="28"/>
  <c r="A59" i="28"/>
  <c r="C58" i="28"/>
  <c r="B58" i="28"/>
  <c r="A58" i="28"/>
  <c r="C57" i="28"/>
  <c r="B57" i="28"/>
  <c r="A57" i="28"/>
  <c r="C56" i="28"/>
  <c r="B56" i="28"/>
  <c r="A56" i="28"/>
  <c r="C55" i="28"/>
  <c r="B55" i="28"/>
  <c r="A55" i="28"/>
  <c r="C54" i="28"/>
  <c r="B54" i="28"/>
  <c r="A54" i="28"/>
  <c r="C53" i="28"/>
  <c r="B53" i="28"/>
  <c r="A53" i="28"/>
  <c r="C52" i="28"/>
  <c r="B52" i="28"/>
  <c r="A52" i="28"/>
  <c r="C51" i="28"/>
  <c r="B51" i="28"/>
  <c r="A51" i="28"/>
  <c r="C50" i="28"/>
  <c r="B50" i="28"/>
  <c r="A50" i="28"/>
  <c r="C49" i="28"/>
  <c r="B49" i="28"/>
  <c r="A49" i="28"/>
  <c r="C48" i="28"/>
  <c r="B48" i="28"/>
  <c r="A48" i="28"/>
  <c r="C47" i="28"/>
  <c r="B47" i="28"/>
  <c r="A47" i="28"/>
  <c r="C46" i="28"/>
  <c r="B46" i="28"/>
  <c r="A46" i="28"/>
  <c r="C45" i="28"/>
  <c r="B45" i="28"/>
  <c r="A45" i="28"/>
  <c r="C44" i="28"/>
  <c r="B44" i="28"/>
  <c r="A44" i="28"/>
  <c r="C43" i="28"/>
  <c r="B43" i="28"/>
  <c r="A43" i="28"/>
  <c r="C42" i="28"/>
  <c r="B42" i="28"/>
  <c r="A42" i="28"/>
  <c r="C41" i="28"/>
  <c r="B41" i="28"/>
  <c r="A41" i="28"/>
  <c r="C40" i="28"/>
  <c r="B40" i="28"/>
  <c r="A40" i="28"/>
  <c r="C39" i="28"/>
  <c r="B39" i="28"/>
  <c r="A39" i="28"/>
  <c r="C38" i="28"/>
  <c r="B38" i="28"/>
  <c r="A38" i="28"/>
  <c r="C37" i="28"/>
  <c r="G37" i="28" s="1"/>
  <c r="B37" i="28"/>
  <c r="F37" i="28" s="1"/>
  <c r="E35" i="28"/>
  <c r="D35" i="28"/>
  <c r="C35" i="28"/>
  <c r="B35" i="28"/>
  <c r="F34" i="28"/>
  <c r="F33" i="28"/>
  <c r="F32" i="28"/>
  <c r="F31" i="28"/>
  <c r="F30" i="28"/>
  <c r="F29" i="28"/>
  <c r="F28" i="28"/>
  <c r="F27" i="28"/>
  <c r="F26" i="28"/>
  <c r="F25" i="28"/>
  <c r="F24" i="28"/>
  <c r="F23" i="28"/>
  <c r="F22" i="28"/>
  <c r="F21" i="28"/>
  <c r="F20" i="28"/>
  <c r="F19" i="28"/>
  <c r="F18" i="28"/>
  <c r="F17" i="28"/>
  <c r="F16" i="28"/>
  <c r="F15" i="28"/>
  <c r="F14" i="28"/>
  <c r="F13" i="28"/>
  <c r="F12" i="28"/>
  <c r="F11" i="28"/>
  <c r="F10" i="28"/>
  <c r="F9" i="28"/>
  <c r="F8" i="28"/>
  <c r="F7" i="28"/>
  <c r="C65" i="27"/>
  <c r="B65" i="27"/>
  <c r="A65" i="27"/>
  <c r="C64" i="27"/>
  <c r="B64" i="27"/>
  <c r="A64" i="27"/>
  <c r="C63" i="27"/>
  <c r="B63" i="27"/>
  <c r="A63" i="27"/>
  <c r="C62" i="27"/>
  <c r="B62" i="27"/>
  <c r="A62" i="27"/>
  <c r="C61" i="27"/>
  <c r="B61" i="27"/>
  <c r="A61" i="27"/>
  <c r="C60" i="27"/>
  <c r="B60" i="27"/>
  <c r="A60" i="27"/>
  <c r="C59" i="27"/>
  <c r="B59" i="27"/>
  <c r="A59" i="27"/>
  <c r="C58" i="27"/>
  <c r="B58" i="27"/>
  <c r="A58" i="27"/>
  <c r="C57" i="27"/>
  <c r="B57" i="27"/>
  <c r="A57" i="27"/>
  <c r="C56" i="27"/>
  <c r="B56" i="27"/>
  <c r="A56" i="27"/>
  <c r="C55" i="27"/>
  <c r="B55" i="27"/>
  <c r="A55" i="27"/>
  <c r="C54" i="27"/>
  <c r="B54" i="27"/>
  <c r="A54" i="27"/>
  <c r="C53" i="27"/>
  <c r="B53" i="27"/>
  <c r="A53" i="27"/>
  <c r="C52" i="27"/>
  <c r="B52" i="27"/>
  <c r="A52" i="27"/>
  <c r="C51" i="27"/>
  <c r="B51" i="27"/>
  <c r="A51" i="27"/>
  <c r="C50" i="27"/>
  <c r="B50" i="27"/>
  <c r="A50" i="27"/>
  <c r="C49" i="27"/>
  <c r="B49" i="27"/>
  <c r="A49" i="27"/>
  <c r="C48" i="27"/>
  <c r="B48" i="27"/>
  <c r="A48" i="27"/>
  <c r="C47" i="27"/>
  <c r="B47" i="27"/>
  <c r="A47" i="27"/>
  <c r="C46" i="27"/>
  <c r="B46" i="27"/>
  <c r="A46" i="27"/>
  <c r="C45" i="27"/>
  <c r="B45" i="27"/>
  <c r="A45" i="27"/>
  <c r="C44" i="27"/>
  <c r="B44" i="27"/>
  <c r="A44" i="27"/>
  <c r="C43" i="27"/>
  <c r="B43" i="27"/>
  <c r="A43" i="27"/>
  <c r="C42" i="27"/>
  <c r="B42" i="27"/>
  <c r="A42" i="27"/>
  <c r="C41" i="27"/>
  <c r="B41" i="27"/>
  <c r="A41" i="27"/>
  <c r="C40" i="27"/>
  <c r="B40" i="27"/>
  <c r="D40" i="27" s="1"/>
  <c r="A40" i="27"/>
  <c r="C39" i="27"/>
  <c r="B39" i="27"/>
  <c r="A39" i="27"/>
  <c r="C38" i="27"/>
  <c r="B38" i="27"/>
  <c r="A38" i="27"/>
  <c r="C37" i="27"/>
  <c r="G37" i="27" s="1"/>
  <c r="B37" i="27"/>
  <c r="F37" i="27" s="1"/>
  <c r="E35" i="27"/>
  <c r="D35" i="27"/>
  <c r="C35" i="27"/>
  <c r="B35" i="27"/>
  <c r="F34" i="27"/>
  <c r="F33" i="27"/>
  <c r="F32" i="27"/>
  <c r="F31" i="27"/>
  <c r="F30" i="27"/>
  <c r="F29" i="27"/>
  <c r="F28" i="27"/>
  <c r="F27" i="27"/>
  <c r="F26" i="27"/>
  <c r="F25" i="27"/>
  <c r="F24" i="27"/>
  <c r="F23" i="27"/>
  <c r="F22" i="27"/>
  <c r="F21" i="27"/>
  <c r="F20" i="27"/>
  <c r="F19" i="27"/>
  <c r="F18" i="27"/>
  <c r="F17" i="27"/>
  <c r="F16" i="27"/>
  <c r="F15" i="27"/>
  <c r="F14" i="27"/>
  <c r="F13" i="27"/>
  <c r="F12" i="27"/>
  <c r="F11" i="27"/>
  <c r="F10" i="27"/>
  <c r="F9" i="27"/>
  <c r="F8" i="27"/>
  <c r="F7" i="27"/>
  <c r="D53" i="28" l="1"/>
  <c r="D59" i="28"/>
  <c r="D46" i="28"/>
  <c r="D54" i="28"/>
  <c r="D41" i="28"/>
  <c r="D57" i="28"/>
  <c r="D65" i="28"/>
  <c r="D39" i="28"/>
  <c r="D63" i="28"/>
  <c r="F35" i="28"/>
  <c r="D60" i="28"/>
  <c r="D50" i="28"/>
  <c r="D58" i="28"/>
  <c r="D51" i="28"/>
  <c r="D38" i="28"/>
  <c r="D62" i="28"/>
  <c r="D49" i="28"/>
  <c r="D47" i="28"/>
  <c r="D55" i="28"/>
  <c r="D40" i="28"/>
  <c r="D48" i="28"/>
  <c r="D56" i="28"/>
  <c r="D64" i="28"/>
  <c r="D48" i="27"/>
  <c r="D56" i="27"/>
  <c r="D64" i="27"/>
  <c r="D43" i="27"/>
  <c r="D51" i="27"/>
  <c r="D59" i="27"/>
  <c r="D38" i="27"/>
  <c r="D46" i="27"/>
  <c r="D54" i="27"/>
  <c r="D62" i="27"/>
  <c r="D57" i="27"/>
  <c r="D47" i="27"/>
  <c r="D55" i="27"/>
  <c r="F35" i="27"/>
  <c r="D42" i="27"/>
  <c r="D58" i="27"/>
  <c r="D41" i="27"/>
  <c r="D49" i="27"/>
  <c r="D65" i="27"/>
  <c r="D39" i="27"/>
  <c r="D63" i="27"/>
  <c r="D50" i="27"/>
  <c r="D45" i="28"/>
  <c r="D61" i="28"/>
  <c r="D52" i="28"/>
  <c r="D43" i="28"/>
  <c r="D42" i="28"/>
  <c r="D44" i="28"/>
  <c r="D45" i="27"/>
  <c r="D61" i="27"/>
  <c r="D52" i="27"/>
  <c r="D53" i="27"/>
  <c r="D44" i="27"/>
  <c r="D60" i="27"/>
  <c r="E63" i="28" l="1"/>
  <c r="G63" i="28" s="1"/>
  <c r="E65" i="27"/>
  <c r="F65" i="27" s="1"/>
  <c r="E65" i="28"/>
  <c r="G65" i="28" s="1"/>
  <c r="E55" i="27"/>
  <c r="F55" i="27" s="1"/>
  <c r="E63" i="27"/>
  <c r="G63" i="27" s="1"/>
  <c r="E46" i="27"/>
  <c r="F46" i="27" s="1"/>
  <c r="E51" i="28"/>
  <c r="E56" i="28"/>
  <c r="E59" i="28"/>
  <c r="E38" i="28"/>
  <c r="E64" i="28"/>
  <c r="E54" i="28"/>
  <c r="E42" i="28"/>
  <c r="E46" i="28"/>
  <c r="E39" i="28"/>
  <c r="E62" i="28"/>
  <c r="E50" i="28"/>
  <c r="E44" i="28"/>
  <c r="E47" i="28"/>
  <c r="E61" i="28"/>
  <c r="E49" i="28"/>
  <c r="E40" i="28"/>
  <c r="E60" i="28"/>
  <c r="E57" i="28"/>
  <c r="E48" i="28"/>
  <c r="E45" i="28"/>
  <c r="E58" i="28"/>
  <c r="E52" i="28"/>
  <c r="E55" i="28"/>
  <c r="E53" i="28"/>
  <c r="E41" i="28"/>
  <c r="E43" i="28"/>
  <c r="E57" i="27"/>
  <c r="E44" i="27"/>
  <c r="E40" i="27"/>
  <c r="E50" i="27"/>
  <c r="E60" i="27"/>
  <c r="E48" i="27"/>
  <c r="E58" i="27"/>
  <c r="E41" i="27"/>
  <c r="E61" i="27"/>
  <c r="E51" i="27"/>
  <c r="E54" i="27"/>
  <c r="E59" i="27"/>
  <c r="E64" i="27"/>
  <c r="E39" i="27"/>
  <c r="E45" i="27"/>
  <c r="E43" i="27"/>
  <c r="E56" i="27"/>
  <c r="E62" i="27"/>
  <c r="E42" i="27"/>
  <c r="E38" i="27"/>
  <c r="E47" i="27"/>
  <c r="E53" i="27"/>
  <c r="E49" i="27"/>
  <c r="E52" i="27"/>
  <c r="G65" i="27" l="1"/>
  <c r="F63" i="28"/>
  <c r="G46" i="27"/>
  <c r="F63" i="27"/>
  <c r="G55" i="27"/>
  <c r="F65" i="28"/>
  <c r="G45" i="28"/>
  <c r="F45" i="28"/>
  <c r="G44" i="28"/>
  <c r="F44" i="28"/>
  <c r="F38" i="28"/>
  <c r="G38" i="28"/>
  <c r="F48" i="28"/>
  <c r="G48" i="28"/>
  <c r="G50" i="28"/>
  <c r="F50" i="28"/>
  <c r="G59" i="28"/>
  <c r="F59" i="28"/>
  <c r="G43" i="28"/>
  <c r="F43" i="28"/>
  <c r="G57" i="28"/>
  <c r="F57" i="28"/>
  <c r="G62" i="28"/>
  <c r="F62" i="28"/>
  <c r="F56" i="28"/>
  <c r="G56" i="28"/>
  <c r="G41" i="28"/>
  <c r="F41" i="28"/>
  <c r="G60" i="28"/>
  <c r="F60" i="28"/>
  <c r="G39" i="28"/>
  <c r="F39" i="28"/>
  <c r="G53" i="28"/>
  <c r="F53" i="28"/>
  <c r="F40" i="28"/>
  <c r="G40" i="28"/>
  <c r="G46" i="28"/>
  <c r="F46" i="28"/>
  <c r="G55" i="28"/>
  <c r="F55" i="28"/>
  <c r="G49" i="28"/>
  <c r="F49" i="28"/>
  <c r="G42" i="28"/>
  <c r="F42" i="28"/>
  <c r="G51" i="28"/>
  <c r="F51" i="28"/>
  <c r="G52" i="28"/>
  <c r="F52" i="28"/>
  <c r="F61" i="28"/>
  <c r="G61" i="28"/>
  <c r="G54" i="28"/>
  <c r="F54" i="28"/>
  <c r="G58" i="28"/>
  <c r="F58" i="28"/>
  <c r="G47" i="28"/>
  <c r="F47" i="28"/>
  <c r="F64" i="28"/>
  <c r="G64" i="28"/>
  <c r="G43" i="27"/>
  <c r="F43" i="27"/>
  <c r="G49" i="27"/>
  <c r="F49" i="27"/>
  <c r="G45" i="27"/>
  <c r="F45" i="27"/>
  <c r="G61" i="27"/>
  <c r="F61" i="27"/>
  <c r="G57" i="27"/>
  <c r="F57" i="27"/>
  <c r="G53" i="27"/>
  <c r="F53" i="27"/>
  <c r="G39" i="27"/>
  <c r="F39" i="27"/>
  <c r="G41" i="27"/>
  <c r="F41" i="27"/>
  <c r="F44" i="27"/>
  <c r="G44" i="27"/>
  <c r="G47" i="27"/>
  <c r="F47" i="27"/>
  <c r="F64" i="27"/>
  <c r="G64" i="27"/>
  <c r="G38" i="27"/>
  <c r="F38" i="27"/>
  <c r="G59" i="27"/>
  <c r="F59" i="27"/>
  <c r="F48" i="27"/>
  <c r="G48" i="27"/>
  <c r="G51" i="27"/>
  <c r="F51" i="27"/>
  <c r="F58" i="27"/>
  <c r="G58" i="27"/>
  <c r="F42" i="27"/>
  <c r="G42" i="27"/>
  <c r="G54" i="27"/>
  <c r="F54" i="27"/>
  <c r="G60" i="27"/>
  <c r="F60" i="27"/>
  <c r="G52" i="27"/>
  <c r="F52" i="27"/>
  <c r="G62" i="27"/>
  <c r="F62" i="27"/>
  <c r="G50" i="27"/>
  <c r="F50" i="27"/>
  <c r="F56" i="27"/>
  <c r="G56" i="27"/>
  <c r="F40" i="27"/>
  <c r="G40" i="27"/>
  <c r="L5" i="25" l="1"/>
  <c r="L5" i="24"/>
  <c r="L5" i="23"/>
  <c r="L5" i="22"/>
  <c r="L5" i="21"/>
  <c r="L5" i="17"/>
  <c r="L5" i="16"/>
  <c r="L5" i="15"/>
  <c r="L5" i="14"/>
  <c r="L5" i="13"/>
  <c r="L5" i="12"/>
  <c r="L5" i="11"/>
  <c r="L5" i="10"/>
  <c r="L5" i="9"/>
  <c r="L5" i="8"/>
  <c r="L5" i="7"/>
  <c r="L5" i="6"/>
  <c r="L5" i="26"/>
  <c r="L5" i="5"/>
  <c r="F7" i="5" l="1"/>
  <c r="F10" i="5"/>
  <c r="F16" i="5"/>
  <c r="F17" i="5"/>
  <c r="F20" i="5"/>
  <c r="F24" i="5"/>
  <c r="F27" i="5"/>
  <c r="F31" i="5"/>
  <c r="F34" i="5"/>
  <c r="B6" i="5"/>
  <c r="C6" i="5"/>
  <c r="D6" i="5"/>
  <c r="E6" i="5"/>
  <c r="B5" i="5"/>
  <c r="D5" i="5"/>
  <c r="C65" i="8" l="1"/>
  <c r="B65" i="8"/>
  <c r="A65" i="8"/>
  <c r="C64" i="8"/>
  <c r="B64" i="8"/>
  <c r="A64" i="8"/>
  <c r="C63" i="8"/>
  <c r="B63" i="8"/>
  <c r="A63" i="8"/>
  <c r="C62" i="8"/>
  <c r="B62" i="8"/>
  <c r="A62" i="8"/>
  <c r="C61" i="8"/>
  <c r="B61" i="8"/>
  <c r="A61" i="8"/>
  <c r="C60" i="8"/>
  <c r="B60" i="8"/>
  <c r="A60" i="8"/>
  <c r="C59" i="8"/>
  <c r="B59" i="8"/>
  <c r="A59" i="8"/>
  <c r="C58" i="8"/>
  <c r="B58" i="8"/>
  <c r="A58" i="8"/>
  <c r="C57" i="8"/>
  <c r="B57" i="8"/>
  <c r="A57" i="8"/>
  <c r="C56" i="8"/>
  <c r="B56" i="8"/>
  <c r="A56" i="8"/>
  <c r="C55" i="8"/>
  <c r="B55" i="8"/>
  <c r="A55" i="8"/>
  <c r="C54" i="8"/>
  <c r="B54" i="8"/>
  <c r="A54" i="8"/>
  <c r="C53" i="8"/>
  <c r="B53" i="8"/>
  <c r="A53" i="8"/>
  <c r="C52" i="8"/>
  <c r="B52" i="8"/>
  <c r="A52" i="8"/>
  <c r="C51" i="8"/>
  <c r="B51" i="8"/>
  <c r="A51" i="8"/>
  <c r="C50" i="8"/>
  <c r="B50" i="8"/>
  <c r="A50" i="8"/>
  <c r="C49" i="8"/>
  <c r="B49" i="8"/>
  <c r="A49" i="8"/>
  <c r="C48" i="8"/>
  <c r="B48" i="8"/>
  <c r="A48" i="8"/>
  <c r="C47" i="8"/>
  <c r="B47" i="8"/>
  <c r="A47" i="8"/>
  <c r="C46" i="8"/>
  <c r="B46" i="8"/>
  <c r="A46" i="8"/>
  <c r="C45" i="8"/>
  <c r="B45" i="8"/>
  <c r="A45" i="8"/>
  <c r="C44" i="8"/>
  <c r="B44" i="8"/>
  <c r="A44" i="8"/>
  <c r="C43" i="8"/>
  <c r="B43" i="8"/>
  <c r="A43" i="8"/>
  <c r="C42" i="8"/>
  <c r="B42" i="8"/>
  <c r="A42" i="8"/>
  <c r="C41" i="8"/>
  <c r="B41" i="8"/>
  <c r="A41" i="8"/>
  <c r="C40" i="8"/>
  <c r="B40" i="8"/>
  <c r="A40" i="8"/>
  <c r="C39" i="8"/>
  <c r="B39" i="8"/>
  <c r="A39" i="8"/>
  <c r="C38" i="8"/>
  <c r="B38" i="8"/>
  <c r="A38" i="8"/>
  <c r="C65" i="9"/>
  <c r="B65" i="9"/>
  <c r="A65" i="9"/>
  <c r="C64" i="9"/>
  <c r="B64" i="9"/>
  <c r="A64" i="9"/>
  <c r="C63" i="9"/>
  <c r="B63" i="9"/>
  <c r="A63" i="9"/>
  <c r="C62" i="9"/>
  <c r="B62" i="9"/>
  <c r="A62" i="9"/>
  <c r="C61" i="9"/>
  <c r="B61" i="9"/>
  <c r="A61" i="9"/>
  <c r="C60" i="9"/>
  <c r="B60" i="9"/>
  <c r="A60" i="9"/>
  <c r="C59" i="9"/>
  <c r="B59" i="9"/>
  <c r="A59" i="9"/>
  <c r="C58" i="9"/>
  <c r="B58" i="9"/>
  <c r="A58" i="9"/>
  <c r="C57" i="9"/>
  <c r="B57" i="9"/>
  <c r="A57" i="9"/>
  <c r="C56" i="9"/>
  <c r="B56" i="9"/>
  <c r="A56" i="9"/>
  <c r="C55" i="9"/>
  <c r="B55" i="9"/>
  <c r="A55" i="9"/>
  <c r="C54" i="9"/>
  <c r="B54" i="9"/>
  <c r="A54" i="9"/>
  <c r="C53" i="9"/>
  <c r="B53" i="9"/>
  <c r="A53" i="9"/>
  <c r="C52" i="9"/>
  <c r="B52" i="9"/>
  <c r="A52" i="9"/>
  <c r="C51" i="9"/>
  <c r="B51" i="9"/>
  <c r="A51" i="9"/>
  <c r="C50" i="9"/>
  <c r="B50" i="9"/>
  <c r="A50" i="9"/>
  <c r="C49" i="9"/>
  <c r="B49" i="9"/>
  <c r="A49" i="9"/>
  <c r="C48" i="9"/>
  <c r="B48" i="9"/>
  <c r="A48" i="9"/>
  <c r="C47" i="9"/>
  <c r="B47" i="9"/>
  <c r="A47" i="9"/>
  <c r="C46" i="9"/>
  <c r="B46" i="9"/>
  <c r="A46" i="9"/>
  <c r="C45" i="9"/>
  <c r="B45" i="9"/>
  <c r="A45" i="9"/>
  <c r="C44" i="9"/>
  <c r="B44" i="9"/>
  <c r="A44" i="9"/>
  <c r="C43" i="9"/>
  <c r="B43" i="9"/>
  <c r="A43" i="9"/>
  <c r="C42" i="9"/>
  <c r="B42" i="9"/>
  <c r="A42" i="9"/>
  <c r="C41" i="9"/>
  <c r="B41" i="9"/>
  <c r="A41" i="9"/>
  <c r="C40" i="9"/>
  <c r="B40" i="9"/>
  <c r="A40" i="9"/>
  <c r="C39" i="9"/>
  <c r="B39" i="9"/>
  <c r="A39" i="9"/>
  <c r="C38" i="9"/>
  <c r="B38" i="9"/>
  <c r="A38" i="9"/>
  <c r="C65" i="10"/>
  <c r="B65" i="10"/>
  <c r="A65" i="10"/>
  <c r="C64" i="10"/>
  <c r="B64" i="10"/>
  <c r="A64" i="10"/>
  <c r="C63" i="10"/>
  <c r="B63" i="10"/>
  <c r="A63" i="10"/>
  <c r="C62" i="10"/>
  <c r="B62" i="10"/>
  <c r="A62" i="10"/>
  <c r="C61" i="10"/>
  <c r="B61" i="10"/>
  <c r="A61" i="10"/>
  <c r="C60" i="10"/>
  <c r="B60" i="10"/>
  <c r="A60" i="10"/>
  <c r="C59" i="10"/>
  <c r="B59" i="10"/>
  <c r="A59" i="10"/>
  <c r="C58" i="10"/>
  <c r="B58" i="10"/>
  <c r="A58" i="10"/>
  <c r="C57" i="10"/>
  <c r="B57" i="10"/>
  <c r="A57" i="10"/>
  <c r="C56" i="10"/>
  <c r="B56" i="10"/>
  <c r="A56" i="10"/>
  <c r="C55" i="10"/>
  <c r="B55" i="10"/>
  <c r="A55" i="10"/>
  <c r="C54" i="10"/>
  <c r="B54" i="10"/>
  <c r="A54" i="10"/>
  <c r="C53" i="10"/>
  <c r="B53" i="10"/>
  <c r="A53" i="10"/>
  <c r="C52" i="10"/>
  <c r="B52" i="10"/>
  <c r="A52" i="10"/>
  <c r="C51" i="10"/>
  <c r="B51" i="10"/>
  <c r="A51" i="10"/>
  <c r="C50" i="10"/>
  <c r="B50" i="10"/>
  <c r="A50" i="10"/>
  <c r="C49" i="10"/>
  <c r="B49" i="10"/>
  <c r="A49" i="10"/>
  <c r="C48" i="10"/>
  <c r="B48" i="10"/>
  <c r="A48" i="10"/>
  <c r="C47" i="10"/>
  <c r="B47" i="10"/>
  <c r="A47" i="10"/>
  <c r="C46" i="10"/>
  <c r="B46" i="10"/>
  <c r="A46" i="10"/>
  <c r="C45" i="10"/>
  <c r="B45" i="10"/>
  <c r="A45" i="10"/>
  <c r="C44" i="10"/>
  <c r="B44" i="10"/>
  <c r="A44" i="10"/>
  <c r="C43" i="10"/>
  <c r="B43" i="10"/>
  <c r="A43" i="10"/>
  <c r="C42" i="10"/>
  <c r="B42" i="10"/>
  <c r="A42" i="10"/>
  <c r="C41" i="10"/>
  <c r="B41" i="10"/>
  <c r="A41" i="10"/>
  <c r="C40" i="10"/>
  <c r="B40" i="10"/>
  <c r="A40" i="10"/>
  <c r="C39" i="10"/>
  <c r="B39" i="10"/>
  <c r="A39" i="10"/>
  <c r="C38" i="10"/>
  <c r="B38" i="10"/>
  <c r="A38" i="10"/>
  <c r="C65" i="11"/>
  <c r="B65" i="11"/>
  <c r="A65" i="11"/>
  <c r="C64" i="11"/>
  <c r="B64" i="11"/>
  <c r="A64" i="11"/>
  <c r="C63" i="11"/>
  <c r="B63" i="11"/>
  <c r="A63" i="11"/>
  <c r="C62" i="11"/>
  <c r="B62" i="11"/>
  <c r="A62" i="11"/>
  <c r="C61" i="11"/>
  <c r="B61" i="11"/>
  <c r="A61" i="11"/>
  <c r="C60" i="11"/>
  <c r="B60" i="11"/>
  <c r="A60" i="11"/>
  <c r="C59" i="11"/>
  <c r="B59" i="11"/>
  <c r="A59" i="11"/>
  <c r="C58" i="11"/>
  <c r="B58" i="11"/>
  <c r="A58" i="11"/>
  <c r="C57" i="11"/>
  <c r="B57" i="11"/>
  <c r="A57" i="11"/>
  <c r="C56" i="11"/>
  <c r="B56" i="11"/>
  <c r="A56" i="11"/>
  <c r="C55" i="11"/>
  <c r="B55" i="11"/>
  <c r="A55" i="11"/>
  <c r="C54" i="11"/>
  <c r="B54" i="11"/>
  <c r="A54" i="11"/>
  <c r="C53" i="11"/>
  <c r="B53" i="11"/>
  <c r="A53" i="11"/>
  <c r="C52" i="11"/>
  <c r="B52" i="11"/>
  <c r="A52" i="11"/>
  <c r="C51" i="11"/>
  <c r="B51" i="11"/>
  <c r="A51" i="11"/>
  <c r="C50" i="11"/>
  <c r="B50" i="11"/>
  <c r="A50" i="11"/>
  <c r="C49" i="11"/>
  <c r="B49" i="11"/>
  <c r="A49" i="11"/>
  <c r="C48" i="11"/>
  <c r="B48" i="11"/>
  <c r="A48" i="11"/>
  <c r="C47" i="11"/>
  <c r="B47" i="11"/>
  <c r="A47" i="11"/>
  <c r="C46" i="11"/>
  <c r="B46" i="11"/>
  <c r="A46" i="11"/>
  <c r="C45" i="11"/>
  <c r="B45" i="11"/>
  <c r="A45" i="11"/>
  <c r="C44" i="11"/>
  <c r="B44" i="11"/>
  <c r="A44" i="11"/>
  <c r="C43" i="11"/>
  <c r="B43" i="11"/>
  <c r="A43" i="11"/>
  <c r="C42" i="11"/>
  <c r="B42" i="11"/>
  <c r="A42" i="11"/>
  <c r="C41" i="11"/>
  <c r="B41" i="11"/>
  <c r="A41" i="11"/>
  <c r="C40" i="11"/>
  <c r="B40" i="11"/>
  <c r="A40" i="11"/>
  <c r="C39" i="11"/>
  <c r="B39" i="11"/>
  <c r="A39" i="11"/>
  <c r="C38" i="11"/>
  <c r="B38" i="11"/>
  <c r="A38" i="11"/>
  <c r="C65" i="12"/>
  <c r="B65" i="12"/>
  <c r="A65" i="12"/>
  <c r="C64" i="12"/>
  <c r="B64" i="12"/>
  <c r="A64" i="12"/>
  <c r="C63" i="12"/>
  <c r="B63" i="12"/>
  <c r="A63" i="12"/>
  <c r="C62" i="12"/>
  <c r="B62" i="12"/>
  <c r="A62" i="12"/>
  <c r="C61" i="12"/>
  <c r="B61" i="12"/>
  <c r="A61" i="12"/>
  <c r="C60" i="12"/>
  <c r="B60" i="12"/>
  <c r="A60" i="12"/>
  <c r="C59" i="12"/>
  <c r="B59" i="12"/>
  <c r="A59" i="12"/>
  <c r="C58" i="12"/>
  <c r="B58" i="12"/>
  <c r="A58" i="12"/>
  <c r="C57" i="12"/>
  <c r="B57" i="12"/>
  <c r="A57" i="12"/>
  <c r="C56" i="12"/>
  <c r="B56" i="12"/>
  <c r="A56" i="12"/>
  <c r="C55" i="12"/>
  <c r="B55" i="12"/>
  <c r="A55" i="12"/>
  <c r="C54" i="12"/>
  <c r="B54" i="12"/>
  <c r="A54" i="12"/>
  <c r="C53" i="12"/>
  <c r="B53" i="12"/>
  <c r="A53" i="12"/>
  <c r="C52" i="12"/>
  <c r="B52" i="12"/>
  <c r="A52" i="12"/>
  <c r="C51" i="12"/>
  <c r="B51" i="12"/>
  <c r="A51" i="12"/>
  <c r="C50" i="12"/>
  <c r="B50" i="12"/>
  <c r="A50" i="12"/>
  <c r="C49" i="12"/>
  <c r="B49" i="12"/>
  <c r="A49" i="12"/>
  <c r="C48" i="12"/>
  <c r="B48" i="12"/>
  <c r="A48" i="12"/>
  <c r="C47" i="12"/>
  <c r="B47" i="12"/>
  <c r="A47" i="12"/>
  <c r="C46" i="12"/>
  <c r="B46" i="12"/>
  <c r="A46" i="12"/>
  <c r="C45" i="12"/>
  <c r="B45" i="12"/>
  <c r="A45" i="12"/>
  <c r="C44" i="12"/>
  <c r="B44" i="12"/>
  <c r="A44" i="12"/>
  <c r="C43" i="12"/>
  <c r="B43" i="12"/>
  <c r="A43" i="12"/>
  <c r="C42" i="12"/>
  <c r="B42" i="12"/>
  <c r="A42" i="12"/>
  <c r="C41" i="12"/>
  <c r="B41" i="12"/>
  <c r="A41" i="12"/>
  <c r="C40" i="12"/>
  <c r="B40" i="12"/>
  <c r="A40" i="12"/>
  <c r="C39" i="12"/>
  <c r="B39" i="12"/>
  <c r="A39" i="12"/>
  <c r="C38" i="12"/>
  <c r="B38" i="12"/>
  <c r="A38" i="12"/>
  <c r="C65" i="13"/>
  <c r="B65" i="13"/>
  <c r="A65" i="13"/>
  <c r="C64" i="13"/>
  <c r="B64" i="13"/>
  <c r="A64" i="13"/>
  <c r="C63" i="13"/>
  <c r="B63" i="13"/>
  <c r="A63" i="13"/>
  <c r="C62" i="13"/>
  <c r="B62" i="13"/>
  <c r="A62" i="13"/>
  <c r="C61" i="13"/>
  <c r="B61" i="13"/>
  <c r="A61" i="13"/>
  <c r="C60" i="13"/>
  <c r="B60" i="13"/>
  <c r="A60" i="13"/>
  <c r="C59" i="13"/>
  <c r="B59" i="13"/>
  <c r="A59" i="13"/>
  <c r="C58" i="13"/>
  <c r="B58" i="13"/>
  <c r="A58" i="13"/>
  <c r="C57" i="13"/>
  <c r="B57" i="13"/>
  <c r="A57" i="13"/>
  <c r="C56" i="13"/>
  <c r="B56" i="13"/>
  <c r="A56" i="13"/>
  <c r="C55" i="13"/>
  <c r="B55" i="13"/>
  <c r="A55" i="13"/>
  <c r="C54" i="13"/>
  <c r="B54" i="13"/>
  <c r="A54" i="13"/>
  <c r="C53" i="13"/>
  <c r="B53" i="13"/>
  <c r="A53" i="13"/>
  <c r="C52" i="13"/>
  <c r="B52" i="13"/>
  <c r="A52" i="13"/>
  <c r="C51" i="13"/>
  <c r="B51" i="13"/>
  <c r="A51" i="13"/>
  <c r="C50" i="13"/>
  <c r="B50" i="13"/>
  <c r="A50" i="13"/>
  <c r="C49" i="13"/>
  <c r="B49" i="13"/>
  <c r="A49" i="13"/>
  <c r="C48" i="13"/>
  <c r="B48" i="13"/>
  <c r="A48" i="13"/>
  <c r="C47" i="13"/>
  <c r="B47" i="13"/>
  <c r="A47" i="13"/>
  <c r="C46" i="13"/>
  <c r="B46" i="13"/>
  <c r="A46" i="13"/>
  <c r="C45" i="13"/>
  <c r="B45" i="13"/>
  <c r="A45" i="13"/>
  <c r="C44" i="13"/>
  <c r="B44" i="13"/>
  <c r="A44" i="13"/>
  <c r="C43" i="13"/>
  <c r="B43" i="13"/>
  <c r="A43" i="13"/>
  <c r="C42" i="13"/>
  <c r="B42" i="13"/>
  <c r="A42" i="13"/>
  <c r="C41" i="13"/>
  <c r="B41" i="13"/>
  <c r="A41" i="13"/>
  <c r="C40" i="13"/>
  <c r="B40" i="13"/>
  <c r="A40" i="13"/>
  <c r="C39" i="13"/>
  <c r="B39" i="13"/>
  <c r="A39" i="13"/>
  <c r="C38" i="13"/>
  <c r="B38" i="13"/>
  <c r="A38" i="13"/>
  <c r="C65" i="14"/>
  <c r="B65" i="14"/>
  <c r="A65" i="14"/>
  <c r="C64" i="14"/>
  <c r="B64" i="14"/>
  <c r="A64" i="14"/>
  <c r="C63" i="14"/>
  <c r="B63" i="14"/>
  <c r="A63" i="14"/>
  <c r="C62" i="14"/>
  <c r="B62" i="14"/>
  <c r="A62" i="14"/>
  <c r="C61" i="14"/>
  <c r="B61" i="14"/>
  <c r="A61" i="14"/>
  <c r="C60" i="14"/>
  <c r="B60" i="14"/>
  <c r="A60" i="14"/>
  <c r="C59" i="14"/>
  <c r="B59" i="14"/>
  <c r="A59" i="14"/>
  <c r="C58" i="14"/>
  <c r="B58" i="14"/>
  <c r="A58" i="14"/>
  <c r="C57" i="14"/>
  <c r="B57" i="14"/>
  <c r="A57" i="14"/>
  <c r="C56" i="14"/>
  <c r="B56" i="14"/>
  <c r="A56" i="14"/>
  <c r="C55" i="14"/>
  <c r="B55" i="14"/>
  <c r="A55" i="14"/>
  <c r="C54" i="14"/>
  <c r="B54" i="14"/>
  <c r="A54" i="14"/>
  <c r="C53" i="14"/>
  <c r="B53" i="14"/>
  <c r="A53" i="14"/>
  <c r="C52" i="14"/>
  <c r="B52" i="14"/>
  <c r="A52" i="14"/>
  <c r="C51" i="14"/>
  <c r="B51" i="14"/>
  <c r="A51" i="14"/>
  <c r="C50" i="14"/>
  <c r="B50" i="14"/>
  <c r="A50" i="14"/>
  <c r="C49" i="14"/>
  <c r="B49" i="14"/>
  <c r="A49" i="14"/>
  <c r="C48" i="14"/>
  <c r="B48" i="14"/>
  <c r="A48" i="14"/>
  <c r="C47" i="14"/>
  <c r="B47" i="14"/>
  <c r="A47" i="14"/>
  <c r="C46" i="14"/>
  <c r="B46" i="14"/>
  <c r="A46" i="14"/>
  <c r="C45" i="14"/>
  <c r="B45" i="14"/>
  <c r="A45" i="14"/>
  <c r="C44" i="14"/>
  <c r="B44" i="14"/>
  <c r="A44" i="14"/>
  <c r="C43" i="14"/>
  <c r="B43" i="14"/>
  <c r="A43" i="14"/>
  <c r="C42" i="14"/>
  <c r="B42" i="14"/>
  <c r="A42" i="14"/>
  <c r="C41" i="14"/>
  <c r="B41" i="14"/>
  <c r="A41" i="14"/>
  <c r="C40" i="14"/>
  <c r="B40" i="14"/>
  <c r="A40" i="14"/>
  <c r="C39" i="14"/>
  <c r="B39" i="14"/>
  <c r="A39" i="14"/>
  <c r="C38" i="14"/>
  <c r="B38" i="14"/>
  <c r="A38" i="14"/>
  <c r="C65" i="15"/>
  <c r="B65" i="15"/>
  <c r="A65" i="15"/>
  <c r="C64" i="15"/>
  <c r="B64" i="15"/>
  <c r="A64" i="15"/>
  <c r="C63" i="15"/>
  <c r="B63" i="15"/>
  <c r="A63" i="15"/>
  <c r="C62" i="15"/>
  <c r="B62" i="15"/>
  <c r="A62" i="15"/>
  <c r="C61" i="15"/>
  <c r="B61" i="15"/>
  <c r="A61" i="15"/>
  <c r="C60" i="15"/>
  <c r="B60" i="15"/>
  <c r="A60" i="15"/>
  <c r="C59" i="15"/>
  <c r="B59" i="15"/>
  <c r="A59" i="15"/>
  <c r="C58" i="15"/>
  <c r="B58" i="15"/>
  <c r="A58" i="15"/>
  <c r="C57" i="15"/>
  <c r="B57" i="15"/>
  <c r="A57" i="15"/>
  <c r="C56" i="15"/>
  <c r="B56" i="15"/>
  <c r="A56" i="15"/>
  <c r="C55" i="15"/>
  <c r="B55" i="15"/>
  <c r="A55" i="15"/>
  <c r="C54" i="15"/>
  <c r="B54" i="15"/>
  <c r="A54" i="15"/>
  <c r="C53" i="15"/>
  <c r="B53" i="15"/>
  <c r="A53" i="15"/>
  <c r="C52" i="15"/>
  <c r="B52" i="15"/>
  <c r="A52" i="15"/>
  <c r="C51" i="15"/>
  <c r="B51" i="15"/>
  <c r="A51" i="15"/>
  <c r="C50" i="15"/>
  <c r="B50" i="15"/>
  <c r="A50" i="15"/>
  <c r="C49" i="15"/>
  <c r="B49" i="15"/>
  <c r="A49" i="15"/>
  <c r="C48" i="15"/>
  <c r="B48" i="15"/>
  <c r="A48" i="15"/>
  <c r="C47" i="15"/>
  <c r="B47" i="15"/>
  <c r="A47" i="15"/>
  <c r="C46" i="15"/>
  <c r="B46" i="15"/>
  <c r="A46" i="15"/>
  <c r="C45" i="15"/>
  <c r="B45" i="15"/>
  <c r="A45" i="15"/>
  <c r="C44" i="15"/>
  <c r="B44" i="15"/>
  <c r="A44" i="15"/>
  <c r="C43" i="15"/>
  <c r="B43" i="15"/>
  <c r="A43" i="15"/>
  <c r="C42" i="15"/>
  <c r="B42" i="15"/>
  <c r="A42" i="15"/>
  <c r="C41" i="15"/>
  <c r="B41" i="15"/>
  <c r="A41" i="15"/>
  <c r="C40" i="15"/>
  <c r="B40" i="15"/>
  <c r="A40" i="15"/>
  <c r="C39" i="15"/>
  <c r="B39" i="15"/>
  <c r="A39" i="15"/>
  <c r="C38" i="15"/>
  <c r="B38" i="15"/>
  <c r="A38" i="15"/>
  <c r="C65" i="16"/>
  <c r="B65" i="16"/>
  <c r="A65" i="16"/>
  <c r="C64" i="16"/>
  <c r="B64" i="16"/>
  <c r="A64" i="16"/>
  <c r="C63" i="16"/>
  <c r="B63" i="16"/>
  <c r="A63" i="16"/>
  <c r="C62" i="16"/>
  <c r="B62" i="16"/>
  <c r="A62" i="16"/>
  <c r="C61" i="16"/>
  <c r="B61" i="16"/>
  <c r="A61" i="16"/>
  <c r="C60" i="16"/>
  <c r="B60" i="16"/>
  <c r="A60" i="16"/>
  <c r="C59" i="16"/>
  <c r="B59" i="16"/>
  <c r="A59" i="16"/>
  <c r="C58" i="16"/>
  <c r="B58" i="16"/>
  <c r="A58" i="16"/>
  <c r="C57" i="16"/>
  <c r="B57" i="16"/>
  <c r="A57" i="16"/>
  <c r="C56" i="16"/>
  <c r="B56" i="16"/>
  <c r="A56" i="16"/>
  <c r="C55" i="16"/>
  <c r="B55" i="16"/>
  <c r="A55" i="16"/>
  <c r="C54" i="16"/>
  <c r="B54" i="16"/>
  <c r="A54" i="16"/>
  <c r="C53" i="16"/>
  <c r="B53" i="16"/>
  <c r="A53" i="16"/>
  <c r="C52" i="16"/>
  <c r="B52" i="16"/>
  <c r="A52" i="16"/>
  <c r="C51" i="16"/>
  <c r="B51" i="16"/>
  <c r="A51" i="16"/>
  <c r="C50" i="16"/>
  <c r="B50" i="16"/>
  <c r="A50" i="16"/>
  <c r="C49" i="16"/>
  <c r="B49" i="16"/>
  <c r="A49" i="16"/>
  <c r="C48" i="16"/>
  <c r="B48" i="16"/>
  <c r="A48" i="16"/>
  <c r="C47" i="16"/>
  <c r="B47" i="16"/>
  <c r="A47" i="16"/>
  <c r="C46" i="16"/>
  <c r="B46" i="16"/>
  <c r="A46" i="16"/>
  <c r="C45" i="16"/>
  <c r="B45" i="16"/>
  <c r="A45" i="16"/>
  <c r="C44" i="16"/>
  <c r="B44" i="16"/>
  <c r="A44" i="16"/>
  <c r="C43" i="16"/>
  <c r="B43" i="16"/>
  <c r="A43" i="16"/>
  <c r="C42" i="16"/>
  <c r="B42" i="16"/>
  <c r="A42" i="16"/>
  <c r="C41" i="16"/>
  <c r="B41" i="16"/>
  <c r="A41" i="16"/>
  <c r="C40" i="16"/>
  <c r="B40" i="16"/>
  <c r="A40" i="16"/>
  <c r="C39" i="16"/>
  <c r="B39" i="16"/>
  <c r="A39" i="16"/>
  <c r="C38" i="16"/>
  <c r="B38" i="16"/>
  <c r="A38" i="16"/>
  <c r="C65" i="17"/>
  <c r="B65" i="17"/>
  <c r="A65" i="17"/>
  <c r="C64" i="17"/>
  <c r="B64" i="17"/>
  <c r="A64" i="17"/>
  <c r="C63" i="17"/>
  <c r="B63" i="17"/>
  <c r="A63" i="17"/>
  <c r="C62" i="17"/>
  <c r="B62" i="17"/>
  <c r="A62" i="17"/>
  <c r="C61" i="17"/>
  <c r="B61" i="17"/>
  <c r="A61" i="17"/>
  <c r="C60" i="17"/>
  <c r="B60" i="17"/>
  <c r="A60" i="17"/>
  <c r="C59" i="17"/>
  <c r="B59" i="17"/>
  <c r="A59" i="17"/>
  <c r="C58" i="17"/>
  <c r="B58" i="17"/>
  <c r="A58" i="17"/>
  <c r="C57" i="17"/>
  <c r="B57" i="17"/>
  <c r="A57" i="17"/>
  <c r="C56" i="17"/>
  <c r="B56" i="17"/>
  <c r="A56" i="17"/>
  <c r="C55" i="17"/>
  <c r="B55" i="17"/>
  <c r="A55" i="17"/>
  <c r="C54" i="17"/>
  <c r="B54" i="17"/>
  <c r="A54" i="17"/>
  <c r="C53" i="17"/>
  <c r="B53" i="17"/>
  <c r="A53" i="17"/>
  <c r="C52" i="17"/>
  <c r="B52" i="17"/>
  <c r="A52" i="17"/>
  <c r="C51" i="17"/>
  <c r="B51" i="17"/>
  <c r="A51" i="17"/>
  <c r="C50" i="17"/>
  <c r="B50" i="17"/>
  <c r="A50" i="17"/>
  <c r="C49" i="17"/>
  <c r="B49" i="17"/>
  <c r="A49" i="17"/>
  <c r="C48" i="17"/>
  <c r="B48" i="17"/>
  <c r="A48" i="17"/>
  <c r="C47" i="17"/>
  <c r="B47" i="17"/>
  <c r="A47" i="17"/>
  <c r="C46" i="17"/>
  <c r="B46" i="17"/>
  <c r="A46" i="17"/>
  <c r="C45" i="17"/>
  <c r="B45" i="17"/>
  <c r="A45" i="17"/>
  <c r="C44" i="17"/>
  <c r="B44" i="17"/>
  <c r="A44" i="17"/>
  <c r="C43" i="17"/>
  <c r="B43" i="17"/>
  <c r="A43" i="17"/>
  <c r="C42" i="17"/>
  <c r="B42" i="17"/>
  <c r="A42" i="17"/>
  <c r="C41" i="17"/>
  <c r="B41" i="17"/>
  <c r="A41" i="17"/>
  <c r="C40" i="17"/>
  <c r="B40" i="17"/>
  <c r="A40" i="17"/>
  <c r="C39" i="17"/>
  <c r="B39" i="17"/>
  <c r="A39" i="17"/>
  <c r="C38" i="17"/>
  <c r="B38" i="17"/>
  <c r="A38" i="17"/>
  <c r="C65" i="21"/>
  <c r="B65" i="21"/>
  <c r="A65" i="21"/>
  <c r="C64" i="21"/>
  <c r="B64" i="21"/>
  <c r="A64" i="21"/>
  <c r="C63" i="21"/>
  <c r="B63" i="21"/>
  <c r="A63" i="21"/>
  <c r="C62" i="21"/>
  <c r="B62" i="21"/>
  <c r="A62" i="21"/>
  <c r="C61" i="21"/>
  <c r="B61" i="21"/>
  <c r="A61" i="21"/>
  <c r="C60" i="21"/>
  <c r="B60" i="21"/>
  <c r="A60" i="21"/>
  <c r="C59" i="21"/>
  <c r="B59" i="21"/>
  <c r="A59" i="21"/>
  <c r="C58" i="21"/>
  <c r="B58" i="21"/>
  <c r="A58" i="21"/>
  <c r="C57" i="21"/>
  <c r="B57" i="21"/>
  <c r="A57" i="21"/>
  <c r="C56" i="21"/>
  <c r="B56" i="21"/>
  <c r="A56" i="21"/>
  <c r="C55" i="21"/>
  <c r="B55" i="21"/>
  <c r="A55" i="21"/>
  <c r="C54" i="21"/>
  <c r="B54" i="21"/>
  <c r="A54" i="21"/>
  <c r="C53" i="21"/>
  <c r="B53" i="21"/>
  <c r="A53" i="21"/>
  <c r="C52" i="21"/>
  <c r="B52" i="21"/>
  <c r="A52" i="21"/>
  <c r="C51" i="21"/>
  <c r="B51" i="21"/>
  <c r="A51" i="21"/>
  <c r="C50" i="21"/>
  <c r="B50" i="21"/>
  <c r="A50" i="21"/>
  <c r="C49" i="21"/>
  <c r="B49" i="21"/>
  <c r="A49" i="21"/>
  <c r="C48" i="21"/>
  <c r="B48" i="21"/>
  <c r="A48" i="21"/>
  <c r="C47" i="21"/>
  <c r="B47" i="21"/>
  <c r="A47" i="21"/>
  <c r="C46" i="21"/>
  <c r="B46" i="21"/>
  <c r="A46" i="21"/>
  <c r="C45" i="21"/>
  <c r="B45" i="21"/>
  <c r="A45" i="21"/>
  <c r="C44" i="21"/>
  <c r="B44" i="21"/>
  <c r="A44" i="21"/>
  <c r="C43" i="21"/>
  <c r="B43" i="21"/>
  <c r="A43" i="21"/>
  <c r="C42" i="21"/>
  <c r="B42" i="21"/>
  <c r="A42" i="21"/>
  <c r="C41" i="21"/>
  <c r="B41" i="21"/>
  <c r="A41" i="21"/>
  <c r="C40" i="21"/>
  <c r="B40" i="21"/>
  <c r="A40" i="21"/>
  <c r="C39" i="21"/>
  <c r="B39" i="21"/>
  <c r="A39" i="21"/>
  <c r="C38" i="21"/>
  <c r="B38" i="21"/>
  <c r="A38" i="21"/>
  <c r="C65" i="22"/>
  <c r="B65" i="22"/>
  <c r="A65" i="22"/>
  <c r="C64" i="22"/>
  <c r="B64" i="22"/>
  <c r="A64" i="22"/>
  <c r="C63" i="22"/>
  <c r="B63" i="22"/>
  <c r="A63" i="22"/>
  <c r="C62" i="22"/>
  <c r="B62" i="22"/>
  <c r="A62" i="22"/>
  <c r="C61" i="22"/>
  <c r="B61" i="22"/>
  <c r="A61" i="22"/>
  <c r="C60" i="22"/>
  <c r="B60" i="22"/>
  <c r="A60" i="22"/>
  <c r="C59" i="22"/>
  <c r="B59" i="22"/>
  <c r="A59" i="22"/>
  <c r="C58" i="22"/>
  <c r="B58" i="22"/>
  <c r="A58" i="22"/>
  <c r="C57" i="22"/>
  <c r="B57" i="22"/>
  <c r="A57" i="22"/>
  <c r="C56" i="22"/>
  <c r="B56" i="22"/>
  <c r="A56" i="22"/>
  <c r="C55" i="22"/>
  <c r="B55" i="22"/>
  <c r="A55" i="22"/>
  <c r="C54" i="22"/>
  <c r="B54" i="22"/>
  <c r="A54" i="22"/>
  <c r="C53" i="22"/>
  <c r="B53" i="22"/>
  <c r="A53" i="22"/>
  <c r="C52" i="22"/>
  <c r="B52" i="22"/>
  <c r="A52" i="22"/>
  <c r="C51" i="22"/>
  <c r="B51" i="22"/>
  <c r="A51" i="22"/>
  <c r="C50" i="22"/>
  <c r="B50" i="22"/>
  <c r="A50" i="22"/>
  <c r="C49" i="22"/>
  <c r="B49" i="22"/>
  <c r="A49" i="22"/>
  <c r="C48" i="22"/>
  <c r="B48" i="22"/>
  <c r="A48" i="22"/>
  <c r="C47" i="22"/>
  <c r="B47" i="22"/>
  <c r="A47" i="22"/>
  <c r="C46" i="22"/>
  <c r="B46" i="22"/>
  <c r="A46" i="22"/>
  <c r="C45" i="22"/>
  <c r="B45" i="22"/>
  <c r="A45" i="22"/>
  <c r="C44" i="22"/>
  <c r="B44" i="22"/>
  <c r="A44" i="22"/>
  <c r="C43" i="22"/>
  <c r="B43" i="22"/>
  <c r="A43" i="22"/>
  <c r="C42" i="22"/>
  <c r="B42" i="22"/>
  <c r="A42" i="22"/>
  <c r="C41" i="22"/>
  <c r="B41" i="22"/>
  <c r="A41" i="22"/>
  <c r="C40" i="22"/>
  <c r="B40" i="22"/>
  <c r="A40" i="22"/>
  <c r="C39" i="22"/>
  <c r="B39" i="22"/>
  <c r="A39" i="22"/>
  <c r="C38" i="22"/>
  <c r="B38" i="22"/>
  <c r="A38" i="22"/>
  <c r="C65" i="23"/>
  <c r="B65" i="23"/>
  <c r="A65" i="23"/>
  <c r="C64" i="23"/>
  <c r="B64" i="23"/>
  <c r="A64" i="23"/>
  <c r="C63" i="23"/>
  <c r="B63" i="23"/>
  <c r="A63" i="23"/>
  <c r="C62" i="23"/>
  <c r="B62" i="23"/>
  <c r="A62" i="23"/>
  <c r="C61" i="23"/>
  <c r="B61" i="23"/>
  <c r="A61" i="23"/>
  <c r="C60" i="23"/>
  <c r="B60" i="23"/>
  <c r="A60" i="23"/>
  <c r="C59" i="23"/>
  <c r="B59" i="23"/>
  <c r="A59" i="23"/>
  <c r="C58" i="23"/>
  <c r="B58" i="23"/>
  <c r="A58" i="23"/>
  <c r="C57" i="23"/>
  <c r="B57" i="23"/>
  <c r="A57" i="23"/>
  <c r="C56" i="23"/>
  <c r="B56" i="23"/>
  <c r="A56" i="23"/>
  <c r="C55" i="23"/>
  <c r="B55" i="23"/>
  <c r="A55" i="23"/>
  <c r="C54" i="23"/>
  <c r="B54" i="23"/>
  <c r="A54" i="23"/>
  <c r="C53" i="23"/>
  <c r="B53" i="23"/>
  <c r="A53" i="23"/>
  <c r="C52" i="23"/>
  <c r="B52" i="23"/>
  <c r="A52" i="23"/>
  <c r="C51" i="23"/>
  <c r="B51" i="23"/>
  <c r="A51" i="23"/>
  <c r="C50" i="23"/>
  <c r="B50" i="23"/>
  <c r="A50" i="23"/>
  <c r="C49" i="23"/>
  <c r="B49" i="23"/>
  <c r="A49" i="23"/>
  <c r="C48" i="23"/>
  <c r="B48" i="23"/>
  <c r="A48" i="23"/>
  <c r="C47" i="23"/>
  <c r="B47" i="23"/>
  <c r="A47" i="23"/>
  <c r="C46" i="23"/>
  <c r="B46" i="23"/>
  <c r="A46" i="23"/>
  <c r="C45" i="23"/>
  <c r="B45" i="23"/>
  <c r="A45" i="23"/>
  <c r="C44" i="23"/>
  <c r="B44" i="23"/>
  <c r="A44" i="23"/>
  <c r="C43" i="23"/>
  <c r="B43" i="23"/>
  <c r="A43" i="23"/>
  <c r="C42" i="23"/>
  <c r="B42" i="23"/>
  <c r="A42" i="23"/>
  <c r="C41" i="23"/>
  <c r="B41" i="23"/>
  <c r="A41" i="23"/>
  <c r="C40" i="23"/>
  <c r="B40" i="23"/>
  <c r="A40" i="23"/>
  <c r="C39" i="23"/>
  <c r="B39" i="23"/>
  <c r="A39" i="23"/>
  <c r="C38" i="23"/>
  <c r="B38" i="23"/>
  <c r="A38" i="23"/>
  <c r="C65" i="24"/>
  <c r="B65" i="24"/>
  <c r="A65" i="24"/>
  <c r="C64" i="24"/>
  <c r="B64" i="24"/>
  <c r="A64" i="24"/>
  <c r="C63" i="24"/>
  <c r="B63" i="24"/>
  <c r="A63" i="24"/>
  <c r="C62" i="24"/>
  <c r="B62" i="24"/>
  <c r="A62" i="24"/>
  <c r="C61" i="24"/>
  <c r="B61" i="24"/>
  <c r="A61" i="24"/>
  <c r="C60" i="24"/>
  <c r="B60" i="24"/>
  <c r="A60" i="24"/>
  <c r="C59" i="24"/>
  <c r="B59" i="24"/>
  <c r="A59" i="24"/>
  <c r="C58" i="24"/>
  <c r="B58" i="24"/>
  <c r="A58" i="24"/>
  <c r="C57" i="24"/>
  <c r="B57" i="24"/>
  <c r="A57" i="24"/>
  <c r="C56" i="24"/>
  <c r="B56" i="24"/>
  <c r="A56" i="24"/>
  <c r="C55" i="24"/>
  <c r="B55" i="24"/>
  <c r="A55" i="24"/>
  <c r="C54" i="24"/>
  <c r="B54" i="24"/>
  <c r="A54" i="24"/>
  <c r="C53" i="24"/>
  <c r="B53" i="24"/>
  <c r="A53" i="24"/>
  <c r="C52" i="24"/>
  <c r="B52" i="24"/>
  <c r="A52" i="24"/>
  <c r="C51" i="24"/>
  <c r="B51" i="24"/>
  <c r="A51" i="24"/>
  <c r="C50" i="24"/>
  <c r="B50" i="24"/>
  <c r="A50" i="24"/>
  <c r="C49" i="24"/>
  <c r="B49" i="24"/>
  <c r="A49" i="24"/>
  <c r="C48" i="24"/>
  <c r="B48" i="24"/>
  <c r="A48" i="24"/>
  <c r="C47" i="24"/>
  <c r="B47" i="24"/>
  <c r="A47" i="24"/>
  <c r="C46" i="24"/>
  <c r="B46" i="24"/>
  <c r="A46" i="24"/>
  <c r="C45" i="24"/>
  <c r="B45" i="24"/>
  <c r="A45" i="24"/>
  <c r="C44" i="24"/>
  <c r="B44" i="24"/>
  <c r="A44" i="24"/>
  <c r="C43" i="24"/>
  <c r="B43" i="24"/>
  <c r="A43" i="24"/>
  <c r="C42" i="24"/>
  <c r="B42" i="24"/>
  <c r="A42" i="24"/>
  <c r="C41" i="24"/>
  <c r="B41" i="24"/>
  <c r="A41" i="24"/>
  <c r="C40" i="24"/>
  <c r="B40" i="24"/>
  <c r="A40" i="24"/>
  <c r="C39" i="24"/>
  <c r="B39" i="24"/>
  <c r="A39" i="24"/>
  <c r="C38" i="24"/>
  <c r="B38" i="24"/>
  <c r="A38" i="24"/>
  <c r="C65" i="25"/>
  <c r="B65" i="25"/>
  <c r="A65" i="25"/>
  <c r="C64" i="25"/>
  <c r="B64" i="25"/>
  <c r="A64" i="25"/>
  <c r="C63" i="25"/>
  <c r="B63" i="25"/>
  <c r="A63" i="25"/>
  <c r="C62" i="25"/>
  <c r="B62" i="25"/>
  <c r="A62" i="25"/>
  <c r="C61" i="25"/>
  <c r="B61" i="25"/>
  <c r="A61" i="25"/>
  <c r="C60" i="25"/>
  <c r="B60" i="25"/>
  <c r="A60" i="25"/>
  <c r="C59" i="25"/>
  <c r="B59" i="25"/>
  <c r="A59" i="25"/>
  <c r="C58" i="25"/>
  <c r="B58" i="25"/>
  <c r="A58" i="25"/>
  <c r="C57" i="25"/>
  <c r="B57" i="25"/>
  <c r="A57" i="25"/>
  <c r="C56" i="25"/>
  <c r="B56" i="25"/>
  <c r="A56" i="25"/>
  <c r="C55" i="25"/>
  <c r="B55" i="25"/>
  <c r="A55" i="25"/>
  <c r="C54" i="25"/>
  <c r="B54" i="25"/>
  <c r="A54" i="25"/>
  <c r="C53" i="25"/>
  <c r="B53" i="25"/>
  <c r="A53" i="25"/>
  <c r="C52" i="25"/>
  <c r="B52" i="25"/>
  <c r="A52" i="25"/>
  <c r="C51" i="25"/>
  <c r="B51" i="25"/>
  <c r="A51" i="25"/>
  <c r="C50" i="25"/>
  <c r="B50" i="25"/>
  <c r="A50" i="25"/>
  <c r="C49" i="25"/>
  <c r="B49" i="25"/>
  <c r="A49" i="25"/>
  <c r="C48" i="25"/>
  <c r="B48" i="25"/>
  <c r="A48" i="25"/>
  <c r="C47" i="25"/>
  <c r="B47" i="25"/>
  <c r="A47" i="25"/>
  <c r="C46" i="25"/>
  <c r="B46" i="25"/>
  <c r="A46" i="25"/>
  <c r="C45" i="25"/>
  <c r="B45" i="25"/>
  <c r="A45" i="25"/>
  <c r="C44" i="25"/>
  <c r="B44" i="25"/>
  <c r="A44" i="25"/>
  <c r="C43" i="25"/>
  <c r="B43" i="25"/>
  <c r="A43" i="25"/>
  <c r="C42" i="25"/>
  <c r="B42" i="25"/>
  <c r="A42" i="25"/>
  <c r="C41" i="25"/>
  <c r="B41" i="25"/>
  <c r="A41" i="25"/>
  <c r="C40" i="25"/>
  <c r="B40" i="25"/>
  <c r="A40" i="25"/>
  <c r="C39" i="25"/>
  <c r="B39" i="25"/>
  <c r="A39" i="25"/>
  <c r="C38" i="25"/>
  <c r="B38" i="25"/>
  <c r="A38" i="25"/>
  <c r="C65" i="26"/>
  <c r="B65" i="26"/>
  <c r="A65" i="26"/>
  <c r="C64" i="26"/>
  <c r="B64" i="26"/>
  <c r="A64" i="26"/>
  <c r="C63" i="26"/>
  <c r="B63" i="26"/>
  <c r="A63" i="26"/>
  <c r="C62" i="26"/>
  <c r="B62" i="26"/>
  <c r="A62" i="26"/>
  <c r="C61" i="26"/>
  <c r="B61" i="26"/>
  <c r="A61" i="26"/>
  <c r="C60" i="26"/>
  <c r="B60" i="26"/>
  <c r="A60" i="26"/>
  <c r="C59" i="26"/>
  <c r="B59" i="26"/>
  <c r="A59" i="26"/>
  <c r="C58" i="26"/>
  <c r="B58" i="26"/>
  <c r="A58" i="26"/>
  <c r="C57" i="26"/>
  <c r="B57" i="26"/>
  <c r="A57" i="26"/>
  <c r="C56" i="26"/>
  <c r="B56" i="26"/>
  <c r="A56" i="26"/>
  <c r="C55" i="26"/>
  <c r="B55" i="26"/>
  <c r="A55" i="26"/>
  <c r="C54" i="26"/>
  <c r="B54" i="26"/>
  <c r="A54" i="26"/>
  <c r="C53" i="26"/>
  <c r="B53" i="26"/>
  <c r="A53" i="26"/>
  <c r="C52" i="26"/>
  <c r="B52" i="26"/>
  <c r="A52" i="26"/>
  <c r="C51" i="26"/>
  <c r="B51" i="26"/>
  <c r="A51" i="26"/>
  <c r="C50" i="26"/>
  <c r="B50" i="26"/>
  <c r="A50" i="26"/>
  <c r="C49" i="26"/>
  <c r="B49" i="26"/>
  <c r="A49" i="26"/>
  <c r="C48" i="26"/>
  <c r="B48" i="26"/>
  <c r="A48" i="26"/>
  <c r="C47" i="26"/>
  <c r="G46" i="26" s="1"/>
  <c r="B47" i="26"/>
  <c r="F46" i="26" s="1"/>
  <c r="A47" i="26"/>
  <c r="C46" i="26"/>
  <c r="B46" i="26"/>
  <c r="A46" i="26"/>
  <c r="C45" i="26"/>
  <c r="B45" i="26"/>
  <c r="A45" i="26"/>
  <c r="C44" i="26"/>
  <c r="B44" i="26"/>
  <c r="A44" i="26"/>
  <c r="C43" i="26"/>
  <c r="B43" i="26"/>
  <c r="A43" i="26"/>
  <c r="C42" i="26"/>
  <c r="B42" i="26"/>
  <c r="A42" i="26"/>
  <c r="C41" i="26"/>
  <c r="B41" i="26"/>
  <c r="A41" i="26"/>
  <c r="C40" i="26"/>
  <c r="B40" i="26"/>
  <c r="A40" i="26"/>
  <c r="C39" i="26"/>
  <c r="B39" i="26"/>
  <c r="A39" i="26"/>
  <c r="C38" i="26"/>
  <c r="B38" i="26"/>
  <c r="A38" i="26"/>
  <c r="C65" i="7"/>
  <c r="B65" i="7"/>
  <c r="A65" i="7"/>
  <c r="C64" i="7"/>
  <c r="B64" i="7"/>
  <c r="A64" i="7"/>
  <c r="C63" i="7"/>
  <c r="B63" i="7"/>
  <c r="A63" i="7"/>
  <c r="C62" i="7"/>
  <c r="B62" i="7"/>
  <c r="A62" i="7"/>
  <c r="C61" i="7"/>
  <c r="B61" i="7"/>
  <c r="A61" i="7"/>
  <c r="C60" i="7"/>
  <c r="B60" i="7"/>
  <c r="A60" i="7"/>
  <c r="C59" i="7"/>
  <c r="B59" i="7"/>
  <c r="A59" i="7"/>
  <c r="C58" i="7"/>
  <c r="B58" i="7"/>
  <c r="A58" i="7"/>
  <c r="C57" i="7"/>
  <c r="B57" i="7"/>
  <c r="A57" i="7"/>
  <c r="C56" i="7"/>
  <c r="B56" i="7"/>
  <c r="A56" i="7"/>
  <c r="C55" i="7"/>
  <c r="B55" i="7"/>
  <c r="A55" i="7"/>
  <c r="C54" i="7"/>
  <c r="B54" i="7"/>
  <c r="A54" i="7"/>
  <c r="C53" i="7"/>
  <c r="B53" i="7"/>
  <c r="A53" i="7"/>
  <c r="C52" i="7"/>
  <c r="B52" i="7"/>
  <c r="A52" i="7"/>
  <c r="C51" i="7"/>
  <c r="B51" i="7"/>
  <c r="A51" i="7"/>
  <c r="C50" i="7"/>
  <c r="B50" i="7"/>
  <c r="A50" i="7"/>
  <c r="C49" i="7"/>
  <c r="B49" i="7"/>
  <c r="A49" i="7"/>
  <c r="C48" i="7"/>
  <c r="B48" i="7"/>
  <c r="A48" i="7"/>
  <c r="C47" i="7"/>
  <c r="B47" i="7"/>
  <c r="A47" i="7"/>
  <c r="C46" i="7"/>
  <c r="B46" i="7"/>
  <c r="A46" i="7"/>
  <c r="C45" i="7"/>
  <c r="B45" i="7"/>
  <c r="A45" i="7"/>
  <c r="C44" i="7"/>
  <c r="B44" i="7"/>
  <c r="A44" i="7"/>
  <c r="C43" i="7"/>
  <c r="B43" i="7"/>
  <c r="A43" i="7"/>
  <c r="C42" i="7"/>
  <c r="B42" i="7"/>
  <c r="A42" i="7"/>
  <c r="C41" i="7"/>
  <c r="B41" i="7"/>
  <c r="A41" i="7"/>
  <c r="C40" i="7"/>
  <c r="B40" i="7"/>
  <c r="A40" i="7"/>
  <c r="C39" i="7"/>
  <c r="B39" i="7"/>
  <c r="A39" i="7"/>
  <c r="C38" i="7"/>
  <c r="B38" i="7"/>
  <c r="A38" i="7"/>
  <c r="C65" i="6"/>
  <c r="B65" i="6"/>
  <c r="A65" i="6"/>
  <c r="C64" i="6"/>
  <c r="B64" i="6"/>
  <c r="A64" i="6"/>
  <c r="C63" i="6"/>
  <c r="B63" i="6"/>
  <c r="A63" i="6"/>
  <c r="C62" i="6"/>
  <c r="B62" i="6"/>
  <c r="A62" i="6"/>
  <c r="C61" i="6"/>
  <c r="B61" i="6"/>
  <c r="A61" i="6"/>
  <c r="C60" i="6"/>
  <c r="B60" i="6"/>
  <c r="A60" i="6"/>
  <c r="C59" i="6"/>
  <c r="B59" i="6"/>
  <c r="A59" i="6"/>
  <c r="C58" i="6"/>
  <c r="B58" i="6"/>
  <c r="A58" i="6"/>
  <c r="C57" i="6"/>
  <c r="B57" i="6"/>
  <c r="A57" i="6"/>
  <c r="C56" i="6"/>
  <c r="B56" i="6"/>
  <c r="A56" i="6"/>
  <c r="C55" i="6"/>
  <c r="B55" i="6"/>
  <c r="A55" i="6"/>
  <c r="C54" i="6"/>
  <c r="B54" i="6"/>
  <c r="A54" i="6"/>
  <c r="C53" i="6"/>
  <c r="B53" i="6"/>
  <c r="A53" i="6"/>
  <c r="C52" i="6"/>
  <c r="B52" i="6"/>
  <c r="A52" i="6"/>
  <c r="C51" i="6"/>
  <c r="B51" i="6"/>
  <c r="A51" i="6"/>
  <c r="C50" i="6"/>
  <c r="B50" i="6"/>
  <c r="A50" i="6"/>
  <c r="C49" i="6"/>
  <c r="B49" i="6"/>
  <c r="A49" i="6"/>
  <c r="C48" i="6"/>
  <c r="B48" i="6"/>
  <c r="A48" i="6"/>
  <c r="C47" i="6"/>
  <c r="B47" i="6"/>
  <c r="A47" i="6"/>
  <c r="C46" i="6"/>
  <c r="B46" i="6"/>
  <c r="A46" i="6"/>
  <c r="C45" i="6"/>
  <c r="B45" i="6"/>
  <c r="A45" i="6"/>
  <c r="C44" i="6"/>
  <c r="B44" i="6"/>
  <c r="A44" i="6"/>
  <c r="C43" i="6"/>
  <c r="B43" i="6"/>
  <c r="A43" i="6"/>
  <c r="C42" i="6"/>
  <c r="B42" i="6"/>
  <c r="A42" i="6"/>
  <c r="C41" i="6"/>
  <c r="B41" i="6"/>
  <c r="A41" i="6"/>
  <c r="C40" i="6"/>
  <c r="B40" i="6"/>
  <c r="A40" i="6"/>
  <c r="C39" i="6"/>
  <c r="B39" i="6"/>
  <c r="A39" i="6"/>
  <c r="C38" i="6"/>
  <c r="B38" i="6"/>
  <c r="A38" i="6"/>
  <c r="C39" i="5"/>
  <c r="C40" i="5"/>
  <c r="C41" i="5"/>
  <c r="C42" i="5"/>
  <c r="C43" i="5"/>
  <c r="C44" i="5"/>
  <c r="C45" i="5"/>
  <c r="C46" i="5"/>
  <c r="C47" i="5"/>
  <c r="C48" i="5"/>
  <c r="C49" i="5"/>
  <c r="C50" i="5"/>
  <c r="C51" i="5"/>
  <c r="C52" i="5"/>
  <c r="C53" i="5"/>
  <c r="C54" i="5"/>
  <c r="C55" i="5"/>
  <c r="C56" i="5"/>
  <c r="C57" i="5"/>
  <c r="C58" i="5"/>
  <c r="C59" i="5"/>
  <c r="C60" i="5"/>
  <c r="C61" i="5"/>
  <c r="C62" i="5"/>
  <c r="C63" i="5"/>
  <c r="C64" i="5"/>
  <c r="C65" i="5"/>
  <c r="B39" i="5"/>
  <c r="B40" i="5"/>
  <c r="B41" i="5"/>
  <c r="B42" i="5"/>
  <c r="B43" i="5"/>
  <c r="B44" i="5"/>
  <c r="B45" i="5"/>
  <c r="B46" i="5"/>
  <c r="B47" i="5"/>
  <c r="B48" i="5"/>
  <c r="B49" i="5"/>
  <c r="B50" i="5"/>
  <c r="B51" i="5"/>
  <c r="B52" i="5"/>
  <c r="B53" i="5"/>
  <c r="B54" i="5"/>
  <c r="B55" i="5"/>
  <c r="B56" i="5"/>
  <c r="B57" i="5"/>
  <c r="B58" i="5"/>
  <c r="B59" i="5"/>
  <c r="B60" i="5"/>
  <c r="B61" i="5"/>
  <c r="B62" i="5"/>
  <c r="B63" i="5"/>
  <c r="B64" i="5"/>
  <c r="B65" i="5"/>
  <c r="B38" i="5"/>
  <c r="C38" i="5"/>
  <c r="C37" i="5"/>
  <c r="G37" i="5" s="1"/>
  <c r="B37" i="5"/>
  <c r="F37" i="5" s="1"/>
  <c r="A39" i="5"/>
  <c r="A40" i="5"/>
  <c r="A41" i="5"/>
  <c r="A42" i="5"/>
  <c r="A43" i="5"/>
  <c r="A44" i="5"/>
  <c r="A45" i="5"/>
  <c r="A46" i="5"/>
  <c r="A47" i="5"/>
  <c r="A48" i="5"/>
  <c r="A49" i="5"/>
  <c r="A50" i="5"/>
  <c r="A51" i="5"/>
  <c r="A52" i="5"/>
  <c r="A53" i="5"/>
  <c r="A54" i="5"/>
  <c r="A55" i="5"/>
  <c r="A56" i="5"/>
  <c r="A57" i="5"/>
  <c r="A58" i="5"/>
  <c r="A59" i="5"/>
  <c r="A60" i="5"/>
  <c r="A61" i="5"/>
  <c r="A62" i="5"/>
  <c r="A63" i="5"/>
  <c r="A64" i="5"/>
  <c r="A65" i="5"/>
  <c r="A38" i="5"/>
  <c r="E6" i="6"/>
  <c r="B37" i="6" s="1"/>
  <c r="F37" i="6" s="1"/>
  <c r="E6" i="7"/>
  <c r="B37" i="7" s="1"/>
  <c r="F37" i="7" s="1"/>
  <c r="E6" i="8"/>
  <c r="B37" i="8" s="1"/>
  <c r="F37" i="8" s="1"/>
  <c r="E6" i="9"/>
  <c r="B37" i="9" s="1"/>
  <c r="F37" i="9" s="1"/>
  <c r="E6" i="10"/>
  <c r="B37" i="10" s="1"/>
  <c r="F37" i="10" s="1"/>
  <c r="E6" i="11"/>
  <c r="B37" i="11" s="1"/>
  <c r="F37" i="11" s="1"/>
  <c r="E6" i="12"/>
  <c r="B37" i="12" s="1"/>
  <c r="F37" i="12" s="1"/>
  <c r="E6" i="13"/>
  <c r="B37" i="13" s="1"/>
  <c r="F37" i="13" s="1"/>
  <c r="E6" i="14"/>
  <c r="B37" i="14" s="1"/>
  <c r="F37" i="14" s="1"/>
  <c r="E6" i="15"/>
  <c r="B37" i="15" s="1"/>
  <c r="F37" i="15" s="1"/>
  <c r="E6" i="16"/>
  <c r="B37" i="16" s="1"/>
  <c r="F37" i="16" s="1"/>
  <c r="E6" i="17"/>
  <c r="B37" i="17" s="1"/>
  <c r="F37" i="17" s="1"/>
  <c r="E6" i="21"/>
  <c r="B37" i="21" s="1"/>
  <c r="F37" i="21" s="1"/>
  <c r="E6" i="22"/>
  <c r="B37" i="22" s="1"/>
  <c r="F37" i="22" s="1"/>
  <c r="E6" i="23"/>
  <c r="B37" i="23" s="1"/>
  <c r="F37" i="23" s="1"/>
  <c r="E6" i="25"/>
  <c r="B37" i="25" s="1"/>
  <c r="F37" i="25" s="1"/>
  <c r="E6" i="26"/>
  <c r="B37" i="26" s="1"/>
  <c r="F37" i="26" s="1"/>
  <c r="E6" i="24"/>
  <c r="B37" i="24" s="1"/>
  <c r="F37" i="24" s="1"/>
  <c r="D6" i="6"/>
  <c r="C37" i="6" s="1"/>
  <c r="G37" i="6" s="1"/>
  <c r="D6" i="7"/>
  <c r="C37" i="7" s="1"/>
  <c r="G37" i="7" s="1"/>
  <c r="D6" i="8"/>
  <c r="C37" i="8" s="1"/>
  <c r="G37" i="8" s="1"/>
  <c r="D6" i="9"/>
  <c r="C37" i="9" s="1"/>
  <c r="G37" i="9" s="1"/>
  <c r="D6" i="10"/>
  <c r="C37" i="10" s="1"/>
  <c r="G37" i="10" s="1"/>
  <c r="D6" i="11"/>
  <c r="C37" i="11" s="1"/>
  <c r="G37" i="11" s="1"/>
  <c r="D6" i="12"/>
  <c r="C37" i="12" s="1"/>
  <c r="G37" i="12" s="1"/>
  <c r="D6" i="13"/>
  <c r="C37" i="13" s="1"/>
  <c r="G37" i="13" s="1"/>
  <c r="D6" i="14"/>
  <c r="C37" i="14" s="1"/>
  <c r="G37" i="14" s="1"/>
  <c r="D6" i="15"/>
  <c r="C37" i="15" s="1"/>
  <c r="G37" i="15" s="1"/>
  <c r="D6" i="16"/>
  <c r="C37" i="16" s="1"/>
  <c r="G37" i="16" s="1"/>
  <c r="D6" i="17"/>
  <c r="C37" i="17" s="1"/>
  <c r="G37" i="17" s="1"/>
  <c r="D6" i="21"/>
  <c r="C37" i="21" s="1"/>
  <c r="G37" i="21" s="1"/>
  <c r="D6" i="22"/>
  <c r="C37" i="22" s="1"/>
  <c r="G37" i="22" s="1"/>
  <c r="D6" i="23"/>
  <c r="C37" i="23" s="1"/>
  <c r="G37" i="23" s="1"/>
  <c r="D6" i="25"/>
  <c r="C37" i="25" s="1"/>
  <c r="G37" i="25" s="1"/>
  <c r="D6" i="26"/>
  <c r="C37" i="26" s="1"/>
  <c r="G37" i="26" s="1"/>
  <c r="D6" i="24"/>
  <c r="C37" i="24" s="1"/>
  <c r="G37" i="24" s="1"/>
  <c r="C6" i="6"/>
  <c r="C6" i="7"/>
  <c r="C6" i="8"/>
  <c r="C6" i="9"/>
  <c r="C6" i="10"/>
  <c r="C6" i="11"/>
  <c r="C6" i="12"/>
  <c r="C6" i="13"/>
  <c r="C6" i="14"/>
  <c r="C6" i="15"/>
  <c r="C6" i="16"/>
  <c r="C6" i="17"/>
  <c r="C6" i="21"/>
  <c r="C6" i="22"/>
  <c r="C6" i="23"/>
  <c r="C6" i="25"/>
  <c r="C6" i="26"/>
  <c r="C6" i="24"/>
  <c r="B6" i="6"/>
  <c r="B6" i="7"/>
  <c r="B6" i="8"/>
  <c r="B6" i="9"/>
  <c r="B6" i="10"/>
  <c r="B6" i="11"/>
  <c r="B6" i="12"/>
  <c r="B6" i="13"/>
  <c r="B6" i="14"/>
  <c r="B6" i="15"/>
  <c r="B6" i="16"/>
  <c r="B6" i="17"/>
  <c r="B6" i="21"/>
  <c r="B6" i="22"/>
  <c r="B6" i="23"/>
  <c r="B6" i="25"/>
  <c r="B6" i="26"/>
  <c r="B6" i="24"/>
  <c r="D5" i="6"/>
  <c r="D5" i="7"/>
  <c r="D5" i="8"/>
  <c r="D5" i="9"/>
  <c r="D5" i="10"/>
  <c r="D5" i="11"/>
  <c r="D5" i="12"/>
  <c r="D5" i="13"/>
  <c r="D5" i="14"/>
  <c r="D5" i="15"/>
  <c r="D5" i="16"/>
  <c r="D5" i="17"/>
  <c r="D5" i="21"/>
  <c r="D5" i="22"/>
  <c r="D5" i="23"/>
  <c r="D5" i="25"/>
  <c r="D5" i="26"/>
  <c r="D5" i="24"/>
  <c r="B5" i="6"/>
  <c r="B5" i="7"/>
  <c r="B5" i="8"/>
  <c r="B5" i="9"/>
  <c r="B5" i="10"/>
  <c r="B5" i="11"/>
  <c r="B5" i="12"/>
  <c r="B5" i="13"/>
  <c r="B5" i="14"/>
  <c r="B5" i="15"/>
  <c r="B5" i="16"/>
  <c r="B5" i="17"/>
  <c r="B5" i="21"/>
  <c r="B5" i="22"/>
  <c r="B5" i="24"/>
  <c r="B5" i="25"/>
  <c r="B5" i="26"/>
  <c r="B5" i="23"/>
  <c r="D42" i="21" l="1"/>
  <c r="D55" i="24"/>
  <c r="D50" i="24"/>
  <c r="D51" i="24"/>
  <c r="D58" i="24"/>
  <c r="D53" i="24"/>
  <c r="D49" i="21"/>
  <c r="D41" i="21"/>
  <c r="D59" i="21"/>
  <c r="D43" i="21"/>
  <c r="D47" i="21"/>
  <c r="D48" i="23"/>
  <c r="D44" i="23"/>
  <c r="D54" i="23"/>
  <c r="D40" i="22"/>
  <c r="D60" i="17"/>
  <c r="D56" i="15"/>
  <c r="D49" i="13"/>
  <c r="D45" i="12"/>
  <c r="D47" i="11"/>
  <c r="D46" i="11"/>
  <c r="D39" i="7"/>
  <c r="D44" i="26"/>
  <c r="D50" i="26"/>
  <c r="D51" i="25"/>
  <c r="D63" i="24"/>
  <c r="D65" i="24"/>
  <c r="D49" i="23"/>
  <c r="D63" i="23"/>
  <c r="D46" i="22"/>
  <c r="D45" i="22"/>
  <c r="D39" i="21"/>
  <c r="D59" i="17"/>
  <c r="D57" i="12"/>
  <c r="D65" i="12"/>
  <c r="D52" i="13"/>
  <c r="D59" i="9"/>
  <c r="D51" i="8"/>
  <c r="D61" i="7"/>
  <c r="D61" i="25"/>
  <c r="D63" i="22"/>
  <c r="D59" i="7"/>
  <c r="D53" i="25"/>
  <c r="D65" i="23"/>
  <c r="D55" i="22"/>
  <c r="D61" i="26"/>
  <c r="D65" i="26"/>
  <c r="D45" i="25"/>
  <c r="D49" i="25"/>
  <c r="D59" i="25"/>
  <c r="D63" i="25"/>
  <c r="D41" i="22"/>
  <c r="D60" i="7"/>
  <c r="D52" i="7"/>
  <c r="D51" i="26"/>
  <c r="D53" i="26"/>
  <c r="D57" i="26"/>
  <c r="D39" i="24"/>
  <c r="D45" i="24"/>
  <c r="D59" i="23"/>
  <c r="D64" i="23"/>
  <c r="D62" i="21"/>
  <c r="D50" i="7"/>
  <c r="D43" i="7"/>
  <c r="D53" i="7"/>
  <c r="D55" i="7"/>
  <c r="D40" i="25"/>
  <c r="D60" i="25"/>
  <c r="D44" i="25"/>
  <c r="D45" i="7"/>
  <c r="D42" i="26"/>
  <c r="D59" i="26"/>
  <c r="D43" i="25"/>
  <c r="D47" i="25"/>
  <c r="D55" i="25"/>
  <c r="D39" i="22"/>
  <c r="D60" i="22"/>
  <c r="D39" i="16"/>
  <c r="D59" i="16"/>
  <c r="D56" i="16"/>
  <c r="D46" i="16"/>
  <c r="D52" i="16"/>
  <c r="D60" i="16"/>
  <c r="D50" i="16"/>
  <c r="D48" i="16"/>
  <c r="D55" i="16"/>
  <c r="D43" i="16"/>
  <c r="D54" i="16"/>
  <c r="D40" i="16"/>
  <c r="D38" i="16"/>
  <c r="D65" i="16"/>
  <c r="D49" i="26"/>
  <c r="D64" i="25"/>
  <c r="D50" i="22"/>
  <c r="D41" i="26"/>
  <c r="D55" i="26"/>
  <c r="D39" i="26"/>
  <c r="D39" i="25"/>
  <c r="D57" i="22"/>
  <c r="D40" i="21"/>
  <c r="D54" i="21"/>
  <c r="D46" i="21"/>
  <c r="D65" i="21"/>
  <c r="D52" i="21"/>
  <c r="D44" i="21"/>
  <c r="D51" i="21"/>
  <c r="D38" i="21"/>
  <c r="D61" i="21"/>
  <c r="D48" i="21"/>
  <c r="D58" i="21"/>
  <c r="D44" i="16"/>
  <c r="D57" i="16"/>
  <c r="D55" i="14"/>
  <c r="D65" i="14"/>
  <c r="D65" i="25"/>
  <c r="D51" i="7"/>
  <c r="D52" i="26"/>
  <c r="D43" i="26"/>
  <c r="D58" i="25"/>
  <c r="D41" i="23"/>
  <c r="D48" i="22"/>
  <c r="D42" i="7"/>
  <c r="D45" i="26"/>
  <c r="D50" i="25"/>
  <c r="D62" i="24"/>
  <c r="D64" i="24"/>
  <c r="D60" i="23"/>
  <c r="D44" i="22"/>
  <c r="D62" i="7"/>
  <c r="D58" i="26"/>
  <c r="D42" i="25"/>
  <c r="D56" i="25"/>
  <c r="D48" i="24"/>
  <c r="D50" i="23"/>
  <c r="D65" i="22"/>
  <c r="D58" i="7"/>
  <c r="D60" i="26"/>
  <c r="D48" i="25"/>
  <c r="D52" i="25"/>
  <c r="D42" i="24"/>
  <c r="D42" i="23"/>
  <c r="D49" i="22"/>
  <c r="D52" i="17"/>
  <c r="D64" i="17"/>
  <c r="D62" i="17"/>
  <c r="D51" i="17"/>
  <c r="D49" i="17"/>
  <c r="D41" i="17"/>
  <c r="D56" i="17"/>
  <c r="D40" i="17"/>
  <c r="D38" i="17"/>
  <c r="D42" i="16"/>
  <c r="D48" i="7"/>
  <c r="D64" i="7"/>
  <c r="D62" i="25"/>
  <c r="D41" i="24"/>
  <c r="D44" i="24"/>
  <c r="D57" i="24"/>
  <c r="D60" i="24"/>
  <c r="D47" i="23"/>
  <c r="D51" i="22"/>
  <c r="D54" i="22"/>
  <c r="D40" i="14"/>
  <c r="D46" i="14"/>
  <c r="D62" i="14"/>
  <c r="D49" i="14"/>
  <c r="D41" i="14"/>
  <c r="D58" i="14"/>
  <c r="D60" i="13"/>
  <c r="D41" i="7"/>
  <c r="D44" i="7"/>
  <c r="D57" i="7"/>
  <c r="D40" i="26"/>
  <c r="D47" i="26"/>
  <c r="D56" i="26"/>
  <c r="D63" i="26"/>
  <c r="D39" i="23"/>
  <c r="D53" i="23"/>
  <c r="D58" i="23"/>
  <c r="D42" i="22"/>
  <c r="D64" i="22"/>
  <c r="D63" i="8"/>
  <c r="D57" i="25"/>
  <c r="D56" i="24"/>
  <c r="D59" i="22"/>
  <c r="D53" i="21"/>
  <c r="D45" i="15"/>
  <c r="D50" i="15"/>
  <c r="D63" i="15"/>
  <c r="D39" i="15"/>
  <c r="D49" i="9"/>
  <c r="D54" i="9"/>
  <c r="D45" i="9"/>
  <c r="D51" i="9"/>
  <c r="D40" i="7"/>
  <c r="D47" i="7"/>
  <c r="D56" i="7"/>
  <c r="D63" i="7"/>
  <c r="D49" i="24"/>
  <c r="D52" i="24"/>
  <c r="D61" i="24"/>
  <c r="D57" i="23"/>
  <c r="D62" i="22"/>
  <c r="D43" i="22"/>
  <c r="D38" i="22"/>
  <c r="D61" i="22"/>
  <c r="D52" i="22"/>
  <c r="D47" i="22"/>
  <c r="D57" i="21"/>
  <c r="D62" i="26"/>
  <c r="D41" i="25"/>
  <c r="D40" i="24"/>
  <c r="D43" i="24"/>
  <c r="D47" i="24"/>
  <c r="D59" i="24"/>
  <c r="D62" i="23"/>
  <c r="D56" i="23"/>
  <c r="D51" i="23"/>
  <c r="D46" i="23"/>
  <c r="D40" i="23"/>
  <c r="D55" i="23"/>
  <c r="D56" i="22"/>
  <c r="D64" i="21"/>
  <c r="D55" i="17"/>
  <c r="D49" i="7"/>
  <c r="D65" i="7"/>
  <c r="D48" i="26"/>
  <c r="D64" i="26"/>
  <c r="D54" i="24"/>
  <c r="D38" i="23"/>
  <c r="D43" i="23"/>
  <c r="D52" i="23"/>
  <c r="D58" i="22"/>
  <c r="D50" i="21"/>
  <c r="D60" i="15"/>
  <c r="D60" i="14"/>
  <c r="D47" i="13"/>
  <c r="D63" i="10"/>
  <c r="D59" i="10"/>
  <c r="D55" i="10"/>
  <c r="D60" i="10"/>
  <c r="D41" i="8"/>
  <c r="D38" i="7"/>
  <c r="D46" i="7"/>
  <c r="D54" i="7"/>
  <c r="D38" i="26"/>
  <c r="D46" i="26"/>
  <c r="D54" i="26"/>
  <c r="D38" i="25"/>
  <c r="D46" i="25"/>
  <c r="D54" i="25"/>
  <c r="D38" i="24"/>
  <c r="D46" i="24"/>
  <c r="D45" i="23"/>
  <c r="D61" i="23"/>
  <c r="D56" i="21"/>
  <c r="D43" i="17"/>
  <c r="D49" i="16"/>
  <c r="D44" i="15"/>
  <c r="D58" i="15"/>
  <c r="D48" i="14"/>
  <c r="D52" i="14"/>
  <c r="D43" i="13"/>
  <c r="D65" i="9"/>
  <c r="D48" i="15"/>
  <c r="D65" i="15"/>
  <c r="D44" i="12"/>
  <c r="D58" i="12"/>
  <c r="D40" i="8"/>
  <c r="D57" i="8"/>
  <c r="D46" i="8"/>
  <c r="D42" i="8"/>
  <c r="D60" i="8"/>
  <c r="D47" i="8"/>
  <c r="D53" i="22"/>
  <c r="D45" i="21"/>
  <c r="D60" i="21"/>
  <c r="D48" i="17"/>
  <c r="D55" i="15"/>
  <c r="D53" i="13"/>
  <c r="D55" i="9"/>
  <c r="D64" i="9"/>
  <c r="D64" i="14"/>
  <c r="D39" i="13"/>
  <c r="D62" i="13"/>
  <c r="D38" i="13"/>
  <c r="D55" i="13"/>
  <c r="D41" i="13"/>
  <c r="D51" i="13"/>
  <c r="D46" i="13"/>
  <c r="D61" i="13"/>
  <c r="D54" i="13"/>
  <c r="D57" i="13"/>
  <c r="D45" i="13"/>
  <c r="D58" i="13"/>
  <c r="D49" i="12"/>
  <c r="D46" i="17"/>
  <c r="D63" i="17"/>
  <c r="D41" i="15"/>
  <c r="D56" i="13"/>
  <c r="D65" i="13"/>
  <c r="D42" i="11"/>
  <c r="D59" i="11"/>
  <c r="D65" i="11"/>
  <c r="D41" i="11"/>
  <c r="D39" i="17"/>
  <c r="D42" i="17"/>
  <c r="D50" i="17"/>
  <c r="D53" i="14"/>
  <c r="D44" i="13"/>
  <c r="D40" i="12"/>
  <c r="D46" i="12"/>
  <c r="D62" i="12"/>
  <c r="D47" i="12"/>
  <c r="D42" i="12"/>
  <c r="D52" i="12"/>
  <c r="D60" i="12"/>
  <c r="D41" i="12"/>
  <c r="D39" i="12"/>
  <c r="D55" i="12"/>
  <c r="D61" i="12"/>
  <c r="D50" i="11"/>
  <c r="D61" i="11"/>
  <c r="D42" i="9"/>
  <c r="D56" i="9"/>
  <c r="D53" i="17"/>
  <c r="D61" i="17"/>
  <c r="D54" i="17"/>
  <c r="D45" i="17"/>
  <c r="D44" i="17"/>
  <c r="D65" i="17"/>
  <c r="D62" i="16"/>
  <c r="D61" i="16"/>
  <c r="D50" i="13"/>
  <c r="D59" i="8"/>
  <c r="D55" i="21"/>
  <c r="D63" i="21"/>
  <c r="D57" i="17"/>
  <c r="D63" i="16"/>
  <c r="D43" i="15"/>
  <c r="D38" i="15"/>
  <c r="D47" i="15"/>
  <c r="D46" i="15"/>
  <c r="D52" i="15"/>
  <c r="D49" i="15"/>
  <c r="D64" i="15"/>
  <c r="D51" i="15"/>
  <c r="D59" i="15"/>
  <c r="D59" i="14"/>
  <c r="D45" i="11"/>
  <c r="D49" i="10"/>
  <c r="D50" i="10"/>
  <c r="D39" i="10"/>
  <c r="D51" i="10"/>
  <c r="D53" i="10"/>
  <c r="D65" i="10"/>
  <c r="D61" i="9"/>
  <c r="D41" i="9"/>
  <c r="D62" i="9"/>
  <c r="D38" i="9"/>
  <c r="D46" i="9"/>
  <c r="D39" i="9"/>
  <c r="D57" i="9"/>
  <c r="D43" i="9"/>
  <c r="D53" i="9"/>
  <c r="D60" i="9"/>
  <c r="D44" i="8"/>
  <c r="D41" i="16"/>
  <c r="D47" i="16"/>
  <c r="D51" i="16"/>
  <c r="D58" i="16"/>
  <c r="D64" i="16"/>
  <c r="D42" i="15"/>
  <c r="D54" i="15"/>
  <c r="D39" i="14"/>
  <c r="D50" i="14"/>
  <c r="D38" i="14"/>
  <c r="D57" i="14"/>
  <c r="D42" i="14"/>
  <c r="D47" i="14"/>
  <c r="D51" i="12"/>
  <c r="D54" i="8"/>
  <c r="D38" i="8"/>
  <c r="D58" i="8"/>
  <c r="D62" i="8"/>
  <c r="D39" i="8"/>
  <c r="D52" i="8"/>
  <c r="D50" i="8"/>
  <c r="D58" i="17"/>
  <c r="D40" i="15"/>
  <c r="D61" i="14"/>
  <c r="D59" i="13"/>
  <c r="D50" i="12"/>
  <c r="D49" i="11"/>
  <c r="D62" i="11"/>
  <c r="D52" i="11"/>
  <c r="D43" i="11"/>
  <c r="D51" i="11"/>
  <c r="D47" i="9"/>
  <c r="D63" i="9"/>
  <c r="D45" i="16"/>
  <c r="D57" i="15"/>
  <c r="D62" i="15"/>
  <c r="D45" i="14"/>
  <c r="D54" i="14"/>
  <c r="D56" i="14"/>
  <c r="D64" i="13"/>
  <c r="D42" i="10"/>
  <c r="D38" i="10"/>
  <c r="D43" i="10"/>
  <c r="D47" i="10"/>
  <c r="D52" i="10"/>
  <c r="D50" i="9"/>
  <c r="D63" i="14"/>
  <c r="D48" i="13"/>
  <c r="D55" i="11"/>
  <c r="D57" i="11"/>
  <c r="D64" i="11"/>
  <c r="D62" i="10"/>
  <c r="D58" i="10"/>
  <c r="D56" i="8"/>
  <c r="D61" i="8"/>
  <c r="D63" i="11"/>
  <c r="D44" i="9"/>
  <c r="D43" i="8"/>
  <c r="D45" i="8"/>
  <c r="D53" i="8"/>
  <c r="D47" i="17"/>
  <c r="D53" i="16"/>
  <c r="D44" i="14"/>
  <c r="D40" i="13"/>
  <c r="D43" i="12"/>
  <c r="D39" i="11"/>
  <c r="D53" i="11"/>
  <c r="D54" i="11"/>
  <c r="D38" i="11"/>
  <c r="D48" i="11"/>
  <c r="D56" i="11"/>
  <c r="D58" i="11"/>
  <c r="D57" i="10"/>
  <c r="D58" i="9"/>
  <c r="D55" i="8"/>
  <c r="D44" i="11"/>
  <c r="D45" i="10"/>
  <c r="D48" i="10"/>
  <c r="D52" i="9"/>
  <c r="D49" i="8"/>
  <c r="D53" i="15"/>
  <c r="D53" i="12"/>
  <c r="D56" i="12"/>
  <c r="D60" i="11"/>
  <c r="D41" i="10"/>
  <c r="D54" i="10"/>
  <c r="D61" i="10"/>
  <c r="D64" i="10"/>
  <c r="D65" i="8"/>
  <c r="D61" i="15"/>
  <c r="D43" i="14"/>
  <c r="D51" i="14"/>
  <c r="D42" i="13"/>
  <c r="D63" i="13"/>
  <c r="D54" i="12"/>
  <c r="D38" i="12"/>
  <c r="D59" i="12"/>
  <c r="D63" i="12"/>
  <c r="D40" i="11"/>
  <c r="D44" i="10"/>
  <c r="D40" i="9"/>
  <c r="D48" i="9"/>
  <c r="D48" i="12"/>
  <c r="D64" i="12"/>
  <c r="D40" i="10"/>
  <c r="D46" i="10"/>
  <c r="D56" i="10"/>
  <c r="D48" i="8"/>
  <c r="D64" i="8"/>
  <c r="D47" i="6"/>
  <c r="D43" i="6"/>
  <c r="D57" i="6"/>
  <c r="D50" i="6"/>
  <c r="D59" i="6"/>
  <c r="D39" i="6"/>
  <c r="D41" i="6"/>
  <c r="D55" i="6"/>
  <c r="D49" i="6"/>
  <c r="D63" i="6"/>
  <c r="D65" i="6"/>
  <c r="D38" i="6"/>
  <c r="D60" i="6"/>
  <c r="D52" i="6"/>
  <c r="D44" i="6"/>
  <c r="D64" i="6"/>
  <c r="D56" i="6"/>
  <c r="D48" i="6"/>
  <c r="D40" i="6"/>
  <c r="D54" i="6"/>
  <c r="D45" i="6"/>
  <c r="D61" i="6"/>
  <c r="D46" i="6"/>
  <c r="D62" i="6"/>
  <c r="D42" i="6"/>
  <c r="D51" i="6"/>
  <c r="D53" i="6"/>
  <c r="D58" i="6"/>
  <c r="D65" i="5"/>
  <c r="D57" i="5"/>
  <c r="D49" i="5"/>
  <c r="D41" i="5"/>
  <c r="D63" i="5"/>
  <c r="D55" i="5"/>
  <c r="D47" i="5"/>
  <c r="D46" i="5"/>
  <c r="D61" i="5"/>
  <c r="D53" i="5"/>
  <c r="D45" i="5"/>
  <c r="D51" i="5"/>
  <c r="D44" i="5"/>
  <c r="D43" i="5"/>
  <c r="D38" i="5"/>
  <c r="D58" i="5"/>
  <c r="D50" i="5"/>
  <c r="D42" i="5"/>
  <c r="D52" i="5"/>
  <c r="D59" i="5"/>
  <c r="D64" i="5"/>
  <c r="D56" i="5"/>
  <c r="D48" i="5"/>
  <c r="D40" i="5"/>
  <c r="D39" i="5"/>
  <c r="D60" i="5"/>
  <c r="D62" i="5"/>
  <c r="D54" i="5"/>
  <c r="I17" i="4"/>
  <c r="I16" i="4"/>
  <c r="F34" i="6"/>
  <c r="F33" i="6"/>
  <c r="F32" i="6"/>
  <c r="F31" i="6"/>
  <c r="F30" i="6"/>
  <c r="F29" i="6"/>
  <c r="F28" i="6"/>
  <c r="F27" i="6"/>
  <c r="F26" i="6"/>
  <c r="F25" i="6"/>
  <c r="F24" i="6"/>
  <c r="F23" i="6"/>
  <c r="F22" i="6"/>
  <c r="F21" i="6"/>
  <c r="F20" i="6"/>
  <c r="F19" i="6"/>
  <c r="F18" i="6"/>
  <c r="F17" i="6"/>
  <c r="F16" i="6"/>
  <c r="F15" i="6"/>
  <c r="F14" i="6"/>
  <c r="F13" i="6"/>
  <c r="F12" i="6"/>
  <c r="F11" i="6"/>
  <c r="F10" i="6"/>
  <c r="F9" i="6"/>
  <c r="F8" i="6"/>
  <c r="F34" i="7"/>
  <c r="F33" i="7"/>
  <c r="F32" i="7"/>
  <c r="F31" i="7"/>
  <c r="F30" i="7"/>
  <c r="F29" i="7"/>
  <c r="F28" i="7"/>
  <c r="F27" i="7"/>
  <c r="F26" i="7"/>
  <c r="F25" i="7"/>
  <c r="F24" i="7"/>
  <c r="F23" i="7"/>
  <c r="F22" i="7"/>
  <c r="F21" i="7"/>
  <c r="F20" i="7"/>
  <c r="F19" i="7"/>
  <c r="F18" i="7"/>
  <c r="F17" i="7"/>
  <c r="F16" i="7"/>
  <c r="F15" i="7"/>
  <c r="F14" i="7"/>
  <c r="F13" i="7"/>
  <c r="F12" i="7"/>
  <c r="F11" i="7"/>
  <c r="F10" i="7"/>
  <c r="F9" i="7"/>
  <c r="F8" i="7"/>
  <c r="F34" i="8"/>
  <c r="F33" i="8"/>
  <c r="F32" i="8"/>
  <c r="F31" i="8"/>
  <c r="F30" i="8"/>
  <c r="F29" i="8"/>
  <c r="F28" i="8"/>
  <c r="F27" i="8"/>
  <c r="F26" i="8"/>
  <c r="F25" i="8"/>
  <c r="F24" i="8"/>
  <c r="F23" i="8"/>
  <c r="F22" i="8"/>
  <c r="F21" i="8"/>
  <c r="F20" i="8"/>
  <c r="F19" i="8"/>
  <c r="F18" i="8"/>
  <c r="F17" i="8"/>
  <c r="F16" i="8"/>
  <c r="F15" i="8"/>
  <c r="F14" i="8"/>
  <c r="F13" i="8"/>
  <c r="F12" i="8"/>
  <c r="F11" i="8"/>
  <c r="F10" i="8"/>
  <c r="F9" i="8"/>
  <c r="F8" i="8"/>
  <c r="F34" i="9"/>
  <c r="F33" i="9"/>
  <c r="F32" i="9"/>
  <c r="F31" i="9"/>
  <c r="F30" i="9"/>
  <c r="F29" i="9"/>
  <c r="F28" i="9"/>
  <c r="F27" i="9"/>
  <c r="F26" i="9"/>
  <c r="F25" i="9"/>
  <c r="F24" i="9"/>
  <c r="F23" i="9"/>
  <c r="F22" i="9"/>
  <c r="F21" i="9"/>
  <c r="F20" i="9"/>
  <c r="F19" i="9"/>
  <c r="F18" i="9"/>
  <c r="F17" i="9"/>
  <c r="F16" i="9"/>
  <c r="F15" i="9"/>
  <c r="F14" i="9"/>
  <c r="F13" i="9"/>
  <c r="F12" i="9"/>
  <c r="F11" i="9"/>
  <c r="F10" i="9"/>
  <c r="F9" i="9"/>
  <c r="F8" i="9"/>
  <c r="F34" i="10"/>
  <c r="F33" i="10"/>
  <c r="F32" i="10"/>
  <c r="F31" i="10"/>
  <c r="F30" i="10"/>
  <c r="F29" i="10"/>
  <c r="F28" i="10"/>
  <c r="F27" i="10"/>
  <c r="F26" i="10"/>
  <c r="F25" i="10"/>
  <c r="F24" i="10"/>
  <c r="F23" i="10"/>
  <c r="F22" i="10"/>
  <c r="F21" i="10"/>
  <c r="F20" i="10"/>
  <c r="F19" i="10"/>
  <c r="F18" i="10"/>
  <c r="F17" i="10"/>
  <c r="F16" i="10"/>
  <c r="F15" i="10"/>
  <c r="F14" i="10"/>
  <c r="F13" i="10"/>
  <c r="F12" i="10"/>
  <c r="F11" i="10"/>
  <c r="F10" i="10"/>
  <c r="F9" i="10"/>
  <c r="F8" i="10"/>
  <c r="F34" i="11"/>
  <c r="F33" i="11"/>
  <c r="F32" i="11"/>
  <c r="F31" i="11"/>
  <c r="F30" i="11"/>
  <c r="F29" i="11"/>
  <c r="F28" i="11"/>
  <c r="F27" i="11"/>
  <c r="F26" i="11"/>
  <c r="F25" i="11"/>
  <c r="F24" i="11"/>
  <c r="F23" i="11"/>
  <c r="F22" i="11"/>
  <c r="F21" i="11"/>
  <c r="F20" i="11"/>
  <c r="F19" i="11"/>
  <c r="F18" i="11"/>
  <c r="F17" i="11"/>
  <c r="F16" i="11"/>
  <c r="F15" i="11"/>
  <c r="F14" i="11"/>
  <c r="F13" i="11"/>
  <c r="F12" i="11"/>
  <c r="F11" i="11"/>
  <c r="F10" i="11"/>
  <c r="F9" i="11"/>
  <c r="F8" i="11"/>
  <c r="F34" i="12"/>
  <c r="F33" i="12"/>
  <c r="F32" i="12"/>
  <c r="F31" i="12"/>
  <c r="F30" i="12"/>
  <c r="F29" i="12"/>
  <c r="F28" i="12"/>
  <c r="F27" i="12"/>
  <c r="F26" i="12"/>
  <c r="F25" i="12"/>
  <c r="F24" i="12"/>
  <c r="F23" i="12"/>
  <c r="F22" i="12"/>
  <c r="F21" i="12"/>
  <c r="F20" i="12"/>
  <c r="F19" i="12"/>
  <c r="F18" i="12"/>
  <c r="F17" i="12"/>
  <c r="F16" i="12"/>
  <c r="F15" i="12"/>
  <c r="F14" i="12"/>
  <c r="F13" i="12"/>
  <c r="F12" i="12"/>
  <c r="F11" i="12"/>
  <c r="F10" i="12"/>
  <c r="F9" i="12"/>
  <c r="F8" i="12"/>
  <c r="F34" i="13"/>
  <c r="F33" i="13"/>
  <c r="F32" i="13"/>
  <c r="F31" i="13"/>
  <c r="F30" i="13"/>
  <c r="F29" i="13"/>
  <c r="F28" i="13"/>
  <c r="F27" i="13"/>
  <c r="F26" i="13"/>
  <c r="F25" i="13"/>
  <c r="F24" i="13"/>
  <c r="F23" i="13"/>
  <c r="F22" i="13"/>
  <c r="F21" i="13"/>
  <c r="F20" i="13"/>
  <c r="F19" i="13"/>
  <c r="F18" i="13"/>
  <c r="F17" i="13"/>
  <c r="F16" i="13"/>
  <c r="F15" i="13"/>
  <c r="F14" i="13"/>
  <c r="F13" i="13"/>
  <c r="F12" i="13"/>
  <c r="F11" i="13"/>
  <c r="F10" i="13"/>
  <c r="F9" i="13"/>
  <c r="F8" i="13"/>
  <c r="F34" i="14"/>
  <c r="F33" i="14"/>
  <c r="F32" i="14"/>
  <c r="F31" i="14"/>
  <c r="F30" i="14"/>
  <c r="F29" i="14"/>
  <c r="F28" i="14"/>
  <c r="F27" i="14"/>
  <c r="F26" i="14"/>
  <c r="F25" i="14"/>
  <c r="F24" i="14"/>
  <c r="F23" i="14"/>
  <c r="F22" i="14"/>
  <c r="F21" i="14"/>
  <c r="F20" i="14"/>
  <c r="F19" i="14"/>
  <c r="F18" i="14"/>
  <c r="F17" i="14"/>
  <c r="F16" i="14"/>
  <c r="F15" i="14"/>
  <c r="F14" i="14"/>
  <c r="F13" i="14"/>
  <c r="F12" i="14"/>
  <c r="F11" i="14"/>
  <c r="F10" i="14"/>
  <c r="F9" i="14"/>
  <c r="F8" i="14"/>
  <c r="F34" i="15"/>
  <c r="F33" i="15"/>
  <c r="F32" i="15"/>
  <c r="F31" i="15"/>
  <c r="F30" i="15"/>
  <c r="F29" i="15"/>
  <c r="F28" i="15"/>
  <c r="F27" i="15"/>
  <c r="F26" i="15"/>
  <c r="F25" i="15"/>
  <c r="F24" i="15"/>
  <c r="F23" i="15"/>
  <c r="F22" i="15"/>
  <c r="F21" i="15"/>
  <c r="F20" i="15"/>
  <c r="F19" i="15"/>
  <c r="F18" i="15"/>
  <c r="F17" i="15"/>
  <c r="F16" i="15"/>
  <c r="F15" i="15"/>
  <c r="F14" i="15"/>
  <c r="F13" i="15"/>
  <c r="F12" i="15"/>
  <c r="F11" i="15"/>
  <c r="F10" i="15"/>
  <c r="F9" i="15"/>
  <c r="F8" i="15"/>
  <c r="F34" i="16"/>
  <c r="F33" i="16"/>
  <c r="F32" i="16"/>
  <c r="F31" i="16"/>
  <c r="F30" i="16"/>
  <c r="F29" i="16"/>
  <c r="F28" i="16"/>
  <c r="F27" i="16"/>
  <c r="F26" i="16"/>
  <c r="F25" i="16"/>
  <c r="F24" i="16"/>
  <c r="F23" i="16"/>
  <c r="F22" i="16"/>
  <c r="F21" i="16"/>
  <c r="F20" i="16"/>
  <c r="F19" i="16"/>
  <c r="F18" i="16"/>
  <c r="F17" i="16"/>
  <c r="F16" i="16"/>
  <c r="F15" i="16"/>
  <c r="F14" i="16"/>
  <c r="F13" i="16"/>
  <c r="F12" i="16"/>
  <c r="F11" i="16"/>
  <c r="F10" i="16"/>
  <c r="F9" i="16"/>
  <c r="F8" i="16"/>
  <c r="F34" i="17"/>
  <c r="F33" i="17"/>
  <c r="F32" i="17"/>
  <c r="F31" i="17"/>
  <c r="F30" i="17"/>
  <c r="F29" i="17"/>
  <c r="F28" i="17"/>
  <c r="F27" i="17"/>
  <c r="F26" i="17"/>
  <c r="F25" i="17"/>
  <c r="F24" i="17"/>
  <c r="F23" i="17"/>
  <c r="F22" i="17"/>
  <c r="F21" i="17"/>
  <c r="F20" i="17"/>
  <c r="F19" i="17"/>
  <c r="F18" i="17"/>
  <c r="F17" i="17"/>
  <c r="F16" i="17"/>
  <c r="F15" i="17"/>
  <c r="F14" i="17"/>
  <c r="F13" i="17"/>
  <c r="F12" i="17"/>
  <c r="F11" i="17"/>
  <c r="F10" i="17"/>
  <c r="F9" i="17"/>
  <c r="F8" i="17"/>
  <c r="F34" i="21"/>
  <c r="F33" i="21"/>
  <c r="F32" i="21"/>
  <c r="F31" i="21"/>
  <c r="F30" i="21"/>
  <c r="F29" i="21"/>
  <c r="F28" i="21"/>
  <c r="F27" i="21"/>
  <c r="F26" i="21"/>
  <c r="F25" i="21"/>
  <c r="F24" i="21"/>
  <c r="F23" i="21"/>
  <c r="F22" i="21"/>
  <c r="F21" i="21"/>
  <c r="F20" i="21"/>
  <c r="F19" i="21"/>
  <c r="F18" i="21"/>
  <c r="F17" i="21"/>
  <c r="F16" i="21"/>
  <c r="F15" i="21"/>
  <c r="F14" i="21"/>
  <c r="F13" i="21"/>
  <c r="F12" i="21"/>
  <c r="F11" i="21"/>
  <c r="F10" i="21"/>
  <c r="F9" i="21"/>
  <c r="F8" i="21"/>
  <c r="F34" i="22"/>
  <c r="F33" i="22"/>
  <c r="F32" i="22"/>
  <c r="F31" i="22"/>
  <c r="F30" i="22"/>
  <c r="F29" i="22"/>
  <c r="F28" i="22"/>
  <c r="F27" i="22"/>
  <c r="F26" i="22"/>
  <c r="F25" i="22"/>
  <c r="F24" i="22"/>
  <c r="F23" i="22"/>
  <c r="F22" i="22"/>
  <c r="F21" i="22"/>
  <c r="F20" i="22"/>
  <c r="F19" i="22"/>
  <c r="F18" i="22"/>
  <c r="F17" i="22"/>
  <c r="F16" i="22"/>
  <c r="F15" i="22"/>
  <c r="F14" i="22"/>
  <c r="F13" i="22"/>
  <c r="F12" i="22"/>
  <c r="F11" i="22"/>
  <c r="F10" i="22"/>
  <c r="F9" i="22"/>
  <c r="F8" i="22"/>
  <c r="F34" i="23"/>
  <c r="F33" i="23"/>
  <c r="F32" i="23"/>
  <c r="F31" i="23"/>
  <c r="F30" i="23"/>
  <c r="F29" i="23"/>
  <c r="F28" i="23"/>
  <c r="F27" i="23"/>
  <c r="F26" i="23"/>
  <c r="F25" i="23"/>
  <c r="F24" i="23"/>
  <c r="F23" i="23"/>
  <c r="F22" i="23"/>
  <c r="F21" i="23"/>
  <c r="F20" i="23"/>
  <c r="F19" i="23"/>
  <c r="F18" i="23"/>
  <c r="F17" i="23"/>
  <c r="F16" i="23"/>
  <c r="F15" i="23"/>
  <c r="F14" i="23"/>
  <c r="F13" i="23"/>
  <c r="F12" i="23"/>
  <c r="F11" i="23"/>
  <c r="F10" i="23"/>
  <c r="F9" i="23"/>
  <c r="F8" i="23"/>
  <c r="F34" i="24"/>
  <c r="F33" i="24"/>
  <c r="F32" i="24"/>
  <c r="F31" i="24"/>
  <c r="F30" i="24"/>
  <c r="F29" i="24"/>
  <c r="F28" i="24"/>
  <c r="F27" i="24"/>
  <c r="F26" i="24"/>
  <c r="F25" i="24"/>
  <c r="F24" i="24"/>
  <c r="F23" i="24"/>
  <c r="F22" i="24"/>
  <c r="F21" i="24"/>
  <c r="F20" i="24"/>
  <c r="F19" i="24"/>
  <c r="F18" i="24"/>
  <c r="F17" i="24"/>
  <c r="F16" i="24"/>
  <c r="F15" i="24"/>
  <c r="F14" i="24"/>
  <c r="F13" i="24"/>
  <c r="F12" i="24"/>
  <c r="F11" i="24"/>
  <c r="F10" i="24"/>
  <c r="F9" i="24"/>
  <c r="F8" i="24"/>
  <c r="F34" i="25"/>
  <c r="F33" i="25"/>
  <c r="F32" i="25"/>
  <c r="F31" i="25"/>
  <c r="F30" i="25"/>
  <c r="F29" i="25"/>
  <c r="F28" i="25"/>
  <c r="F27" i="25"/>
  <c r="F26" i="25"/>
  <c r="F25" i="25"/>
  <c r="F24" i="25"/>
  <c r="F23" i="25"/>
  <c r="F22" i="25"/>
  <c r="F21" i="25"/>
  <c r="F20" i="25"/>
  <c r="F19" i="25"/>
  <c r="F18" i="25"/>
  <c r="F17" i="25"/>
  <c r="F16" i="25"/>
  <c r="F15" i="25"/>
  <c r="F14" i="25"/>
  <c r="F13" i="25"/>
  <c r="F12" i="25"/>
  <c r="F11" i="25"/>
  <c r="F10" i="25"/>
  <c r="F9" i="25"/>
  <c r="F8" i="25"/>
  <c r="F34" i="26"/>
  <c r="F33" i="26"/>
  <c r="F32" i="26"/>
  <c r="F31" i="26"/>
  <c r="F30" i="26"/>
  <c r="F29" i="26"/>
  <c r="F28" i="26"/>
  <c r="F27" i="26"/>
  <c r="F26" i="26"/>
  <c r="F25" i="26"/>
  <c r="F24" i="26"/>
  <c r="F23" i="26"/>
  <c r="F22" i="26"/>
  <c r="F21" i="26"/>
  <c r="F20" i="26"/>
  <c r="F19" i="26"/>
  <c r="F18" i="26"/>
  <c r="F17" i="26"/>
  <c r="F16" i="26"/>
  <c r="F15" i="26"/>
  <c r="F14" i="26"/>
  <c r="F13" i="26"/>
  <c r="F12" i="26"/>
  <c r="F11" i="26"/>
  <c r="F10" i="26"/>
  <c r="F9" i="26"/>
  <c r="F8" i="26"/>
  <c r="F33" i="5"/>
  <c r="F32" i="5"/>
  <c r="F30" i="5"/>
  <c r="F29" i="5"/>
  <c r="F28" i="5"/>
  <c r="F26" i="5"/>
  <c r="F25" i="5"/>
  <c r="F23" i="5"/>
  <c r="F22" i="5"/>
  <c r="F21" i="5"/>
  <c r="F19" i="5"/>
  <c r="F18" i="5"/>
  <c r="F15" i="5"/>
  <c r="F14" i="5"/>
  <c r="F13" i="5"/>
  <c r="F12" i="5"/>
  <c r="F11" i="5"/>
  <c r="F9" i="5"/>
  <c r="F8" i="5"/>
  <c r="F7" i="6"/>
  <c r="F7" i="7"/>
  <c r="F7" i="8"/>
  <c r="F7" i="9"/>
  <c r="F7" i="10"/>
  <c r="F7" i="11"/>
  <c r="F7" i="12"/>
  <c r="F7" i="13"/>
  <c r="F7" i="14"/>
  <c r="F7" i="15"/>
  <c r="F7" i="16"/>
  <c r="F7" i="17"/>
  <c r="F7" i="21"/>
  <c r="F7" i="22"/>
  <c r="F7" i="23"/>
  <c r="F7" i="24"/>
  <c r="F7" i="25"/>
  <c r="F7" i="26"/>
  <c r="C35" i="6"/>
  <c r="D35" i="6"/>
  <c r="E35" i="6"/>
  <c r="C35" i="7"/>
  <c r="D35" i="7"/>
  <c r="E35" i="7"/>
  <c r="C35" i="8"/>
  <c r="D35" i="8"/>
  <c r="E35" i="8"/>
  <c r="C35" i="9"/>
  <c r="D35" i="9"/>
  <c r="E35" i="9"/>
  <c r="C35" i="10"/>
  <c r="D35" i="10"/>
  <c r="E35" i="10"/>
  <c r="C35" i="11"/>
  <c r="D35" i="11"/>
  <c r="E35" i="11"/>
  <c r="C35" i="12"/>
  <c r="D35" i="12"/>
  <c r="E35" i="12"/>
  <c r="C35" i="13"/>
  <c r="D35" i="13"/>
  <c r="E35" i="13"/>
  <c r="C35" i="14"/>
  <c r="D35" i="14"/>
  <c r="E35" i="14"/>
  <c r="C35" i="15"/>
  <c r="D35" i="15"/>
  <c r="E35" i="15"/>
  <c r="C35" i="16"/>
  <c r="D35" i="16"/>
  <c r="E35" i="16"/>
  <c r="C35" i="17"/>
  <c r="D35" i="17"/>
  <c r="E35" i="17"/>
  <c r="C35" i="21"/>
  <c r="D35" i="21"/>
  <c r="E35" i="21"/>
  <c r="C35" i="22"/>
  <c r="D35" i="22"/>
  <c r="E35" i="22"/>
  <c r="C35" i="23"/>
  <c r="D35" i="23"/>
  <c r="E35" i="23"/>
  <c r="F35" i="23" s="1"/>
  <c r="C35" i="24"/>
  <c r="D35" i="24"/>
  <c r="E35" i="24"/>
  <c r="C35" i="25"/>
  <c r="D35" i="25"/>
  <c r="E35" i="25"/>
  <c r="C35" i="26"/>
  <c r="D35" i="26"/>
  <c r="E35" i="26"/>
  <c r="C35" i="5"/>
  <c r="D35" i="5"/>
  <c r="E35" i="5"/>
  <c r="B35" i="6"/>
  <c r="B35" i="7"/>
  <c r="B35" i="8"/>
  <c r="B35" i="9"/>
  <c r="B35" i="10"/>
  <c r="B35" i="11"/>
  <c r="B35" i="12"/>
  <c r="B35" i="13"/>
  <c r="B35" i="14"/>
  <c r="B35" i="15"/>
  <c r="B35" i="16"/>
  <c r="B35" i="17"/>
  <c r="B35" i="21"/>
  <c r="B35" i="22"/>
  <c r="B35" i="23"/>
  <c r="B35" i="24"/>
  <c r="B35" i="25"/>
  <c r="B35" i="26"/>
  <c r="B35" i="5"/>
  <c r="E45" i="26" l="1"/>
  <c r="F35" i="15"/>
  <c r="E65" i="12"/>
  <c r="E57" i="12"/>
  <c r="E49" i="12"/>
  <c r="E41" i="12"/>
  <c r="E59" i="12"/>
  <c r="E54" i="12"/>
  <c r="E43" i="12"/>
  <c r="E38" i="12"/>
  <c r="E55" i="12"/>
  <c r="E39" i="12"/>
  <c r="E50" i="12"/>
  <c r="E46" i="12"/>
  <c r="E64" i="12"/>
  <c r="E60" i="12"/>
  <c r="E47" i="12"/>
  <c r="E40" i="12"/>
  <c r="E58" i="12"/>
  <c r="E51" i="12"/>
  <c r="E48" i="12"/>
  <c r="E44" i="12"/>
  <c r="E62" i="12"/>
  <c r="E56" i="12"/>
  <c r="E63" i="12"/>
  <c r="E61" i="12"/>
  <c r="E42" i="12"/>
  <c r="E53" i="12"/>
  <c r="E45" i="12"/>
  <c r="E52" i="12"/>
  <c r="E65" i="26"/>
  <c r="E57" i="26"/>
  <c r="E49" i="26"/>
  <c r="E41" i="26"/>
  <c r="E50" i="26"/>
  <c r="E58" i="26"/>
  <c r="E42" i="26"/>
  <c r="E63" i="26"/>
  <c r="E55" i="26"/>
  <c r="E47" i="26"/>
  <c r="E39" i="26"/>
  <c r="E61" i="26"/>
  <c r="E62" i="26"/>
  <c r="E52" i="26"/>
  <c r="E56" i="26"/>
  <c r="E40" i="26"/>
  <c r="E53" i="26"/>
  <c r="E43" i="26"/>
  <c r="E51" i="26"/>
  <c r="E38" i="26"/>
  <c r="E60" i="26"/>
  <c r="E59" i="26"/>
  <c r="E48" i="26"/>
  <c r="E44" i="26"/>
  <c r="E54" i="26"/>
  <c r="E64" i="26"/>
  <c r="E62" i="23"/>
  <c r="E54" i="23"/>
  <c r="E46" i="23"/>
  <c r="E38" i="23"/>
  <c r="E58" i="23"/>
  <c r="E53" i="23"/>
  <c r="E42" i="23"/>
  <c r="E64" i="23"/>
  <c r="E59" i="23"/>
  <c r="E48" i="23"/>
  <c r="E43" i="23"/>
  <c r="E52" i="23"/>
  <c r="E65" i="23"/>
  <c r="E60" i="23"/>
  <c r="E49" i="23"/>
  <c r="E63" i="23"/>
  <c r="E55" i="23"/>
  <c r="E41" i="23"/>
  <c r="E44" i="23"/>
  <c r="E61" i="23"/>
  <c r="E56" i="23"/>
  <c r="E50" i="23"/>
  <c r="E51" i="23"/>
  <c r="E45" i="23"/>
  <c r="E39" i="23"/>
  <c r="E47" i="23"/>
  <c r="E57" i="23"/>
  <c r="E40" i="23"/>
  <c r="E65" i="8"/>
  <c r="E57" i="8"/>
  <c r="E49" i="8"/>
  <c r="E41" i="8"/>
  <c r="E59" i="8"/>
  <c r="E54" i="8"/>
  <c r="E43" i="8"/>
  <c r="E38" i="8"/>
  <c r="E55" i="8"/>
  <c r="E39" i="8"/>
  <c r="E61" i="8"/>
  <c r="E52" i="8"/>
  <c r="E42" i="8"/>
  <c r="E63" i="8"/>
  <c r="E56" i="8"/>
  <c r="E53" i="8"/>
  <c r="E58" i="8"/>
  <c r="E51" i="8"/>
  <c r="E47" i="8"/>
  <c r="E46" i="8"/>
  <c r="E44" i="8"/>
  <c r="E40" i="8"/>
  <c r="E45" i="8"/>
  <c r="E62" i="8"/>
  <c r="E64" i="8"/>
  <c r="E60" i="8"/>
  <c r="E50" i="8"/>
  <c r="E48" i="8"/>
  <c r="E62" i="24"/>
  <c r="E63" i="24"/>
  <c r="E57" i="24"/>
  <c r="E49" i="24"/>
  <c r="E41" i="24"/>
  <c r="E58" i="24"/>
  <c r="E50" i="24"/>
  <c r="E42" i="24"/>
  <c r="E55" i="24"/>
  <c r="E47" i="24"/>
  <c r="E39" i="24"/>
  <c r="E56" i="24"/>
  <c r="E52" i="24"/>
  <c r="E46" i="24"/>
  <c r="E40" i="24"/>
  <c r="E53" i="24"/>
  <c r="E59" i="24"/>
  <c r="E43" i="24"/>
  <c r="E65" i="24"/>
  <c r="E60" i="24"/>
  <c r="E54" i="24"/>
  <c r="E48" i="24"/>
  <c r="E44" i="24"/>
  <c r="E38" i="24"/>
  <c r="E51" i="24"/>
  <c r="E64" i="24"/>
  <c r="E45" i="24"/>
  <c r="E61" i="24"/>
  <c r="E62" i="17"/>
  <c r="E63" i="17"/>
  <c r="E56" i="17"/>
  <c r="E48" i="17"/>
  <c r="E40" i="17"/>
  <c r="E54" i="17"/>
  <c r="E55" i="17"/>
  <c r="E47" i="17"/>
  <c r="E42" i="17"/>
  <c r="E59" i="17"/>
  <c r="E51" i="17"/>
  <c r="E38" i="17"/>
  <c r="E65" i="17"/>
  <c r="E46" i="17"/>
  <c r="E41" i="17"/>
  <c r="E52" i="17"/>
  <c r="E44" i="17"/>
  <c r="E60" i="17"/>
  <c r="E61" i="17"/>
  <c r="E53" i="17"/>
  <c r="E39" i="17"/>
  <c r="E57" i="17"/>
  <c r="E50" i="17"/>
  <c r="E43" i="17"/>
  <c r="E45" i="17"/>
  <c r="E49" i="17"/>
  <c r="E58" i="17"/>
  <c r="E64" i="17"/>
  <c r="E61" i="15"/>
  <c r="E62" i="15"/>
  <c r="E54" i="15"/>
  <c r="E46" i="15"/>
  <c r="E38" i="15"/>
  <c r="E65" i="15"/>
  <c r="E57" i="15"/>
  <c r="E48" i="15"/>
  <c r="E43" i="15"/>
  <c r="E58" i="15"/>
  <c r="E44" i="15"/>
  <c r="E50" i="15"/>
  <c r="E60" i="15"/>
  <c r="E55" i="15"/>
  <c r="E52" i="15"/>
  <c r="E49" i="15"/>
  <c r="E41" i="15"/>
  <c r="E51" i="15"/>
  <c r="E47" i="15"/>
  <c r="E45" i="15"/>
  <c r="E56" i="15"/>
  <c r="E63" i="15"/>
  <c r="E39" i="15"/>
  <c r="E59" i="15"/>
  <c r="E53" i="15"/>
  <c r="E40" i="15"/>
  <c r="E64" i="15"/>
  <c r="E42" i="15"/>
  <c r="E65" i="13"/>
  <c r="E57" i="13"/>
  <c r="E49" i="13"/>
  <c r="E41" i="13"/>
  <c r="E58" i="13"/>
  <c r="E52" i="13"/>
  <c r="E42" i="13"/>
  <c r="E64" i="13"/>
  <c r="E53" i="13"/>
  <c r="E48" i="13"/>
  <c r="E56" i="13"/>
  <c r="E50" i="13"/>
  <c r="E47" i="13"/>
  <c r="E43" i="13"/>
  <c r="E51" i="13"/>
  <c r="E45" i="13"/>
  <c r="E46" i="13"/>
  <c r="E62" i="13"/>
  <c r="E39" i="13"/>
  <c r="E54" i="13"/>
  <c r="E40" i="13"/>
  <c r="E59" i="13"/>
  <c r="E55" i="13"/>
  <c r="E44" i="13"/>
  <c r="E60" i="13"/>
  <c r="E63" i="13"/>
  <c r="E61" i="13"/>
  <c r="E38" i="13"/>
  <c r="E65" i="14"/>
  <c r="E61" i="14"/>
  <c r="E53" i="14"/>
  <c r="E45" i="14"/>
  <c r="E62" i="14"/>
  <c r="E54" i="14"/>
  <c r="E46" i="14"/>
  <c r="E38" i="14"/>
  <c r="E63" i="14"/>
  <c r="E55" i="14"/>
  <c r="E47" i="14"/>
  <c r="E39" i="14"/>
  <c r="E60" i="14"/>
  <c r="E52" i="14"/>
  <c r="E44" i="14"/>
  <c r="E58" i="14"/>
  <c r="E48" i="14"/>
  <c r="E43" i="14"/>
  <c r="E40" i="14"/>
  <c r="E51" i="14"/>
  <c r="E41" i="14"/>
  <c r="E64" i="14"/>
  <c r="E59" i="14"/>
  <c r="E49" i="14"/>
  <c r="E57" i="14"/>
  <c r="E56" i="14"/>
  <c r="E50" i="14"/>
  <c r="E42" i="14"/>
  <c r="E65" i="9"/>
  <c r="E57" i="9"/>
  <c r="E49" i="9"/>
  <c r="E41" i="9"/>
  <c r="E58" i="9"/>
  <c r="E52" i="9"/>
  <c r="E42" i="9"/>
  <c r="E64" i="9"/>
  <c r="E53" i="9"/>
  <c r="E48" i="9"/>
  <c r="E62" i="9"/>
  <c r="E44" i="9"/>
  <c r="E38" i="9"/>
  <c r="E55" i="9"/>
  <c r="E45" i="9"/>
  <c r="E59" i="9"/>
  <c r="E39" i="9"/>
  <c r="E61" i="9"/>
  <c r="E56" i="9"/>
  <c r="E54" i="9"/>
  <c r="E47" i="9"/>
  <c r="E43" i="9"/>
  <c r="E51" i="9"/>
  <c r="E50" i="9"/>
  <c r="E60" i="9"/>
  <c r="E46" i="9"/>
  <c r="E63" i="9"/>
  <c r="E40" i="9"/>
  <c r="E65" i="10"/>
  <c r="E57" i="10"/>
  <c r="E49" i="10"/>
  <c r="E41" i="10"/>
  <c r="E62" i="10"/>
  <c r="E51" i="10"/>
  <c r="E46" i="10"/>
  <c r="E63" i="10"/>
  <c r="E47" i="10"/>
  <c r="E58" i="10"/>
  <c r="E54" i="10"/>
  <c r="E55" i="10"/>
  <c r="E48" i="10"/>
  <c r="E45" i="10"/>
  <c r="E59" i="10"/>
  <c r="E56" i="10"/>
  <c r="E52" i="10"/>
  <c r="E39" i="10"/>
  <c r="E60" i="10"/>
  <c r="E53" i="10"/>
  <c r="E61" i="10"/>
  <c r="E42" i="10"/>
  <c r="E50" i="10"/>
  <c r="E44" i="10"/>
  <c r="E64" i="10"/>
  <c r="E38" i="10"/>
  <c r="E40" i="10"/>
  <c r="E43" i="10"/>
  <c r="E65" i="22"/>
  <c r="E60" i="22"/>
  <c r="E54" i="22"/>
  <c r="E46" i="22"/>
  <c r="E38" i="22"/>
  <c r="E48" i="22"/>
  <c r="E43" i="22"/>
  <c r="E63" i="22"/>
  <c r="E59" i="22"/>
  <c r="E44" i="22"/>
  <c r="E57" i="22"/>
  <c r="E47" i="22"/>
  <c r="E41" i="22"/>
  <c r="E61" i="22"/>
  <c r="E53" i="22"/>
  <c r="E64" i="22"/>
  <c r="E50" i="22"/>
  <c r="E39" i="22"/>
  <c r="E56" i="22"/>
  <c r="E42" i="22"/>
  <c r="E51" i="22"/>
  <c r="E45" i="22"/>
  <c r="E40" i="22"/>
  <c r="E58" i="22"/>
  <c r="E52" i="22"/>
  <c r="E62" i="22"/>
  <c r="E55" i="22"/>
  <c r="E49" i="22"/>
  <c r="E65" i="11"/>
  <c r="E57" i="11"/>
  <c r="E49" i="11"/>
  <c r="E41" i="11"/>
  <c r="E60" i="11"/>
  <c r="E50" i="11"/>
  <c r="E44" i="11"/>
  <c r="E61" i="11"/>
  <c r="E56" i="11"/>
  <c r="E45" i="11"/>
  <c r="E40" i="11"/>
  <c r="E54" i="11"/>
  <c r="E47" i="11"/>
  <c r="E51" i="11"/>
  <c r="E42" i="11"/>
  <c r="E59" i="11"/>
  <c r="E43" i="11"/>
  <c r="E64" i="11"/>
  <c r="E58" i="11"/>
  <c r="E63" i="11"/>
  <c r="E52" i="11"/>
  <c r="E48" i="11"/>
  <c r="E46" i="11"/>
  <c r="E39" i="11"/>
  <c r="E62" i="11"/>
  <c r="E55" i="11"/>
  <c r="E53" i="11"/>
  <c r="E38" i="11"/>
  <c r="E65" i="7"/>
  <c r="E57" i="7"/>
  <c r="E49" i="7"/>
  <c r="E41" i="7"/>
  <c r="E58" i="7"/>
  <c r="E50" i="7"/>
  <c r="E42" i="7"/>
  <c r="E63" i="7"/>
  <c r="E55" i="7"/>
  <c r="E47" i="7"/>
  <c r="E39" i="7"/>
  <c r="E59" i="7"/>
  <c r="E43" i="7"/>
  <c r="E53" i="7"/>
  <c r="E51" i="7"/>
  <c r="E61" i="7"/>
  <c r="E62" i="7"/>
  <c r="E56" i="7"/>
  <c r="E54" i="7"/>
  <c r="E46" i="7"/>
  <c r="E52" i="7"/>
  <c r="E60" i="7"/>
  <c r="E44" i="7"/>
  <c r="E40" i="7"/>
  <c r="E38" i="7"/>
  <c r="E64" i="7"/>
  <c r="E45" i="7"/>
  <c r="E48" i="7"/>
  <c r="E65" i="25"/>
  <c r="E57" i="25"/>
  <c r="E49" i="25"/>
  <c r="E41" i="25"/>
  <c r="E58" i="25"/>
  <c r="E50" i="25"/>
  <c r="E42" i="25"/>
  <c r="E63" i="25"/>
  <c r="E55" i="25"/>
  <c r="E47" i="25"/>
  <c r="E39" i="25"/>
  <c r="E51" i="25"/>
  <c r="E64" i="25"/>
  <c r="E60" i="25"/>
  <c r="E54" i="25"/>
  <c r="E48" i="25"/>
  <c r="E44" i="25"/>
  <c r="E38" i="25"/>
  <c r="E62" i="25"/>
  <c r="E56" i="25"/>
  <c r="E52" i="25"/>
  <c r="E46" i="25"/>
  <c r="E40" i="25"/>
  <c r="E45" i="25"/>
  <c r="E43" i="25"/>
  <c r="E59" i="25"/>
  <c r="E53" i="25"/>
  <c r="E61" i="25"/>
  <c r="E64" i="21"/>
  <c r="E56" i="21"/>
  <c r="E61" i="21"/>
  <c r="E49" i="21"/>
  <c r="E41" i="21"/>
  <c r="E60" i="21"/>
  <c r="E51" i="21"/>
  <c r="E46" i="21"/>
  <c r="E65" i="21"/>
  <c r="E58" i="21"/>
  <c r="E63" i="21"/>
  <c r="E54" i="21"/>
  <c r="E50" i="21"/>
  <c r="E42" i="21"/>
  <c r="E53" i="21"/>
  <c r="E62" i="21"/>
  <c r="E48" i="21"/>
  <c r="E40" i="21"/>
  <c r="E43" i="21"/>
  <c r="E52" i="21"/>
  <c r="E47" i="21"/>
  <c r="E44" i="21"/>
  <c r="E38" i="21"/>
  <c r="E45" i="21"/>
  <c r="E39" i="21"/>
  <c r="E59" i="21"/>
  <c r="E57" i="21"/>
  <c r="E55" i="21"/>
  <c r="E62" i="16"/>
  <c r="E54" i="16"/>
  <c r="E46" i="16"/>
  <c r="E38" i="16"/>
  <c r="E58" i="16"/>
  <c r="E53" i="16"/>
  <c r="E42" i="16"/>
  <c r="E64" i="16"/>
  <c r="E61" i="16"/>
  <c r="E57" i="16"/>
  <c r="E45" i="16"/>
  <c r="E41" i="16"/>
  <c r="E59" i="16"/>
  <c r="E56" i="16"/>
  <c r="E65" i="16"/>
  <c r="E49" i="16"/>
  <c r="E43" i="16"/>
  <c r="E40" i="16"/>
  <c r="E55" i="16"/>
  <c r="E52" i="16"/>
  <c r="E48" i="16"/>
  <c r="E47" i="16"/>
  <c r="E60" i="16"/>
  <c r="E50" i="16"/>
  <c r="E63" i="16"/>
  <c r="E51" i="16"/>
  <c r="E39" i="16"/>
  <c r="E44" i="16"/>
  <c r="E63" i="6"/>
  <c r="E55" i="6"/>
  <c r="E47" i="6"/>
  <c r="E39" i="6"/>
  <c r="E59" i="6"/>
  <c r="E51" i="6"/>
  <c r="E43" i="6"/>
  <c r="E60" i="6"/>
  <c r="E52" i="6"/>
  <c r="E44" i="6"/>
  <c r="E61" i="6"/>
  <c r="E53" i="6"/>
  <c r="E45" i="6"/>
  <c r="E62" i="6"/>
  <c r="E54" i="6"/>
  <c r="E46" i="6"/>
  <c r="E38" i="6"/>
  <c r="E64" i="6"/>
  <c r="E56" i="6"/>
  <c r="E48" i="6"/>
  <c r="E40" i="6"/>
  <c r="E65" i="6"/>
  <c r="E57" i="6"/>
  <c r="E49" i="6"/>
  <c r="E41" i="6"/>
  <c r="E58" i="6"/>
  <c r="E42" i="6"/>
  <c r="E50" i="6"/>
  <c r="E51" i="5"/>
  <c r="F51" i="5" s="1"/>
  <c r="E43" i="5"/>
  <c r="F43" i="5" s="1"/>
  <c r="E59" i="5"/>
  <c r="E44" i="5"/>
  <c r="E45" i="5"/>
  <c r="E54" i="5"/>
  <c r="E38" i="5"/>
  <c r="E47" i="5"/>
  <c r="E53" i="5"/>
  <c r="E63" i="5"/>
  <c r="E52" i="5"/>
  <c r="E61" i="5"/>
  <c r="E65" i="5"/>
  <c r="E41" i="5"/>
  <c r="E50" i="5"/>
  <c r="E60" i="5"/>
  <c r="E46" i="5"/>
  <c r="E57" i="5"/>
  <c r="E58" i="5"/>
  <c r="E55" i="5"/>
  <c r="E62" i="5"/>
  <c r="E40" i="5"/>
  <c r="E48" i="5"/>
  <c r="E39" i="5"/>
  <c r="E42" i="5"/>
  <c r="E64" i="5"/>
  <c r="E49" i="5"/>
  <c r="E56" i="5"/>
  <c r="F35" i="7"/>
  <c r="F35" i="6"/>
  <c r="I25" i="4"/>
  <c r="I23" i="4"/>
  <c r="F35" i="12"/>
  <c r="F35" i="25"/>
  <c r="F35" i="17"/>
  <c r="I21" i="4"/>
  <c r="I14" i="4"/>
  <c r="I22" i="4"/>
  <c r="I24" i="4"/>
  <c r="I9" i="4"/>
  <c r="I12" i="4"/>
  <c r="I15" i="4"/>
  <c r="I11" i="4"/>
  <c r="F35" i="21"/>
  <c r="F35" i="13"/>
  <c r="F35" i="11"/>
  <c r="F35" i="9"/>
  <c r="I8" i="4"/>
  <c r="F35" i="26"/>
  <c r="F35" i="24"/>
  <c r="F35" i="22"/>
  <c r="F35" i="16"/>
  <c r="F35" i="14"/>
  <c r="F35" i="10"/>
  <c r="F35" i="8"/>
  <c r="F35" i="5"/>
  <c r="G43" i="5" l="1"/>
  <c r="G44" i="16"/>
  <c r="F44" i="16"/>
  <c r="F45" i="21"/>
  <c r="G45" i="21"/>
  <c r="F56" i="25"/>
  <c r="G56" i="25"/>
  <c r="F61" i="7"/>
  <c r="G61" i="7"/>
  <c r="G54" i="11"/>
  <c r="F54" i="11"/>
  <c r="F63" i="22"/>
  <c r="G63" i="22"/>
  <c r="F41" i="10"/>
  <c r="G41" i="10"/>
  <c r="F50" i="9"/>
  <c r="G50" i="9"/>
  <c r="F51" i="14"/>
  <c r="G51" i="14"/>
  <c r="F45" i="13"/>
  <c r="G45" i="13"/>
  <c r="G50" i="15"/>
  <c r="F50" i="15"/>
  <c r="G47" i="17"/>
  <c r="F47" i="17"/>
  <c r="G49" i="24"/>
  <c r="F49" i="24"/>
  <c r="G40" i="23"/>
  <c r="F40" i="23"/>
  <c r="G59" i="26"/>
  <c r="F59" i="26"/>
  <c r="G44" i="12"/>
  <c r="F44" i="12"/>
  <c r="F45" i="16"/>
  <c r="G45" i="16"/>
  <c r="G51" i="21"/>
  <c r="F51" i="21"/>
  <c r="G49" i="25"/>
  <c r="F49" i="25"/>
  <c r="F53" i="11"/>
  <c r="G53" i="11"/>
  <c r="G40" i="22"/>
  <c r="F40" i="22"/>
  <c r="G60" i="10"/>
  <c r="F60" i="10"/>
  <c r="F42" i="9"/>
  <c r="G42" i="9"/>
  <c r="G53" i="14"/>
  <c r="F53" i="14"/>
  <c r="G64" i="15"/>
  <c r="F64" i="15"/>
  <c r="G50" i="17"/>
  <c r="F50" i="17"/>
  <c r="G65" i="24"/>
  <c r="F65" i="24"/>
  <c r="G56" i="8"/>
  <c r="F56" i="8"/>
  <c r="F43" i="23"/>
  <c r="G43" i="23"/>
  <c r="F42" i="26"/>
  <c r="G42" i="26"/>
  <c r="F44" i="21"/>
  <c r="G44" i="21"/>
  <c r="F38" i="25"/>
  <c r="G38" i="25"/>
  <c r="F53" i="7"/>
  <c r="G53" i="7"/>
  <c r="F45" i="11"/>
  <c r="G45" i="11"/>
  <c r="G48" i="22"/>
  <c r="F48" i="22"/>
  <c r="F57" i="10"/>
  <c r="G57" i="10"/>
  <c r="G43" i="9"/>
  <c r="F43" i="9"/>
  <c r="G43" i="14"/>
  <c r="F43" i="14"/>
  <c r="G43" i="13"/>
  <c r="F43" i="13"/>
  <c r="F58" i="15"/>
  <c r="G58" i="15"/>
  <c r="G54" i="17"/>
  <c r="F54" i="17"/>
  <c r="F63" i="24"/>
  <c r="G63" i="24"/>
  <c r="F47" i="23"/>
  <c r="G47" i="23"/>
  <c r="G38" i="26"/>
  <c r="F38" i="26"/>
  <c r="G62" i="26"/>
  <c r="F62" i="26"/>
  <c r="F58" i="26"/>
  <c r="G58" i="26"/>
  <c r="G51" i="12"/>
  <c r="F51" i="12"/>
  <c r="F63" i="16"/>
  <c r="G63" i="16"/>
  <c r="F43" i="16"/>
  <c r="G43" i="16"/>
  <c r="F61" i="16"/>
  <c r="G61" i="16"/>
  <c r="G62" i="16"/>
  <c r="F62" i="16"/>
  <c r="F47" i="21"/>
  <c r="G47" i="21"/>
  <c r="F50" i="21"/>
  <c r="G50" i="21"/>
  <c r="F41" i="21"/>
  <c r="G41" i="21"/>
  <c r="G43" i="25"/>
  <c r="F43" i="25"/>
  <c r="G44" i="25"/>
  <c r="F44" i="25"/>
  <c r="F55" i="25"/>
  <c r="G55" i="25"/>
  <c r="G65" i="25"/>
  <c r="F65" i="25"/>
  <c r="G52" i="7"/>
  <c r="F52" i="7"/>
  <c r="G43" i="7"/>
  <c r="F43" i="7"/>
  <c r="F58" i="7"/>
  <c r="G58" i="7"/>
  <c r="G62" i="11"/>
  <c r="F62" i="11"/>
  <c r="G43" i="11"/>
  <c r="F43" i="11"/>
  <c r="F56" i="11"/>
  <c r="G56" i="11"/>
  <c r="F65" i="11"/>
  <c r="G65" i="11"/>
  <c r="G51" i="22"/>
  <c r="F51" i="22"/>
  <c r="G41" i="22"/>
  <c r="F41" i="22"/>
  <c r="F38" i="22"/>
  <c r="G38" i="22"/>
  <c r="G64" i="10"/>
  <c r="F64" i="10"/>
  <c r="G52" i="10"/>
  <c r="F52" i="10"/>
  <c r="F47" i="10"/>
  <c r="G47" i="10"/>
  <c r="G65" i="10"/>
  <c r="F65" i="10"/>
  <c r="F47" i="9"/>
  <c r="G47" i="9"/>
  <c r="G38" i="9"/>
  <c r="F38" i="9"/>
  <c r="F58" i="9"/>
  <c r="G58" i="9"/>
  <c r="G57" i="14"/>
  <c r="F57" i="14"/>
  <c r="G48" i="14"/>
  <c r="F48" i="14"/>
  <c r="G63" i="14"/>
  <c r="F63" i="14"/>
  <c r="F65" i="14"/>
  <c r="G65" i="14"/>
  <c r="G40" i="13"/>
  <c r="F40" i="13"/>
  <c r="G47" i="13"/>
  <c r="F47" i="13"/>
  <c r="F58" i="13"/>
  <c r="G58" i="13"/>
  <c r="G53" i="15"/>
  <c r="F53" i="15"/>
  <c r="F41" i="15"/>
  <c r="G41" i="15"/>
  <c r="F43" i="15"/>
  <c r="G43" i="15"/>
  <c r="G61" i="15"/>
  <c r="F61" i="15"/>
  <c r="G39" i="17"/>
  <c r="F39" i="17"/>
  <c r="F65" i="17"/>
  <c r="G65" i="17"/>
  <c r="F40" i="17"/>
  <c r="G40" i="17"/>
  <c r="G51" i="24"/>
  <c r="F51" i="24"/>
  <c r="G59" i="24"/>
  <c r="F59" i="24"/>
  <c r="G55" i="24"/>
  <c r="F55" i="24"/>
  <c r="F62" i="24"/>
  <c r="G62" i="24"/>
  <c r="G44" i="8"/>
  <c r="F44" i="8"/>
  <c r="F42" i="8"/>
  <c r="G42" i="8"/>
  <c r="G59" i="8"/>
  <c r="F59" i="8"/>
  <c r="F39" i="23"/>
  <c r="G39" i="23"/>
  <c r="F55" i="23"/>
  <c r="G55" i="23"/>
  <c r="F59" i="23"/>
  <c r="G59" i="23"/>
  <c r="G62" i="23"/>
  <c r="F62" i="23"/>
  <c r="G51" i="26"/>
  <c r="F51" i="26"/>
  <c r="F45" i="26"/>
  <c r="G45" i="26"/>
  <c r="F50" i="26"/>
  <c r="G50" i="26"/>
  <c r="F42" i="12"/>
  <c r="G42" i="12"/>
  <c r="F58" i="12"/>
  <c r="G58" i="12"/>
  <c r="F55" i="12"/>
  <c r="G55" i="12"/>
  <c r="F65" i="12"/>
  <c r="G65" i="12"/>
  <c r="G41" i="16"/>
  <c r="F41" i="16"/>
  <c r="F46" i="21"/>
  <c r="G46" i="21"/>
  <c r="G41" i="25"/>
  <c r="F41" i="25"/>
  <c r="G38" i="11"/>
  <c r="F38" i="11"/>
  <c r="F58" i="22"/>
  <c r="G58" i="22"/>
  <c r="G53" i="10"/>
  <c r="F53" i="10"/>
  <c r="F64" i="9"/>
  <c r="G64" i="9"/>
  <c r="F45" i="14"/>
  <c r="G45" i="14"/>
  <c r="G42" i="15"/>
  <c r="F42" i="15"/>
  <c r="G43" i="17"/>
  <c r="F43" i="17"/>
  <c r="G60" i="24"/>
  <c r="F60" i="24"/>
  <c r="G53" i="8"/>
  <c r="F53" i="8"/>
  <c r="G52" i="23"/>
  <c r="F52" i="23"/>
  <c r="G63" i="26"/>
  <c r="F63" i="26"/>
  <c r="G46" i="16"/>
  <c r="F46" i="16"/>
  <c r="G53" i="25"/>
  <c r="F53" i="25"/>
  <c r="G44" i="7"/>
  <c r="F44" i="7"/>
  <c r="F58" i="11"/>
  <c r="G58" i="11"/>
  <c r="F53" i="22"/>
  <c r="G53" i="22"/>
  <c r="F54" i="10"/>
  <c r="G54" i="10"/>
  <c r="G50" i="14"/>
  <c r="F50" i="14"/>
  <c r="G55" i="13"/>
  <c r="F55" i="13"/>
  <c r="F47" i="15"/>
  <c r="G47" i="15"/>
  <c r="F41" i="17"/>
  <c r="G41" i="17"/>
  <c r="G39" i="24"/>
  <c r="F39" i="24"/>
  <c r="G43" i="8"/>
  <c r="F43" i="8"/>
  <c r="F46" i="23"/>
  <c r="G46" i="23"/>
  <c r="G45" i="12"/>
  <c r="F45" i="12"/>
  <c r="G40" i="16"/>
  <c r="F40" i="16"/>
  <c r="F42" i="21"/>
  <c r="G42" i="21"/>
  <c r="G47" i="25"/>
  <c r="F47" i="25"/>
  <c r="F50" i="7"/>
  <c r="G50" i="7"/>
  <c r="G57" i="11"/>
  <c r="F57" i="11"/>
  <c r="G38" i="10"/>
  <c r="F38" i="10"/>
  <c r="G55" i="9"/>
  <c r="F55" i="9"/>
  <c r="G55" i="14"/>
  <c r="F55" i="14"/>
  <c r="F52" i="13"/>
  <c r="G52" i="13"/>
  <c r="F62" i="15"/>
  <c r="G62" i="15"/>
  <c r="G64" i="24"/>
  <c r="F64" i="24"/>
  <c r="G40" i="8"/>
  <c r="F40" i="8"/>
  <c r="F41" i="23"/>
  <c r="G41" i="23"/>
  <c r="F53" i="12"/>
  <c r="G53" i="12"/>
  <c r="G50" i="16"/>
  <c r="F50" i="16"/>
  <c r="G52" i="21"/>
  <c r="F52" i="21"/>
  <c r="F45" i="25"/>
  <c r="G45" i="25"/>
  <c r="G46" i="7"/>
  <c r="F46" i="7"/>
  <c r="F39" i="11"/>
  <c r="G39" i="11"/>
  <c r="G49" i="22"/>
  <c r="F49" i="22"/>
  <c r="G46" i="22"/>
  <c r="F46" i="22"/>
  <c r="F63" i="10"/>
  <c r="G63" i="10"/>
  <c r="G54" i="9"/>
  <c r="F54" i="9"/>
  <c r="G49" i="14"/>
  <c r="F49" i="14"/>
  <c r="G54" i="13"/>
  <c r="F54" i="13"/>
  <c r="G59" i="15"/>
  <c r="F59" i="15"/>
  <c r="G64" i="17"/>
  <c r="F64" i="17"/>
  <c r="G48" i="17"/>
  <c r="F48" i="17"/>
  <c r="F42" i="24"/>
  <c r="G42" i="24"/>
  <c r="F52" i="8"/>
  <c r="G52" i="8"/>
  <c r="F63" i="23"/>
  <c r="G63" i="23"/>
  <c r="G43" i="26"/>
  <c r="F43" i="26"/>
  <c r="G60" i="16"/>
  <c r="F60" i="16"/>
  <c r="G43" i="21"/>
  <c r="F43" i="21"/>
  <c r="F54" i="25"/>
  <c r="G54" i="25"/>
  <c r="G49" i="7"/>
  <c r="F49" i="7"/>
  <c r="F55" i="22"/>
  <c r="G55" i="22"/>
  <c r="F50" i="10"/>
  <c r="G50" i="10"/>
  <c r="F56" i="9"/>
  <c r="G56" i="9"/>
  <c r="G49" i="9"/>
  <c r="F49" i="9"/>
  <c r="G59" i="14"/>
  <c r="F59" i="14"/>
  <c r="F46" i="14"/>
  <c r="G46" i="14"/>
  <c r="G61" i="13"/>
  <c r="F61" i="13"/>
  <c r="G39" i="13"/>
  <c r="F39" i="13"/>
  <c r="F56" i="13"/>
  <c r="G56" i="13"/>
  <c r="G49" i="13"/>
  <c r="F49" i="13"/>
  <c r="F39" i="15"/>
  <c r="G39" i="15"/>
  <c r="G52" i="15"/>
  <c r="F52" i="15"/>
  <c r="G57" i="15"/>
  <c r="F57" i="15"/>
  <c r="G58" i="17"/>
  <c r="F58" i="17"/>
  <c r="F61" i="17"/>
  <c r="G61" i="17"/>
  <c r="F51" i="17"/>
  <c r="G51" i="17"/>
  <c r="G56" i="17"/>
  <c r="F56" i="17"/>
  <c r="G44" i="24"/>
  <c r="F44" i="24"/>
  <c r="F40" i="24"/>
  <c r="G40" i="24"/>
  <c r="F50" i="24"/>
  <c r="G50" i="24"/>
  <c r="F50" i="8"/>
  <c r="G50" i="8"/>
  <c r="G47" i="8"/>
  <c r="F47" i="8"/>
  <c r="G61" i="8"/>
  <c r="F61" i="8"/>
  <c r="F49" i="8"/>
  <c r="G49" i="8"/>
  <c r="G51" i="23"/>
  <c r="F51" i="23"/>
  <c r="G49" i="23"/>
  <c r="F49" i="23"/>
  <c r="G42" i="23"/>
  <c r="F42" i="23"/>
  <c r="G54" i="26"/>
  <c r="F54" i="26"/>
  <c r="G53" i="26"/>
  <c r="F53" i="26"/>
  <c r="G39" i="26"/>
  <c r="F39" i="26"/>
  <c r="G49" i="26"/>
  <c r="F49" i="26"/>
  <c r="G63" i="12"/>
  <c r="F63" i="12"/>
  <c r="F47" i="12"/>
  <c r="G47" i="12"/>
  <c r="G43" i="12"/>
  <c r="F43" i="12"/>
  <c r="G38" i="16"/>
  <c r="F38" i="16"/>
  <c r="F61" i="25"/>
  <c r="G61" i="25"/>
  <c r="F40" i="7"/>
  <c r="G40" i="7"/>
  <c r="G63" i="11"/>
  <c r="F63" i="11"/>
  <c r="G64" i="22"/>
  <c r="F64" i="22"/>
  <c r="F55" i="10"/>
  <c r="G55" i="10"/>
  <c r="G42" i="14"/>
  <c r="F42" i="14"/>
  <c r="G44" i="13"/>
  <c r="F44" i="13"/>
  <c r="G45" i="15"/>
  <c r="F45" i="15"/>
  <c r="G52" i="17"/>
  <c r="F52" i="17"/>
  <c r="F56" i="24"/>
  <c r="G56" i="24"/>
  <c r="G38" i="8"/>
  <c r="F38" i="8"/>
  <c r="G38" i="23"/>
  <c r="F38" i="23"/>
  <c r="G52" i="12"/>
  <c r="F52" i="12"/>
  <c r="F55" i="16"/>
  <c r="G55" i="16"/>
  <c r="F53" i="21"/>
  <c r="G53" i="21"/>
  <c r="G39" i="25"/>
  <c r="F39" i="25"/>
  <c r="F42" i="7"/>
  <c r="G42" i="7"/>
  <c r="F49" i="11"/>
  <c r="G49" i="11"/>
  <c r="G40" i="10"/>
  <c r="F40" i="10"/>
  <c r="F45" i="9"/>
  <c r="G45" i="9"/>
  <c r="G47" i="14"/>
  <c r="F47" i="14"/>
  <c r="F42" i="13"/>
  <c r="G42" i="13"/>
  <c r="F54" i="15"/>
  <c r="G54" i="15"/>
  <c r="G45" i="24"/>
  <c r="F45" i="24"/>
  <c r="G45" i="8"/>
  <c r="F45" i="8"/>
  <c r="G44" i="23"/>
  <c r="F44" i="23"/>
  <c r="G52" i="26"/>
  <c r="F52" i="26"/>
  <c r="F50" i="12"/>
  <c r="G50" i="12"/>
  <c r="F49" i="12"/>
  <c r="G49" i="12"/>
  <c r="G51" i="16"/>
  <c r="F51" i="16"/>
  <c r="G54" i="16"/>
  <c r="F54" i="16"/>
  <c r="G59" i="25"/>
  <c r="F59" i="25"/>
  <c r="G57" i="25"/>
  <c r="F57" i="25"/>
  <c r="G55" i="11"/>
  <c r="F55" i="11"/>
  <c r="G45" i="22"/>
  <c r="F45" i="22"/>
  <c r="G39" i="10"/>
  <c r="F39" i="10"/>
  <c r="G52" i="9"/>
  <c r="F52" i="9"/>
  <c r="F61" i="14"/>
  <c r="G61" i="14"/>
  <c r="G40" i="15"/>
  <c r="F40" i="15"/>
  <c r="F57" i="17"/>
  <c r="G57" i="17"/>
  <c r="G43" i="24"/>
  <c r="F43" i="24"/>
  <c r="G63" i="8"/>
  <c r="F63" i="8"/>
  <c r="G48" i="23"/>
  <c r="F48" i="23"/>
  <c r="G57" i="12"/>
  <c r="F57" i="12"/>
  <c r="G64" i="16"/>
  <c r="F64" i="16"/>
  <c r="G54" i="21"/>
  <c r="F54" i="21"/>
  <c r="F48" i="25"/>
  <c r="G48" i="25"/>
  <c r="F48" i="7"/>
  <c r="G48" i="7"/>
  <c r="G41" i="7"/>
  <c r="F41" i="7"/>
  <c r="F61" i="11"/>
  <c r="G61" i="11"/>
  <c r="F47" i="22"/>
  <c r="G47" i="22"/>
  <c r="G56" i="10"/>
  <c r="F56" i="10"/>
  <c r="G40" i="9"/>
  <c r="F40" i="9"/>
  <c r="G41" i="9"/>
  <c r="F41" i="9"/>
  <c r="F38" i="14"/>
  <c r="G38" i="14"/>
  <c r="F50" i="13"/>
  <c r="G50" i="13"/>
  <c r="G49" i="15"/>
  <c r="F49" i="15"/>
  <c r="G53" i="17"/>
  <c r="F53" i="17"/>
  <c r="G38" i="24"/>
  <c r="F38" i="24"/>
  <c r="F48" i="8"/>
  <c r="G48" i="8"/>
  <c r="F41" i="8"/>
  <c r="G41" i="8"/>
  <c r="G64" i="23"/>
  <c r="F64" i="23"/>
  <c r="G61" i="26"/>
  <c r="F61" i="26"/>
  <c r="G61" i="12"/>
  <c r="F61" i="12"/>
  <c r="F38" i="12"/>
  <c r="G38" i="12"/>
  <c r="G65" i="16"/>
  <c r="F65" i="16"/>
  <c r="F57" i="21"/>
  <c r="G57" i="21"/>
  <c r="G61" i="21"/>
  <c r="F61" i="21"/>
  <c r="F42" i="25"/>
  <c r="G42" i="25"/>
  <c r="G54" i="7"/>
  <c r="F54" i="7"/>
  <c r="G46" i="11"/>
  <c r="F46" i="11"/>
  <c r="G44" i="11"/>
  <c r="F44" i="11"/>
  <c r="G57" i="22"/>
  <c r="F57" i="22"/>
  <c r="G59" i="10"/>
  <c r="F59" i="10"/>
  <c r="G62" i="9"/>
  <c r="F62" i="9"/>
  <c r="F47" i="16"/>
  <c r="G47" i="16"/>
  <c r="F53" i="16"/>
  <c r="G53" i="16"/>
  <c r="G58" i="21"/>
  <c r="F58" i="21"/>
  <c r="G60" i="25"/>
  <c r="F60" i="25"/>
  <c r="F64" i="7"/>
  <c r="G64" i="7"/>
  <c r="F47" i="7"/>
  <c r="G47" i="7"/>
  <c r="F48" i="11"/>
  <c r="G48" i="11"/>
  <c r="F50" i="11"/>
  <c r="G50" i="11"/>
  <c r="F39" i="22"/>
  <c r="G39" i="22"/>
  <c r="F44" i="22"/>
  <c r="G44" i="22"/>
  <c r="G60" i="22"/>
  <c r="F60" i="22"/>
  <c r="F42" i="10"/>
  <c r="G42" i="10"/>
  <c r="F45" i="10"/>
  <c r="G45" i="10"/>
  <c r="G51" i="10"/>
  <c r="F51" i="10"/>
  <c r="G46" i="9"/>
  <c r="F46" i="9"/>
  <c r="F61" i="9"/>
  <c r="G61" i="9"/>
  <c r="F48" i="9"/>
  <c r="G48" i="9"/>
  <c r="G57" i="9"/>
  <c r="F57" i="9"/>
  <c r="G64" i="14"/>
  <c r="F64" i="14"/>
  <c r="F52" i="14"/>
  <c r="G52" i="14"/>
  <c r="F54" i="14"/>
  <c r="G54" i="14"/>
  <c r="F63" i="13"/>
  <c r="G63" i="13"/>
  <c r="F62" i="13"/>
  <c r="G62" i="13"/>
  <c r="F48" i="13"/>
  <c r="G48" i="13"/>
  <c r="G57" i="13"/>
  <c r="F57" i="13"/>
  <c r="G63" i="15"/>
  <c r="F63" i="15"/>
  <c r="G55" i="15"/>
  <c r="F55" i="15"/>
  <c r="G65" i="15"/>
  <c r="F65" i="15"/>
  <c r="F49" i="17"/>
  <c r="G49" i="17"/>
  <c r="G60" i="17"/>
  <c r="F60" i="17"/>
  <c r="F59" i="17"/>
  <c r="G59" i="17"/>
  <c r="F63" i="17"/>
  <c r="G63" i="17"/>
  <c r="F48" i="24"/>
  <c r="G48" i="24"/>
  <c r="F46" i="24"/>
  <c r="G46" i="24"/>
  <c r="F58" i="24"/>
  <c r="G58" i="24"/>
  <c r="G60" i="8"/>
  <c r="F60" i="8"/>
  <c r="G51" i="8"/>
  <c r="F51" i="8"/>
  <c r="F39" i="8"/>
  <c r="G39" i="8"/>
  <c r="G57" i="8"/>
  <c r="F57" i="8"/>
  <c r="G50" i="23"/>
  <c r="F50" i="23"/>
  <c r="G60" i="23"/>
  <c r="F60" i="23"/>
  <c r="G53" i="23"/>
  <c r="F53" i="23"/>
  <c r="G44" i="26"/>
  <c r="F44" i="26"/>
  <c r="F40" i="26"/>
  <c r="G40" i="26"/>
  <c r="G47" i="26"/>
  <c r="F47" i="26"/>
  <c r="G57" i="26"/>
  <c r="F57" i="26"/>
  <c r="G56" i="12"/>
  <c r="F56" i="12"/>
  <c r="G60" i="12"/>
  <c r="F60" i="12"/>
  <c r="G54" i="12"/>
  <c r="F54" i="12"/>
  <c r="G52" i="16"/>
  <c r="F52" i="16"/>
  <c r="F62" i="21"/>
  <c r="G62" i="21"/>
  <c r="G51" i="25"/>
  <c r="F51" i="25"/>
  <c r="F63" i="7"/>
  <c r="G63" i="7"/>
  <c r="G41" i="11"/>
  <c r="F41" i="11"/>
  <c r="G43" i="10"/>
  <c r="F43" i="10"/>
  <c r="G59" i="9"/>
  <c r="F59" i="9"/>
  <c r="G39" i="14"/>
  <c r="F39" i="14"/>
  <c r="F64" i="13"/>
  <c r="G64" i="13"/>
  <c r="G46" i="15"/>
  <c r="F46" i="15"/>
  <c r="G61" i="24"/>
  <c r="F61" i="24"/>
  <c r="G62" i="8"/>
  <c r="F62" i="8"/>
  <c r="G61" i="23"/>
  <c r="F61" i="23"/>
  <c r="G46" i="12"/>
  <c r="F46" i="12"/>
  <c r="G41" i="12"/>
  <c r="F41" i="12"/>
  <c r="F39" i="16"/>
  <c r="G39" i="16"/>
  <c r="G38" i="21"/>
  <c r="F38" i="21"/>
  <c r="F62" i="25"/>
  <c r="G62" i="25"/>
  <c r="G51" i="7"/>
  <c r="F51" i="7"/>
  <c r="F40" i="11"/>
  <c r="G40" i="11"/>
  <c r="G43" i="22"/>
  <c r="F43" i="22"/>
  <c r="F49" i="10"/>
  <c r="G49" i="10"/>
  <c r="G51" i="9"/>
  <c r="F51" i="9"/>
  <c r="G40" i="14"/>
  <c r="F40" i="14"/>
  <c r="G51" i="13"/>
  <c r="F51" i="13"/>
  <c r="F44" i="15"/>
  <c r="G44" i="15"/>
  <c r="G55" i="17"/>
  <c r="F55" i="17"/>
  <c r="G57" i="24"/>
  <c r="F57" i="24"/>
  <c r="F57" i="23"/>
  <c r="G57" i="23"/>
  <c r="G60" i="26"/>
  <c r="F60" i="26"/>
  <c r="G48" i="12"/>
  <c r="F48" i="12"/>
  <c r="G57" i="16"/>
  <c r="F57" i="16"/>
  <c r="G60" i="21"/>
  <c r="F60" i="21"/>
  <c r="G60" i="7"/>
  <c r="F60" i="7"/>
  <c r="G64" i="11"/>
  <c r="F64" i="11"/>
  <c r="F61" i="22"/>
  <c r="G61" i="22"/>
  <c r="F58" i="10"/>
  <c r="G58" i="10"/>
  <c r="G56" i="14"/>
  <c r="F56" i="14"/>
  <c r="G59" i="13"/>
  <c r="F59" i="13"/>
  <c r="G51" i="15"/>
  <c r="F51" i="15"/>
  <c r="F46" i="17"/>
  <c r="G46" i="17"/>
  <c r="G47" i="24"/>
  <c r="F47" i="24"/>
  <c r="F54" i="8"/>
  <c r="G54" i="8"/>
  <c r="G54" i="23"/>
  <c r="F54" i="23"/>
  <c r="F39" i="12"/>
  <c r="G39" i="12"/>
  <c r="F49" i="16"/>
  <c r="G49" i="16"/>
  <c r="G55" i="21"/>
  <c r="F55" i="21"/>
  <c r="F49" i="21"/>
  <c r="G49" i="21"/>
  <c r="G63" i="25"/>
  <c r="F63" i="25"/>
  <c r="G59" i="7"/>
  <c r="F59" i="7"/>
  <c r="G59" i="11"/>
  <c r="F59" i="11"/>
  <c r="F42" i="22"/>
  <c r="G42" i="22"/>
  <c r="G44" i="10"/>
  <c r="F44" i="10"/>
  <c r="F44" i="9"/>
  <c r="G44" i="9"/>
  <c r="F58" i="14"/>
  <c r="G58" i="14"/>
  <c r="G38" i="13"/>
  <c r="F38" i="13"/>
  <c r="G41" i="13"/>
  <c r="F41" i="13"/>
  <c r="G48" i="15"/>
  <c r="F48" i="15"/>
  <c r="F38" i="17"/>
  <c r="G38" i="17"/>
  <c r="G53" i="24"/>
  <c r="F53" i="24"/>
  <c r="F46" i="8"/>
  <c r="G46" i="8"/>
  <c r="G45" i="23"/>
  <c r="F45" i="23"/>
  <c r="F64" i="26"/>
  <c r="G64" i="26"/>
  <c r="G41" i="26"/>
  <c r="F41" i="26"/>
  <c r="G40" i="12"/>
  <c r="F40" i="12"/>
  <c r="G42" i="16"/>
  <c r="F42" i="16"/>
  <c r="G63" i="21"/>
  <c r="F63" i="21"/>
  <c r="F40" i="25"/>
  <c r="G40" i="25"/>
  <c r="F45" i="7"/>
  <c r="G45" i="7"/>
  <c r="F39" i="7"/>
  <c r="G39" i="7"/>
  <c r="F42" i="11"/>
  <c r="G42" i="11"/>
  <c r="G56" i="22"/>
  <c r="F56" i="22"/>
  <c r="F54" i="22"/>
  <c r="G54" i="22"/>
  <c r="F46" i="10"/>
  <c r="G46" i="10"/>
  <c r="G63" i="9"/>
  <c r="F63" i="9"/>
  <c r="F44" i="14"/>
  <c r="G44" i="14"/>
  <c r="G56" i="16"/>
  <c r="F56" i="16"/>
  <c r="G59" i="21"/>
  <c r="F59" i="21"/>
  <c r="F40" i="21"/>
  <c r="G40" i="21"/>
  <c r="F56" i="21"/>
  <c r="G56" i="21"/>
  <c r="F46" i="25"/>
  <c r="G46" i="25"/>
  <c r="F50" i="25"/>
  <c r="G50" i="25"/>
  <c r="F56" i="7"/>
  <c r="G56" i="7"/>
  <c r="G57" i="7"/>
  <c r="F57" i="7"/>
  <c r="G51" i="11"/>
  <c r="F51" i="11"/>
  <c r="G62" i="22"/>
  <c r="F62" i="22"/>
  <c r="G48" i="16"/>
  <c r="F48" i="16"/>
  <c r="F59" i="16"/>
  <c r="G59" i="16"/>
  <c r="G58" i="16"/>
  <c r="F58" i="16"/>
  <c r="G39" i="21"/>
  <c r="F39" i="21"/>
  <c r="F48" i="21"/>
  <c r="G48" i="21"/>
  <c r="F65" i="21"/>
  <c r="G65" i="21"/>
  <c r="F64" i="21"/>
  <c r="G64" i="21"/>
  <c r="G52" i="25"/>
  <c r="F52" i="25"/>
  <c r="F64" i="25"/>
  <c r="G64" i="25"/>
  <c r="F58" i="25"/>
  <c r="G58" i="25"/>
  <c r="G38" i="7"/>
  <c r="F38" i="7"/>
  <c r="G62" i="7"/>
  <c r="F62" i="7"/>
  <c r="F55" i="7"/>
  <c r="G55" i="7"/>
  <c r="G65" i="7"/>
  <c r="F65" i="7"/>
  <c r="G52" i="11"/>
  <c r="F52" i="11"/>
  <c r="G47" i="11"/>
  <c r="F47" i="11"/>
  <c r="G60" i="11"/>
  <c r="F60" i="11"/>
  <c r="G52" i="22"/>
  <c r="F52" i="22"/>
  <c r="G50" i="22"/>
  <c r="F50" i="22"/>
  <c r="G59" i="22"/>
  <c r="F59" i="22"/>
  <c r="F65" i="22"/>
  <c r="G65" i="22"/>
  <c r="F61" i="10"/>
  <c r="G61" i="10"/>
  <c r="G48" i="10"/>
  <c r="F48" i="10"/>
  <c r="G62" i="10"/>
  <c r="F62" i="10"/>
  <c r="G60" i="9"/>
  <c r="F60" i="9"/>
  <c r="G39" i="9"/>
  <c r="F39" i="9"/>
  <c r="F53" i="9"/>
  <c r="G53" i="9"/>
  <c r="G65" i="9"/>
  <c r="F65" i="9"/>
  <c r="F41" i="14"/>
  <c r="G41" i="14"/>
  <c r="F60" i="14"/>
  <c r="G60" i="14"/>
  <c r="F62" i="14"/>
  <c r="G62" i="14"/>
  <c r="G60" i="13"/>
  <c r="F60" i="13"/>
  <c r="F46" i="13"/>
  <c r="G46" i="13"/>
  <c r="F53" i="13"/>
  <c r="G53" i="13"/>
  <c r="G65" i="13"/>
  <c r="F65" i="13"/>
  <c r="G56" i="15"/>
  <c r="F56" i="15"/>
  <c r="G60" i="15"/>
  <c r="F60" i="15"/>
  <c r="F38" i="15"/>
  <c r="G38" i="15"/>
  <c r="G45" i="17"/>
  <c r="F45" i="17"/>
  <c r="G44" i="17"/>
  <c r="F44" i="17"/>
  <c r="G42" i="17"/>
  <c r="F42" i="17"/>
  <c r="F62" i="17"/>
  <c r="G62" i="17"/>
  <c r="G54" i="24"/>
  <c r="F54" i="24"/>
  <c r="G52" i="24"/>
  <c r="F52" i="24"/>
  <c r="G41" i="24"/>
  <c r="F41" i="24"/>
  <c r="G64" i="8"/>
  <c r="F64" i="8"/>
  <c r="F58" i="8"/>
  <c r="G58" i="8"/>
  <c r="F55" i="8"/>
  <c r="G55" i="8"/>
  <c r="F65" i="8"/>
  <c r="G65" i="8"/>
  <c r="G56" i="23"/>
  <c r="F56" i="23"/>
  <c r="G65" i="23"/>
  <c r="F65" i="23"/>
  <c r="G58" i="23"/>
  <c r="F58" i="23"/>
  <c r="F48" i="26"/>
  <c r="G48" i="26"/>
  <c r="F56" i="26"/>
  <c r="G56" i="26"/>
  <c r="F55" i="26"/>
  <c r="G55" i="26"/>
  <c r="G65" i="26"/>
  <c r="F65" i="26"/>
  <c r="F62" i="12"/>
  <c r="G62" i="12"/>
  <c r="F64" i="12"/>
  <c r="G64" i="12"/>
  <c r="G59" i="12"/>
  <c r="F59" i="12"/>
  <c r="F40" i="6"/>
  <c r="G40" i="6"/>
  <c r="G59" i="6"/>
  <c r="F59" i="6"/>
  <c r="G50" i="6"/>
  <c r="F50" i="6"/>
  <c r="F48" i="6"/>
  <c r="G48" i="6"/>
  <c r="G53" i="6"/>
  <c r="F53" i="6"/>
  <c r="G39" i="6"/>
  <c r="F39" i="6"/>
  <c r="G42" i="6"/>
  <c r="F42" i="6"/>
  <c r="F56" i="6"/>
  <c r="G56" i="6"/>
  <c r="G61" i="6"/>
  <c r="F61" i="6"/>
  <c r="G47" i="6"/>
  <c r="F47" i="6"/>
  <c r="G49" i="6"/>
  <c r="F49" i="6"/>
  <c r="G46" i="6"/>
  <c r="F46" i="6"/>
  <c r="F60" i="6"/>
  <c r="G60" i="6"/>
  <c r="G57" i="6"/>
  <c r="F57" i="6"/>
  <c r="G54" i="6"/>
  <c r="F54" i="6"/>
  <c r="G43" i="6"/>
  <c r="F43" i="6"/>
  <c r="G65" i="6"/>
  <c r="F65" i="6"/>
  <c r="G62" i="6"/>
  <c r="F62" i="6"/>
  <c r="G51" i="6"/>
  <c r="F51" i="6"/>
  <c r="G45" i="6"/>
  <c r="F45" i="6"/>
  <c r="G58" i="6"/>
  <c r="F58" i="6"/>
  <c r="F64" i="6"/>
  <c r="G64" i="6"/>
  <c r="F44" i="6"/>
  <c r="G44" i="6"/>
  <c r="G55" i="6"/>
  <c r="F55" i="6"/>
  <c r="G41" i="6"/>
  <c r="F41" i="6"/>
  <c r="G38" i="6"/>
  <c r="F38" i="6"/>
  <c r="F52" i="6"/>
  <c r="G52" i="6"/>
  <c r="G63" i="6"/>
  <c r="F63" i="6"/>
  <c r="G51" i="5"/>
  <c r="G40" i="5"/>
  <c r="F40" i="5"/>
  <c r="G54" i="5"/>
  <c r="F54" i="5"/>
  <c r="G45" i="5"/>
  <c r="F45" i="5"/>
  <c r="G55" i="5"/>
  <c r="F55" i="5"/>
  <c r="F49" i="5"/>
  <c r="G49" i="5"/>
  <c r="F52" i="5"/>
  <c r="G52" i="5"/>
  <c r="G64" i="5"/>
  <c r="F64" i="5"/>
  <c r="G46" i="5"/>
  <c r="F46" i="5"/>
  <c r="F41" i="5"/>
  <c r="G41" i="5"/>
  <c r="G62" i="5"/>
  <c r="F62" i="5"/>
  <c r="F65" i="5"/>
  <c r="G65" i="5"/>
  <c r="G56" i="5"/>
  <c r="F56" i="5"/>
  <c r="G61" i="5"/>
  <c r="F61" i="5"/>
  <c r="F44" i="5"/>
  <c r="G44" i="5"/>
  <c r="F58" i="5"/>
  <c r="G58" i="5"/>
  <c r="F59" i="5"/>
  <c r="G59" i="5"/>
  <c r="F57" i="5"/>
  <c r="G57" i="5"/>
  <c r="G63" i="5"/>
  <c r="F63" i="5"/>
  <c r="F42" i="5"/>
  <c r="G42" i="5"/>
  <c r="G53" i="5"/>
  <c r="F53" i="5"/>
  <c r="G39" i="5"/>
  <c r="F39" i="5"/>
  <c r="F60" i="5"/>
  <c r="G60" i="5"/>
  <c r="G47" i="5"/>
  <c r="F47" i="5"/>
  <c r="G48" i="5"/>
  <c r="F48" i="5"/>
  <c r="F50" i="5"/>
  <c r="G50" i="5"/>
  <c r="F38" i="5"/>
  <c r="G38" i="5"/>
  <c r="D19" i="4"/>
  <c r="E19" i="4"/>
  <c r="F19" i="4"/>
  <c r="I10" i="4"/>
  <c r="I13" i="4"/>
  <c r="I18" i="4"/>
  <c r="G19" i="4"/>
  <c r="H19" i="4" l="1"/>
  <c r="I19" i="4"/>
</calcChain>
</file>

<file path=xl/sharedStrings.xml><?xml version="1.0" encoding="utf-8"?>
<sst xmlns="http://schemas.openxmlformats.org/spreadsheetml/2006/main" count="755" uniqueCount="98">
  <si>
    <t>Diferencia</t>
  </si>
  <si>
    <t>TOTAL TRÁFICO PORTUARIO</t>
  </si>
  <si>
    <t>TOTAL</t>
  </si>
  <si>
    <t>%</t>
  </si>
  <si>
    <t>OTRAS MERCANCÍAS</t>
  </si>
  <si>
    <t>PESCA</t>
  </si>
  <si>
    <t>TOTAL PESCA</t>
  </si>
  <si>
    <t>AVITUALLAMIENTO</t>
  </si>
  <si>
    <t>PRODUCTOS PETROLÍFEROS</t>
  </si>
  <si>
    <t>OTROS</t>
  </si>
  <si>
    <t>TRAFICO INTERIOR</t>
  </si>
  <si>
    <t>TOTAL TRAFICO INTERIOR</t>
  </si>
  <si>
    <t>MERCANCÍAS SEGÚN SU PRESENTACIÓN</t>
  </si>
  <si>
    <t>GRANELES</t>
  </si>
  <si>
    <t>LÍQUIDOS</t>
  </si>
  <si>
    <t>SÓLIDOS</t>
  </si>
  <si>
    <t>MERCANCÍA GRAL.</t>
  </si>
  <si>
    <t>CONVENCIONAL</t>
  </si>
  <si>
    <t>EN CONTENEDORES</t>
  </si>
  <si>
    <t>OTRAS INFORMACIONES</t>
  </si>
  <si>
    <t>MERCANCÍAS</t>
  </si>
  <si>
    <t>EN TRÁNSITO</t>
  </si>
  <si>
    <t>EN CONTENEDORES EN TRÁNSITO</t>
  </si>
  <si>
    <t>TRÁFICO RO-RO</t>
  </si>
  <si>
    <t>TOTAL TRÁFICO RO-RO</t>
  </si>
  <si>
    <t>CONTENEDORES (TEU)</t>
  </si>
  <si>
    <t>TOTAL CONTENEDORES (TEU)</t>
  </si>
  <si>
    <t>ENTRADAS-SALIDAS NACIONAL</t>
  </si>
  <si>
    <t>IMPORT-EXPORT EXTERIOR</t>
  </si>
  <si>
    <t>NACIONAL Y EXTERIOR</t>
  </si>
  <si>
    <t>PASAJEROS</t>
  </si>
  <si>
    <t>REG. TRANSPORTE Y DE CRUCERO (nº)</t>
  </si>
  <si>
    <t>DE CRUCERO (nº)</t>
  </si>
  <si>
    <t>VEHÍCULOS</t>
  </si>
  <si>
    <t>EN RÉGIMEN DE PASAJE</t>
  </si>
  <si>
    <t>BUQUES MERCANTES</t>
  </si>
  <si>
    <t>TOTAL BUQUES MERCANTES</t>
  </si>
  <si>
    <t>UDS. ARQUEO BRUTO (G.T.)</t>
  </si>
  <si>
    <t>NÚMERO DE CRUCEROS</t>
  </si>
  <si>
    <t>00. RESUMEN GENERAL DEL TRÁFICO PORTUARIO</t>
  </si>
  <si>
    <t>Acumulado desde Enero</t>
  </si>
  <si>
    <t>Variación</t>
  </si>
  <si>
    <t>CONCEPTO</t>
  </si>
  <si>
    <t>Var. (%)</t>
  </si>
  <si>
    <t>A CORUÑA</t>
  </si>
  <si>
    <t>ALICANTE</t>
  </si>
  <si>
    <t>ALMERIA</t>
  </si>
  <si>
    <t>AVILES</t>
  </si>
  <si>
    <t>BAHIA DE ALGECIRAS</t>
  </si>
  <si>
    <t>BAHIA DE CADIZ</t>
  </si>
  <si>
    <t>BALEARES</t>
  </si>
  <si>
    <t>BARCELONA</t>
  </si>
  <si>
    <t>BILBAO</t>
  </si>
  <si>
    <t>CARTAGENA</t>
  </si>
  <si>
    <t>CASTELLON</t>
  </si>
  <si>
    <t>CEUTA</t>
  </si>
  <si>
    <t>FERROL-SAN CIBRAO</t>
  </si>
  <si>
    <t>GIJON</t>
  </si>
  <si>
    <t>HUELVA</t>
  </si>
  <si>
    <t>LAS PALMAS</t>
  </si>
  <si>
    <t>MALAGA</t>
  </si>
  <si>
    <t>MARIN Y RIA DE PONTEVEDRA</t>
  </si>
  <si>
    <t>MELILLA</t>
  </si>
  <si>
    <t>MOTRIL</t>
  </si>
  <si>
    <t>PASAIA</t>
  </si>
  <si>
    <t>SANTA CRUZ DE TENERIFE</t>
  </si>
  <si>
    <t>SANTANDER</t>
  </si>
  <si>
    <t>SEVILLA</t>
  </si>
  <si>
    <t>TARRAGONA</t>
  </si>
  <si>
    <t>VALENCIA</t>
  </si>
  <si>
    <t>VIGO</t>
  </si>
  <si>
    <t>VILAGARCIA</t>
  </si>
  <si>
    <t xml:space="preserve">Total </t>
  </si>
  <si>
    <r>
      <t>Autoridad Portuaria</t>
    </r>
    <r>
      <rPr>
        <b/>
        <sz val="10"/>
        <color theme="1"/>
        <rFont val="Calibri"/>
        <family val="2"/>
        <scheme val="minor"/>
      </rPr>
      <t xml:space="preserve"> </t>
    </r>
  </si>
  <si>
    <t>1. TRAFICO PORTUARIO   (Toneladas)</t>
  </si>
  <si>
    <t>1.1. MERCANCÍAS SEGÚN SU FORMA DE PRESENTACIÓN</t>
  </si>
  <si>
    <t xml:space="preserve">  (Toneladas)</t>
  </si>
  <si>
    <t>2. GRANELES LÍQUIDOS  (Toneladas)</t>
  </si>
  <si>
    <t>3. GRANELES SÓLIDOS  (Toneladas)</t>
  </si>
  <si>
    <t>4. MERCANCÍA GENERAL (Toneladas)</t>
  </si>
  <si>
    <t>5. PESCA  (Toneladas)</t>
  </si>
  <si>
    <t>6. AVITUALLAMIENTO  (Toneladas)</t>
  </si>
  <si>
    <t>7. MERCANCÍAS EN TRÁNSITO (Toneladas)</t>
  </si>
  <si>
    <t>7.1. MERCANCÍAS EN CONTENEDORES EN TRÁNSITO (Toneladas)</t>
  </si>
  <si>
    <t>8. MERCANCÍAS EN CONTENEDORES (Toneladas)</t>
  </si>
  <si>
    <t>9. TRÁFICO  RO-RO (Toneladas)</t>
  </si>
  <si>
    <t>10. CONTENEDORES (TEUS)</t>
  </si>
  <si>
    <t>10.1. CONTENEDORES EN TRÁNSITO (TEUS)</t>
  </si>
  <si>
    <t>11. PASAJEROS EN RÉGIMEN DE TRANSPORTE Y DE CRUCERO (Nº)</t>
  </si>
  <si>
    <t>11.1. PASAJEROS DE CRUCERO (Nº)</t>
  </si>
  <si>
    <t>11.2. VEHICULOS DE TURISMO EN RÉGIMEN DE PASAJE (Nº)</t>
  </si>
  <si>
    <t>12.1. BUQUES MERCANTES (Nº)</t>
  </si>
  <si>
    <t>12.2. BUQUES MERCANTES (Unidades de arqueo bruto)</t>
  </si>
  <si>
    <t>12.3. CRUCEROS (Nº)</t>
  </si>
  <si>
    <t>10.2. CONTENEDORES ENTRADA-SALIDA NACIONAL (TEUS)</t>
  </si>
  <si>
    <t>10.3. CONTENEDORES IMPORTACIÓN-EXPORTACIÓN EXTERIOR (TEUS)</t>
  </si>
  <si>
    <t>10.4. CONTENEDORES NACIONAL Y EXTERIOR (TEUS)</t>
  </si>
  <si>
    <t>Mes Julio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</si>
</sst>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1" x14ac:knownFonts="1">
    <font>
      <sz val="11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b/>
      <sz val="9"/>
      <color rgb="FF363636"/>
      <name val="Calibri"/>
      <family val="2"/>
      <scheme val="minor"/>
    </font>
    <font>
      <sz val="9"/>
      <color theme="1"/>
      <name val="Calibri"/>
      <family val="2"/>
      <scheme val="minor"/>
    </font>
    <font>
      <sz val="9"/>
      <color rgb="FF363636"/>
      <name val="Calibri"/>
      <family val="2"/>
      <scheme val="minor"/>
    </font>
    <font>
      <b/>
      <sz val="16"/>
      <color rgb="FF004080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0"/>
      <color rgb="FF363636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6"/>
      <color rgb="FF004080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sz val="9"/>
      <color rgb="FF363636"/>
      <name val="Calibri"/>
      <family val="2"/>
      <scheme val="minor"/>
    </font>
    <font>
      <b/>
      <sz val="9"/>
      <color rgb="FF363636"/>
      <name val="Calibri"/>
      <family val="2"/>
      <scheme val="minor"/>
    </font>
  </fonts>
  <fills count="38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5F5F5"/>
        <bgColor indexed="64"/>
      </patternFill>
    </fill>
    <fill>
      <patternFill patternType="solid">
        <fgColor rgb="FFC0D79B"/>
        <bgColor indexed="64"/>
      </patternFill>
    </fill>
    <fill>
      <patternFill patternType="solid">
        <fgColor rgb="FFEBF1DE"/>
        <bgColor indexed="64"/>
      </patternFill>
    </fill>
    <fill>
      <patternFill patternType="solid">
        <fgColor rgb="FFC4D79B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9">
    <border>
      <left/>
      <right/>
      <top/>
      <bottom/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  <border>
      <left style="thin">
        <color rgb="FFC0C0C0"/>
      </left>
      <right style="thin">
        <color rgb="FFC0C0C0"/>
      </right>
      <top style="thin">
        <color rgb="FFC0C0C0"/>
      </top>
      <bottom/>
      <diagonal/>
    </border>
    <border>
      <left style="thin">
        <color rgb="FFC0C0C0"/>
      </left>
      <right style="thin">
        <color rgb="FFC0C0C0"/>
      </right>
      <top/>
      <bottom/>
      <diagonal/>
    </border>
    <border>
      <left style="thin">
        <color rgb="FFC0C0C0"/>
      </left>
      <right style="thin">
        <color rgb="FFC0C0C0"/>
      </right>
      <top/>
      <bottom style="thin">
        <color rgb="FFC0C0C0"/>
      </bottom>
      <diagonal/>
    </border>
    <border>
      <left/>
      <right/>
      <top/>
      <bottom style="thin">
        <color rgb="FFC0C0C0"/>
      </bottom>
      <diagonal/>
    </border>
    <border>
      <left/>
      <right style="thin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/>
      <bottom/>
      <diagonal/>
    </border>
    <border>
      <left style="thin">
        <color rgb="FFFFFFFF"/>
      </left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9" fillId="0" borderId="0" applyNumberFormat="0" applyFill="0" applyBorder="0" applyAlignment="0" applyProtection="0"/>
    <xf numFmtId="0" fontId="10" fillId="0" borderId="10" applyNumberFormat="0" applyFill="0" applyAlignment="0" applyProtection="0"/>
    <xf numFmtId="0" fontId="11" fillId="0" borderId="11" applyNumberFormat="0" applyFill="0" applyAlignment="0" applyProtection="0"/>
    <xf numFmtId="0" fontId="12" fillId="0" borderId="12" applyNumberFormat="0" applyFill="0" applyAlignment="0" applyProtection="0"/>
    <xf numFmtId="0" fontId="12" fillId="0" borderId="0" applyNumberFormat="0" applyFill="0" applyBorder="0" applyAlignment="0" applyProtection="0"/>
    <xf numFmtId="0" fontId="13" fillId="7" borderId="0" applyNumberFormat="0" applyBorder="0" applyAlignment="0" applyProtection="0"/>
    <xf numFmtId="0" fontId="14" fillId="8" borderId="0" applyNumberFormat="0" applyBorder="0" applyAlignment="0" applyProtection="0"/>
    <xf numFmtId="0" fontId="15" fillId="9" borderId="0" applyNumberFormat="0" applyBorder="0" applyAlignment="0" applyProtection="0"/>
    <xf numFmtId="0" fontId="16" fillId="10" borderId="13" applyNumberFormat="0" applyAlignment="0" applyProtection="0"/>
    <xf numFmtId="0" fontId="17" fillId="11" borderId="14" applyNumberFormat="0" applyAlignment="0" applyProtection="0"/>
    <xf numFmtId="0" fontId="18" fillId="11" borderId="13" applyNumberFormat="0" applyAlignment="0" applyProtection="0"/>
    <xf numFmtId="0" fontId="19" fillId="0" borderId="15" applyNumberFormat="0" applyFill="0" applyAlignment="0" applyProtection="0"/>
    <xf numFmtId="0" fontId="20" fillId="12" borderId="16" applyNumberFormat="0" applyAlignment="0" applyProtection="0"/>
    <xf numFmtId="0" fontId="21" fillId="0" borderId="0" applyNumberFormat="0" applyFill="0" applyBorder="0" applyAlignment="0" applyProtection="0"/>
    <xf numFmtId="0" fontId="8" fillId="13" borderId="17" applyNumberFormat="0" applyFont="0" applyAlignment="0" applyProtection="0"/>
    <xf numFmtId="0" fontId="22" fillId="0" borderId="0" applyNumberFormat="0" applyFill="0" applyBorder="0" applyAlignment="0" applyProtection="0"/>
    <xf numFmtId="0" fontId="23" fillId="0" borderId="18" applyNumberFormat="0" applyFill="0" applyAlignment="0" applyProtection="0"/>
    <xf numFmtId="0" fontId="24" fillId="14" borderId="0" applyNumberFormat="0" applyBorder="0" applyAlignment="0" applyProtection="0"/>
    <xf numFmtId="0" fontId="8" fillId="15" borderId="0" applyNumberFormat="0" applyBorder="0" applyAlignment="0" applyProtection="0"/>
    <xf numFmtId="0" fontId="8" fillId="16" borderId="0" applyNumberFormat="0" applyBorder="0" applyAlignment="0" applyProtection="0"/>
    <xf numFmtId="0" fontId="8" fillId="17" borderId="0" applyNumberFormat="0" applyBorder="0" applyAlignment="0" applyProtection="0"/>
    <xf numFmtId="0" fontId="24" fillId="18" borderId="0" applyNumberFormat="0" applyBorder="0" applyAlignment="0" applyProtection="0"/>
    <xf numFmtId="0" fontId="8" fillId="19" borderId="0" applyNumberFormat="0" applyBorder="0" applyAlignment="0" applyProtection="0"/>
    <xf numFmtId="0" fontId="8" fillId="20" borderId="0" applyNumberFormat="0" applyBorder="0" applyAlignment="0" applyProtection="0"/>
    <xf numFmtId="0" fontId="8" fillId="21" borderId="0" applyNumberFormat="0" applyBorder="0" applyAlignment="0" applyProtection="0"/>
    <xf numFmtId="0" fontId="24" fillId="22" borderId="0" applyNumberFormat="0" applyBorder="0" applyAlignment="0" applyProtection="0"/>
    <xf numFmtId="0" fontId="8" fillId="23" borderId="0" applyNumberFormat="0" applyBorder="0" applyAlignment="0" applyProtection="0"/>
    <xf numFmtId="0" fontId="8" fillId="24" borderId="0" applyNumberFormat="0" applyBorder="0" applyAlignment="0" applyProtection="0"/>
    <xf numFmtId="0" fontId="8" fillId="25" borderId="0" applyNumberFormat="0" applyBorder="0" applyAlignment="0" applyProtection="0"/>
    <xf numFmtId="0" fontId="24" fillId="26" borderId="0" applyNumberFormat="0" applyBorder="0" applyAlignment="0" applyProtection="0"/>
    <xf numFmtId="0" fontId="8" fillId="27" borderId="0" applyNumberFormat="0" applyBorder="0" applyAlignment="0" applyProtection="0"/>
    <xf numFmtId="0" fontId="8" fillId="28" borderId="0" applyNumberFormat="0" applyBorder="0" applyAlignment="0" applyProtection="0"/>
    <xf numFmtId="0" fontId="8" fillId="29" borderId="0" applyNumberFormat="0" applyBorder="0" applyAlignment="0" applyProtection="0"/>
    <xf numFmtId="0" fontId="24" fillId="30" borderId="0" applyNumberFormat="0" applyBorder="0" applyAlignment="0" applyProtection="0"/>
    <xf numFmtId="0" fontId="8" fillId="31" borderId="0" applyNumberFormat="0" applyBorder="0" applyAlignment="0" applyProtection="0"/>
    <xf numFmtId="0" fontId="8" fillId="32" borderId="0" applyNumberFormat="0" applyBorder="0" applyAlignment="0" applyProtection="0"/>
    <xf numFmtId="0" fontId="8" fillId="33" borderId="0" applyNumberFormat="0" applyBorder="0" applyAlignment="0" applyProtection="0"/>
    <xf numFmtId="0" fontId="24" fillId="34" borderId="0" applyNumberFormat="0" applyBorder="0" applyAlignment="0" applyProtection="0"/>
    <xf numFmtId="0" fontId="8" fillId="35" borderId="0" applyNumberFormat="0" applyBorder="0" applyAlignment="0" applyProtection="0"/>
    <xf numFmtId="0" fontId="8" fillId="36" borderId="0" applyNumberFormat="0" applyBorder="0" applyAlignment="0" applyProtection="0"/>
    <xf numFmtId="0" fontId="8" fillId="37" borderId="0" applyNumberFormat="0" applyBorder="0" applyAlignment="0" applyProtection="0"/>
  </cellStyleXfs>
  <cellXfs count="82">
    <xf numFmtId="0" fontId="0" fillId="0" borderId="0" xfId="0"/>
    <xf numFmtId="4" fontId="0" fillId="0" borderId="0" xfId="0" applyNumberFormat="1"/>
    <xf numFmtId="0" fontId="5" fillId="0" borderId="0" xfId="0" applyFont="1"/>
    <xf numFmtId="0" fontId="5" fillId="0" borderId="0" xfId="0" applyFont="1" applyAlignment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7" fillId="6" borderId="9" xfId="0" applyFont="1" applyFill="1" applyBorder="1" applyAlignment="1">
      <alignment horizontal="center"/>
    </xf>
    <xf numFmtId="0" fontId="2" fillId="2" borderId="9" xfId="0" applyFont="1" applyFill="1" applyBorder="1" applyAlignment="1">
      <alignment horizontal="left"/>
    </xf>
    <xf numFmtId="3" fontId="4" fillId="2" borderId="9" xfId="0" applyNumberFormat="1" applyFont="1" applyFill="1" applyBorder="1" applyAlignment="1">
      <alignment horizontal="right"/>
    </xf>
    <xf numFmtId="4" fontId="4" fillId="2" borderId="9" xfId="0" applyNumberFormat="1" applyFont="1" applyFill="1" applyBorder="1" applyAlignment="1">
      <alignment horizontal="right"/>
    </xf>
    <xf numFmtId="0" fontId="2" fillId="5" borderId="9" xfId="0" applyFont="1" applyFill="1" applyBorder="1" applyAlignment="1">
      <alignment horizontal="left"/>
    </xf>
    <xf numFmtId="3" fontId="4" fillId="5" borderId="9" xfId="0" applyNumberFormat="1" applyFont="1" applyFill="1" applyBorder="1" applyAlignment="1">
      <alignment horizontal="right"/>
    </xf>
    <xf numFmtId="4" fontId="4" fillId="5" borderId="9" xfId="0" applyNumberFormat="1" applyFont="1" applyFill="1" applyBorder="1" applyAlignment="1">
      <alignment horizontal="right"/>
    </xf>
    <xf numFmtId="0" fontId="1" fillId="6" borderId="9" xfId="0" applyFont="1" applyFill="1" applyBorder="1" applyAlignment="1">
      <alignment horizontal="left"/>
    </xf>
    <xf numFmtId="3" fontId="1" fillId="6" borderId="9" xfId="0" applyNumberFormat="1" applyFont="1" applyFill="1" applyBorder="1" applyAlignment="1">
      <alignment horizontal="right"/>
    </xf>
    <xf numFmtId="4" fontId="1" fillId="6" borderId="9" xfId="0" applyNumberFormat="1" applyFont="1" applyFill="1" applyBorder="1" applyAlignment="1">
      <alignment horizontal="right"/>
    </xf>
    <xf numFmtId="4" fontId="3" fillId="5" borderId="9" xfId="0" applyNumberFormat="1" applyFont="1" applyFill="1" applyBorder="1" applyAlignment="1">
      <alignment horizontal="right"/>
    </xf>
    <xf numFmtId="4" fontId="3" fillId="2" borderId="9" xfId="0" applyNumberFormat="1" applyFont="1" applyFill="1" applyBorder="1" applyAlignment="1">
      <alignment horizontal="right"/>
    </xf>
    <xf numFmtId="3" fontId="4" fillId="2" borderId="9" xfId="0" applyNumberFormat="1" applyFont="1" applyFill="1" applyBorder="1" applyAlignment="1">
      <alignment horizontal="right" vertical="center"/>
    </xf>
    <xf numFmtId="3" fontId="4" fillId="5" borderId="9" xfId="0" applyNumberFormat="1" applyFont="1" applyFill="1" applyBorder="1" applyAlignment="1">
      <alignment horizontal="right" vertical="center"/>
    </xf>
    <xf numFmtId="3" fontId="4" fillId="2" borderId="9" xfId="0" applyNumberFormat="1" applyFont="1" applyFill="1" applyBorder="1" applyAlignment="1">
      <alignment horizontal="right" vertical="center"/>
    </xf>
    <xf numFmtId="3" fontId="4" fillId="5" borderId="9" xfId="0" applyNumberFormat="1" applyFont="1" applyFill="1" applyBorder="1" applyAlignment="1">
      <alignment horizontal="right" vertical="center"/>
    </xf>
    <xf numFmtId="3" fontId="4" fillId="2" borderId="9" xfId="0" applyNumberFormat="1" applyFont="1" applyFill="1" applyBorder="1" applyAlignment="1">
      <alignment horizontal="right" vertical="center"/>
    </xf>
    <xf numFmtId="3" fontId="4" fillId="5" borderId="9" xfId="0" applyNumberFormat="1" applyFont="1" applyFill="1" applyBorder="1" applyAlignment="1">
      <alignment horizontal="right" vertical="center"/>
    </xf>
    <xf numFmtId="3" fontId="4" fillId="2" borderId="9" xfId="0" applyNumberFormat="1" applyFont="1" applyFill="1" applyBorder="1" applyAlignment="1">
      <alignment horizontal="right" vertical="center"/>
    </xf>
    <xf numFmtId="3" fontId="4" fillId="5" borderId="9" xfId="0" applyNumberFormat="1" applyFont="1" applyFill="1" applyBorder="1" applyAlignment="1">
      <alignment horizontal="right" vertical="center"/>
    </xf>
    <xf numFmtId="3" fontId="4" fillId="2" borderId="9" xfId="0" applyNumberFormat="1" applyFont="1" applyFill="1" applyBorder="1" applyAlignment="1">
      <alignment horizontal="right" vertical="center"/>
    </xf>
    <xf numFmtId="3" fontId="4" fillId="5" borderId="9" xfId="0" applyNumberFormat="1" applyFont="1" applyFill="1" applyBorder="1" applyAlignment="1">
      <alignment horizontal="right" vertical="center"/>
    </xf>
    <xf numFmtId="3" fontId="4" fillId="2" borderId="9" xfId="0" applyNumberFormat="1" applyFont="1" applyFill="1" applyBorder="1" applyAlignment="1">
      <alignment horizontal="right" vertical="center"/>
    </xf>
    <xf numFmtId="3" fontId="4" fillId="5" borderId="9" xfId="0" applyNumberFormat="1" applyFont="1" applyFill="1" applyBorder="1" applyAlignment="1">
      <alignment horizontal="right" vertical="center"/>
    </xf>
    <xf numFmtId="3" fontId="4" fillId="2" borderId="9" xfId="0" applyNumberFormat="1" applyFont="1" applyFill="1" applyBorder="1" applyAlignment="1">
      <alignment horizontal="right" vertical="center"/>
    </xf>
    <xf numFmtId="3" fontId="4" fillId="5" borderId="9" xfId="0" applyNumberFormat="1" applyFont="1" applyFill="1" applyBorder="1" applyAlignment="1">
      <alignment horizontal="right" vertical="center"/>
    </xf>
    <xf numFmtId="3" fontId="4" fillId="2" borderId="9" xfId="0" applyNumberFormat="1" applyFont="1" applyFill="1" applyBorder="1" applyAlignment="1">
      <alignment horizontal="right" vertical="center"/>
    </xf>
    <xf numFmtId="3" fontId="4" fillId="5" borderId="9" xfId="0" applyNumberFormat="1" applyFont="1" applyFill="1" applyBorder="1" applyAlignment="1">
      <alignment horizontal="right" vertical="center"/>
    </xf>
    <xf numFmtId="3" fontId="4" fillId="2" borderId="9" xfId="0" applyNumberFormat="1" applyFont="1" applyFill="1" applyBorder="1" applyAlignment="1">
      <alignment horizontal="right" vertical="center"/>
    </xf>
    <xf numFmtId="3" fontId="4" fillId="5" borderId="9" xfId="0" applyNumberFormat="1" applyFont="1" applyFill="1" applyBorder="1" applyAlignment="1">
      <alignment horizontal="right" vertical="center"/>
    </xf>
    <xf numFmtId="3" fontId="4" fillId="2" borderId="9" xfId="0" applyNumberFormat="1" applyFont="1" applyFill="1" applyBorder="1" applyAlignment="1">
      <alignment horizontal="right" vertical="center"/>
    </xf>
    <xf numFmtId="3" fontId="4" fillId="5" borderId="9" xfId="0" applyNumberFormat="1" applyFont="1" applyFill="1" applyBorder="1" applyAlignment="1">
      <alignment horizontal="right" vertical="center"/>
    </xf>
    <xf numFmtId="14" fontId="1" fillId="0" borderId="0" xfId="0" applyNumberFormat="1" applyFont="1" applyAlignment="1">
      <alignment horizontal="right"/>
    </xf>
    <xf numFmtId="0" fontId="24" fillId="0" borderId="8" xfId="0" applyFont="1" applyBorder="1"/>
    <xf numFmtId="3" fontId="24" fillId="0" borderId="0" xfId="0" applyNumberFormat="1" applyFont="1"/>
    <xf numFmtId="0" fontId="24" fillId="0" borderId="0" xfId="0" applyFont="1"/>
    <xf numFmtId="0" fontId="24" fillId="0" borderId="6" xfId="0" applyFont="1" applyBorder="1"/>
    <xf numFmtId="0" fontId="24" fillId="0" borderId="7" xfId="0" applyFont="1" applyBorder="1"/>
    <xf numFmtId="0" fontId="0" fillId="0" borderId="0" xfId="0" applyFont="1"/>
    <xf numFmtId="0" fontId="0" fillId="0" borderId="6" xfId="0" applyFont="1" applyBorder="1"/>
    <xf numFmtId="0" fontId="0" fillId="0" borderId="7" xfId="0" applyFont="1" applyBorder="1"/>
    <xf numFmtId="0" fontId="0" fillId="0" borderId="8" xfId="0" applyFont="1" applyBorder="1"/>
    <xf numFmtId="0" fontId="6" fillId="6" borderId="9" xfId="0" applyFont="1" applyFill="1" applyBorder="1" applyAlignment="1">
      <alignment horizontal="center"/>
    </xf>
    <xf numFmtId="0" fontId="0" fillId="0" borderId="9" xfId="0" applyBorder="1" applyAlignment="1">
      <alignment horizontal="center"/>
    </xf>
    <xf numFmtId="0" fontId="7" fillId="6" borderId="9" xfId="0" applyFont="1" applyFill="1" applyBorder="1" applyAlignment="1">
      <alignment horizontal="left" vertical="center"/>
    </xf>
    <xf numFmtId="0" fontId="0" fillId="0" borderId="9" xfId="0" applyBorder="1" applyAlignment="1"/>
    <xf numFmtId="0" fontId="25" fillId="0" borderId="0" xfId="0" applyFont="1"/>
    <xf numFmtId="0" fontId="26" fillId="0" borderId="0" xfId="0" applyFont="1" applyAlignment="1"/>
    <xf numFmtId="0" fontId="27" fillId="0" borderId="0" xfId="0" applyFont="1"/>
    <xf numFmtId="14" fontId="28" fillId="0" borderId="0" xfId="0" applyNumberFormat="1" applyFont="1" applyAlignment="1">
      <alignment horizontal="right"/>
    </xf>
    <xf numFmtId="0" fontId="25" fillId="4" borderId="0" xfId="0" applyFont="1" applyFill="1" applyAlignment="1">
      <alignment horizontal="center" vertical="center"/>
    </xf>
    <xf numFmtId="0" fontId="25" fillId="0" borderId="0" xfId="0" applyFont="1" applyAlignment="1"/>
    <xf numFmtId="0" fontId="25" fillId="4" borderId="5" xfId="0" applyFont="1" applyFill="1" applyBorder="1" applyAlignment="1">
      <alignment horizontal="center"/>
    </xf>
    <xf numFmtId="0" fontId="25" fillId="0" borderId="5" xfId="0" applyFont="1" applyBorder="1" applyAlignment="1">
      <alignment horizontal="center"/>
    </xf>
    <xf numFmtId="0" fontId="25" fillId="0" borderId="5" xfId="0" applyFont="1" applyBorder="1" applyAlignment="1"/>
    <xf numFmtId="0" fontId="29" fillId="4" borderId="1" xfId="0" applyFont="1" applyFill="1" applyBorder="1" applyAlignment="1">
      <alignment horizontal="center"/>
    </xf>
    <xf numFmtId="0" fontId="29" fillId="2" borderId="2" xfId="0" applyFont="1" applyFill="1" applyBorder="1" applyAlignment="1">
      <alignment horizontal="center" vertical="center"/>
    </xf>
    <xf numFmtId="0" fontId="29" fillId="2" borderId="1" xfId="0" applyFont="1" applyFill="1" applyBorder="1" applyAlignment="1">
      <alignment horizontal="left"/>
    </xf>
    <xf numFmtId="3" fontId="29" fillId="2" borderId="1" xfId="0" applyNumberFormat="1" applyFont="1" applyFill="1" applyBorder="1" applyAlignment="1">
      <alignment horizontal="right"/>
    </xf>
    <xf numFmtId="4" fontId="29" fillId="2" borderId="1" xfId="0" applyNumberFormat="1" applyFont="1" applyFill="1" applyBorder="1" applyAlignment="1">
      <alignment horizontal="right"/>
    </xf>
    <xf numFmtId="0" fontId="29" fillId="2" borderId="3" xfId="0" applyFont="1" applyFill="1" applyBorder="1" applyAlignment="1">
      <alignment horizontal="center" vertical="center"/>
    </xf>
    <xf numFmtId="0" fontId="29" fillId="2" borderId="4" xfId="0" applyFont="1" applyFill="1" applyBorder="1" applyAlignment="1">
      <alignment horizontal="center" vertical="center"/>
    </xf>
    <xf numFmtId="0" fontId="30" fillId="3" borderId="1" xfId="0" applyFont="1" applyFill="1" applyBorder="1" applyAlignment="1">
      <alignment horizontal="center" vertical="center"/>
    </xf>
    <xf numFmtId="0" fontId="29" fillId="5" borderId="1" xfId="0" applyFont="1" applyFill="1" applyBorder="1" applyAlignment="1">
      <alignment horizontal="center"/>
    </xf>
    <xf numFmtId="3" fontId="30" fillId="5" borderId="1" xfId="0" applyNumberFormat="1" applyFont="1" applyFill="1" applyBorder="1" applyAlignment="1">
      <alignment horizontal="right"/>
    </xf>
    <xf numFmtId="4" fontId="30" fillId="5" borderId="1" xfId="0" applyNumberFormat="1" applyFont="1" applyFill="1" applyBorder="1" applyAlignment="1">
      <alignment horizontal="right"/>
    </xf>
    <xf numFmtId="0" fontId="29" fillId="2" borderId="1" xfId="0" applyFont="1" applyFill="1" applyBorder="1" applyAlignment="1">
      <alignment horizontal="center" vertical="center"/>
    </xf>
    <xf numFmtId="0" fontId="25" fillId="0" borderId="0" xfId="0" applyFont="1" applyAlignment="1">
      <alignment horizontal="center" vertical="center"/>
    </xf>
    <xf numFmtId="0" fontId="25" fillId="4" borderId="0" xfId="0" applyFont="1" applyFill="1" applyAlignment="1">
      <alignment horizontal="center" vertical="center"/>
    </xf>
    <xf numFmtId="0" fontId="29" fillId="4" borderId="1" xfId="0" applyFont="1" applyFill="1" applyBorder="1" applyAlignment="1">
      <alignment horizontal="right"/>
    </xf>
    <xf numFmtId="3" fontId="30" fillId="4" borderId="1" xfId="0" applyNumberFormat="1" applyFont="1" applyFill="1" applyBorder="1" applyAlignment="1">
      <alignment horizontal="right"/>
    </xf>
    <xf numFmtId="4" fontId="30" fillId="4" borderId="1" xfId="0" applyNumberFormat="1" applyFont="1" applyFill="1" applyBorder="1" applyAlignment="1">
      <alignment horizontal="right"/>
    </xf>
    <xf numFmtId="4" fontId="25" fillId="0" borderId="0" xfId="0" applyNumberFormat="1" applyFont="1"/>
    <xf numFmtId="0" fontId="29" fillId="2" borderId="4" xfId="0" applyFont="1" applyFill="1" applyBorder="1" applyAlignment="1">
      <alignment horizontal="center"/>
    </xf>
    <xf numFmtId="0" fontId="29" fillId="2" borderId="4" xfId="0" applyFont="1" applyFill="1" applyBorder="1" applyAlignment="1">
      <alignment horizontal="left"/>
    </xf>
  </cellXfs>
  <cellStyles count="42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o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customXml" Target="../customXml/item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customXml" Target="../customXml/item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calcChain" Target="calcChain.xml"/><Relationship Id="rId30" Type="http://schemas.openxmlformats.org/officeDocument/2006/relationships/customXml" Target="../customXml/item3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5.xml.rels><?xml version="1.0" encoding="UTF-8" standalone="yes"?>
<Relationships xmlns="http://schemas.openxmlformats.org/package/2006/relationships"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_rels/chart6.xml.rels><?xml version="1.0" encoding="UTF-8" standalone="yes"?>
<Relationships xmlns="http://schemas.openxmlformats.org/package/2006/relationships"><Relationship Id="rId2" Type="http://schemas.microsoft.com/office/2011/relationships/chartColorStyle" Target="colors6.xml"/><Relationship Id="rId1" Type="http://schemas.microsoft.com/office/2011/relationships/chartStyle" Target="style6.xml"/></Relationships>
</file>

<file path=xl/charts/_rels/chart7.xml.rels><?xml version="1.0" encoding="UTF-8" standalone="yes"?>
<Relationships xmlns="http://schemas.openxmlformats.org/package/2006/relationships"><Relationship Id="rId2" Type="http://schemas.microsoft.com/office/2011/relationships/chartColorStyle" Target="colors7.xml"/><Relationship Id="rId1" Type="http://schemas.microsoft.com/office/2011/relationships/chartStyle" Target="style7.xml"/></Relationships>
</file>

<file path=xl/charts/_rels/chart8.xml.rels><?xml version="1.0" encoding="UTF-8" standalone="yes"?>
<Relationships xmlns="http://schemas.openxmlformats.org/package/2006/relationships"><Relationship Id="rId2" Type="http://schemas.microsoft.com/office/2011/relationships/chartColorStyle" Target="colors8.xml"/><Relationship Id="rId1" Type="http://schemas.microsoft.com/office/2011/relationships/chartStyle" Target="style8.xml"/></Relationships>
</file>

<file path=xl/charts/_rels/chart9.xml.rels><?xml version="1.0" encoding="UTF-8" standalone="yes"?>
<Relationships xmlns="http://schemas.openxmlformats.org/package/2006/relationships"><Relationship Id="rId2" Type="http://schemas.microsoft.com/office/2011/relationships/chartColorStyle" Target="colors9.xml"/><Relationship Id="rId1" Type="http://schemas.microsoft.com/office/2011/relationships/chartStyle" Target="style9.xml"/></Relationships>
</file>

<file path=xl/charts/_rels/chart10.xml.rels><?xml version="1.0" encoding="UTF-8" standalone="yes"?>
<Relationships xmlns="http://schemas.openxmlformats.org/package/2006/relationships"><Relationship Id="rId2" Type="http://schemas.microsoft.com/office/2011/relationships/chartColorStyle" Target="colors10.xml"/><Relationship Id="rId1" Type="http://schemas.microsoft.com/office/2011/relationships/chartStyle" Target="style10.xml"/></Relationships>
</file>

<file path=xl/charts/_rels/chart11.xml.rels><?xml version="1.0" encoding="UTF-8" standalone="yes"?>
<Relationships xmlns="http://schemas.openxmlformats.org/package/2006/relationships"><Relationship Id="rId2" Type="http://schemas.microsoft.com/office/2011/relationships/chartColorStyle" Target="colors11.xml"/><Relationship Id="rId1" Type="http://schemas.microsoft.com/office/2011/relationships/chartStyle" Target="style11.xml"/></Relationships>
</file>

<file path=xl/charts/_rels/chart12.xml.rels><?xml version="1.0" encoding="UTF-8" standalone="yes"?>
<Relationships xmlns="http://schemas.openxmlformats.org/package/2006/relationships"><Relationship Id="rId2" Type="http://schemas.microsoft.com/office/2011/relationships/chartColorStyle" Target="colors12.xml"/><Relationship Id="rId1" Type="http://schemas.microsoft.com/office/2011/relationships/chartStyle" Target="style12.xml"/></Relationships>
</file>

<file path=xl/charts/_rels/chart13.xml.rels><?xml version="1.0" encoding="UTF-8" standalone="yes"?>
<Relationships xmlns="http://schemas.openxmlformats.org/package/2006/relationships"><Relationship Id="rId2" Type="http://schemas.microsoft.com/office/2011/relationships/chartColorStyle" Target="colors13.xml"/><Relationship Id="rId1" Type="http://schemas.microsoft.com/office/2011/relationships/chartStyle" Target="style13.xml"/></Relationships>
</file>

<file path=xl/charts/_rels/chart14.xml.rels><?xml version="1.0" encoding="UTF-8" standalone="yes"?>
<Relationships xmlns="http://schemas.openxmlformats.org/package/2006/relationships"><Relationship Id="rId2" Type="http://schemas.microsoft.com/office/2011/relationships/chartColorStyle" Target="colors14.xml"/><Relationship Id="rId1" Type="http://schemas.microsoft.com/office/2011/relationships/chartStyle" Target="style14.xml"/></Relationships>
</file>

<file path=xl/charts/_rels/chart15.xml.rels><?xml version="1.0" encoding="UTF-8" standalone="yes"?>
<Relationships xmlns="http://schemas.openxmlformats.org/package/2006/relationships"><Relationship Id="rId2" Type="http://schemas.microsoft.com/office/2011/relationships/chartColorStyle" Target="colors15.xml"/><Relationship Id="rId1" Type="http://schemas.microsoft.com/office/2011/relationships/chartStyle" Target="style15.xml"/></Relationships>
</file>

<file path=xl/charts/_rels/chart16.xml.rels><?xml version="1.0" encoding="UTF-8" standalone="yes"?>
<Relationships xmlns="http://schemas.openxmlformats.org/package/2006/relationships"><Relationship Id="rId2" Type="http://schemas.microsoft.com/office/2011/relationships/chartColorStyle" Target="colors16.xml"/><Relationship Id="rId1" Type="http://schemas.microsoft.com/office/2011/relationships/chartStyle" Target="style16.xml"/></Relationships>
</file>

<file path=xl/charts/_rels/chart17.xml.rels><?xml version="1.0" encoding="UTF-8" standalone="yes"?>
<Relationships xmlns="http://schemas.openxmlformats.org/package/2006/relationships"><Relationship Id="rId2" Type="http://schemas.microsoft.com/office/2011/relationships/chartColorStyle" Target="colors17.xml"/><Relationship Id="rId1" Type="http://schemas.microsoft.com/office/2011/relationships/chartStyle" Target="style17.xml"/></Relationships>
</file>

<file path=xl/charts/_rels/chart18.xml.rels><?xml version="1.0" encoding="UTF-8" standalone="yes"?>
<Relationships xmlns="http://schemas.openxmlformats.org/package/2006/relationships"><Relationship Id="rId2" Type="http://schemas.microsoft.com/office/2011/relationships/chartColorStyle" Target="colors18.xml"/><Relationship Id="rId1" Type="http://schemas.microsoft.com/office/2011/relationships/chartStyle" Target="style18.xml"/></Relationships>
</file>

<file path=xl/charts/_rels/chart19.xml.rels><?xml version="1.0" encoding="UTF-8" standalone="yes"?>
<Relationships xmlns="http://schemas.openxmlformats.org/package/2006/relationships"><Relationship Id="rId2" Type="http://schemas.microsoft.com/office/2011/relationships/chartColorStyle" Target="colors19.xml"/><Relationship Id="rId1" Type="http://schemas.microsoft.com/office/2011/relationships/chartStyle" Target="style19.xml"/></Relationships>
</file>

<file path=xl/charts/_rels/chart20.xml.rels><?xml version="1.0" encoding="UTF-8" standalone="yes"?>
<Relationships xmlns="http://schemas.openxmlformats.org/package/2006/relationships"><Relationship Id="rId2" Type="http://schemas.microsoft.com/office/2011/relationships/chartColorStyle" Target="colors20.xml"/><Relationship Id="rId1" Type="http://schemas.microsoft.com/office/2011/relationships/chartStyle" Target="style20.xml"/></Relationships>
</file>

<file path=xl/charts/_rels/chart21.xml.rels><?xml version="1.0" encoding="UTF-8" standalone="yes"?>
<Relationships xmlns="http://schemas.openxmlformats.org/package/2006/relationships"><Relationship Id="rId2" Type="http://schemas.microsoft.com/office/2011/relationships/chartColorStyle" Target="colors21.xml"/><Relationship Id="rId1" Type="http://schemas.microsoft.com/office/2011/relationships/chartStyle" Target="style21.xml"/></Relationships>
</file>

<file path=xl/charts/_rels/chart22.xml.rels><?xml version="1.0" encoding="UTF-8" standalone="yes"?>
<Relationships xmlns="http://schemas.openxmlformats.org/package/2006/relationships"><Relationship Id="rId2" Type="http://schemas.microsoft.com/office/2011/relationships/chartColorStyle" Target="colors22.xml"/><Relationship Id="rId1" Type="http://schemas.microsoft.com/office/2011/relationships/chartStyle" Target="style2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Tráfico portuario (Toneladas)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'Total tráfico'!$F$37</c:f>
              <c:strCache>
                <c:ptCount val="1"/>
                <c:pt idx="0">
                  <c:v>2011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'Total tráfico'!$E$38:$E$47</c:f>
              <c:strCache>
                <c:ptCount val="10"/>
                <c:pt idx="0">
                  <c:v>BAHIA DE ALGECIRAS</c:v>
                </c:pt>
                <c:pt idx="1">
                  <c:v>VALENCIA</c:v>
                </c:pt>
                <c:pt idx="2">
                  <c:v>BARCELONA</c:v>
                </c:pt>
                <c:pt idx="3">
                  <c:v>BILBAO</c:v>
                </c:pt>
                <c:pt idx="4">
                  <c:v>TARRAGONA</c:v>
                </c:pt>
                <c:pt idx="5">
                  <c:v>LAS PALMAS</c:v>
                </c:pt>
                <c:pt idx="6">
                  <c:v>HUELVA</c:v>
                </c:pt>
                <c:pt idx="7">
                  <c:v>CARTAGENA</c:v>
                </c:pt>
                <c:pt idx="8">
                  <c:v>GIJON</c:v>
                </c:pt>
                <c:pt idx="9">
                  <c:v>SANTA CRUZ DE TENERIFE</c:v>
                </c:pt>
              </c:strCache>
            </c:strRef>
          </c:cat>
          <c:val>
            <c:numRef>
              <c:f>'Total tráfico'!$F$38:$F$47</c:f>
              <c:numCache>
                <c:formatCode>General</c:formatCode>
                <c:ptCount val="10"/>
                <c:pt idx="0">
                  <c:v>43735014</c:v>
                </c:pt>
                <c:pt idx="1">
                  <c:v>37937989</c:v>
                </c:pt>
                <c:pt idx="2">
                  <c:v>26372757</c:v>
                </c:pt>
                <c:pt idx="3">
                  <c:v>19764779</c:v>
                </c:pt>
                <c:pt idx="4">
                  <c:v>17859958</c:v>
                </c:pt>
                <c:pt idx="5">
                  <c:v>13982937</c:v>
                </c:pt>
                <c:pt idx="6">
                  <c:v>13417729</c:v>
                </c:pt>
                <c:pt idx="7">
                  <c:v>11900375</c:v>
                </c:pt>
                <c:pt idx="8">
                  <c:v>8807035</c:v>
                </c:pt>
                <c:pt idx="9">
                  <c:v>8222286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79A-4DD9-ABCB-3A443D124121}"/>
            </c:ext>
          </c:extLst>
        </c:ser>
        <c:ser>
          <c:idx val="1"/>
          <c:order val="1"/>
          <c:tx>
            <c:strRef>
              <c:f>'Total tráfico'!$G$37</c:f>
              <c:strCache>
                <c:ptCount val="1"/>
                <c:pt idx="0">
                  <c:v>2010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'Total tráfico'!$E$38:$E$47</c:f>
              <c:strCache>
                <c:ptCount val="10"/>
                <c:pt idx="0">
                  <c:v>BAHIA DE ALGECIRAS</c:v>
                </c:pt>
                <c:pt idx="1">
                  <c:v>VALENCIA</c:v>
                </c:pt>
                <c:pt idx="2">
                  <c:v>BARCELONA</c:v>
                </c:pt>
                <c:pt idx="3">
                  <c:v>BILBAO</c:v>
                </c:pt>
                <c:pt idx="4">
                  <c:v>TARRAGONA</c:v>
                </c:pt>
                <c:pt idx="5">
                  <c:v>LAS PALMAS</c:v>
                </c:pt>
                <c:pt idx="6">
                  <c:v>HUELVA</c:v>
                </c:pt>
                <c:pt idx="7">
                  <c:v>CARTAGENA</c:v>
                </c:pt>
                <c:pt idx="8">
                  <c:v>GIJON</c:v>
                </c:pt>
                <c:pt idx="9">
                  <c:v>SANTA CRUZ DE TENERIFE</c:v>
                </c:pt>
              </c:strCache>
            </c:strRef>
          </c:cat>
          <c:val>
            <c:numRef>
              <c:f>'Total tráfico'!$G$38:$G$47</c:f>
              <c:numCache>
                <c:formatCode>General</c:formatCode>
                <c:ptCount val="10"/>
                <c:pt idx="0">
                  <c:v>39644439</c:v>
                </c:pt>
                <c:pt idx="1">
                  <c:v>35941381</c:v>
                </c:pt>
                <c:pt idx="2">
                  <c:v>24873868</c:v>
                </c:pt>
                <c:pt idx="3">
                  <c:v>19162702</c:v>
                </c:pt>
                <c:pt idx="4">
                  <c:v>18858548</c:v>
                </c:pt>
                <c:pt idx="5">
                  <c:v>12806200</c:v>
                </c:pt>
                <c:pt idx="6">
                  <c:v>11706592</c:v>
                </c:pt>
                <c:pt idx="7">
                  <c:v>10967943</c:v>
                </c:pt>
                <c:pt idx="8">
                  <c:v>8988079</c:v>
                </c:pt>
                <c:pt idx="9">
                  <c:v>9151988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379A-4DD9-ABCB-3A443D12412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Total presentación (Toneladas)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'Total presentación'!$F$37</c:f>
              <c:strCache>
                <c:ptCount val="1"/>
                <c:pt idx="0">
                  <c:v>2011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'Total presentación'!$E$38:$E$47</c:f>
              <c:strCache>
                <c:ptCount val="10"/>
                <c:pt idx="0">
                  <c:v>BAHIA DE ALGECIRAS</c:v>
                </c:pt>
                <c:pt idx="1">
                  <c:v>VALENCIA</c:v>
                </c:pt>
                <c:pt idx="2">
                  <c:v>BARCELONA</c:v>
                </c:pt>
                <c:pt idx="3">
                  <c:v>BILBAO</c:v>
                </c:pt>
                <c:pt idx="4">
                  <c:v>TARRAGONA</c:v>
                </c:pt>
                <c:pt idx="5">
                  <c:v>HUELVA</c:v>
                </c:pt>
                <c:pt idx="6">
                  <c:v>LAS PALMAS</c:v>
                </c:pt>
                <c:pt idx="7">
                  <c:v>CARTAGENA</c:v>
                </c:pt>
                <c:pt idx="8">
                  <c:v>GIJON</c:v>
                </c:pt>
                <c:pt idx="9">
                  <c:v>CASTELLON</c:v>
                </c:pt>
              </c:strCache>
            </c:strRef>
          </c:cat>
          <c:val>
            <c:numRef>
              <c:f>'Total presentación'!$F$38:$F$47</c:f>
              <c:numCache>
                <c:formatCode>General</c:formatCode>
                <c:ptCount val="10"/>
                <c:pt idx="0">
                  <c:v>40348263</c:v>
                </c:pt>
                <c:pt idx="1">
                  <c:v>37781365</c:v>
                </c:pt>
                <c:pt idx="2">
                  <c:v>25749456</c:v>
                </c:pt>
                <c:pt idx="3">
                  <c:v>19560235</c:v>
                </c:pt>
                <c:pt idx="4">
                  <c:v>17786992</c:v>
                </c:pt>
                <c:pt idx="5">
                  <c:v>13290444</c:v>
                </c:pt>
                <c:pt idx="6">
                  <c:v>12551386</c:v>
                </c:pt>
                <c:pt idx="7">
                  <c:v>11863880</c:v>
                </c:pt>
                <c:pt idx="8">
                  <c:v>8742246</c:v>
                </c:pt>
                <c:pt idx="9">
                  <c:v>7861529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5E1-459E-A8B3-CE9EBB1860E4}"/>
            </c:ext>
          </c:extLst>
        </c:ser>
        <c:ser>
          <c:idx val="1"/>
          <c:order val="1"/>
          <c:tx>
            <c:strRef>
              <c:f>'Total presentación'!$G$37</c:f>
              <c:strCache>
                <c:ptCount val="1"/>
                <c:pt idx="0">
                  <c:v>2010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'Total presentación'!$E$38:$E$47</c:f>
              <c:strCache>
                <c:ptCount val="10"/>
                <c:pt idx="0">
                  <c:v>BAHIA DE ALGECIRAS</c:v>
                </c:pt>
                <c:pt idx="1">
                  <c:v>VALENCIA</c:v>
                </c:pt>
                <c:pt idx="2">
                  <c:v>BARCELONA</c:v>
                </c:pt>
                <c:pt idx="3">
                  <c:v>BILBAO</c:v>
                </c:pt>
                <c:pt idx="4">
                  <c:v>TARRAGONA</c:v>
                </c:pt>
                <c:pt idx="5">
                  <c:v>HUELVA</c:v>
                </c:pt>
                <c:pt idx="6">
                  <c:v>LAS PALMAS</c:v>
                </c:pt>
                <c:pt idx="7">
                  <c:v>CARTAGENA</c:v>
                </c:pt>
                <c:pt idx="8">
                  <c:v>GIJON</c:v>
                </c:pt>
                <c:pt idx="9">
                  <c:v>CASTELLON</c:v>
                </c:pt>
              </c:strCache>
            </c:strRef>
          </c:cat>
          <c:val>
            <c:numRef>
              <c:f>'Total presentación'!$G$38:$G$47</c:f>
              <c:numCache>
                <c:formatCode>General</c:formatCode>
                <c:ptCount val="10"/>
                <c:pt idx="0">
                  <c:v>37136388</c:v>
                </c:pt>
                <c:pt idx="1">
                  <c:v>35783639</c:v>
                </c:pt>
                <c:pt idx="2">
                  <c:v>24354622</c:v>
                </c:pt>
                <c:pt idx="3">
                  <c:v>18532252</c:v>
                </c:pt>
                <c:pt idx="4">
                  <c:v>18762309</c:v>
                </c:pt>
                <c:pt idx="5">
                  <c:v>11320689</c:v>
                </c:pt>
                <c:pt idx="6">
                  <c:v>11563084</c:v>
                </c:pt>
                <c:pt idx="7">
                  <c:v>10935079</c:v>
                </c:pt>
                <c:pt idx="8">
                  <c:v>8911894</c:v>
                </c:pt>
                <c:pt idx="9">
                  <c:v>6801881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75E1-459E-A8B3-CE9EBB1860E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 orientation="portrait"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Graneles líquidos (Toneladas)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Líquidos!$F$37</c:f>
              <c:strCache>
                <c:ptCount val="1"/>
                <c:pt idx="0">
                  <c:v>2011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Líquidos!$E$38:$E$47</c:f>
              <c:strCache>
                <c:ptCount val="10"/>
                <c:pt idx="0">
                  <c:v>BAHIA DE ALGECIRAS</c:v>
                </c:pt>
                <c:pt idx="1">
                  <c:v>BILBAO</c:v>
                </c:pt>
                <c:pt idx="2">
                  <c:v>HUELVA</c:v>
                </c:pt>
                <c:pt idx="3">
                  <c:v>TARRAGONA</c:v>
                </c:pt>
                <c:pt idx="4">
                  <c:v>CARTAGENA</c:v>
                </c:pt>
                <c:pt idx="5">
                  <c:v>BARCELONA</c:v>
                </c:pt>
                <c:pt idx="6">
                  <c:v>CASTELLON</c:v>
                </c:pt>
                <c:pt idx="7">
                  <c:v>A CORUÑA</c:v>
                </c:pt>
                <c:pt idx="8">
                  <c:v>SANTA CRUZ DE TENERIFE</c:v>
                </c:pt>
                <c:pt idx="9">
                  <c:v>LAS PALMAS</c:v>
                </c:pt>
              </c:strCache>
            </c:strRef>
          </c:cat>
          <c:val>
            <c:numRef>
              <c:f>Líquidos!$F$38:$F$47</c:f>
              <c:numCache>
                <c:formatCode>General</c:formatCode>
                <c:ptCount val="10"/>
                <c:pt idx="0">
                  <c:v>13779877</c:v>
                </c:pt>
                <c:pt idx="1">
                  <c:v>11178278</c:v>
                </c:pt>
                <c:pt idx="2">
                  <c:v>11104410</c:v>
                </c:pt>
                <c:pt idx="3">
                  <c:v>10535350</c:v>
                </c:pt>
                <c:pt idx="4">
                  <c:v>9317818</c:v>
                </c:pt>
                <c:pt idx="5">
                  <c:v>6399146</c:v>
                </c:pt>
                <c:pt idx="6">
                  <c:v>4691296</c:v>
                </c:pt>
                <c:pt idx="7">
                  <c:v>4328279</c:v>
                </c:pt>
                <c:pt idx="8">
                  <c:v>4085171</c:v>
                </c:pt>
                <c:pt idx="9">
                  <c:v>2879736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02A-46CA-97B5-FA985AE11B74}"/>
            </c:ext>
          </c:extLst>
        </c:ser>
        <c:ser>
          <c:idx val="1"/>
          <c:order val="1"/>
          <c:tx>
            <c:strRef>
              <c:f>Líquidos!$G$37</c:f>
              <c:strCache>
                <c:ptCount val="1"/>
                <c:pt idx="0">
                  <c:v>2010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Líquidos!$E$38:$E$47</c:f>
              <c:strCache>
                <c:ptCount val="10"/>
                <c:pt idx="0">
                  <c:v>BAHIA DE ALGECIRAS</c:v>
                </c:pt>
                <c:pt idx="1">
                  <c:v>BILBAO</c:v>
                </c:pt>
                <c:pt idx="2">
                  <c:v>HUELVA</c:v>
                </c:pt>
                <c:pt idx="3">
                  <c:v>TARRAGONA</c:v>
                </c:pt>
                <c:pt idx="4">
                  <c:v>CARTAGENA</c:v>
                </c:pt>
                <c:pt idx="5">
                  <c:v>BARCELONA</c:v>
                </c:pt>
                <c:pt idx="6">
                  <c:v>CASTELLON</c:v>
                </c:pt>
                <c:pt idx="7">
                  <c:v>A CORUÑA</c:v>
                </c:pt>
                <c:pt idx="8">
                  <c:v>SANTA CRUZ DE TENERIFE</c:v>
                </c:pt>
                <c:pt idx="9">
                  <c:v>LAS PALMAS</c:v>
                </c:pt>
              </c:strCache>
            </c:strRef>
          </c:cat>
          <c:val>
            <c:numRef>
              <c:f>Líquidos!$G$38:$G$47</c:f>
              <c:numCache>
                <c:formatCode>General</c:formatCode>
                <c:ptCount val="10"/>
                <c:pt idx="0">
                  <c:v>10810918</c:v>
                </c:pt>
                <c:pt idx="1">
                  <c:v>10846056</c:v>
                </c:pt>
                <c:pt idx="2">
                  <c:v>8603095</c:v>
                </c:pt>
                <c:pt idx="3">
                  <c:v>11493840</c:v>
                </c:pt>
                <c:pt idx="4">
                  <c:v>8871780</c:v>
                </c:pt>
                <c:pt idx="5">
                  <c:v>6581938</c:v>
                </c:pt>
                <c:pt idx="6">
                  <c:v>4245806</c:v>
                </c:pt>
                <c:pt idx="7">
                  <c:v>4395836</c:v>
                </c:pt>
                <c:pt idx="8">
                  <c:v>4593280</c:v>
                </c:pt>
                <c:pt idx="9">
                  <c:v>2672815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F02A-46CA-97B5-FA985AE11B7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Graneles sólidos (Toneladas)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Sólidos!$F$37</c:f>
              <c:strCache>
                <c:ptCount val="1"/>
                <c:pt idx="0">
                  <c:v>2011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Sólidos!$E$38:$E$47</c:f>
              <c:strCache>
                <c:ptCount val="10"/>
                <c:pt idx="0">
                  <c:v>GIJON</c:v>
                </c:pt>
                <c:pt idx="1">
                  <c:v>TARRAGONA</c:v>
                </c:pt>
                <c:pt idx="2">
                  <c:v>FERROL-SAN CIBRAO</c:v>
                </c:pt>
                <c:pt idx="3">
                  <c:v>BILBAO</c:v>
                </c:pt>
                <c:pt idx="4">
                  <c:v>ALMERIA</c:v>
                </c:pt>
                <c:pt idx="5">
                  <c:v>BARCELONA</c:v>
                </c:pt>
                <c:pt idx="6">
                  <c:v>AVILES</c:v>
                </c:pt>
                <c:pt idx="7">
                  <c:v>HUELVA</c:v>
                </c:pt>
                <c:pt idx="8">
                  <c:v>CASTELLON</c:v>
                </c:pt>
                <c:pt idx="9">
                  <c:v>A CORUÑA</c:v>
                </c:pt>
              </c:strCache>
            </c:strRef>
          </c:cat>
          <c:val>
            <c:numRef>
              <c:f>Sólidos!$F$38:$F$47</c:f>
              <c:numCache>
                <c:formatCode>General</c:formatCode>
                <c:ptCount val="10"/>
                <c:pt idx="0">
                  <c:v>7355270</c:v>
                </c:pt>
                <c:pt idx="1">
                  <c:v>5059836</c:v>
                </c:pt>
                <c:pt idx="2">
                  <c:v>4716416</c:v>
                </c:pt>
                <c:pt idx="3">
                  <c:v>2670179</c:v>
                </c:pt>
                <c:pt idx="4">
                  <c:v>2187747</c:v>
                </c:pt>
                <c:pt idx="5">
                  <c:v>2067850</c:v>
                </c:pt>
                <c:pt idx="6">
                  <c:v>2032596</c:v>
                </c:pt>
                <c:pt idx="7">
                  <c:v>1986802</c:v>
                </c:pt>
                <c:pt idx="8">
                  <c:v>1960340</c:v>
                </c:pt>
                <c:pt idx="9">
                  <c:v>1940685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C34-4FD4-B80C-40E62E1296FC}"/>
            </c:ext>
          </c:extLst>
        </c:ser>
        <c:ser>
          <c:idx val="1"/>
          <c:order val="1"/>
          <c:tx>
            <c:strRef>
              <c:f>Sólidos!$G$37</c:f>
              <c:strCache>
                <c:ptCount val="1"/>
                <c:pt idx="0">
                  <c:v>2010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Sólidos!$E$38:$E$47</c:f>
              <c:strCache>
                <c:ptCount val="10"/>
                <c:pt idx="0">
                  <c:v>GIJON</c:v>
                </c:pt>
                <c:pt idx="1">
                  <c:v>TARRAGONA</c:v>
                </c:pt>
                <c:pt idx="2">
                  <c:v>FERROL-SAN CIBRAO</c:v>
                </c:pt>
                <c:pt idx="3">
                  <c:v>BILBAO</c:v>
                </c:pt>
                <c:pt idx="4">
                  <c:v>ALMERIA</c:v>
                </c:pt>
                <c:pt idx="5">
                  <c:v>BARCELONA</c:v>
                </c:pt>
                <c:pt idx="6">
                  <c:v>AVILES</c:v>
                </c:pt>
                <c:pt idx="7">
                  <c:v>HUELVA</c:v>
                </c:pt>
                <c:pt idx="8">
                  <c:v>CASTELLON</c:v>
                </c:pt>
                <c:pt idx="9">
                  <c:v>A CORUÑA</c:v>
                </c:pt>
              </c:strCache>
            </c:strRef>
          </c:cat>
          <c:val>
            <c:numRef>
              <c:f>Sólidos!$G$38:$G$47</c:f>
              <c:numCache>
                <c:formatCode>General</c:formatCode>
                <c:ptCount val="10"/>
                <c:pt idx="0">
                  <c:v>7650679</c:v>
                </c:pt>
                <c:pt idx="1">
                  <c:v>5111260</c:v>
                </c:pt>
                <c:pt idx="2">
                  <c:v>4702544</c:v>
                </c:pt>
                <c:pt idx="3">
                  <c:v>2557360</c:v>
                </c:pt>
                <c:pt idx="4">
                  <c:v>1681163</c:v>
                </c:pt>
                <c:pt idx="5">
                  <c:v>1912312</c:v>
                </c:pt>
                <c:pt idx="6">
                  <c:v>1608259</c:v>
                </c:pt>
                <c:pt idx="7">
                  <c:v>2577274</c:v>
                </c:pt>
                <c:pt idx="8">
                  <c:v>1598725</c:v>
                </c:pt>
                <c:pt idx="9">
                  <c:v>1893947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5C34-4FD4-B80C-40E62E1296F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Mercancía general (Toneladas)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'Mercancía general'!$F$37</c:f>
              <c:strCache>
                <c:ptCount val="1"/>
                <c:pt idx="0">
                  <c:v>2011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'Mercancía general'!$E$38:$E$47</c:f>
              <c:strCache>
                <c:ptCount val="10"/>
                <c:pt idx="0">
                  <c:v>VALENCIA</c:v>
                </c:pt>
                <c:pt idx="1">
                  <c:v>BAHIA DE ALGECIRAS</c:v>
                </c:pt>
                <c:pt idx="2">
                  <c:v>BARCELONA</c:v>
                </c:pt>
                <c:pt idx="3">
                  <c:v>LAS PALMAS</c:v>
                </c:pt>
                <c:pt idx="4">
                  <c:v>BILBAO</c:v>
                </c:pt>
                <c:pt idx="5">
                  <c:v>BALEARES</c:v>
                </c:pt>
                <c:pt idx="6">
                  <c:v>SANTA CRUZ DE TENERIFE</c:v>
                </c:pt>
                <c:pt idx="7">
                  <c:v>TARRAGONA</c:v>
                </c:pt>
                <c:pt idx="8">
                  <c:v>VIGO</c:v>
                </c:pt>
                <c:pt idx="9">
                  <c:v>SEVILLA</c:v>
                </c:pt>
              </c:strCache>
            </c:strRef>
          </c:cat>
          <c:val>
            <c:numRef>
              <c:f>'Mercancía general'!$F$38:$F$47</c:f>
              <c:numCache>
                <c:formatCode>General</c:formatCode>
                <c:ptCount val="10"/>
                <c:pt idx="0">
                  <c:v>33554263</c:v>
                </c:pt>
                <c:pt idx="1">
                  <c:v>25921121</c:v>
                </c:pt>
                <c:pt idx="2">
                  <c:v>17282460</c:v>
                </c:pt>
                <c:pt idx="3">
                  <c:v>9328645</c:v>
                </c:pt>
                <c:pt idx="4">
                  <c:v>5711778</c:v>
                </c:pt>
                <c:pt idx="5">
                  <c:v>4789076</c:v>
                </c:pt>
                <c:pt idx="6">
                  <c:v>3190398</c:v>
                </c:pt>
                <c:pt idx="7">
                  <c:v>2191806</c:v>
                </c:pt>
                <c:pt idx="8">
                  <c:v>2080021</c:v>
                </c:pt>
                <c:pt idx="9">
                  <c:v>1329456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59F-431E-B0D5-291BD5A0C38E}"/>
            </c:ext>
          </c:extLst>
        </c:ser>
        <c:ser>
          <c:idx val="1"/>
          <c:order val="1"/>
          <c:tx>
            <c:strRef>
              <c:f>'Mercancía general'!$G$37</c:f>
              <c:strCache>
                <c:ptCount val="1"/>
                <c:pt idx="0">
                  <c:v>2010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'Mercancía general'!$E$38:$E$47</c:f>
              <c:strCache>
                <c:ptCount val="10"/>
                <c:pt idx="0">
                  <c:v>VALENCIA</c:v>
                </c:pt>
                <c:pt idx="1">
                  <c:v>BAHIA DE ALGECIRAS</c:v>
                </c:pt>
                <c:pt idx="2">
                  <c:v>BARCELONA</c:v>
                </c:pt>
                <c:pt idx="3">
                  <c:v>LAS PALMAS</c:v>
                </c:pt>
                <c:pt idx="4">
                  <c:v>BILBAO</c:v>
                </c:pt>
                <c:pt idx="5">
                  <c:v>BALEARES</c:v>
                </c:pt>
                <c:pt idx="6">
                  <c:v>SANTA CRUZ DE TENERIFE</c:v>
                </c:pt>
                <c:pt idx="7">
                  <c:v>TARRAGONA</c:v>
                </c:pt>
                <c:pt idx="8">
                  <c:v>VIGO</c:v>
                </c:pt>
                <c:pt idx="9">
                  <c:v>SEVILLA</c:v>
                </c:pt>
              </c:strCache>
            </c:strRef>
          </c:cat>
          <c:val>
            <c:numRef>
              <c:f>'Mercancía general'!$G$38:$G$47</c:f>
              <c:numCache>
                <c:formatCode>General</c:formatCode>
                <c:ptCount val="10"/>
                <c:pt idx="0">
                  <c:v>31245472</c:v>
                </c:pt>
                <c:pt idx="1">
                  <c:v>25571383</c:v>
                </c:pt>
                <c:pt idx="2">
                  <c:v>15860372</c:v>
                </c:pt>
                <c:pt idx="3">
                  <c:v>8448535</c:v>
                </c:pt>
                <c:pt idx="4">
                  <c:v>5128836</c:v>
                </c:pt>
                <c:pt idx="5">
                  <c:v>4801259</c:v>
                </c:pt>
                <c:pt idx="6">
                  <c:v>3376166</c:v>
                </c:pt>
                <c:pt idx="7">
                  <c:v>2157209</c:v>
                </c:pt>
                <c:pt idx="8">
                  <c:v>1989685</c:v>
                </c:pt>
                <c:pt idx="9">
                  <c:v>1158483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659F-431E-B0D5-291BD5A0C38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Pesca (Toneladas)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Pesca!$F$37</c:f>
              <c:strCache>
                <c:ptCount val="1"/>
                <c:pt idx="0">
                  <c:v>2011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Pesca!$E$38:$E$47</c:f>
              <c:strCache>
                <c:ptCount val="10"/>
                <c:pt idx="0">
                  <c:v>VIGO</c:v>
                </c:pt>
                <c:pt idx="1">
                  <c:v>A CORUÑA</c:v>
                </c:pt>
                <c:pt idx="2">
                  <c:v>PASAIA</c:v>
                </c:pt>
                <c:pt idx="3">
                  <c:v>AVILES</c:v>
                </c:pt>
                <c:pt idx="4">
                  <c:v>BAHIA DE CADIZ</c:v>
                </c:pt>
                <c:pt idx="5">
                  <c:v>GIJON</c:v>
                </c:pt>
                <c:pt idx="6">
                  <c:v>SANTANDER</c:v>
                </c:pt>
                <c:pt idx="7">
                  <c:v>CASTELLON</c:v>
                </c:pt>
                <c:pt idx="8">
                  <c:v>SANTA CRUZ DE TENERIFE</c:v>
                </c:pt>
                <c:pt idx="9">
                  <c:v>ALMERIA</c:v>
                </c:pt>
              </c:strCache>
            </c:strRef>
          </c:cat>
          <c:val>
            <c:numRef>
              <c:f>Pesca!$F$38:$F$47</c:f>
              <c:numCache>
                <c:formatCode>General</c:formatCode>
                <c:ptCount val="10"/>
                <c:pt idx="0">
                  <c:v>42374</c:v>
                </c:pt>
                <c:pt idx="1">
                  <c:v>25085</c:v>
                </c:pt>
                <c:pt idx="2">
                  <c:v>13722</c:v>
                </c:pt>
                <c:pt idx="3">
                  <c:v>9644</c:v>
                </c:pt>
                <c:pt idx="4">
                  <c:v>9224</c:v>
                </c:pt>
                <c:pt idx="5">
                  <c:v>6666</c:v>
                </c:pt>
                <c:pt idx="6">
                  <c:v>4343</c:v>
                </c:pt>
                <c:pt idx="7">
                  <c:v>2694</c:v>
                </c:pt>
                <c:pt idx="8">
                  <c:v>2222</c:v>
                </c:pt>
                <c:pt idx="9">
                  <c:v>1865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263-4016-B9EB-94340867B730}"/>
            </c:ext>
          </c:extLst>
        </c:ser>
        <c:ser>
          <c:idx val="1"/>
          <c:order val="1"/>
          <c:tx>
            <c:strRef>
              <c:f>Pesca!$G$37</c:f>
              <c:strCache>
                <c:ptCount val="1"/>
                <c:pt idx="0">
                  <c:v>2010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Pesca!$E$38:$E$47</c:f>
              <c:strCache>
                <c:ptCount val="10"/>
                <c:pt idx="0">
                  <c:v>VIGO</c:v>
                </c:pt>
                <c:pt idx="1">
                  <c:v>A CORUÑA</c:v>
                </c:pt>
                <c:pt idx="2">
                  <c:v>PASAIA</c:v>
                </c:pt>
                <c:pt idx="3">
                  <c:v>AVILES</c:v>
                </c:pt>
                <c:pt idx="4">
                  <c:v>BAHIA DE CADIZ</c:v>
                </c:pt>
                <c:pt idx="5">
                  <c:v>GIJON</c:v>
                </c:pt>
                <c:pt idx="6">
                  <c:v>SANTANDER</c:v>
                </c:pt>
                <c:pt idx="7">
                  <c:v>CASTELLON</c:v>
                </c:pt>
                <c:pt idx="8">
                  <c:v>SANTA CRUZ DE TENERIFE</c:v>
                </c:pt>
                <c:pt idx="9">
                  <c:v>ALMERIA</c:v>
                </c:pt>
              </c:strCache>
            </c:strRef>
          </c:cat>
          <c:val>
            <c:numRef>
              <c:f>Pesca!$G$38:$G$47</c:f>
              <c:numCache>
                <c:formatCode>General</c:formatCode>
                <c:ptCount val="10"/>
                <c:pt idx="0">
                  <c:v>44170</c:v>
                </c:pt>
                <c:pt idx="1">
                  <c:v>25392</c:v>
                </c:pt>
                <c:pt idx="2">
                  <c:v>10898</c:v>
                </c:pt>
                <c:pt idx="3">
                  <c:v>8966</c:v>
                </c:pt>
                <c:pt idx="4">
                  <c:v>10377</c:v>
                </c:pt>
                <c:pt idx="5">
                  <c:v>7286</c:v>
                </c:pt>
                <c:pt idx="6">
                  <c:v>6489</c:v>
                </c:pt>
                <c:pt idx="7">
                  <c:v>2397</c:v>
                </c:pt>
                <c:pt idx="8">
                  <c:v>2265</c:v>
                </c:pt>
                <c:pt idx="9">
                  <c:v>1657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1263-4016-B9EB-94340867B73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Avituallamiento (Toneladas)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Avituallamiento!$F$37</c:f>
              <c:strCache>
                <c:ptCount val="1"/>
                <c:pt idx="0">
                  <c:v>2011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Avituallamiento!$E$38:$E$47</c:f>
              <c:strCache>
                <c:ptCount val="10"/>
                <c:pt idx="0">
                  <c:v>BAHIA DE ALGECIRAS</c:v>
                </c:pt>
                <c:pt idx="1">
                  <c:v>LAS PALMAS</c:v>
                </c:pt>
                <c:pt idx="2">
                  <c:v>BARCELONA</c:v>
                </c:pt>
                <c:pt idx="3">
                  <c:v>SANTA CRUZ DE TENERIFE</c:v>
                </c:pt>
                <c:pt idx="4">
                  <c:v>CEUTA</c:v>
                </c:pt>
                <c:pt idx="5">
                  <c:v>VIGO</c:v>
                </c:pt>
                <c:pt idx="6">
                  <c:v>VALENCIA</c:v>
                </c:pt>
                <c:pt idx="7">
                  <c:v>BALEARES</c:v>
                </c:pt>
                <c:pt idx="8">
                  <c:v>HUELVA</c:v>
                </c:pt>
                <c:pt idx="9">
                  <c:v>BILBAO</c:v>
                </c:pt>
              </c:strCache>
            </c:strRef>
          </c:cat>
          <c:val>
            <c:numRef>
              <c:f>Avituallamiento!$F$38:$F$47</c:f>
              <c:numCache>
                <c:formatCode>General</c:formatCode>
                <c:ptCount val="10"/>
                <c:pt idx="0">
                  <c:v>1961601</c:v>
                </c:pt>
                <c:pt idx="1">
                  <c:v>1430646</c:v>
                </c:pt>
                <c:pt idx="2">
                  <c:v>622353</c:v>
                </c:pt>
                <c:pt idx="3">
                  <c:v>530617</c:v>
                </c:pt>
                <c:pt idx="4">
                  <c:v>436364</c:v>
                </c:pt>
                <c:pt idx="5">
                  <c:v>157275</c:v>
                </c:pt>
                <c:pt idx="6">
                  <c:v>155627</c:v>
                </c:pt>
                <c:pt idx="7">
                  <c:v>139945</c:v>
                </c:pt>
                <c:pt idx="8">
                  <c:v>104824</c:v>
                </c:pt>
                <c:pt idx="9">
                  <c:v>80375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27F-4921-BEA6-888FE514062D}"/>
            </c:ext>
          </c:extLst>
        </c:ser>
        <c:ser>
          <c:idx val="1"/>
          <c:order val="1"/>
          <c:tx>
            <c:strRef>
              <c:f>Avituallamiento!$G$37</c:f>
              <c:strCache>
                <c:ptCount val="1"/>
                <c:pt idx="0">
                  <c:v>2010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Avituallamiento!$E$38:$E$47</c:f>
              <c:strCache>
                <c:ptCount val="10"/>
                <c:pt idx="0">
                  <c:v>BAHIA DE ALGECIRAS</c:v>
                </c:pt>
                <c:pt idx="1">
                  <c:v>LAS PALMAS</c:v>
                </c:pt>
                <c:pt idx="2">
                  <c:v>BARCELONA</c:v>
                </c:pt>
                <c:pt idx="3">
                  <c:v>SANTA CRUZ DE TENERIFE</c:v>
                </c:pt>
                <c:pt idx="4">
                  <c:v>CEUTA</c:v>
                </c:pt>
                <c:pt idx="5">
                  <c:v>VIGO</c:v>
                </c:pt>
                <c:pt idx="6">
                  <c:v>VALENCIA</c:v>
                </c:pt>
                <c:pt idx="7">
                  <c:v>BALEARES</c:v>
                </c:pt>
                <c:pt idx="8">
                  <c:v>HUELVA</c:v>
                </c:pt>
                <c:pt idx="9">
                  <c:v>BILBAO</c:v>
                </c:pt>
              </c:strCache>
            </c:strRef>
          </c:cat>
          <c:val>
            <c:numRef>
              <c:f>Avituallamiento!$G$38:$G$47</c:f>
              <c:numCache>
                <c:formatCode>General</c:formatCode>
                <c:ptCount val="10"/>
                <c:pt idx="0">
                  <c:v>1501014</c:v>
                </c:pt>
                <c:pt idx="1">
                  <c:v>1241228</c:v>
                </c:pt>
                <c:pt idx="2">
                  <c:v>517543</c:v>
                </c:pt>
                <c:pt idx="3">
                  <c:v>679960</c:v>
                </c:pt>
                <c:pt idx="4">
                  <c:v>378064</c:v>
                </c:pt>
                <c:pt idx="5">
                  <c:v>177176</c:v>
                </c:pt>
                <c:pt idx="6">
                  <c:v>156858</c:v>
                </c:pt>
                <c:pt idx="7">
                  <c:v>79413</c:v>
                </c:pt>
                <c:pt idx="8">
                  <c:v>84672</c:v>
                </c:pt>
                <c:pt idx="9">
                  <c:v>80033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C27F-4921-BEA6-888FE514062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Mercancías en tránsito (Toneladas)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'Mercancías tránsito'!$F$37</c:f>
              <c:strCache>
                <c:ptCount val="1"/>
                <c:pt idx="0">
                  <c:v>2011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'Mercancías tránsito'!$E$38:$E$47</c:f>
              <c:strCache>
                <c:ptCount val="10"/>
                <c:pt idx="0">
                  <c:v>BAHIA DE ALGECIRAS</c:v>
                </c:pt>
                <c:pt idx="1">
                  <c:v>VALENCIA</c:v>
                </c:pt>
                <c:pt idx="2">
                  <c:v>LAS PALMAS</c:v>
                </c:pt>
                <c:pt idx="3">
                  <c:v>BARCELONA</c:v>
                </c:pt>
                <c:pt idx="4">
                  <c:v>TARRAGONA</c:v>
                </c:pt>
                <c:pt idx="5">
                  <c:v>MALAGA</c:v>
                </c:pt>
                <c:pt idx="6">
                  <c:v>HUELVA</c:v>
                </c:pt>
                <c:pt idx="7">
                  <c:v>GIJON</c:v>
                </c:pt>
                <c:pt idx="8">
                  <c:v>SANTA CRUZ DE TENERIFE</c:v>
                </c:pt>
                <c:pt idx="9">
                  <c:v>BILBAO</c:v>
                </c:pt>
              </c:strCache>
            </c:strRef>
          </c:cat>
          <c:val>
            <c:numRef>
              <c:f>'Mercancías tránsito'!$F$38:$F$47</c:f>
              <c:numCache>
                <c:formatCode>General</c:formatCode>
                <c:ptCount val="10"/>
                <c:pt idx="0">
                  <c:v>21647865</c:v>
                </c:pt>
                <c:pt idx="1">
                  <c:v>18661795</c:v>
                </c:pt>
                <c:pt idx="2">
                  <c:v>5883106</c:v>
                </c:pt>
                <c:pt idx="3">
                  <c:v>4677980</c:v>
                </c:pt>
                <c:pt idx="4">
                  <c:v>3004548</c:v>
                </c:pt>
                <c:pt idx="5">
                  <c:v>776534</c:v>
                </c:pt>
                <c:pt idx="6">
                  <c:v>571799</c:v>
                </c:pt>
                <c:pt idx="7">
                  <c:v>459362</c:v>
                </c:pt>
                <c:pt idx="8">
                  <c:v>268239</c:v>
                </c:pt>
                <c:pt idx="9">
                  <c:v>198384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053F-40FC-8DA0-B531D75A63B7}"/>
            </c:ext>
          </c:extLst>
        </c:ser>
        <c:ser>
          <c:idx val="1"/>
          <c:order val="1"/>
          <c:tx>
            <c:strRef>
              <c:f>'Mercancías tránsito'!$G$37</c:f>
              <c:strCache>
                <c:ptCount val="1"/>
                <c:pt idx="0">
                  <c:v>2010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'Mercancías tránsito'!$E$38:$E$47</c:f>
              <c:strCache>
                <c:ptCount val="10"/>
                <c:pt idx="0">
                  <c:v>BAHIA DE ALGECIRAS</c:v>
                </c:pt>
                <c:pt idx="1">
                  <c:v>VALENCIA</c:v>
                </c:pt>
                <c:pt idx="2">
                  <c:v>LAS PALMAS</c:v>
                </c:pt>
                <c:pt idx="3">
                  <c:v>BARCELONA</c:v>
                </c:pt>
                <c:pt idx="4">
                  <c:v>TARRAGONA</c:v>
                </c:pt>
                <c:pt idx="5">
                  <c:v>MALAGA</c:v>
                </c:pt>
                <c:pt idx="6">
                  <c:v>HUELVA</c:v>
                </c:pt>
                <c:pt idx="7">
                  <c:v>GIJON</c:v>
                </c:pt>
                <c:pt idx="8">
                  <c:v>SANTA CRUZ DE TENERIFE</c:v>
                </c:pt>
                <c:pt idx="9">
                  <c:v>BILBAO</c:v>
                </c:pt>
              </c:strCache>
            </c:strRef>
          </c:cat>
          <c:val>
            <c:numRef>
              <c:f>'Mercancías tránsito'!$G$38:$G$47</c:f>
              <c:numCache>
                <c:formatCode>General</c:formatCode>
                <c:ptCount val="10"/>
                <c:pt idx="0">
                  <c:v>21637456</c:v>
                </c:pt>
                <c:pt idx="1">
                  <c:v>17361236</c:v>
                </c:pt>
                <c:pt idx="2">
                  <c:v>5092689</c:v>
                </c:pt>
                <c:pt idx="3">
                  <c:v>4111900</c:v>
                </c:pt>
                <c:pt idx="4">
                  <c:v>3852083</c:v>
                </c:pt>
                <c:pt idx="5">
                  <c:v>528456</c:v>
                </c:pt>
                <c:pt idx="6">
                  <c:v>0</c:v>
                </c:pt>
                <c:pt idx="7">
                  <c:v>377739</c:v>
                </c:pt>
                <c:pt idx="8">
                  <c:v>156964</c:v>
                </c:pt>
                <c:pt idx="9">
                  <c:v>149439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053F-40FC-8DA0-B531D75A63B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sz="1100" b="1"/>
              <a:t>Mercancías en contenedores en tránsito (Toneladas)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'Mercan. contene. tránsito'!$F$37</c:f>
              <c:strCache>
                <c:ptCount val="1"/>
                <c:pt idx="0">
                  <c:v>2011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'Mercan. contene. tránsito'!$E$38:$E$47</c:f>
              <c:strCache>
                <c:ptCount val="10"/>
                <c:pt idx="0">
                  <c:v>BAHIA DE ALGECIRAS</c:v>
                </c:pt>
                <c:pt idx="1">
                  <c:v>VALENCIA</c:v>
                </c:pt>
                <c:pt idx="2">
                  <c:v>LAS PALMAS</c:v>
                </c:pt>
                <c:pt idx="3">
                  <c:v>BARCELONA</c:v>
                </c:pt>
                <c:pt idx="4">
                  <c:v>TARRAGONA</c:v>
                </c:pt>
                <c:pt idx="5">
                  <c:v>MALAGA</c:v>
                </c:pt>
                <c:pt idx="6">
                  <c:v>SANTA CRUZ DE TENERIFE</c:v>
                </c:pt>
                <c:pt idx="7">
                  <c:v>VIGO</c:v>
                </c:pt>
                <c:pt idx="8">
                  <c:v>MARIN Y RIA DE PONTEVEDRA</c:v>
                </c:pt>
                <c:pt idx="9">
                  <c:v>BILBAO</c:v>
                </c:pt>
              </c:strCache>
            </c:strRef>
          </c:cat>
          <c:val>
            <c:numRef>
              <c:f>'Mercan. contene. tránsito'!$F$38:$F$47</c:f>
              <c:numCache>
                <c:formatCode>General</c:formatCode>
                <c:ptCount val="10"/>
                <c:pt idx="0">
                  <c:v>21480223</c:v>
                </c:pt>
                <c:pt idx="1">
                  <c:v>18625711</c:v>
                </c:pt>
                <c:pt idx="2">
                  <c:v>5572734</c:v>
                </c:pt>
                <c:pt idx="3">
                  <c:v>4508820</c:v>
                </c:pt>
                <c:pt idx="4">
                  <c:v>1018255</c:v>
                </c:pt>
                <c:pt idx="5">
                  <c:v>776534</c:v>
                </c:pt>
                <c:pt idx="6">
                  <c:v>102350</c:v>
                </c:pt>
                <c:pt idx="7">
                  <c:v>94302</c:v>
                </c:pt>
                <c:pt idx="8">
                  <c:v>33614</c:v>
                </c:pt>
                <c:pt idx="9">
                  <c:v>33347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451-4F4F-B9AC-99895B364C67}"/>
            </c:ext>
          </c:extLst>
        </c:ser>
        <c:ser>
          <c:idx val="1"/>
          <c:order val="1"/>
          <c:tx>
            <c:strRef>
              <c:f>'Mercan. contene. tránsito'!$G$37</c:f>
              <c:strCache>
                <c:ptCount val="1"/>
                <c:pt idx="0">
                  <c:v>2010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'Mercan. contene. tránsito'!$E$38:$E$47</c:f>
              <c:strCache>
                <c:ptCount val="10"/>
                <c:pt idx="0">
                  <c:v>BAHIA DE ALGECIRAS</c:v>
                </c:pt>
                <c:pt idx="1">
                  <c:v>VALENCIA</c:v>
                </c:pt>
                <c:pt idx="2">
                  <c:v>LAS PALMAS</c:v>
                </c:pt>
                <c:pt idx="3">
                  <c:v>BARCELONA</c:v>
                </c:pt>
                <c:pt idx="4">
                  <c:v>TARRAGONA</c:v>
                </c:pt>
                <c:pt idx="5">
                  <c:v>MALAGA</c:v>
                </c:pt>
                <c:pt idx="6">
                  <c:v>SANTA CRUZ DE TENERIFE</c:v>
                </c:pt>
                <c:pt idx="7">
                  <c:v>VIGO</c:v>
                </c:pt>
                <c:pt idx="8">
                  <c:v>MARIN Y RIA DE PONTEVEDRA</c:v>
                </c:pt>
                <c:pt idx="9">
                  <c:v>BILBAO</c:v>
                </c:pt>
              </c:strCache>
            </c:strRef>
          </c:cat>
          <c:val>
            <c:numRef>
              <c:f>'Mercan. contene. tránsito'!$G$38:$G$47</c:f>
              <c:numCache>
                <c:formatCode>General</c:formatCode>
                <c:ptCount val="10"/>
                <c:pt idx="0">
                  <c:v>21577795</c:v>
                </c:pt>
                <c:pt idx="1">
                  <c:v>17342759</c:v>
                </c:pt>
                <c:pt idx="2">
                  <c:v>4804922</c:v>
                </c:pt>
                <c:pt idx="3">
                  <c:v>3875919</c:v>
                </c:pt>
                <c:pt idx="4">
                  <c:v>1276610</c:v>
                </c:pt>
                <c:pt idx="5">
                  <c:v>528456</c:v>
                </c:pt>
                <c:pt idx="6">
                  <c:v>122369</c:v>
                </c:pt>
                <c:pt idx="7">
                  <c:v>89278</c:v>
                </c:pt>
                <c:pt idx="8">
                  <c:v>1872</c:v>
                </c:pt>
                <c:pt idx="9">
                  <c:v>61733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C451-4F4F-B9AC-99895B364C6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Mercancías en contenedores</a:t>
            </a:r>
            <a:r>
              <a:rPr lang="es-ES" b="1" baseline="0"/>
              <a:t> </a:t>
            </a:r>
            <a:r>
              <a:rPr lang="es-ES" b="1"/>
              <a:t>(Toneladas)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'Mercancías contenedores'!$F$37</c:f>
              <c:strCache>
                <c:ptCount val="1"/>
                <c:pt idx="0">
                  <c:v>2011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'Mercancías contenedores'!$E$38:$E$47</c:f>
              <c:strCache>
                <c:ptCount val="10"/>
                <c:pt idx="0">
                  <c:v>VALENCIA</c:v>
                </c:pt>
                <c:pt idx="1">
                  <c:v>BAHIA DE ALGECIRAS</c:v>
                </c:pt>
                <c:pt idx="2">
                  <c:v>BARCELONA</c:v>
                </c:pt>
                <c:pt idx="3">
                  <c:v>LAS PALMAS</c:v>
                </c:pt>
                <c:pt idx="4">
                  <c:v>BILBAO</c:v>
                </c:pt>
                <c:pt idx="5">
                  <c:v>TARRAGONA</c:v>
                </c:pt>
                <c:pt idx="6">
                  <c:v>SANTA CRUZ DE TENERIFE</c:v>
                </c:pt>
                <c:pt idx="7">
                  <c:v>VIGO</c:v>
                </c:pt>
                <c:pt idx="8">
                  <c:v>CASTELLON</c:v>
                </c:pt>
                <c:pt idx="9">
                  <c:v>MALAGA</c:v>
                </c:pt>
              </c:strCache>
            </c:strRef>
          </c:cat>
          <c:val>
            <c:numRef>
              <c:f>'Mercancías contenedores'!$F$38:$F$47</c:f>
              <c:numCache>
                <c:formatCode>General</c:formatCode>
                <c:ptCount val="10"/>
                <c:pt idx="0">
                  <c:v>29024808</c:v>
                </c:pt>
                <c:pt idx="1">
                  <c:v>22896863</c:v>
                </c:pt>
                <c:pt idx="2">
                  <c:v>12062917</c:v>
                </c:pt>
                <c:pt idx="3">
                  <c:v>7446163</c:v>
                </c:pt>
                <c:pt idx="4">
                  <c:v>3419127</c:v>
                </c:pt>
                <c:pt idx="5">
                  <c:v>1541768</c:v>
                </c:pt>
                <c:pt idx="6">
                  <c:v>1512214</c:v>
                </c:pt>
                <c:pt idx="7">
                  <c:v>1400174</c:v>
                </c:pt>
                <c:pt idx="8">
                  <c:v>989185</c:v>
                </c:pt>
                <c:pt idx="9">
                  <c:v>906361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899-4967-9068-882D9366204B}"/>
            </c:ext>
          </c:extLst>
        </c:ser>
        <c:ser>
          <c:idx val="1"/>
          <c:order val="1"/>
          <c:tx>
            <c:strRef>
              <c:f>'Mercancías contenedores'!$G$37</c:f>
              <c:strCache>
                <c:ptCount val="1"/>
                <c:pt idx="0">
                  <c:v>2010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'Mercancías contenedores'!$E$38:$E$47</c:f>
              <c:strCache>
                <c:ptCount val="10"/>
                <c:pt idx="0">
                  <c:v>VALENCIA</c:v>
                </c:pt>
                <c:pt idx="1">
                  <c:v>BAHIA DE ALGECIRAS</c:v>
                </c:pt>
                <c:pt idx="2">
                  <c:v>BARCELONA</c:v>
                </c:pt>
                <c:pt idx="3">
                  <c:v>LAS PALMAS</c:v>
                </c:pt>
                <c:pt idx="4">
                  <c:v>BILBAO</c:v>
                </c:pt>
                <c:pt idx="5">
                  <c:v>TARRAGONA</c:v>
                </c:pt>
                <c:pt idx="6">
                  <c:v>SANTA CRUZ DE TENERIFE</c:v>
                </c:pt>
                <c:pt idx="7">
                  <c:v>VIGO</c:v>
                </c:pt>
                <c:pt idx="8">
                  <c:v>CASTELLON</c:v>
                </c:pt>
                <c:pt idx="9">
                  <c:v>MALAGA</c:v>
                </c:pt>
              </c:strCache>
            </c:strRef>
          </c:cat>
          <c:val>
            <c:numRef>
              <c:f>'Mercancías contenedores'!$G$38:$G$47</c:f>
              <c:numCache>
                <c:formatCode>General</c:formatCode>
                <c:ptCount val="10"/>
                <c:pt idx="0">
                  <c:v>27000334</c:v>
                </c:pt>
                <c:pt idx="1">
                  <c:v>22727352</c:v>
                </c:pt>
                <c:pt idx="2">
                  <c:v>10635875</c:v>
                </c:pt>
                <c:pt idx="3">
                  <c:v>6682215</c:v>
                </c:pt>
                <c:pt idx="4">
                  <c:v>3126394</c:v>
                </c:pt>
                <c:pt idx="5">
                  <c:v>1709327</c:v>
                </c:pt>
                <c:pt idx="6">
                  <c:v>1660313</c:v>
                </c:pt>
                <c:pt idx="7">
                  <c:v>1281575</c:v>
                </c:pt>
                <c:pt idx="8">
                  <c:v>713964</c:v>
                </c:pt>
                <c:pt idx="9">
                  <c:v>613330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D899-4967-9068-882D9366204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Tráfico ro-ro (Toneladas)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'Ro-Ro'!$F$37</c:f>
              <c:strCache>
                <c:ptCount val="1"/>
                <c:pt idx="0">
                  <c:v>2011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'Ro-Ro'!$E$38:$E$47</c:f>
              <c:strCache>
                <c:ptCount val="10"/>
                <c:pt idx="0">
                  <c:v>BARCELONA</c:v>
                </c:pt>
                <c:pt idx="1">
                  <c:v>BALEARES</c:v>
                </c:pt>
                <c:pt idx="2">
                  <c:v>VALENCIA</c:v>
                </c:pt>
                <c:pt idx="3">
                  <c:v>BAHIA DE ALGECIRAS</c:v>
                </c:pt>
                <c:pt idx="4">
                  <c:v>SANTA CRUZ DE TENERIFE</c:v>
                </c:pt>
                <c:pt idx="5">
                  <c:v>LAS PALMAS</c:v>
                </c:pt>
                <c:pt idx="6">
                  <c:v>SANTANDER</c:v>
                </c:pt>
                <c:pt idx="7">
                  <c:v>VIGO</c:v>
                </c:pt>
                <c:pt idx="8">
                  <c:v>BAHIA DE CADIZ</c:v>
                </c:pt>
                <c:pt idx="9">
                  <c:v>BILBAO</c:v>
                </c:pt>
              </c:strCache>
            </c:strRef>
          </c:cat>
          <c:val>
            <c:numRef>
              <c:f>'Ro-Ro'!$F$38:$F$47</c:f>
              <c:numCache>
                <c:formatCode>General</c:formatCode>
                <c:ptCount val="10"/>
                <c:pt idx="0">
                  <c:v>5215497</c:v>
                </c:pt>
                <c:pt idx="1">
                  <c:v>4685500</c:v>
                </c:pt>
                <c:pt idx="2">
                  <c:v>3253245</c:v>
                </c:pt>
                <c:pt idx="3">
                  <c:v>2948089</c:v>
                </c:pt>
                <c:pt idx="4">
                  <c:v>1552733</c:v>
                </c:pt>
                <c:pt idx="5">
                  <c:v>1438135</c:v>
                </c:pt>
                <c:pt idx="6">
                  <c:v>800074</c:v>
                </c:pt>
                <c:pt idx="7">
                  <c:v>618611</c:v>
                </c:pt>
                <c:pt idx="8">
                  <c:v>613971</c:v>
                </c:pt>
                <c:pt idx="9">
                  <c:v>500639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ADB9-4E85-837D-76646F596D4D}"/>
            </c:ext>
          </c:extLst>
        </c:ser>
        <c:ser>
          <c:idx val="1"/>
          <c:order val="1"/>
          <c:tx>
            <c:strRef>
              <c:f>'Ro-Ro'!$G$37</c:f>
              <c:strCache>
                <c:ptCount val="1"/>
                <c:pt idx="0">
                  <c:v>2010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'Ro-Ro'!$E$38:$E$47</c:f>
              <c:strCache>
                <c:ptCount val="10"/>
                <c:pt idx="0">
                  <c:v>BARCELONA</c:v>
                </c:pt>
                <c:pt idx="1">
                  <c:v>BALEARES</c:v>
                </c:pt>
                <c:pt idx="2">
                  <c:v>VALENCIA</c:v>
                </c:pt>
                <c:pt idx="3">
                  <c:v>BAHIA DE ALGECIRAS</c:v>
                </c:pt>
                <c:pt idx="4">
                  <c:v>SANTA CRUZ DE TENERIFE</c:v>
                </c:pt>
                <c:pt idx="5">
                  <c:v>LAS PALMAS</c:v>
                </c:pt>
                <c:pt idx="6">
                  <c:v>SANTANDER</c:v>
                </c:pt>
                <c:pt idx="7">
                  <c:v>VIGO</c:v>
                </c:pt>
                <c:pt idx="8">
                  <c:v>BAHIA DE CADIZ</c:v>
                </c:pt>
                <c:pt idx="9">
                  <c:v>BILBAO</c:v>
                </c:pt>
              </c:strCache>
            </c:strRef>
          </c:cat>
          <c:val>
            <c:numRef>
              <c:f>'Ro-Ro'!$G$38:$G$47</c:f>
              <c:numCache>
                <c:formatCode>General</c:formatCode>
                <c:ptCount val="10"/>
                <c:pt idx="0">
                  <c:v>5190285</c:v>
                </c:pt>
                <c:pt idx="1">
                  <c:v>4747262</c:v>
                </c:pt>
                <c:pt idx="2">
                  <c:v>2977557</c:v>
                </c:pt>
                <c:pt idx="3">
                  <c:v>2654362</c:v>
                </c:pt>
                <c:pt idx="4">
                  <c:v>1960037</c:v>
                </c:pt>
                <c:pt idx="5">
                  <c:v>1361799</c:v>
                </c:pt>
                <c:pt idx="6">
                  <c:v>738397</c:v>
                </c:pt>
                <c:pt idx="7">
                  <c:v>605659</c:v>
                </c:pt>
                <c:pt idx="8">
                  <c:v>753581</c:v>
                </c:pt>
                <c:pt idx="9">
                  <c:v>714644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ADB9-4E85-837D-76646F596D4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Contenedores (TEUS)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TEUS!$F$37</c:f>
              <c:strCache>
                <c:ptCount val="1"/>
                <c:pt idx="0">
                  <c:v>2011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TEUS!$E$38:$E$47</c:f>
              <c:strCache>
                <c:ptCount val="10"/>
                <c:pt idx="0">
                  <c:v>VALENCIA</c:v>
                </c:pt>
                <c:pt idx="1">
                  <c:v>BAHIA DE ALGECIRAS</c:v>
                </c:pt>
                <c:pt idx="2">
                  <c:v>BARCELONA</c:v>
                </c:pt>
                <c:pt idx="3">
                  <c:v>LAS PALMAS</c:v>
                </c:pt>
                <c:pt idx="4">
                  <c:v>BILBAO</c:v>
                </c:pt>
                <c:pt idx="5">
                  <c:v>SANTA CRUZ DE TENERIFE</c:v>
                </c:pt>
                <c:pt idx="6">
                  <c:v>MALAGA</c:v>
                </c:pt>
                <c:pt idx="7">
                  <c:v>TARRAGONA</c:v>
                </c:pt>
                <c:pt idx="8">
                  <c:v>VIGO</c:v>
                </c:pt>
                <c:pt idx="9">
                  <c:v>SEVILLA</c:v>
                </c:pt>
              </c:strCache>
            </c:strRef>
          </c:cat>
          <c:val>
            <c:numRef>
              <c:f>TEUS!$F$38:$F$47</c:f>
              <c:numCache>
                <c:formatCode>General</c:formatCode>
                <c:ptCount val="10"/>
                <c:pt idx="0">
                  <c:v>2496772</c:v>
                </c:pt>
                <c:pt idx="1">
                  <c:v>1873330</c:v>
                </c:pt>
                <c:pt idx="2">
                  <c:v>1230821.5</c:v>
                </c:pt>
                <c:pt idx="3">
                  <c:v>682856</c:v>
                </c:pt>
                <c:pt idx="4">
                  <c:v>321362.25</c:v>
                </c:pt>
                <c:pt idx="5">
                  <c:v>193499</c:v>
                </c:pt>
                <c:pt idx="6">
                  <c:v>192725</c:v>
                </c:pt>
                <c:pt idx="7">
                  <c:v>133730</c:v>
                </c:pt>
                <c:pt idx="8">
                  <c:v>130526.5</c:v>
                </c:pt>
                <c:pt idx="9">
                  <c:v>95492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481-4557-896F-6DC27F5F9D57}"/>
            </c:ext>
          </c:extLst>
        </c:ser>
        <c:ser>
          <c:idx val="1"/>
          <c:order val="1"/>
          <c:tx>
            <c:strRef>
              <c:f>TEUS!$G$37</c:f>
              <c:strCache>
                <c:ptCount val="1"/>
                <c:pt idx="0">
                  <c:v>2010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TEUS!$E$38:$E$47</c:f>
              <c:strCache>
                <c:ptCount val="10"/>
                <c:pt idx="0">
                  <c:v>VALENCIA</c:v>
                </c:pt>
                <c:pt idx="1">
                  <c:v>BAHIA DE ALGECIRAS</c:v>
                </c:pt>
                <c:pt idx="2">
                  <c:v>BARCELONA</c:v>
                </c:pt>
                <c:pt idx="3">
                  <c:v>LAS PALMAS</c:v>
                </c:pt>
                <c:pt idx="4">
                  <c:v>BILBAO</c:v>
                </c:pt>
                <c:pt idx="5">
                  <c:v>SANTA CRUZ DE TENERIFE</c:v>
                </c:pt>
                <c:pt idx="6">
                  <c:v>MALAGA</c:v>
                </c:pt>
                <c:pt idx="7">
                  <c:v>TARRAGONA</c:v>
                </c:pt>
                <c:pt idx="8">
                  <c:v>VIGO</c:v>
                </c:pt>
                <c:pt idx="9">
                  <c:v>SEVILLA</c:v>
                </c:pt>
              </c:strCache>
            </c:strRef>
          </c:cat>
          <c:val>
            <c:numRef>
              <c:f>TEUS!$G$38:$G$47</c:f>
              <c:numCache>
                <c:formatCode>General</c:formatCode>
                <c:ptCount val="10"/>
                <c:pt idx="0">
                  <c:v>2358163</c:v>
                </c:pt>
                <c:pt idx="1">
                  <c:v>1739675.01</c:v>
                </c:pt>
                <c:pt idx="2">
                  <c:v>1077445.5</c:v>
                </c:pt>
                <c:pt idx="3">
                  <c:v>618597</c:v>
                </c:pt>
                <c:pt idx="4">
                  <c:v>292243.25</c:v>
                </c:pt>
                <c:pt idx="5">
                  <c:v>206505</c:v>
                </c:pt>
                <c:pt idx="6">
                  <c:v>180020</c:v>
                </c:pt>
                <c:pt idx="7">
                  <c:v>149678</c:v>
                </c:pt>
                <c:pt idx="8">
                  <c:v>125671</c:v>
                </c:pt>
                <c:pt idx="9">
                  <c:v>85227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C481-4557-896F-6DC27F5F9D5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Contenedores en tránsito (TEUS)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'TEUS tránsito'!$F$37</c:f>
              <c:strCache>
                <c:ptCount val="1"/>
                <c:pt idx="0">
                  <c:v>2011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'TEUS tránsito'!$E$38:$E$47</c:f>
              <c:strCache>
                <c:ptCount val="10"/>
                <c:pt idx="0">
                  <c:v>BAHIA DE ALGECIRAS</c:v>
                </c:pt>
                <c:pt idx="1">
                  <c:v>VALENCIA</c:v>
                </c:pt>
                <c:pt idx="2">
                  <c:v>LAS PALMAS</c:v>
                </c:pt>
                <c:pt idx="3">
                  <c:v>BARCELONA</c:v>
                </c:pt>
                <c:pt idx="4">
                  <c:v>MALAGA</c:v>
                </c:pt>
                <c:pt idx="5">
                  <c:v>TARRAGONA</c:v>
                </c:pt>
                <c:pt idx="6">
                  <c:v>SANTA CRUZ DE TENERIFE</c:v>
                </c:pt>
                <c:pt idx="7">
                  <c:v>VIGO</c:v>
                </c:pt>
                <c:pt idx="8">
                  <c:v>MARIN Y RIA DE PONTEVEDRA</c:v>
                </c:pt>
                <c:pt idx="9">
                  <c:v>BILBAO</c:v>
                </c:pt>
              </c:strCache>
            </c:strRef>
          </c:cat>
          <c:val>
            <c:numRef>
              <c:f>'TEUS tránsito'!$F$38:$F$47</c:f>
              <c:numCache>
                <c:formatCode>General</c:formatCode>
                <c:ptCount val="10"/>
                <c:pt idx="0">
                  <c:v>1743713</c:v>
                </c:pt>
                <c:pt idx="1">
                  <c:v>1241339</c:v>
                </c:pt>
                <c:pt idx="2">
                  <c:v>434048</c:v>
                </c:pt>
                <c:pt idx="3">
                  <c:v>429346</c:v>
                </c:pt>
                <c:pt idx="4">
                  <c:v>179255</c:v>
                </c:pt>
                <c:pt idx="5">
                  <c:v>85137</c:v>
                </c:pt>
                <c:pt idx="6">
                  <c:v>9689</c:v>
                </c:pt>
                <c:pt idx="7">
                  <c:v>5328</c:v>
                </c:pt>
                <c:pt idx="8">
                  <c:v>3722</c:v>
                </c:pt>
                <c:pt idx="9">
                  <c:v>2113.75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1AA-4547-B11A-9C7F57FD97E8}"/>
            </c:ext>
          </c:extLst>
        </c:ser>
        <c:ser>
          <c:idx val="1"/>
          <c:order val="1"/>
          <c:tx>
            <c:strRef>
              <c:f>'TEUS tránsito'!$G$37</c:f>
              <c:strCache>
                <c:ptCount val="1"/>
                <c:pt idx="0">
                  <c:v>2010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'TEUS tránsito'!$E$38:$E$47</c:f>
              <c:strCache>
                <c:ptCount val="10"/>
                <c:pt idx="0">
                  <c:v>BAHIA DE ALGECIRAS</c:v>
                </c:pt>
                <c:pt idx="1">
                  <c:v>VALENCIA</c:v>
                </c:pt>
                <c:pt idx="2">
                  <c:v>LAS PALMAS</c:v>
                </c:pt>
                <c:pt idx="3">
                  <c:v>BARCELONA</c:v>
                </c:pt>
                <c:pt idx="4">
                  <c:v>MALAGA</c:v>
                </c:pt>
                <c:pt idx="5">
                  <c:v>TARRAGONA</c:v>
                </c:pt>
                <c:pt idx="6">
                  <c:v>SANTA CRUZ DE TENERIFE</c:v>
                </c:pt>
                <c:pt idx="7">
                  <c:v>VIGO</c:v>
                </c:pt>
                <c:pt idx="8">
                  <c:v>MARIN Y RIA DE PONTEVEDRA</c:v>
                </c:pt>
                <c:pt idx="9">
                  <c:v>BILBAO</c:v>
                </c:pt>
              </c:strCache>
            </c:strRef>
          </c:cat>
          <c:val>
            <c:numRef>
              <c:f>'TEUS tránsito'!$G$38:$G$47</c:f>
              <c:numCache>
                <c:formatCode>General</c:formatCode>
                <c:ptCount val="10"/>
                <c:pt idx="0">
                  <c:v>1641451.5</c:v>
                </c:pt>
                <c:pt idx="1">
                  <c:v>1164147</c:v>
                </c:pt>
                <c:pt idx="2">
                  <c:v>363727</c:v>
                </c:pt>
                <c:pt idx="3">
                  <c:v>345103.5</c:v>
                </c:pt>
                <c:pt idx="4">
                  <c:v>169410</c:v>
                </c:pt>
                <c:pt idx="5">
                  <c:v>110074</c:v>
                </c:pt>
                <c:pt idx="6">
                  <c:v>8908</c:v>
                </c:pt>
                <c:pt idx="7">
                  <c:v>6178</c:v>
                </c:pt>
                <c:pt idx="8">
                  <c:v>280</c:v>
                </c:pt>
                <c:pt idx="9">
                  <c:v>3411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71AA-4547-B11A-9C7F57FD97E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sz="1300" b="1"/>
              <a:t>Contenedores entrada-salida nacional (TEUS)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'TEUS nacional'!$F$37</c:f>
              <c:strCache>
                <c:ptCount val="1"/>
                <c:pt idx="0">
                  <c:v>2011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'TEUS nacional'!$E$38:$E$47</c:f>
              <c:strCache>
                <c:ptCount val="10"/>
                <c:pt idx="0">
                  <c:v>LAS PALMAS</c:v>
                </c:pt>
                <c:pt idx="1">
                  <c:v>SANTA CRUZ DE TENERIFE</c:v>
                </c:pt>
                <c:pt idx="2">
                  <c:v>BARCELONA</c:v>
                </c:pt>
                <c:pt idx="3">
                  <c:v>VALENCIA</c:v>
                </c:pt>
                <c:pt idx="4">
                  <c:v>SEVILLA</c:v>
                </c:pt>
                <c:pt idx="5">
                  <c:v>ALICANTE</c:v>
                </c:pt>
                <c:pt idx="6">
                  <c:v>BALEARES</c:v>
                </c:pt>
                <c:pt idx="7">
                  <c:v>BILBAO</c:v>
                </c:pt>
                <c:pt idx="8">
                  <c:v>BAHIA DE CADIZ</c:v>
                </c:pt>
                <c:pt idx="9">
                  <c:v>VIGO</c:v>
                </c:pt>
              </c:strCache>
            </c:strRef>
          </c:cat>
          <c:val>
            <c:numRef>
              <c:f>'TEUS nacional'!$F$38:$F$47</c:f>
              <c:numCache>
                <c:formatCode>General</c:formatCode>
                <c:ptCount val="10"/>
                <c:pt idx="0">
                  <c:v>199683</c:v>
                </c:pt>
                <c:pt idx="1">
                  <c:v>183761</c:v>
                </c:pt>
                <c:pt idx="2">
                  <c:v>112063</c:v>
                </c:pt>
                <c:pt idx="3">
                  <c:v>88728</c:v>
                </c:pt>
                <c:pt idx="4">
                  <c:v>81887</c:v>
                </c:pt>
                <c:pt idx="5">
                  <c:v>65871</c:v>
                </c:pt>
                <c:pt idx="6">
                  <c:v>42797</c:v>
                </c:pt>
                <c:pt idx="7">
                  <c:v>25857.75</c:v>
                </c:pt>
                <c:pt idx="8">
                  <c:v>22438.5</c:v>
                </c:pt>
                <c:pt idx="9">
                  <c:v>18074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600-43F2-A078-8EF519C4833E}"/>
            </c:ext>
          </c:extLst>
        </c:ser>
        <c:ser>
          <c:idx val="1"/>
          <c:order val="1"/>
          <c:tx>
            <c:strRef>
              <c:f>'TEUS nacional'!$G$37</c:f>
              <c:strCache>
                <c:ptCount val="1"/>
                <c:pt idx="0">
                  <c:v>2010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'TEUS nacional'!$E$38:$E$47</c:f>
              <c:strCache>
                <c:ptCount val="10"/>
                <c:pt idx="0">
                  <c:v>LAS PALMAS</c:v>
                </c:pt>
                <c:pt idx="1">
                  <c:v>SANTA CRUZ DE TENERIFE</c:v>
                </c:pt>
                <c:pt idx="2">
                  <c:v>BARCELONA</c:v>
                </c:pt>
                <c:pt idx="3">
                  <c:v>VALENCIA</c:v>
                </c:pt>
                <c:pt idx="4">
                  <c:v>SEVILLA</c:v>
                </c:pt>
                <c:pt idx="5">
                  <c:v>ALICANTE</c:v>
                </c:pt>
                <c:pt idx="6">
                  <c:v>BALEARES</c:v>
                </c:pt>
                <c:pt idx="7">
                  <c:v>BILBAO</c:v>
                </c:pt>
                <c:pt idx="8">
                  <c:v>BAHIA DE CADIZ</c:v>
                </c:pt>
                <c:pt idx="9">
                  <c:v>VIGO</c:v>
                </c:pt>
              </c:strCache>
            </c:strRef>
          </c:cat>
          <c:val>
            <c:numRef>
              <c:f>'TEUS nacional'!$G$38:$G$47</c:f>
              <c:numCache>
                <c:formatCode>General</c:formatCode>
                <c:ptCount val="10"/>
                <c:pt idx="0">
                  <c:v>200996</c:v>
                </c:pt>
                <c:pt idx="1">
                  <c:v>172460</c:v>
                </c:pt>
                <c:pt idx="2">
                  <c:v>113874.5</c:v>
                </c:pt>
                <c:pt idx="3">
                  <c:v>80070</c:v>
                </c:pt>
                <c:pt idx="4">
                  <c:v>71380</c:v>
                </c:pt>
                <c:pt idx="5">
                  <c:v>75289</c:v>
                </c:pt>
                <c:pt idx="6">
                  <c:v>49283</c:v>
                </c:pt>
                <c:pt idx="7">
                  <c:v>29141.25</c:v>
                </c:pt>
                <c:pt idx="8">
                  <c:v>39901.5</c:v>
                </c:pt>
                <c:pt idx="9">
                  <c:v>26186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1600-43F2-A078-8EF519C4833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Contenedores</a:t>
            </a:r>
            <a:r>
              <a:rPr lang="es-ES" b="1" baseline="0"/>
              <a:t> import-export exterior </a:t>
            </a:r>
            <a:r>
              <a:rPr lang="es-ES" b="1"/>
              <a:t>(TEUS)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'TEUS exterior'!$F$37</c:f>
              <c:strCache>
                <c:ptCount val="1"/>
                <c:pt idx="0">
                  <c:v>2011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'TEUS exterior'!$E$38:$E$47</c:f>
              <c:strCache>
                <c:ptCount val="10"/>
                <c:pt idx="0">
                  <c:v>VALENCIA</c:v>
                </c:pt>
                <c:pt idx="1">
                  <c:v>BARCELONA</c:v>
                </c:pt>
                <c:pt idx="2">
                  <c:v>BILBAO</c:v>
                </c:pt>
                <c:pt idx="3">
                  <c:v>BAHIA DE ALGECIRAS</c:v>
                </c:pt>
                <c:pt idx="4">
                  <c:v>VIGO</c:v>
                </c:pt>
                <c:pt idx="5">
                  <c:v>CASTELLON</c:v>
                </c:pt>
                <c:pt idx="6">
                  <c:v>LAS PALMAS</c:v>
                </c:pt>
                <c:pt idx="7">
                  <c:v>TARRAGONA</c:v>
                </c:pt>
                <c:pt idx="8">
                  <c:v>BAHIA DE CADIZ</c:v>
                </c:pt>
                <c:pt idx="9">
                  <c:v>CARTAGENA</c:v>
                </c:pt>
              </c:strCache>
            </c:strRef>
          </c:cat>
          <c:val>
            <c:numRef>
              <c:f>'TEUS exterior'!$F$38:$F$47</c:f>
              <c:numCache>
                <c:formatCode>General</c:formatCode>
                <c:ptCount val="10"/>
                <c:pt idx="0">
                  <c:v>1166705</c:v>
                </c:pt>
                <c:pt idx="1">
                  <c:v>689412.5</c:v>
                </c:pt>
                <c:pt idx="2">
                  <c:v>293390.75</c:v>
                </c:pt>
                <c:pt idx="3">
                  <c:v>119055</c:v>
                </c:pt>
                <c:pt idx="4">
                  <c:v>107124.5</c:v>
                </c:pt>
                <c:pt idx="5">
                  <c:v>71129</c:v>
                </c:pt>
                <c:pt idx="6">
                  <c:v>49032</c:v>
                </c:pt>
                <c:pt idx="7">
                  <c:v>32782</c:v>
                </c:pt>
                <c:pt idx="8">
                  <c:v>26033</c:v>
                </c:pt>
                <c:pt idx="9">
                  <c:v>23234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1D5-40D8-9BC1-5FD838F7A023}"/>
            </c:ext>
          </c:extLst>
        </c:ser>
        <c:ser>
          <c:idx val="1"/>
          <c:order val="1"/>
          <c:tx>
            <c:strRef>
              <c:f>'TEUS exterior'!$G$37</c:f>
              <c:strCache>
                <c:ptCount val="1"/>
                <c:pt idx="0">
                  <c:v>2010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'TEUS exterior'!$E$38:$E$47</c:f>
              <c:strCache>
                <c:ptCount val="10"/>
                <c:pt idx="0">
                  <c:v>VALENCIA</c:v>
                </c:pt>
                <c:pt idx="1">
                  <c:v>BARCELONA</c:v>
                </c:pt>
                <c:pt idx="2">
                  <c:v>BILBAO</c:v>
                </c:pt>
                <c:pt idx="3">
                  <c:v>BAHIA DE ALGECIRAS</c:v>
                </c:pt>
                <c:pt idx="4">
                  <c:v>VIGO</c:v>
                </c:pt>
                <c:pt idx="5">
                  <c:v>CASTELLON</c:v>
                </c:pt>
                <c:pt idx="6">
                  <c:v>LAS PALMAS</c:v>
                </c:pt>
                <c:pt idx="7">
                  <c:v>TARRAGONA</c:v>
                </c:pt>
                <c:pt idx="8">
                  <c:v>BAHIA DE CADIZ</c:v>
                </c:pt>
                <c:pt idx="9">
                  <c:v>CARTAGENA</c:v>
                </c:pt>
              </c:strCache>
            </c:strRef>
          </c:cat>
          <c:val>
            <c:numRef>
              <c:f>'TEUS exterior'!$G$38:$G$45</c:f>
              <c:numCache>
                <c:formatCode>General</c:formatCode>
                <c:ptCount val="8"/>
                <c:pt idx="0">
                  <c:v>1113946</c:v>
                </c:pt>
                <c:pt idx="1">
                  <c:v>618467.5</c:v>
                </c:pt>
                <c:pt idx="2">
                  <c:v>259691</c:v>
                </c:pt>
                <c:pt idx="3">
                  <c:v>93499.5</c:v>
                </c:pt>
                <c:pt idx="4">
                  <c:v>93307</c:v>
                </c:pt>
                <c:pt idx="5">
                  <c:v>52997</c:v>
                </c:pt>
                <c:pt idx="6">
                  <c:v>53856</c:v>
                </c:pt>
                <c:pt idx="7">
                  <c:v>33815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31D5-40D8-9BC1-5FD838F7A02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1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Contenedores nacional y exterior (TEUS)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'TEUS nacional y exterior'!$F$37</c:f>
              <c:strCache>
                <c:ptCount val="1"/>
                <c:pt idx="0">
                  <c:v>2011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'TEUS nacional y exterior'!$E$38:$E$47</c:f>
              <c:strCache>
                <c:ptCount val="10"/>
                <c:pt idx="0">
                  <c:v>VALENCIA</c:v>
                </c:pt>
                <c:pt idx="1">
                  <c:v>BARCELONA</c:v>
                </c:pt>
                <c:pt idx="2">
                  <c:v>BILBAO</c:v>
                </c:pt>
                <c:pt idx="3">
                  <c:v>LAS PALMAS</c:v>
                </c:pt>
                <c:pt idx="4">
                  <c:v>SANTA CRUZ DE TENERIFE</c:v>
                </c:pt>
                <c:pt idx="5">
                  <c:v>BAHIA DE ALGECIRAS</c:v>
                </c:pt>
                <c:pt idx="6">
                  <c:v>VIGO</c:v>
                </c:pt>
                <c:pt idx="7">
                  <c:v>SEVILLA</c:v>
                </c:pt>
                <c:pt idx="8">
                  <c:v>ALICANTE</c:v>
                </c:pt>
                <c:pt idx="9">
                  <c:v>CASTELLON</c:v>
                </c:pt>
              </c:strCache>
            </c:strRef>
          </c:cat>
          <c:val>
            <c:numRef>
              <c:f>'TEUS nacional y exterior'!$F$38:$F$47</c:f>
              <c:numCache>
                <c:formatCode>General</c:formatCode>
                <c:ptCount val="10"/>
                <c:pt idx="0">
                  <c:v>1255433</c:v>
                </c:pt>
                <c:pt idx="1">
                  <c:v>801475.5</c:v>
                </c:pt>
                <c:pt idx="2">
                  <c:v>319248.5</c:v>
                </c:pt>
                <c:pt idx="3">
                  <c:v>248808</c:v>
                </c:pt>
                <c:pt idx="4">
                  <c:v>183810</c:v>
                </c:pt>
                <c:pt idx="5">
                  <c:v>129617</c:v>
                </c:pt>
                <c:pt idx="6">
                  <c:v>125198.5</c:v>
                </c:pt>
                <c:pt idx="7">
                  <c:v>95492</c:v>
                </c:pt>
                <c:pt idx="8">
                  <c:v>89103</c:v>
                </c:pt>
                <c:pt idx="9">
                  <c:v>73934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0CF-4948-A443-2D69BEA0E1FA}"/>
            </c:ext>
          </c:extLst>
        </c:ser>
        <c:ser>
          <c:idx val="1"/>
          <c:order val="1"/>
          <c:tx>
            <c:strRef>
              <c:f>'TEUS nacional y exterior'!$G$37</c:f>
              <c:strCache>
                <c:ptCount val="1"/>
                <c:pt idx="0">
                  <c:v>2010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'TEUS nacional y exterior'!$E$38:$E$47</c:f>
              <c:strCache>
                <c:ptCount val="10"/>
                <c:pt idx="0">
                  <c:v>VALENCIA</c:v>
                </c:pt>
                <c:pt idx="1">
                  <c:v>BARCELONA</c:v>
                </c:pt>
                <c:pt idx="2">
                  <c:v>BILBAO</c:v>
                </c:pt>
                <c:pt idx="3">
                  <c:v>LAS PALMAS</c:v>
                </c:pt>
                <c:pt idx="4">
                  <c:v>SANTA CRUZ DE TENERIFE</c:v>
                </c:pt>
                <c:pt idx="5">
                  <c:v>BAHIA DE ALGECIRAS</c:v>
                </c:pt>
                <c:pt idx="6">
                  <c:v>VIGO</c:v>
                </c:pt>
                <c:pt idx="7">
                  <c:v>SEVILLA</c:v>
                </c:pt>
                <c:pt idx="8">
                  <c:v>ALICANTE</c:v>
                </c:pt>
                <c:pt idx="9">
                  <c:v>CASTELLON</c:v>
                </c:pt>
              </c:strCache>
            </c:strRef>
          </c:cat>
          <c:val>
            <c:numRef>
              <c:f>'TEUS nacional y exterior'!$G$38:$G$47</c:f>
              <c:numCache>
                <c:formatCode>General</c:formatCode>
                <c:ptCount val="10"/>
                <c:pt idx="0">
                  <c:v>1194016</c:v>
                </c:pt>
                <c:pt idx="1">
                  <c:v>732342</c:v>
                </c:pt>
                <c:pt idx="2">
                  <c:v>288832.25</c:v>
                </c:pt>
                <c:pt idx="3">
                  <c:v>254870</c:v>
                </c:pt>
                <c:pt idx="4">
                  <c:v>197597</c:v>
                </c:pt>
                <c:pt idx="5">
                  <c:v>98223.51</c:v>
                </c:pt>
                <c:pt idx="6">
                  <c:v>119493</c:v>
                </c:pt>
                <c:pt idx="7">
                  <c:v>85227</c:v>
                </c:pt>
                <c:pt idx="8">
                  <c:v>87632</c:v>
                </c:pt>
                <c:pt idx="9">
                  <c:v>54286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60CF-4948-A443-2D69BEA0E1F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1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Pasajeros totales (nº)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'Pasajeros total'!$F$37</c:f>
              <c:strCache>
                <c:ptCount val="1"/>
                <c:pt idx="0">
                  <c:v>2011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'Pasajeros total'!$E$38:$E$47</c:f>
              <c:strCache>
                <c:ptCount val="10"/>
                <c:pt idx="0">
                  <c:v>BALEARES</c:v>
                </c:pt>
                <c:pt idx="1">
                  <c:v>SANTA CRUZ DE TENERIFE</c:v>
                </c:pt>
                <c:pt idx="2">
                  <c:v>BAHIA DE ALGECIRAS</c:v>
                </c:pt>
                <c:pt idx="3">
                  <c:v>BARCELONA</c:v>
                </c:pt>
                <c:pt idx="4">
                  <c:v>CEUTA</c:v>
                </c:pt>
                <c:pt idx="5">
                  <c:v>LAS PALMAS</c:v>
                </c:pt>
                <c:pt idx="6">
                  <c:v>ALMERIA</c:v>
                </c:pt>
                <c:pt idx="7">
                  <c:v>MALAGA</c:v>
                </c:pt>
                <c:pt idx="8">
                  <c:v>MELILLA</c:v>
                </c:pt>
                <c:pt idx="9">
                  <c:v>VALENCIA</c:v>
                </c:pt>
              </c:strCache>
            </c:strRef>
          </c:cat>
          <c:val>
            <c:numRef>
              <c:f>'Pasajeros total'!$F$38:$F$47</c:f>
              <c:numCache>
                <c:formatCode>General</c:formatCode>
                <c:ptCount val="10"/>
                <c:pt idx="0">
                  <c:v>2729549</c:v>
                </c:pt>
                <c:pt idx="1">
                  <c:v>2586465</c:v>
                </c:pt>
                <c:pt idx="2">
                  <c:v>2540154</c:v>
                </c:pt>
                <c:pt idx="3">
                  <c:v>1999624</c:v>
                </c:pt>
                <c:pt idx="4">
                  <c:v>1062426</c:v>
                </c:pt>
                <c:pt idx="5">
                  <c:v>864325</c:v>
                </c:pt>
                <c:pt idx="6">
                  <c:v>545402</c:v>
                </c:pt>
                <c:pt idx="7">
                  <c:v>465207</c:v>
                </c:pt>
                <c:pt idx="8">
                  <c:v>345774</c:v>
                </c:pt>
                <c:pt idx="9">
                  <c:v>291175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EE49-4C98-84A1-68382162FF39}"/>
            </c:ext>
          </c:extLst>
        </c:ser>
        <c:ser>
          <c:idx val="1"/>
          <c:order val="1"/>
          <c:tx>
            <c:strRef>
              <c:f>'Pasajeros total'!$G$37</c:f>
              <c:strCache>
                <c:ptCount val="1"/>
                <c:pt idx="0">
                  <c:v>2010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'Pasajeros total'!$E$38:$E$47</c:f>
              <c:strCache>
                <c:ptCount val="10"/>
                <c:pt idx="0">
                  <c:v>BALEARES</c:v>
                </c:pt>
                <c:pt idx="1">
                  <c:v>SANTA CRUZ DE TENERIFE</c:v>
                </c:pt>
                <c:pt idx="2">
                  <c:v>BAHIA DE ALGECIRAS</c:v>
                </c:pt>
                <c:pt idx="3">
                  <c:v>BARCELONA</c:v>
                </c:pt>
                <c:pt idx="4">
                  <c:v>CEUTA</c:v>
                </c:pt>
                <c:pt idx="5">
                  <c:v>LAS PALMAS</c:v>
                </c:pt>
                <c:pt idx="6">
                  <c:v>ALMERIA</c:v>
                </c:pt>
                <c:pt idx="7">
                  <c:v>MALAGA</c:v>
                </c:pt>
                <c:pt idx="8">
                  <c:v>MELILLA</c:v>
                </c:pt>
                <c:pt idx="9">
                  <c:v>VALENCIA</c:v>
                </c:pt>
              </c:strCache>
            </c:strRef>
          </c:cat>
          <c:val>
            <c:numRef>
              <c:f>'Pasajeros total'!$G$38:$G$47</c:f>
              <c:numCache>
                <c:formatCode>General</c:formatCode>
                <c:ptCount val="10"/>
                <c:pt idx="0">
                  <c:v>2918086</c:v>
                </c:pt>
                <c:pt idx="1">
                  <c:v>2533321</c:v>
                </c:pt>
                <c:pt idx="2">
                  <c:v>2624085</c:v>
                </c:pt>
                <c:pt idx="3">
                  <c:v>1782320</c:v>
                </c:pt>
                <c:pt idx="4">
                  <c:v>1104798</c:v>
                </c:pt>
                <c:pt idx="5">
                  <c:v>762863</c:v>
                </c:pt>
                <c:pt idx="6">
                  <c:v>554167</c:v>
                </c:pt>
                <c:pt idx="7">
                  <c:v>441609</c:v>
                </c:pt>
                <c:pt idx="8">
                  <c:v>362638</c:v>
                </c:pt>
                <c:pt idx="9">
                  <c:v>263769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EE49-4C98-84A1-68382162FF3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1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Pasajeros de crucero</a:t>
            </a:r>
            <a:r>
              <a:rPr lang="es-ES" b="1" baseline="0"/>
              <a:t> </a:t>
            </a:r>
            <a:r>
              <a:rPr lang="es-ES" b="1"/>
              <a:t>(nº)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'Pasajeros crucero'!$F$37</c:f>
              <c:strCache>
                <c:ptCount val="1"/>
                <c:pt idx="0">
                  <c:v>2011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'Pasajeros crucero'!$E$38:$E$47</c:f>
              <c:strCache>
                <c:ptCount val="10"/>
                <c:pt idx="0">
                  <c:v>BARCELONA</c:v>
                </c:pt>
                <c:pt idx="1">
                  <c:v>BALEARES</c:v>
                </c:pt>
                <c:pt idx="2">
                  <c:v>SANTA CRUZ DE TENERIFE</c:v>
                </c:pt>
                <c:pt idx="3">
                  <c:v>LAS PALMAS</c:v>
                </c:pt>
                <c:pt idx="4">
                  <c:v>MALAGA</c:v>
                </c:pt>
                <c:pt idx="5">
                  <c:v>BAHIA DE CADIZ</c:v>
                </c:pt>
                <c:pt idx="6">
                  <c:v>VALENCIA</c:v>
                </c:pt>
                <c:pt idx="7">
                  <c:v>VIGO</c:v>
                </c:pt>
                <c:pt idx="8">
                  <c:v>A CORUÑA</c:v>
                </c:pt>
                <c:pt idx="9">
                  <c:v>ALICANTE</c:v>
                </c:pt>
              </c:strCache>
            </c:strRef>
          </c:cat>
          <c:val>
            <c:numRef>
              <c:f>'Pasajeros crucero'!$F$38:$F$47</c:f>
              <c:numCache>
                <c:formatCode>General</c:formatCode>
                <c:ptCount val="10"/>
                <c:pt idx="0">
                  <c:v>1371042</c:v>
                </c:pt>
                <c:pt idx="1">
                  <c:v>769177</c:v>
                </c:pt>
                <c:pt idx="2">
                  <c:v>412114</c:v>
                </c:pt>
                <c:pt idx="3">
                  <c:v>409827</c:v>
                </c:pt>
                <c:pt idx="4">
                  <c:v>289939</c:v>
                </c:pt>
                <c:pt idx="5">
                  <c:v>175156</c:v>
                </c:pt>
                <c:pt idx="6">
                  <c:v>163562</c:v>
                </c:pt>
                <c:pt idx="7">
                  <c:v>129102</c:v>
                </c:pt>
                <c:pt idx="8">
                  <c:v>54244</c:v>
                </c:pt>
                <c:pt idx="9">
                  <c:v>51554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933-4D42-8054-FB25044FA241}"/>
            </c:ext>
          </c:extLst>
        </c:ser>
        <c:ser>
          <c:idx val="1"/>
          <c:order val="1"/>
          <c:tx>
            <c:strRef>
              <c:f>'Pasajeros crucero'!$G$37</c:f>
              <c:strCache>
                <c:ptCount val="1"/>
                <c:pt idx="0">
                  <c:v>2010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'Pasajeros crucero'!$E$38:$E$47</c:f>
              <c:strCache>
                <c:ptCount val="10"/>
                <c:pt idx="0">
                  <c:v>BARCELONA</c:v>
                </c:pt>
                <c:pt idx="1">
                  <c:v>BALEARES</c:v>
                </c:pt>
                <c:pt idx="2">
                  <c:v>SANTA CRUZ DE TENERIFE</c:v>
                </c:pt>
                <c:pt idx="3">
                  <c:v>LAS PALMAS</c:v>
                </c:pt>
                <c:pt idx="4">
                  <c:v>MALAGA</c:v>
                </c:pt>
                <c:pt idx="5">
                  <c:v>BAHIA DE CADIZ</c:v>
                </c:pt>
                <c:pt idx="6">
                  <c:v>VALENCIA</c:v>
                </c:pt>
                <c:pt idx="7">
                  <c:v>VIGO</c:v>
                </c:pt>
                <c:pt idx="8">
                  <c:v>A CORUÑA</c:v>
                </c:pt>
                <c:pt idx="9">
                  <c:v>ALICANTE</c:v>
                </c:pt>
              </c:strCache>
            </c:strRef>
          </c:cat>
          <c:val>
            <c:numRef>
              <c:f>'Pasajeros crucero'!$G$38:$G$47</c:f>
              <c:numCache>
                <c:formatCode>General</c:formatCode>
                <c:ptCount val="10"/>
                <c:pt idx="0">
                  <c:v>1183654</c:v>
                </c:pt>
                <c:pt idx="1">
                  <c:v>783592</c:v>
                </c:pt>
                <c:pt idx="2">
                  <c:v>347413</c:v>
                </c:pt>
                <c:pt idx="3">
                  <c:v>316769</c:v>
                </c:pt>
                <c:pt idx="4">
                  <c:v>258600</c:v>
                </c:pt>
                <c:pt idx="5">
                  <c:v>139776</c:v>
                </c:pt>
                <c:pt idx="6">
                  <c:v>131303</c:v>
                </c:pt>
                <c:pt idx="7">
                  <c:v>110031</c:v>
                </c:pt>
                <c:pt idx="8">
                  <c:v>32970</c:v>
                </c:pt>
                <c:pt idx="9">
                  <c:v>26225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D933-4D42-8054-FB25044FA24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1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sz="1300" b="1"/>
              <a:t>Vehículos de turismo</a:t>
            </a:r>
            <a:r>
              <a:rPr lang="es-ES" sz="1300" b="1" baseline="0"/>
              <a:t> en régimen de pasaje </a:t>
            </a:r>
            <a:r>
              <a:rPr lang="es-ES" sz="1300" b="1"/>
              <a:t>(nº)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'Vehículos régimen pasaje'!$F$37</c:f>
              <c:strCache>
                <c:ptCount val="1"/>
                <c:pt idx="0">
                  <c:v>2011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'Vehículos régimen pasaje'!$E$38:$E$47</c:f>
              <c:strCache>
                <c:ptCount val="10"/>
                <c:pt idx="0">
                  <c:v>BAHIA DE ALGECIRAS</c:v>
                </c:pt>
                <c:pt idx="1">
                  <c:v>SANTA CRUZ DE TENERIFE</c:v>
                </c:pt>
                <c:pt idx="2">
                  <c:v>CEUTA</c:v>
                </c:pt>
                <c:pt idx="3">
                  <c:v>BALEARES</c:v>
                </c:pt>
                <c:pt idx="4">
                  <c:v>BARCELONA</c:v>
                </c:pt>
                <c:pt idx="5">
                  <c:v>LAS PALMAS</c:v>
                </c:pt>
                <c:pt idx="6">
                  <c:v>ALMERIA</c:v>
                </c:pt>
                <c:pt idx="7">
                  <c:v>SANTANDER</c:v>
                </c:pt>
                <c:pt idx="8">
                  <c:v>MELILLA</c:v>
                </c:pt>
                <c:pt idx="9">
                  <c:v>VALENCIA</c:v>
                </c:pt>
              </c:strCache>
            </c:strRef>
          </c:cat>
          <c:val>
            <c:numRef>
              <c:f>'Vehículos régimen pasaje'!$F$38:$F$47</c:f>
              <c:numCache>
                <c:formatCode>General</c:formatCode>
                <c:ptCount val="10"/>
                <c:pt idx="0">
                  <c:v>637322</c:v>
                </c:pt>
                <c:pt idx="1">
                  <c:v>433165</c:v>
                </c:pt>
                <c:pt idx="2">
                  <c:v>219458</c:v>
                </c:pt>
                <c:pt idx="3">
                  <c:v>193472</c:v>
                </c:pt>
                <c:pt idx="4">
                  <c:v>141879</c:v>
                </c:pt>
                <c:pt idx="5">
                  <c:v>131054</c:v>
                </c:pt>
                <c:pt idx="6">
                  <c:v>99747</c:v>
                </c:pt>
                <c:pt idx="7">
                  <c:v>46188</c:v>
                </c:pt>
                <c:pt idx="8">
                  <c:v>43790</c:v>
                </c:pt>
                <c:pt idx="9">
                  <c:v>37066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EA8-48F1-A969-06D1BE62219C}"/>
            </c:ext>
          </c:extLst>
        </c:ser>
        <c:ser>
          <c:idx val="1"/>
          <c:order val="1"/>
          <c:tx>
            <c:strRef>
              <c:f>'Vehículos régimen pasaje'!$G$37</c:f>
              <c:strCache>
                <c:ptCount val="1"/>
                <c:pt idx="0">
                  <c:v>2010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'Vehículos régimen pasaje'!$E$38:$E$47</c:f>
              <c:strCache>
                <c:ptCount val="10"/>
                <c:pt idx="0">
                  <c:v>BAHIA DE ALGECIRAS</c:v>
                </c:pt>
                <c:pt idx="1">
                  <c:v>SANTA CRUZ DE TENERIFE</c:v>
                </c:pt>
                <c:pt idx="2">
                  <c:v>CEUTA</c:v>
                </c:pt>
                <c:pt idx="3">
                  <c:v>BALEARES</c:v>
                </c:pt>
                <c:pt idx="4">
                  <c:v>BARCELONA</c:v>
                </c:pt>
                <c:pt idx="5">
                  <c:v>LAS PALMAS</c:v>
                </c:pt>
                <c:pt idx="6">
                  <c:v>ALMERIA</c:v>
                </c:pt>
                <c:pt idx="7">
                  <c:v>SANTANDER</c:v>
                </c:pt>
                <c:pt idx="8">
                  <c:v>MELILLA</c:v>
                </c:pt>
                <c:pt idx="9">
                  <c:v>VALENCIA</c:v>
                </c:pt>
              </c:strCache>
            </c:strRef>
          </c:cat>
          <c:val>
            <c:numRef>
              <c:f>'Vehículos régimen pasaje'!$G$38:$G$47</c:f>
              <c:numCache>
                <c:formatCode>General</c:formatCode>
                <c:ptCount val="10"/>
                <c:pt idx="0">
                  <c:v>661410</c:v>
                </c:pt>
                <c:pt idx="1">
                  <c:v>427178</c:v>
                </c:pt>
                <c:pt idx="2">
                  <c:v>233814</c:v>
                </c:pt>
                <c:pt idx="3">
                  <c:v>214625</c:v>
                </c:pt>
                <c:pt idx="4">
                  <c:v>150018</c:v>
                </c:pt>
                <c:pt idx="5">
                  <c:v>111652</c:v>
                </c:pt>
                <c:pt idx="6">
                  <c:v>103119</c:v>
                </c:pt>
                <c:pt idx="7">
                  <c:v>41675</c:v>
                </c:pt>
                <c:pt idx="8">
                  <c:v>45347</c:v>
                </c:pt>
                <c:pt idx="9">
                  <c:v>35841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FEA8-48F1-A969-06D1BE62219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2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Buques mercantes (nº)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'Buques número'!$F$37</c:f>
              <c:strCache>
                <c:ptCount val="1"/>
                <c:pt idx="0">
                  <c:v>2011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'Buques número'!$E$38:$E$47</c:f>
              <c:strCache>
                <c:ptCount val="10"/>
                <c:pt idx="0">
                  <c:v>BAHIA DE ALGECIRAS</c:v>
                </c:pt>
                <c:pt idx="1">
                  <c:v>BALEARES</c:v>
                </c:pt>
                <c:pt idx="2">
                  <c:v>SANTA CRUZ DE TENERIFE</c:v>
                </c:pt>
                <c:pt idx="3">
                  <c:v>CEUTA</c:v>
                </c:pt>
                <c:pt idx="4">
                  <c:v>LAS PALMAS</c:v>
                </c:pt>
                <c:pt idx="5">
                  <c:v>BARCELONA</c:v>
                </c:pt>
                <c:pt idx="6">
                  <c:v>VALENCIA</c:v>
                </c:pt>
                <c:pt idx="7">
                  <c:v>BILBAO</c:v>
                </c:pt>
                <c:pt idx="8">
                  <c:v>TARRAGONA</c:v>
                </c:pt>
                <c:pt idx="9">
                  <c:v>VIGO</c:v>
                </c:pt>
              </c:strCache>
            </c:strRef>
          </c:cat>
          <c:val>
            <c:numRef>
              <c:f>'Buques número'!$F$38:$F$47</c:f>
              <c:numCache>
                <c:formatCode>General</c:formatCode>
                <c:ptCount val="10"/>
                <c:pt idx="0">
                  <c:v>16713</c:v>
                </c:pt>
                <c:pt idx="1">
                  <c:v>10949</c:v>
                </c:pt>
                <c:pt idx="2">
                  <c:v>8466</c:v>
                </c:pt>
                <c:pt idx="3">
                  <c:v>7434</c:v>
                </c:pt>
                <c:pt idx="4">
                  <c:v>6247</c:v>
                </c:pt>
                <c:pt idx="5">
                  <c:v>4622</c:v>
                </c:pt>
                <c:pt idx="6">
                  <c:v>3993</c:v>
                </c:pt>
                <c:pt idx="7">
                  <c:v>1867</c:v>
                </c:pt>
                <c:pt idx="8">
                  <c:v>1730</c:v>
                </c:pt>
                <c:pt idx="9">
                  <c:v>1145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063E-4285-AC94-5C8F6CE61FDF}"/>
            </c:ext>
          </c:extLst>
        </c:ser>
        <c:ser>
          <c:idx val="1"/>
          <c:order val="1"/>
          <c:tx>
            <c:strRef>
              <c:f>'Buques número'!$G$37</c:f>
              <c:strCache>
                <c:ptCount val="1"/>
                <c:pt idx="0">
                  <c:v>2010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'Buques número'!$E$38:$E$47</c:f>
              <c:strCache>
                <c:ptCount val="10"/>
                <c:pt idx="0">
                  <c:v>BAHIA DE ALGECIRAS</c:v>
                </c:pt>
                <c:pt idx="1">
                  <c:v>BALEARES</c:v>
                </c:pt>
                <c:pt idx="2">
                  <c:v>SANTA CRUZ DE TENERIFE</c:v>
                </c:pt>
                <c:pt idx="3">
                  <c:v>CEUTA</c:v>
                </c:pt>
                <c:pt idx="4">
                  <c:v>LAS PALMAS</c:v>
                </c:pt>
                <c:pt idx="5">
                  <c:v>BARCELONA</c:v>
                </c:pt>
                <c:pt idx="6">
                  <c:v>VALENCIA</c:v>
                </c:pt>
                <c:pt idx="7">
                  <c:v>BILBAO</c:v>
                </c:pt>
                <c:pt idx="8">
                  <c:v>TARRAGONA</c:v>
                </c:pt>
                <c:pt idx="9">
                  <c:v>VIGO</c:v>
                </c:pt>
              </c:strCache>
            </c:strRef>
          </c:cat>
          <c:val>
            <c:numRef>
              <c:f>'Buques número'!$G$38:$G$47</c:f>
              <c:numCache>
                <c:formatCode>General</c:formatCode>
                <c:ptCount val="10"/>
                <c:pt idx="0">
                  <c:v>16344</c:v>
                </c:pt>
                <c:pt idx="1">
                  <c:v>4875</c:v>
                </c:pt>
                <c:pt idx="2">
                  <c:v>9891</c:v>
                </c:pt>
                <c:pt idx="3">
                  <c:v>7120</c:v>
                </c:pt>
                <c:pt idx="4">
                  <c:v>6079</c:v>
                </c:pt>
                <c:pt idx="5">
                  <c:v>4674</c:v>
                </c:pt>
                <c:pt idx="6">
                  <c:v>4117</c:v>
                </c:pt>
                <c:pt idx="7">
                  <c:v>1874</c:v>
                </c:pt>
                <c:pt idx="8">
                  <c:v>1867</c:v>
                </c:pt>
                <c:pt idx="9">
                  <c:v>1167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063E-4285-AC94-5C8F6CE61FD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2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sz="1300" b="1"/>
              <a:t>Buques mercantes (unidades de arqueo</a:t>
            </a:r>
            <a:r>
              <a:rPr lang="es-ES" sz="1300" b="1" baseline="0"/>
              <a:t> bruto</a:t>
            </a:r>
            <a:r>
              <a:rPr lang="es-ES" sz="1300" b="1"/>
              <a:t>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'Buques GT'!$F$37</c:f>
              <c:strCache>
                <c:ptCount val="1"/>
                <c:pt idx="0">
                  <c:v>2011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'Buques GT'!$E$38:$E$47</c:f>
              <c:strCache>
                <c:ptCount val="10"/>
                <c:pt idx="0">
                  <c:v>BAHIA DE ALGECIRAS</c:v>
                </c:pt>
                <c:pt idx="1">
                  <c:v>BARCELONA</c:v>
                </c:pt>
                <c:pt idx="2">
                  <c:v>SANTA CRUZ DE TENERIFE</c:v>
                </c:pt>
                <c:pt idx="3">
                  <c:v>LAS PALMAS</c:v>
                </c:pt>
                <c:pt idx="4">
                  <c:v>VALENCIA</c:v>
                </c:pt>
                <c:pt idx="5">
                  <c:v>BALEARES</c:v>
                </c:pt>
                <c:pt idx="6">
                  <c:v>CEUTA</c:v>
                </c:pt>
                <c:pt idx="7">
                  <c:v>TARRAGONA</c:v>
                </c:pt>
                <c:pt idx="8">
                  <c:v>BILBAO</c:v>
                </c:pt>
                <c:pt idx="9">
                  <c:v>MALAGA</c:v>
                </c:pt>
              </c:strCache>
            </c:strRef>
          </c:cat>
          <c:val>
            <c:numRef>
              <c:f>'Buques GT'!$F$38:$F$47</c:f>
              <c:numCache>
                <c:formatCode>General</c:formatCode>
                <c:ptCount val="10"/>
                <c:pt idx="0">
                  <c:v>191087832</c:v>
                </c:pt>
                <c:pt idx="1">
                  <c:v>150798185</c:v>
                </c:pt>
                <c:pt idx="2">
                  <c:v>118999689</c:v>
                </c:pt>
                <c:pt idx="3">
                  <c:v>117855071</c:v>
                </c:pt>
                <c:pt idx="4">
                  <c:v>113092285</c:v>
                </c:pt>
                <c:pt idx="5">
                  <c:v>91531318</c:v>
                </c:pt>
                <c:pt idx="6">
                  <c:v>38256721</c:v>
                </c:pt>
                <c:pt idx="7">
                  <c:v>25400270</c:v>
                </c:pt>
                <c:pt idx="8">
                  <c:v>25254739</c:v>
                </c:pt>
                <c:pt idx="9">
                  <c:v>23569209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AEB-4DAA-8D87-9369A96FF9E3}"/>
            </c:ext>
          </c:extLst>
        </c:ser>
        <c:ser>
          <c:idx val="1"/>
          <c:order val="1"/>
          <c:tx>
            <c:strRef>
              <c:f>'Buques GT'!$G$37</c:f>
              <c:strCache>
                <c:ptCount val="1"/>
                <c:pt idx="0">
                  <c:v>2010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'Buques GT'!$E$38:$E$47</c:f>
              <c:strCache>
                <c:ptCount val="10"/>
                <c:pt idx="0">
                  <c:v>BAHIA DE ALGECIRAS</c:v>
                </c:pt>
                <c:pt idx="1">
                  <c:v>BARCELONA</c:v>
                </c:pt>
                <c:pt idx="2">
                  <c:v>SANTA CRUZ DE TENERIFE</c:v>
                </c:pt>
                <c:pt idx="3">
                  <c:v>LAS PALMAS</c:v>
                </c:pt>
                <c:pt idx="4">
                  <c:v>VALENCIA</c:v>
                </c:pt>
                <c:pt idx="5">
                  <c:v>BALEARES</c:v>
                </c:pt>
                <c:pt idx="6">
                  <c:v>CEUTA</c:v>
                </c:pt>
                <c:pt idx="7">
                  <c:v>TARRAGONA</c:v>
                </c:pt>
                <c:pt idx="8">
                  <c:v>BILBAO</c:v>
                </c:pt>
                <c:pt idx="9">
                  <c:v>MALAGA</c:v>
                </c:pt>
              </c:strCache>
            </c:strRef>
          </c:cat>
          <c:val>
            <c:numRef>
              <c:f>'Buques GT'!$G$38:$G$47</c:f>
              <c:numCache>
                <c:formatCode>General</c:formatCode>
                <c:ptCount val="10"/>
                <c:pt idx="0">
                  <c:v>162219777</c:v>
                </c:pt>
                <c:pt idx="1">
                  <c:v>141841793</c:v>
                </c:pt>
                <c:pt idx="2">
                  <c:v>116583355</c:v>
                </c:pt>
                <c:pt idx="3">
                  <c:v>102546390</c:v>
                </c:pt>
                <c:pt idx="4">
                  <c:v>109205588</c:v>
                </c:pt>
                <c:pt idx="5">
                  <c:v>84258495</c:v>
                </c:pt>
                <c:pt idx="6">
                  <c:v>37345733</c:v>
                </c:pt>
                <c:pt idx="7">
                  <c:v>27171954</c:v>
                </c:pt>
                <c:pt idx="8">
                  <c:v>25016555</c:v>
                </c:pt>
                <c:pt idx="9">
                  <c:v>21183495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6AEB-4DAA-8D87-9369A96FF9E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2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Cruceros (nº)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Cruceros!$F$37</c:f>
              <c:strCache>
                <c:ptCount val="1"/>
                <c:pt idx="0">
                  <c:v>2011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Cruceros!$E$38:$E$47</c:f>
              <c:strCache>
                <c:ptCount val="10"/>
                <c:pt idx="0">
                  <c:v>BARCELONA</c:v>
                </c:pt>
                <c:pt idx="1">
                  <c:v>BALEARES</c:v>
                </c:pt>
                <c:pt idx="2">
                  <c:v>#N/A</c:v>
                </c:pt>
                <c:pt idx="3">
                  <c:v>LAS PALMAS</c:v>
                </c:pt>
                <c:pt idx="4">
                  <c:v>BAHIA DE CADIZ</c:v>
                </c:pt>
                <c:pt idx="5">
                  <c:v>MALAGA</c:v>
                </c:pt>
                <c:pt idx="6">
                  <c:v>VALENCIA</c:v>
                </c:pt>
                <c:pt idx="7">
                  <c:v>VIGO</c:v>
                </c:pt>
                <c:pt idx="8">
                  <c:v>CARTAGENA</c:v>
                </c:pt>
                <c:pt idx="9">
                  <c:v>A CORUÑA</c:v>
                </c:pt>
              </c:strCache>
            </c:strRef>
          </c:cat>
          <c:val>
            <c:numRef>
              <c:f>Cruceros!$F$38:$F$47</c:f>
              <c:numCache>
                <c:formatCode>General</c:formatCode>
                <c:ptCount val="10"/>
                <c:pt idx="0">
                  <c:v>451</c:v>
                </c:pt>
                <c:pt idx="1">
                  <c:v>377</c:v>
                </c:pt>
                <c:pt idx="2">
                  <c:v>#N/A</c:v>
                </c:pt>
                <c:pt idx="3">
                  <c:v>219</c:v>
                </c:pt>
                <c:pt idx="4">
                  <c:v>149</c:v>
                </c:pt>
                <c:pt idx="5">
                  <c:v>145</c:v>
                </c:pt>
                <c:pt idx="6">
                  <c:v>91</c:v>
                </c:pt>
                <c:pt idx="7">
                  <c:v>65</c:v>
                </c:pt>
                <c:pt idx="8">
                  <c:v>37</c:v>
                </c:pt>
                <c:pt idx="9">
                  <c:v>36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284-4192-9F2B-94CFF37A246E}"/>
            </c:ext>
          </c:extLst>
        </c:ser>
        <c:ser>
          <c:idx val="1"/>
          <c:order val="1"/>
          <c:tx>
            <c:strRef>
              <c:f>Cruceros!$G$37</c:f>
              <c:strCache>
                <c:ptCount val="1"/>
                <c:pt idx="0">
                  <c:v>2010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Cruceros!$E$38:$E$47</c:f>
              <c:strCache>
                <c:ptCount val="10"/>
                <c:pt idx="0">
                  <c:v>BARCELONA</c:v>
                </c:pt>
                <c:pt idx="1">
                  <c:v>BALEARES</c:v>
                </c:pt>
                <c:pt idx="2">
                  <c:v>#N/A</c:v>
                </c:pt>
                <c:pt idx="3">
                  <c:v>LAS PALMAS</c:v>
                </c:pt>
                <c:pt idx="4">
                  <c:v>BAHIA DE CADIZ</c:v>
                </c:pt>
                <c:pt idx="5">
                  <c:v>MALAGA</c:v>
                </c:pt>
                <c:pt idx="6">
                  <c:v>VALENCIA</c:v>
                </c:pt>
                <c:pt idx="7">
                  <c:v>VIGO</c:v>
                </c:pt>
                <c:pt idx="8">
                  <c:v>CARTAGENA</c:v>
                </c:pt>
                <c:pt idx="9">
                  <c:v>A CORUÑA</c:v>
                </c:pt>
              </c:strCache>
            </c:strRef>
          </c:cat>
          <c:val>
            <c:numRef>
              <c:f>Cruceros!$G$38:$G$47</c:f>
              <c:numCache>
                <c:formatCode>General</c:formatCode>
                <c:ptCount val="10"/>
                <c:pt idx="0">
                  <c:v>436</c:v>
                </c:pt>
                <c:pt idx="1">
                  <c:v>374</c:v>
                </c:pt>
                <c:pt idx="2">
                  <c:v>#N/A</c:v>
                </c:pt>
                <c:pt idx="3">
                  <c:v>194</c:v>
                </c:pt>
                <c:pt idx="4">
                  <c:v>144</c:v>
                </c:pt>
                <c:pt idx="5">
                  <c:v>142</c:v>
                </c:pt>
                <c:pt idx="6">
                  <c:v>82</c:v>
                </c:pt>
                <c:pt idx="7">
                  <c:v>60</c:v>
                </c:pt>
                <c:pt idx="8">
                  <c:v>38</c:v>
                </c:pt>
                <c:pt idx="9">
                  <c:v>30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4284-4192-9F2B-94CFF37A246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7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8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9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0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2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3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4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5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6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7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8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9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0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2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.xml"/><Relationship Id="rId1" Type="http://schemas.openxmlformats.org/officeDocument/2006/relationships/image" Target="../media/image2.emf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image" Target="../media/image3.emf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chart" Target="../charts/chart3.xml"/><Relationship Id="rId1" Type="http://schemas.openxmlformats.org/officeDocument/2006/relationships/image" Target="../media/image4.emf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chart" Target="../charts/chart4.xml"/><Relationship Id="rId1" Type="http://schemas.openxmlformats.org/officeDocument/2006/relationships/image" Target="../media/image5.emf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chart" Target="../charts/chart5.xml"/><Relationship Id="rId1" Type="http://schemas.openxmlformats.org/officeDocument/2006/relationships/image" Target="../media/image6.emf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chart" Target="../charts/chart6.xml"/><Relationship Id="rId1" Type="http://schemas.openxmlformats.org/officeDocument/2006/relationships/image" Target="../media/image7.emf"/></Relationships>
</file>

<file path=xl/drawings/_rels/drawing8.xml.rels><?xml version="1.0" encoding="UTF-8" standalone="yes"?>
<Relationships xmlns="http://schemas.openxmlformats.org/package/2006/relationships"><Relationship Id="rId2" Type="http://schemas.openxmlformats.org/officeDocument/2006/relationships/chart" Target="../charts/chart7.xml"/><Relationship Id="rId1" Type="http://schemas.openxmlformats.org/officeDocument/2006/relationships/image" Target="../media/image8.emf"/></Relationships>
</file>

<file path=xl/drawings/_rels/drawing9.xml.rels><?xml version="1.0" encoding="UTF-8" standalone="yes"?>
<Relationships xmlns="http://schemas.openxmlformats.org/package/2006/relationships"><Relationship Id="rId2" Type="http://schemas.openxmlformats.org/officeDocument/2006/relationships/chart" Target="../charts/chart8.xml"/><Relationship Id="rId1" Type="http://schemas.openxmlformats.org/officeDocument/2006/relationships/image" Target="../media/image9.emf"/></Relationships>
</file>

<file path=xl/drawings/_rels/drawing10.xml.rels><?xml version="1.0" encoding="UTF-8" standalone="yes"?>
<Relationships xmlns="http://schemas.openxmlformats.org/package/2006/relationships"><Relationship Id="rId2" Type="http://schemas.openxmlformats.org/officeDocument/2006/relationships/chart" Target="../charts/chart9.xml"/><Relationship Id="rId1" Type="http://schemas.openxmlformats.org/officeDocument/2006/relationships/image" Target="../media/image10.emf"/></Relationships>
</file>

<file path=xl/drawings/_rels/drawing1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0.xml"/><Relationship Id="rId1" Type="http://schemas.openxmlformats.org/officeDocument/2006/relationships/image" Target="../media/image11.emf"/></Relationships>
</file>

<file path=xl/drawings/_rels/drawing12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1.xml"/><Relationship Id="rId1" Type="http://schemas.openxmlformats.org/officeDocument/2006/relationships/image" Target="../media/image12.emf"/></Relationships>
</file>

<file path=xl/drawings/_rels/drawing13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2.xml"/><Relationship Id="rId1" Type="http://schemas.openxmlformats.org/officeDocument/2006/relationships/image" Target="../media/image13.emf"/></Relationships>
</file>

<file path=xl/drawings/_rels/drawing14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3.xml"/><Relationship Id="rId1" Type="http://schemas.openxmlformats.org/officeDocument/2006/relationships/image" Target="../media/image14.emf"/></Relationships>
</file>

<file path=xl/drawings/_rels/drawing15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4.xml"/><Relationship Id="rId1" Type="http://schemas.openxmlformats.org/officeDocument/2006/relationships/image" Target="../media/image15.emf"/></Relationships>
</file>

<file path=xl/drawings/_rels/drawing16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5.xml"/><Relationship Id="rId1" Type="http://schemas.openxmlformats.org/officeDocument/2006/relationships/image" Target="../media/image16.emf"/></Relationships>
</file>

<file path=xl/drawings/_rels/drawing17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6.xml"/><Relationship Id="rId1" Type="http://schemas.openxmlformats.org/officeDocument/2006/relationships/image" Target="../media/image17.emf"/></Relationships>
</file>

<file path=xl/drawings/_rels/drawing18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7.xml"/><Relationship Id="rId1" Type="http://schemas.openxmlformats.org/officeDocument/2006/relationships/image" Target="../media/image18.emf"/></Relationships>
</file>

<file path=xl/drawings/_rels/drawing19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8.xml"/><Relationship Id="rId1" Type="http://schemas.openxmlformats.org/officeDocument/2006/relationships/image" Target="../media/image19.emf"/></Relationships>
</file>

<file path=xl/drawings/_rels/drawing20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9.xml"/><Relationship Id="rId1" Type="http://schemas.openxmlformats.org/officeDocument/2006/relationships/image" Target="../media/image20.emf"/></Relationships>
</file>

<file path=xl/drawings/_rels/drawing2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0.xml"/><Relationship Id="rId1" Type="http://schemas.openxmlformats.org/officeDocument/2006/relationships/image" Target="../media/image21.emf"/></Relationships>
</file>

<file path=xl/drawings/_rels/drawing22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1.xml"/><Relationship Id="rId1" Type="http://schemas.openxmlformats.org/officeDocument/2006/relationships/image" Target="../media/image22.emf"/></Relationships>
</file>

<file path=xl/drawings/_rels/drawing23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2.xml"/><Relationship Id="rId1" Type="http://schemas.openxmlformats.org/officeDocument/2006/relationships/image" Target="../media/image23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2</xdr:col>
      <xdr:colOff>99240</xdr:colOff>
      <xdr:row>2</xdr:row>
      <xdr:rowOff>3180</xdr:rowOff>
    </xdr:to>
    <xdr:pic>
      <xdr:nvPicPr>
        <xdr:cNvPr id="1025" name="LogoRes00">
          <a:extLst>
            <a:ext uri="{FF2B5EF4-FFF2-40B4-BE49-F238E27FC236}">
              <a16:creationId xmlns:a16="http://schemas.microsoft.com/office/drawing/2014/main" id="{00000000-0008-0000-0000-00000104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84000</xdr:colOff>
      <xdr:row>1</xdr:row>
      <xdr:rowOff>186060</xdr:rowOff>
    </xdr:to>
    <xdr:pic>
      <xdr:nvPicPr>
        <xdr:cNvPr id="2049" name="LogoRes01">
          <a:extLst>
            <a:ext uri="{FF2B5EF4-FFF2-40B4-BE49-F238E27FC236}">
              <a16:creationId xmlns:a16="http://schemas.microsoft.com/office/drawing/2014/main" id="{00000000-0008-0000-0100-00000108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64950</xdr:colOff>
      <xdr:row>1</xdr:row>
      <xdr:rowOff>186060</xdr:rowOff>
    </xdr:to>
    <xdr:pic>
      <xdr:nvPicPr>
        <xdr:cNvPr id="3073" name="LogoRes01_1">
          <a:extLst>
            <a:ext uri="{FF2B5EF4-FFF2-40B4-BE49-F238E27FC236}">
              <a16:creationId xmlns:a16="http://schemas.microsoft.com/office/drawing/2014/main" id="{00000000-0008-0000-0200-0000010C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02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64950</xdr:colOff>
      <xdr:row>1</xdr:row>
      <xdr:rowOff>186060</xdr:rowOff>
    </xdr:to>
    <xdr:pic>
      <xdr:nvPicPr>
        <xdr:cNvPr id="4097" name="LogoRes02">
          <a:extLst>
            <a:ext uri="{FF2B5EF4-FFF2-40B4-BE49-F238E27FC236}">
              <a16:creationId xmlns:a16="http://schemas.microsoft.com/office/drawing/2014/main" id="{00000000-0008-0000-0300-00000110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03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64950</xdr:colOff>
      <xdr:row>1</xdr:row>
      <xdr:rowOff>186060</xdr:rowOff>
    </xdr:to>
    <xdr:pic>
      <xdr:nvPicPr>
        <xdr:cNvPr id="5121" name="LogoRes03">
          <a:extLst>
            <a:ext uri="{FF2B5EF4-FFF2-40B4-BE49-F238E27FC236}">
              <a16:creationId xmlns:a16="http://schemas.microsoft.com/office/drawing/2014/main" id="{00000000-0008-0000-0400-00000114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04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64950</xdr:colOff>
      <xdr:row>1</xdr:row>
      <xdr:rowOff>186060</xdr:rowOff>
    </xdr:to>
    <xdr:pic>
      <xdr:nvPicPr>
        <xdr:cNvPr id="6145" name="LogoRes04">
          <a:extLst>
            <a:ext uri="{FF2B5EF4-FFF2-40B4-BE49-F238E27FC236}">
              <a16:creationId xmlns:a16="http://schemas.microsoft.com/office/drawing/2014/main" id="{00000000-0008-0000-0500-00000118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05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84000</xdr:colOff>
      <xdr:row>1</xdr:row>
      <xdr:rowOff>186060</xdr:rowOff>
    </xdr:to>
    <xdr:pic>
      <xdr:nvPicPr>
        <xdr:cNvPr id="7169" name="LogoRes05">
          <a:extLst>
            <a:ext uri="{FF2B5EF4-FFF2-40B4-BE49-F238E27FC236}">
              <a16:creationId xmlns:a16="http://schemas.microsoft.com/office/drawing/2014/main" id="{00000000-0008-0000-0600-0000011C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06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64950</xdr:colOff>
      <xdr:row>1</xdr:row>
      <xdr:rowOff>186060</xdr:rowOff>
    </xdr:to>
    <xdr:pic>
      <xdr:nvPicPr>
        <xdr:cNvPr id="8193" name="LogoRes06">
          <a:extLst>
            <a:ext uri="{FF2B5EF4-FFF2-40B4-BE49-F238E27FC236}">
              <a16:creationId xmlns:a16="http://schemas.microsoft.com/office/drawing/2014/main" id="{00000000-0008-0000-0700-00000120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07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64950</xdr:colOff>
      <xdr:row>1</xdr:row>
      <xdr:rowOff>186060</xdr:rowOff>
    </xdr:to>
    <xdr:pic>
      <xdr:nvPicPr>
        <xdr:cNvPr id="9217" name="LogoRes07">
          <a:extLst>
            <a:ext uri="{FF2B5EF4-FFF2-40B4-BE49-F238E27FC236}">
              <a16:creationId xmlns:a16="http://schemas.microsoft.com/office/drawing/2014/main" id="{00000000-0008-0000-0800-00000124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08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64950</xdr:colOff>
      <xdr:row>1</xdr:row>
      <xdr:rowOff>186060</xdr:rowOff>
    </xdr:to>
    <xdr:pic>
      <xdr:nvPicPr>
        <xdr:cNvPr id="10241" name="LogoRes07_1">
          <a:extLst>
            <a:ext uri="{FF2B5EF4-FFF2-40B4-BE49-F238E27FC236}">
              <a16:creationId xmlns:a16="http://schemas.microsoft.com/office/drawing/2014/main" id="{00000000-0008-0000-0900-00000128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09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84000</xdr:colOff>
      <xdr:row>1</xdr:row>
      <xdr:rowOff>186060</xdr:rowOff>
    </xdr:to>
    <xdr:pic>
      <xdr:nvPicPr>
        <xdr:cNvPr id="11265" name="LogoRes08">
          <a:extLst>
            <a:ext uri="{FF2B5EF4-FFF2-40B4-BE49-F238E27FC236}">
              <a16:creationId xmlns:a16="http://schemas.microsoft.com/office/drawing/2014/main" id="{00000000-0008-0000-0A00-0000012C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0A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64950</xdr:colOff>
      <xdr:row>1</xdr:row>
      <xdr:rowOff>186060</xdr:rowOff>
    </xdr:to>
    <xdr:pic>
      <xdr:nvPicPr>
        <xdr:cNvPr id="12289" name="LogoRes09">
          <a:extLst>
            <a:ext uri="{FF2B5EF4-FFF2-40B4-BE49-F238E27FC236}">
              <a16:creationId xmlns:a16="http://schemas.microsoft.com/office/drawing/2014/main" id="{00000000-0008-0000-0B00-00000130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0B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64950</xdr:colOff>
      <xdr:row>1</xdr:row>
      <xdr:rowOff>186060</xdr:rowOff>
    </xdr:to>
    <xdr:pic>
      <xdr:nvPicPr>
        <xdr:cNvPr id="13313" name="LogoRes10">
          <a:extLst>
            <a:ext uri="{FF2B5EF4-FFF2-40B4-BE49-F238E27FC236}">
              <a16:creationId xmlns:a16="http://schemas.microsoft.com/office/drawing/2014/main" id="{00000000-0008-0000-0C00-00000134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0C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64950</xdr:colOff>
      <xdr:row>1</xdr:row>
      <xdr:rowOff>186060</xdr:rowOff>
    </xdr:to>
    <xdr:pic>
      <xdr:nvPicPr>
        <xdr:cNvPr id="14337" name="LogoRes10_1">
          <a:extLst>
            <a:ext uri="{FF2B5EF4-FFF2-40B4-BE49-F238E27FC236}">
              <a16:creationId xmlns:a16="http://schemas.microsoft.com/office/drawing/2014/main" id="{00000000-0008-0000-0D00-00000138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0D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64950</xdr:colOff>
      <xdr:row>2</xdr:row>
      <xdr:rowOff>14610</xdr:rowOff>
    </xdr:to>
    <xdr:pic>
      <xdr:nvPicPr>
        <xdr:cNvPr id="2" name="LogoRes10_2">
          <a:extLst>
            <a:ext uri="{FF2B5EF4-FFF2-40B4-BE49-F238E27FC236}">
              <a16:creationId xmlns:a16="http://schemas.microsoft.com/office/drawing/2014/main" id="{3472F094-B51D-49B5-A971-26F75511CC7D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027224" cy="47181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8D0B1AF9-00F9-4647-8382-FA2B10F186F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64950</xdr:colOff>
      <xdr:row>2</xdr:row>
      <xdr:rowOff>14610</xdr:rowOff>
    </xdr:to>
    <xdr:pic>
      <xdr:nvPicPr>
        <xdr:cNvPr id="2" name="LogoRes10_3">
          <a:extLst>
            <a:ext uri="{FF2B5EF4-FFF2-40B4-BE49-F238E27FC236}">
              <a16:creationId xmlns:a16="http://schemas.microsoft.com/office/drawing/2014/main" id="{B7D62E0A-10B2-4102-861F-D1846AF90265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027224" cy="47181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871CE3F3-3880-4BF9-8747-D423E1391F0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64950</xdr:colOff>
      <xdr:row>2</xdr:row>
      <xdr:rowOff>14610</xdr:rowOff>
    </xdr:to>
    <xdr:pic>
      <xdr:nvPicPr>
        <xdr:cNvPr id="2" name="LogoRes10_4">
          <a:extLst>
            <a:ext uri="{FF2B5EF4-FFF2-40B4-BE49-F238E27FC236}">
              <a16:creationId xmlns:a16="http://schemas.microsoft.com/office/drawing/2014/main" id="{26B479BC-5272-4C44-8C26-4676119E70D1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027224" cy="47181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C402196C-28F3-4987-A496-01A3BF8377F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64950</xdr:colOff>
      <xdr:row>1</xdr:row>
      <xdr:rowOff>186060</xdr:rowOff>
    </xdr:to>
    <xdr:pic>
      <xdr:nvPicPr>
        <xdr:cNvPr id="18433" name="LogoRes11">
          <a:extLst>
            <a:ext uri="{FF2B5EF4-FFF2-40B4-BE49-F238E27FC236}">
              <a16:creationId xmlns:a16="http://schemas.microsoft.com/office/drawing/2014/main" id="{00000000-0008-0000-1100-00000148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11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64950</xdr:colOff>
      <xdr:row>1</xdr:row>
      <xdr:rowOff>186060</xdr:rowOff>
    </xdr:to>
    <xdr:pic>
      <xdr:nvPicPr>
        <xdr:cNvPr id="19457" name="LogoRes11_1">
          <a:extLst>
            <a:ext uri="{FF2B5EF4-FFF2-40B4-BE49-F238E27FC236}">
              <a16:creationId xmlns:a16="http://schemas.microsoft.com/office/drawing/2014/main" id="{00000000-0008-0000-1200-0000014C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12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64950</xdr:colOff>
      <xdr:row>1</xdr:row>
      <xdr:rowOff>186060</xdr:rowOff>
    </xdr:to>
    <xdr:pic>
      <xdr:nvPicPr>
        <xdr:cNvPr id="20481" name="LogoRes11_2">
          <a:extLst>
            <a:ext uri="{FF2B5EF4-FFF2-40B4-BE49-F238E27FC236}">
              <a16:creationId xmlns:a16="http://schemas.microsoft.com/office/drawing/2014/main" id="{00000000-0008-0000-1300-00000150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13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84000</xdr:colOff>
      <xdr:row>1</xdr:row>
      <xdr:rowOff>186060</xdr:rowOff>
    </xdr:to>
    <xdr:pic>
      <xdr:nvPicPr>
        <xdr:cNvPr id="21505" name="LogoRes12_1">
          <a:extLst>
            <a:ext uri="{FF2B5EF4-FFF2-40B4-BE49-F238E27FC236}">
              <a16:creationId xmlns:a16="http://schemas.microsoft.com/office/drawing/2014/main" id="{00000000-0008-0000-1400-00000154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14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2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64950</xdr:colOff>
      <xdr:row>1</xdr:row>
      <xdr:rowOff>186060</xdr:rowOff>
    </xdr:to>
    <xdr:pic>
      <xdr:nvPicPr>
        <xdr:cNvPr id="22529" name="LogoRes12_2">
          <a:extLst>
            <a:ext uri="{FF2B5EF4-FFF2-40B4-BE49-F238E27FC236}">
              <a16:creationId xmlns:a16="http://schemas.microsoft.com/office/drawing/2014/main" id="{00000000-0008-0000-1500-00000158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15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2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84000</xdr:colOff>
      <xdr:row>1</xdr:row>
      <xdr:rowOff>186060</xdr:rowOff>
    </xdr:to>
    <xdr:pic>
      <xdr:nvPicPr>
        <xdr:cNvPr id="23553" name="LogoRes12_3">
          <a:extLst>
            <a:ext uri="{FF2B5EF4-FFF2-40B4-BE49-F238E27FC236}">
              <a16:creationId xmlns:a16="http://schemas.microsoft.com/office/drawing/2014/main" id="{00000000-0008-0000-1600-0000015C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16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5.xml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6.xml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7.xml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8.xml"/><Relationship Id="rId1" Type="http://schemas.openxmlformats.org/officeDocument/2006/relationships/printerSettings" Target="../printerSettings/printerSettings15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9.xml"/><Relationship Id="rId1" Type="http://schemas.openxmlformats.org/officeDocument/2006/relationships/printerSettings" Target="../printerSettings/printerSettings16.bin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0.xml"/><Relationship Id="rId1" Type="http://schemas.openxmlformats.org/officeDocument/2006/relationships/printerSettings" Target="../printerSettings/printerSettings17.bin"/></Relationships>
</file>

<file path=xl/worksheets/_rels/sheet2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1.xml"/><Relationship Id="rId1" Type="http://schemas.openxmlformats.org/officeDocument/2006/relationships/printerSettings" Target="../printerSettings/printerSettings18.bin"/></Relationships>
</file>

<file path=xl/worksheets/_rels/sheet2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2.xml"/><Relationship Id="rId1" Type="http://schemas.openxmlformats.org/officeDocument/2006/relationships/printerSettings" Target="../printerSettings/printerSettings19.bin"/></Relationships>
</file>

<file path=xl/worksheets/_rels/sheet2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3.xml"/><Relationship Id="rId1" Type="http://schemas.openxmlformats.org/officeDocument/2006/relationships/printerSettings" Target="../printerSettings/printerSettings2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34"/>
  <sheetViews>
    <sheetView tabSelected="1" workbookViewId="0">
      <selection activeCell="D21" sqref="D21:H34"/>
    </sheetView>
  </sheetViews>
  <sheetFormatPr baseColWidth="10" defaultRowHeight="15" x14ac:dyDescent="0.25"/>
  <cols>
    <col min="1" max="1" width="28.28515625" style="53" bestFit="1" customWidth="1"/>
    <col min="2" max="2" width="16" style="53" bestFit="1" customWidth="1"/>
    <col min="3" max="3" width="26.5703125" style="53" bestFit="1" customWidth="1"/>
    <col min="4" max="16384" width="11.42578125" style="53"/>
  </cols>
  <sheetData>
    <row r="1" spans="1:9" ht="22.5" customHeight="1" x14ac:dyDescent="0.35">
      <c r="D1" s="54" t="s">
        <v>39</v>
      </c>
    </row>
    <row r="4" spans="1:9" x14ac:dyDescent="0.25">
      <c r="F4" s="55"/>
      <c r="G4" s="55"/>
      <c r="I4" s="56">
        <v>40805</v>
      </c>
    </row>
    <row r="6" spans="1:9" x14ac:dyDescent="0.25">
      <c r="A6" s="57" t="s">
        <v>42</v>
      </c>
      <c r="B6" s="58"/>
      <c r="C6" s="58"/>
      <c r="D6" s="59" t="s">
        <v>97</v>
      </c>
      <c r="E6" s="60"/>
      <c r="F6" s="59" t="s">
        <v>40</v>
      </c>
      <c r="G6" s="60"/>
      <c r="H6" s="59" t="s">
        <v>41</v>
      </c>
      <c r="I6" s="60"/>
    </row>
    <row r="7" spans="1:9" x14ac:dyDescent="0.25">
      <c r="A7" s="61"/>
      <c r="B7" s="61"/>
      <c r="C7" s="61"/>
      <c r="D7" s="62">
        <v>2010</v>
      </c>
      <c r="E7" s="62">
        <v>2011</v>
      </c>
      <c r="F7" s="62">
        <v>2010</v>
      </c>
      <c r="G7" s="62">
        <v>2011</v>
      </c>
      <c r="H7" s="62" t="s">
        <v>0</v>
      </c>
      <c r="I7" s="62" t="s">
        <v>3</v>
      </c>
    </row>
    <row r="8" spans="1:9" x14ac:dyDescent="0.25">
      <c r="A8" s="63" t="s">
        <v>12</v>
      </c>
      <c r="B8" s="63" t="s">
        <v>13</v>
      </c>
      <c r="C8" s="64" t="s">
        <v>14</v>
      </c>
      <c r="D8" s="65">
        <v>12636756</v>
      </c>
      <c r="E8" s="65">
        <v>12082326</v>
      </c>
      <c r="F8" s="65">
        <v>81921285</v>
      </c>
      <c r="G8" s="65">
        <v>86334793</v>
      </c>
      <c r="H8" s="65">
        <v>4413508</v>
      </c>
      <c r="I8" s="66">
        <f>((G8*100/F8)-100)</f>
        <v>5.3874984993216373</v>
      </c>
    </row>
    <row r="9" spans="1:9" x14ac:dyDescent="0.25">
      <c r="A9" s="67"/>
      <c r="B9" s="68"/>
      <c r="C9" s="64" t="s">
        <v>15</v>
      </c>
      <c r="D9" s="65">
        <v>6332720</v>
      </c>
      <c r="E9" s="65">
        <v>6314284</v>
      </c>
      <c r="F9" s="65">
        <v>44277531</v>
      </c>
      <c r="G9" s="65">
        <v>44874723</v>
      </c>
      <c r="H9" s="65">
        <v>597192</v>
      </c>
      <c r="I9" s="66">
        <f t="shared" ref="I9:I19" si="0">((G9*100/F9)-100)</f>
        <v>1.3487472912615601</v>
      </c>
    </row>
    <row r="10" spans="1:9" x14ac:dyDescent="0.25">
      <c r="A10" s="67"/>
      <c r="B10" s="63" t="s">
        <v>16</v>
      </c>
      <c r="C10" s="64" t="s">
        <v>17</v>
      </c>
      <c r="D10" s="65">
        <v>4956615</v>
      </c>
      <c r="E10" s="65">
        <v>4936404</v>
      </c>
      <c r="F10" s="65">
        <v>31242099</v>
      </c>
      <c r="G10" s="65">
        <v>32983767</v>
      </c>
      <c r="H10" s="65">
        <v>1741668</v>
      </c>
      <c r="I10" s="66">
        <f t="shared" si="0"/>
        <v>5.5747470744523326</v>
      </c>
    </row>
    <row r="11" spans="1:9" x14ac:dyDescent="0.25">
      <c r="A11" s="67"/>
      <c r="B11" s="67"/>
      <c r="C11" s="64" t="s">
        <v>18</v>
      </c>
      <c r="D11" s="65">
        <v>12284179</v>
      </c>
      <c r="E11" s="65">
        <v>13497860</v>
      </c>
      <c r="F11" s="65">
        <v>79604715</v>
      </c>
      <c r="G11" s="65">
        <v>84623132</v>
      </c>
      <c r="H11" s="65">
        <v>5018417</v>
      </c>
      <c r="I11" s="66">
        <f t="shared" si="0"/>
        <v>6.3041705507016701</v>
      </c>
    </row>
    <row r="12" spans="1:9" x14ac:dyDescent="0.25">
      <c r="A12" s="68"/>
      <c r="B12" s="68"/>
      <c r="C12" s="64" t="s">
        <v>2</v>
      </c>
      <c r="D12" s="65">
        <v>17240794</v>
      </c>
      <c r="E12" s="65">
        <v>18434264</v>
      </c>
      <c r="F12" s="65">
        <v>110846814</v>
      </c>
      <c r="G12" s="65">
        <v>117606899</v>
      </c>
      <c r="H12" s="65">
        <v>6760085</v>
      </c>
      <c r="I12" s="66">
        <f t="shared" si="0"/>
        <v>6.0985830409162674</v>
      </c>
    </row>
    <row r="13" spans="1:9" x14ac:dyDescent="0.25">
      <c r="A13" s="69"/>
      <c r="B13" s="69"/>
      <c r="C13" s="70" t="s">
        <v>2</v>
      </c>
      <c r="D13" s="71">
        <v>36210270</v>
      </c>
      <c r="E13" s="71">
        <v>36830874</v>
      </c>
      <c r="F13" s="71">
        <v>237045630</v>
      </c>
      <c r="G13" s="71">
        <v>248816415</v>
      </c>
      <c r="H13" s="71">
        <v>11770785</v>
      </c>
      <c r="I13" s="72">
        <f t="shared" si="0"/>
        <v>4.9656199103944658</v>
      </c>
    </row>
    <row r="14" spans="1:9" x14ac:dyDescent="0.25">
      <c r="A14" s="63" t="s">
        <v>4</v>
      </c>
      <c r="B14" s="73" t="s">
        <v>5</v>
      </c>
      <c r="C14" s="64" t="s">
        <v>6</v>
      </c>
      <c r="D14" s="65">
        <v>21834</v>
      </c>
      <c r="E14" s="65">
        <v>20154</v>
      </c>
      <c r="F14" s="65">
        <v>133332</v>
      </c>
      <c r="G14" s="65">
        <v>129336</v>
      </c>
      <c r="H14" s="65">
        <v>-3996</v>
      </c>
      <c r="I14" s="66">
        <f t="shared" si="0"/>
        <v>-2.9970299702997067</v>
      </c>
    </row>
    <row r="15" spans="1:9" x14ac:dyDescent="0.25">
      <c r="A15" s="67"/>
      <c r="B15" s="63" t="s">
        <v>7</v>
      </c>
      <c r="C15" s="64" t="s">
        <v>8</v>
      </c>
      <c r="D15" s="65">
        <v>629809</v>
      </c>
      <c r="E15" s="65">
        <v>733027</v>
      </c>
      <c r="F15" s="65">
        <v>3976716</v>
      </c>
      <c r="G15" s="65">
        <v>4579390</v>
      </c>
      <c r="H15" s="65">
        <v>602674</v>
      </c>
      <c r="I15" s="66">
        <f t="shared" si="0"/>
        <v>15.155067648783572</v>
      </c>
    </row>
    <row r="16" spans="1:9" x14ac:dyDescent="0.25">
      <c r="A16" s="67"/>
      <c r="B16" s="68"/>
      <c r="C16" s="64" t="s">
        <v>9</v>
      </c>
      <c r="D16" s="65">
        <v>248909</v>
      </c>
      <c r="E16" s="65">
        <v>247967</v>
      </c>
      <c r="F16" s="65">
        <v>1467223</v>
      </c>
      <c r="G16" s="65">
        <v>1541382</v>
      </c>
      <c r="H16" s="65">
        <v>74159</v>
      </c>
      <c r="I16" s="66">
        <f t="shared" si="0"/>
        <v>5.0543782369823873</v>
      </c>
    </row>
    <row r="17" spans="1:9" x14ac:dyDescent="0.25">
      <c r="A17" s="68"/>
      <c r="B17" s="73" t="s">
        <v>10</v>
      </c>
      <c r="C17" s="64" t="s">
        <v>11</v>
      </c>
      <c r="D17" s="65">
        <v>445863</v>
      </c>
      <c r="E17" s="65">
        <v>321535</v>
      </c>
      <c r="F17" s="65">
        <v>2015396</v>
      </c>
      <c r="G17" s="65">
        <v>1709946</v>
      </c>
      <c r="H17" s="65">
        <v>-305450</v>
      </c>
      <c r="I17" s="66">
        <f t="shared" si="0"/>
        <v>-15.155830417446495</v>
      </c>
    </row>
    <row r="18" spans="1:9" x14ac:dyDescent="0.25">
      <c r="A18" s="74"/>
      <c r="B18" s="74"/>
      <c r="C18" s="70" t="s">
        <v>2</v>
      </c>
      <c r="D18" s="71">
        <v>1346415</v>
      </c>
      <c r="E18" s="71">
        <v>1322683</v>
      </c>
      <c r="F18" s="71">
        <v>7592667</v>
      </c>
      <c r="G18" s="71">
        <v>7960054</v>
      </c>
      <c r="H18" s="71">
        <v>367387</v>
      </c>
      <c r="I18" s="72">
        <f t="shared" si="0"/>
        <v>4.8387081904158293</v>
      </c>
    </row>
    <row r="19" spans="1:9" x14ac:dyDescent="0.25">
      <c r="A19" s="75"/>
      <c r="B19" s="75"/>
      <c r="C19" s="76" t="s">
        <v>1</v>
      </c>
      <c r="D19" s="77">
        <f>+D13+D18</f>
        <v>37556685</v>
      </c>
      <c r="E19" s="77">
        <f t="shared" ref="E19:G19" si="1">+E13+E18</f>
        <v>38153557</v>
      </c>
      <c r="F19" s="77">
        <f t="shared" si="1"/>
        <v>244638297</v>
      </c>
      <c r="G19" s="77">
        <f t="shared" si="1"/>
        <v>256776469</v>
      </c>
      <c r="H19" s="77">
        <f t="shared" ref="H19" si="2">G19-F19</f>
        <v>12138172</v>
      </c>
      <c r="I19" s="78">
        <f t="shared" si="0"/>
        <v>4.961681040479121</v>
      </c>
    </row>
    <row r="20" spans="1:9" x14ac:dyDescent="0.25">
      <c r="A20" s="74"/>
      <c r="B20" s="74"/>
      <c r="I20" s="79"/>
    </row>
    <row r="21" spans="1:9" x14ac:dyDescent="0.25">
      <c r="A21" s="63" t="s">
        <v>19</v>
      </c>
      <c r="B21" s="63" t="s">
        <v>20</v>
      </c>
      <c r="C21" s="64" t="s">
        <v>21</v>
      </c>
      <c r="D21" s="65">
        <v>8159750</v>
      </c>
      <c r="E21" s="65">
        <v>9173920</v>
      </c>
      <c r="F21" s="65">
        <v>54158485</v>
      </c>
      <c r="G21" s="65">
        <v>56568395</v>
      </c>
      <c r="H21" s="65">
        <v>2409910</v>
      </c>
      <c r="I21" s="66">
        <f t="shared" ref="I21:I34" si="3">((G21*100/F21)-100)</f>
        <v>4.4497367310034548</v>
      </c>
    </row>
    <row r="22" spans="1:9" x14ac:dyDescent="0.25">
      <c r="A22" s="67"/>
      <c r="B22" s="68"/>
      <c r="C22" s="64" t="s">
        <v>22</v>
      </c>
      <c r="D22" s="65">
        <v>7534657</v>
      </c>
      <c r="E22" s="65">
        <v>8689089</v>
      </c>
      <c r="F22" s="65">
        <v>49688791</v>
      </c>
      <c r="G22" s="65">
        <v>52288280</v>
      </c>
      <c r="H22" s="65">
        <v>2599489</v>
      </c>
      <c r="I22" s="66">
        <f t="shared" si="3"/>
        <v>5.2315400469292968</v>
      </c>
    </row>
    <row r="23" spans="1:9" x14ac:dyDescent="0.25">
      <c r="A23" s="67"/>
      <c r="B23" s="73" t="s">
        <v>23</v>
      </c>
      <c r="C23" s="64" t="s">
        <v>24</v>
      </c>
      <c r="D23" s="65">
        <v>3764084</v>
      </c>
      <c r="E23" s="65">
        <v>3691698</v>
      </c>
      <c r="F23" s="65">
        <v>23918113</v>
      </c>
      <c r="G23" s="65">
        <v>24183212</v>
      </c>
      <c r="H23" s="65">
        <v>265099</v>
      </c>
      <c r="I23" s="66">
        <f t="shared" si="3"/>
        <v>1.1083608476973126</v>
      </c>
    </row>
    <row r="24" spans="1:9" x14ac:dyDescent="0.25">
      <c r="A24" s="67"/>
      <c r="B24" s="63" t="s">
        <v>25</v>
      </c>
      <c r="C24" s="64" t="s">
        <v>26</v>
      </c>
      <c r="D24" s="65">
        <v>1121059.5</v>
      </c>
      <c r="E24" s="65">
        <v>1195219</v>
      </c>
      <c r="F24" s="65">
        <v>7206221.2599999998</v>
      </c>
      <c r="G24" s="65">
        <v>7727144.75</v>
      </c>
      <c r="H24" s="65">
        <v>520923.49000000022</v>
      </c>
      <c r="I24" s="66">
        <f t="shared" si="3"/>
        <v>7.2288023251731204</v>
      </c>
    </row>
    <row r="25" spans="1:9" x14ac:dyDescent="0.25">
      <c r="A25" s="67"/>
      <c r="B25" s="67"/>
      <c r="C25" s="64" t="s">
        <v>21</v>
      </c>
      <c r="D25" s="65">
        <v>595484.75</v>
      </c>
      <c r="E25" s="65">
        <v>675809.5</v>
      </c>
      <c r="F25" s="65">
        <v>3813274</v>
      </c>
      <c r="G25" s="65">
        <v>4136682.75</v>
      </c>
      <c r="H25" s="65">
        <v>323408.75</v>
      </c>
      <c r="I25" s="66">
        <f t="shared" si="3"/>
        <v>8.4811306504594199</v>
      </c>
    </row>
    <row r="26" spans="1:9" x14ac:dyDescent="0.25">
      <c r="A26" s="67"/>
      <c r="B26" s="67"/>
      <c r="C26" s="64" t="s">
        <v>27</v>
      </c>
      <c r="D26" s="65">
        <v>140390</v>
      </c>
      <c r="E26" s="65">
        <v>136751.5</v>
      </c>
      <c r="F26" s="65">
        <v>941104.26</v>
      </c>
      <c r="G26" s="65">
        <v>929855.25</v>
      </c>
      <c r="H26" s="65">
        <v>-11249.010000000009</v>
      </c>
      <c r="I26" s="66">
        <f t="shared" si="3"/>
        <v>-1.1952990203232048</v>
      </c>
    </row>
    <row r="27" spans="1:9" x14ac:dyDescent="0.25">
      <c r="A27" s="67"/>
      <c r="B27" s="67"/>
      <c r="C27" s="64" t="s">
        <v>28</v>
      </c>
      <c r="D27" s="65">
        <v>385182.75</v>
      </c>
      <c r="E27" s="65">
        <v>382634</v>
      </c>
      <c r="F27" s="65">
        <v>2451815</v>
      </c>
      <c r="G27" s="65">
        <v>2658644.75</v>
      </c>
      <c r="H27" s="65">
        <v>206829.75</v>
      </c>
      <c r="I27" s="66">
        <f t="shared" si="3"/>
        <v>8.435781247769512</v>
      </c>
    </row>
    <row r="28" spans="1:9" x14ac:dyDescent="0.25">
      <c r="A28" s="67"/>
      <c r="B28" s="68"/>
      <c r="C28" s="64" t="s">
        <v>29</v>
      </c>
      <c r="D28" s="65">
        <v>525574.75</v>
      </c>
      <c r="E28" s="65">
        <v>519409.5</v>
      </c>
      <c r="F28" s="65">
        <v>3392947.26</v>
      </c>
      <c r="G28" s="65">
        <v>3590462</v>
      </c>
      <c r="H28" s="65">
        <v>197514.74000000022</v>
      </c>
      <c r="I28" s="66">
        <f t="shared" si="3"/>
        <v>5.8213324541920599</v>
      </c>
    </row>
    <row r="29" spans="1:9" x14ac:dyDescent="0.25">
      <c r="A29" s="67"/>
      <c r="B29" s="63" t="s">
        <v>30</v>
      </c>
      <c r="C29" s="64" t="s">
        <v>31</v>
      </c>
      <c r="D29" s="65">
        <v>3652169</v>
      </c>
      <c r="E29" s="65">
        <v>3634803</v>
      </c>
      <c r="F29" s="65">
        <v>14088291</v>
      </c>
      <c r="G29" s="65">
        <v>14273261</v>
      </c>
      <c r="H29" s="65">
        <v>184970</v>
      </c>
      <c r="I29" s="66">
        <f t="shared" si="3"/>
        <v>1.3129342657672254</v>
      </c>
    </row>
    <row r="30" spans="1:9" x14ac:dyDescent="0.25">
      <c r="A30" s="67"/>
      <c r="B30" s="68"/>
      <c r="C30" s="64" t="s">
        <v>32</v>
      </c>
      <c r="D30" s="65">
        <v>742235</v>
      </c>
      <c r="E30" s="65">
        <v>761756</v>
      </c>
      <c r="F30" s="65">
        <v>3461190</v>
      </c>
      <c r="G30" s="65">
        <v>3951403</v>
      </c>
      <c r="H30" s="65">
        <v>490213</v>
      </c>
      <c r="I30" s="66">
        <f t="shared" si="3"/>
        <v>14.16313464444309</v>
      </c>
    </row>
    <row r="31" spans="1:9" x14ac:dyDescent="0.25">
      <c r="A31" s="67"/>
      <c r="B31" s="73" t="s">
        <v>33</v>
      </c>
      <c r="C31" s="64" t="s">
        <v>34</v>
      </c>
      <c r="D31" s="65">
        <v>612451</v>
      </c>
      <c r="E31" s="65">
        <v>615300</v>
      </c>
      <c r="F31" s="65">
        <v>2099538</v>
      </c>
      <c r="G31" s="65">
        <v>2064266</v>
      </c>
      <c r="H31" s="65">
        <v>-35272</v>
      </c>
      <c r="I31" s="66">
        <f t="shared" si="3"/>
        <v>-1.6799886451209716</v>
      </c>
    </row>
    <row r="32" spans="1:9" x14ac:dyDescent="0.25">
      <c r="A32" s="67"/>
      <c r="B32" s="63" t="s">
        <v>35</v>
      </c>
      <c r="C32" s="64" t="s">
        <v>36</v>
      </c>
      <c r="D32" s="65">
        <v>11856</v>
      </c>
      <c r="E32" s="65">
        <v>13120</v>
      </c>
      <c r="F32" s="65">
        <v>70049</v>
      </c>
      <c r="G32" s="65">
        <v>75166</v>
      </c>
      <c r="H32" s="65">
        <v>5117</v>
      </c>
      <c r="I32" s="66">
        <f t="shared" si="3"/>
        <v>7.3048865793944202</v>
      </c>
    </row>
    <row r="33" spans="1:9" x14ac:dyDescent="0.25">
      <c r="A33" s="67"/>
      <c r="B33" s="67"/>
      <c r="C33" s="64" t="s">
        <v>37</v>
      </c>
      <c r="D33" s="65">
        <v>164124152</v>
      </c>
      <c r="E33" s="65">
        <v>168942518</v>
      </c>
      <c r="F33" s="65">
        <v>974731296</v>
      </c>
      <c r="G33" s="65">
        <v>1054157626</v>
      </c>
      <c r="H33" s="65">
        <v>79426330</v>
      </c>
      <c r="I33" s="66">
        <f t="shared" si="3"/>
        <v>8.1485359427712467</v>
      </c>
    </row>
    <row r="34" spans="1:9" x14ac:dyDescent="0.25">
      <c r="A34" s="80"/>
      <c r="B34" s="81"/>
      <c r="C34" s="64" t="s">
        <v>38</v>
      </c>
      <c r="D34" s="65">
        <v>321</v>
      </c>
      <c r="E34" s="65">
        <v>298</v>
      </c>
      <c r="F34" s="65">
        <v>1810</v>
      </c>
      <c r="G34" s="65">
        <v>1930</v>
      </c>
      <c r="H34" s="65">
        <v>120</v>
      </c>
      <c r="I34" s="66">
        <f t="shared" si="3"/>
        <v>6.6298342541436455</v>
      </c>
    </row>
  </sheetData>
  <mergeCells count="14">
    <mergeCell ref="D6:E6"/>
    <mergeCell ref="F6:G6"/>
    <mergeCell ref="H6:I6"/>
    <mergeCell ref="A6:C7"/>
    <mergeCell ref="A14:A17"/>
    <mergeCell ref="B15:B16"/>
    <mergeCell ref="A8:A12"/>
    <mergeCell ref="B8:B9"/>
    <mergeCell ref="B10:B12"/>
    <mergeCell ref="A21:A34"/>
    <mergeCell ref="B21:B22"/>
    <mergeCell ref="B24:B28"/>
    <mergeCell ref="B29:B30"/>
    <mergeCell ref="B32:B34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8"/>
  <sheetViews>
    <sheetView zoomScaleNormal="100" workbookViewId="0">
      <selection activeCell="D7" sqref="D7:E34"/>
    </sheetView>
  </sheetViews>
  <sheetFormatPr baseColWidth="10" defaultRowHeight="15" x14ac:dyDescent="0.25"/>
  <cols>
    <col min="1" max="1" width="21.28515625" bestFit="1" customWidth="1"/>
    <col min="6" max="6" width="6.28515625" customWidth="1"/>
  </cols>
  <sheetData>
    <row r="1" spans="1:12" s="2" customFormat="1" ht="22.5" customHeight="1" x14ac:dyDescent="0.35">
      <c r="F1" s="3" t="s">
        <v>74</v>
      </c>
    </row>
    <row r="2" spans="1:12" s="2" customFormat="1" ht="21" x14ac:dyDescent="0.35"/>
    <row r="5" spans="1:12" x14ac:dyDescent="0.25">
      <c r="A5" s="51" t="s">
        <v>73</v>
      </c>
      <c r="B5" s="49" t="str">
        <f>'Resumen general'!D6</f>
        <v>Mes Julio</v>
      </c>
      <c r="C5" s="50"/>
      <c r="D5" s="49" t="str">
        <f>'Resumen general'!F6</f>
        <v>Acumulado desde Enero</v>
      </c>
      <c r="E5" s="50"/>
      <c r="F5" s="50"/>
      <c r="L5" s="39">
        <f>'Resumen general'!I4</f>
        <v>40805</v>
      </c>
    </row>
    <row r="6" spans="1:12" x14ac:dyDescent="0.25">
      <c r="A6" s="52"/>
      <c r="B6" s="7">
        <f>'Resumen general'!D7</f>
        <v>2010</v>
      </c>
      <c r="C6" s="7">
        <f>'Resumen general'!E7</f>
        <v>2011</v>
      </c>
      <c r="D6" s="7">
        <f>'Resumen general'!F7</f>
        <v>2010</v>
      </c>
      <c r="E6" s="7">
        <f>'Resumen general'!G7</f>
        <v>2011</v>
      </c>
      <c r="F6" s="7" t="s">
        <v>43</v>
      </c>
    </row>
    <row r="7" spans="1:12" x14ac:dyDescent="0.25">
      <c r="A7" s="8" t="s">
        <v>44</v>
      </c>
      <c r="B7" s="37">
        <v>1041266</v>
      </c>
      <c r="C7" s="37">
        <v>963906</v>
      </c>
      <c r="D7" s="37">
        <v>7098287</v>
      </c>
      <c r="E7" s="37">
        <v>7145272</v>
      </c>
      <c r="F7" s="10">
        <f>((E7*100)/D7)-100</f>
        <v>0.66192026329733267</v>
      </c>
      <c r="G7" s="1"/>
      <c r="H7" s="1"/>
      <c r="I7" s="1"/>
    </row>
    <row r="8" spans="1:12" x14ac:dyDescent="0.25">
      <c r="A8" s="11" t="s">
        <v>45</v>
      </c>
      <c r="B8" s="38">
        <v>185000</v>
      </c>
      <c r="C8" s="38">
        <v>217475</v>
      </c>
      <c r="D8" s="38">
        <v>1298928</v>
      </c>
      <c r="E8" s="38">
        <v>1348577</v>
      </c>
      <c r="F8" s="13">
        <f t="shared" ref="F8:F35" si="0">((E8*100)/D8)-100</f>
        <v>3.8223057783033454</v>
      </c>
      <c r="G8" s="1"/>
      <c r="H8" s="1"/>
      <c r="I8" s="1"/>
    </row>
    <row r="9" spans="1:12" x14ac:dyDescent="0.25">
      <c r="A9" s="8" t="s">
        <v>46</v>
      </c>
      <c r="B9" s="37">
        <v>305434</v>
      </c>
      <c r="C9" s="37">
        <v>618033</v>
      </c>
      <c r="D9" s="37">
        <v>2087842</v>
      </c>
      <c r="E9" s="37">
        <v>2588583</v>
      </c>
      <c r="F9" s="10">
        <f t="shared" si="0"/>
        <v>23.983663514767883</v>
      </c>
      <c r="G9" s="1"/>
      <c r="H9" s="1"/>
      <c r="I9" s="1"/>
    </row>
    <row r="10" spans="1:12" x14ac:dyDescent="0.25">
      <c r="A10" s="11" t="s">
        <v>47</v>
      </c>
      <c r="B10" s="38">
        <v>377743</v>
      </c>
      <c r="C10" s="38">
        <v>359387</v>
      </c>
      <c r="D10" s="38">
        <v>2765471</v>
      </c>
      <c r="E10" s="38">
        <v>3116922</v>
      </c>
      <c r="F10" s="13">
        <f t="shared" si="0"/>
        <v>12.708540425844276</v>
      </c>
      <c r="G10" s="1"/>
      <c r="H10" s="1"/>
      <c r="I10" s="1"/>
    </row>
    <row r="11" spans="1:12" x14ac:dyDescent="0.25">
      <c r="A11" s="8" t="s">
        <v>48</v>
      </c>
      <c r="B11" s="37">
        <v>5867926</v>
      </c>
      <c r="C11" s="37">
        <v>6731076</v>
      </c>
      <c r="D11" s="37">
        <v>39644439</v>
      </c>
      <c r="E11" s="37">
        <v>43735014</v>
      </c>
      <c r="F11" s="10">
        <f t="shared" si="0"/>
        <v>10.318155845262439</v>
      </c>
      <c r="G11" s="1"/>
      <c r="H11" s="1"/>
      <c r="I11" s="1"/>
    </row>
    <row r="12" spans="1:12" x14ac:dyDescent="0.25">
      <c r="A12" s="11" t="s">
        <v>49</v>
      </c>
      <c r="B12" s="38">
        <v>361381</v>
      </c>
      <c r="C12" s="38">
        <v>305746</v>
      </c>
      <c r="D12" s="38">
        <v>2464693</v>
      </c>
      <c r="E12" s="38">
        <v>2262930</v>
      </c>
      <c r="F12" s="13">
        <f t="shared" si="0"/>
        <v>-8.1861310921887593</v>
      </c>
      <c r="G12" s="1"/>
      <c r="H12" s="1"/>
      <c r="I12" s="1"/>
    </row>
    <row r="13" spans="1:12" x14ac:dyDescent="0.25">
      <c r="A13" s="8" t="s">
        <v>50</v>
      </c>
      <c r="B13" s="37">
        <v>1232333</v>
      </c>
      <c r="C13" s="37">
        <v>1169184</v>
      </c>
      <c r="D13" s="37">
        <v>7096958</v>
      </c>
      <c r="E13" s="37">
        <v>6848639</v>
      </c>
      <c r="F13" s="10">
        <f t="shared" si="0"/>
        <v>-3.4989498317448096</v>
      </c>
      <c r="G13" s="1"/>
      <c r="H13" s="1"/>
      <c r="I13" s="1"/>
    </row>
    <row r="14" spans="1:12" x14ac:dyDescent="0.25">
      <c r="A14" s="11" t="s">
        <v>51</v>
      </c>
      <c r="B14" s="38">
        <v>4029795</v>
      </c>
      <c r="C14" s="38">
        <v>3917210</v>
      </c>
      <c r="D14" s="38">
        <v>24873868</v>
      </c>
      <c r="E14" s="38">
        <v>26372757</v>
      </c>
      <c r="F14" s="13">
        <f t="shared" si="0"/>
        <v>6.0259586486508709</v>
      </c>
      <c r="G14" s="1"/>
      <c r="H14" s="1"/>
      <c r="I14" s="1"/>
    </row>
    <row r="15" spans="1:12" x14ac:dyDescent="0.25">
      <c r="A15" s="8" t="s">
        <v>52</v>
      </c>
      <c r="B15" s="37">
        <v>3120417</v>
      </c>
      <c r="C15" s="37">
        <v>2536550</v>
      </c>
      <c r="D15" s="37">
        <v>19162702</v>
      </c>
      <c r="E15" s="37">
        <v>19764779</v>
      </c>
      <c r="F15" s="10">
        <f t="shared" si="0"/>
        <v>3.1419212175819524</v>
      </c>
      <c r="G15" s="1"/>
      <c r="H15" s="1"/>
      <c r="I15" s="1"/>
    </row>
    <row r="16" spans="1:12" x14ac:dyDescent="0.25">
      <c r="A16" s="11" t="s">
        <v>53</v>
      </c>
      <c r="B16" s="38">
        <v>1634821</v>
      </c>
      <c r="C16" s="38">
        <v>1683263</v>
      </c>
      <c r="D16" s="38">
        <v>10967943</v>
      </c>
      <c r="E16" s="38">
        <v>11900375</v>
      </c>
      <c r="F16" s="13">
        <f t="shared" si="0"/>
        <v>8.5014300311371045</v>
      </c>
      <c r="G16" s="1"/>
      <c r="H16" s="1"/>
      <c r="I16" s="1"/>
    </row>
    <row r="17" spans="1:9" x14ac:dyDescent="0.25">
      <c r="A17" s="8" t="s">
        <v>54</v>
      </c>
      <c r="B17" s="37">
        <v>1179609</v>
      </c>
      <c r="C17" s="37">
        <v>1266127</v>
      </c>
      <c r="D17" s="37">
        <v>6823664</v>
      </c>
      <c r="E17" s="37">
        <v>7883900</v>
      </c>
      <c r="F17" s="10">
        <f t="shared" si="0"/>
        <v>15.537634912856205</v>
      </c>
      <c r="G17" s="1"/>
      <c r="H17" s="1"/>
      <c r="I17" s="1"/>
    </row>
    <row r="18" spans="1:9" x14ac:dyDescent="0.25">
      <c r="A18" s="11" t="s">
        <v>55</v>
      </c>
      <c r="B18" s="38">
        <v>277933</v>
      </c>
      <c r="C18" s="38">
        <v>257155</v>
      </c>
      <c r="D18" s="38">
        <v>1587856</v>
      </c>
      <c r="E18" s="38">
        <v>1612919</v>
      </c>
      <c r="F18" s="13">
        <f t="shared" si="0"/>
        <v>1.5784176902691485</v>
      </c>
      <c r="G18" s="1"/>
      <c r="H18" s="1"/>
      <c r="I18" s="1"/>
    </row>
    <row r="19" spans="1:9" x14ac:dyDescent="0.25">
      <c r="A19" s="8" t="s">
        <v>56</v>
      </c>
      <c r="B19" s="37">
        <v>698371</v>
      </c>
      <c r="C19" s="37">
        <v>1152264</v>
      </c>
      <c r="D19" s="37">
        <v>6690254</v>
      </c>
      <c r="E19" s="37">
        <v>6546461</v>
      </c>
      <c r="F19" s="10">
        <f t="shared" si="0"/>
        <v>-2.1492905949460237</v>
      </c>
      <c r="G19" s="1"/>
      <c r="H19" s="1"/>
      <c r="I19" s="1"/>
    </row>
    <row r="20" spans="1:9" x14ac:dyDescent="0.25">
      <c r="A20" s="11" t="s">
        <v>57</v>
      </c>
      <c r="B20" s="38">
        <v>1473088</v>
      </c>
      <c r="C20" s="38">
        <v>1163175</v>
      </c>
      <c r="D20" s="38">
        <v>8988079</v>
      </c>
      <c r="E20" s="38">
        <v>8807035</v>
      </c>
      <c r="F20" s="13">
        <f t="shared" si="0"/>
        <v>-2.0142680098828691</v>
      </c>
      <c r="G20" s="1"/>
      <c r="H20" s="1"/>
      <c r="I20" s="1"/>
    </row>
    <row r="21" spans="1:9" x14ac:dyDescent="0.25">
      <c r="A21" s="8" t="s">
        <v>58</v>
      </c>
      <c r="B21" s="37">
        <v>1873251</v>
      </c>
      <c r="C21" s="37">
        <v>1587034</v>
      </c>
      <c r="D21" s="37">
        <v>11706592</v>
      </c>
      <c r="E21" s="37">
        <v>13417729</v>
      </c>
      <c r="F21" s="10">
        <f t="shared" si="0"/>
        <v>14.616867146305268</v>
      </c>
      <c r="G21" s="1"/>
      <c r="H21" s="1"/>
      <c r="I21" s="1"/>
    </row>
    <row r="22" spans="1:9" x14ac:dyDescent="0.25">
      <c r="A22" s="11" t="s">
        <v>59</v>
      </c>
      <c r="B22" s="38">
        <v>1931615</v>
      </c>
      <c r="C22" s="38">
        <v>2345306</v>
      </c>
      <c r="D22" s="38">
        <v>12806200</v>
      </c>
      <c r="E22" s="38">
        <v>13982937</v>
      </c>
      <c r="F22" s="13">
        <f t="shared" si="0"/>
        <v>9.1888069841170648</v>
      </c>
      <c r="G22" s="1"/>
      <c r="H22" s="1"/>
      <c r="I22" s="1"/>
    </row>
    <row r="23" spans="1:9" x14ac:dyDescent="0.25">
      <c r="A23" s="8" t="s">
        <v>60</v>
      </c>
      <c r="B23" s="37">
        <v>232053</v>
      </c>
      <c r="C23" s="37">
        <v>305892</v>
      </c>
      <c r="D23" s="37">
        <v>1398824</v>
      </c>
      <c r="E23" s="37">
        <v>1732025</v>
      </c>
      <c r="F23" s="10">
        <f t="shared" si="0"/>
        <v>23.82008029602008</v>
      </c>
      <c r="G23" s="1"/>
      <c r="H23" s="1"/>
      <c r="I23" s="1"/>
    </row>
    <row r="24" spans="1:9" x14ac:dyDescent="0.25">
      <c r="A24" s="11" t="s">
        <v>61</v>
      </c>
      <c r="B24" s="38">
        <v>126991</v>
      </c>
      <c r="C24" s="38">
        <v>183568</v>
      </c>
      <c r="D24" s="38">
        <v>1126233</v>
      </c>
      <c r="E24" s="38">
        <v>1095236</v>
      </c>
      <c r="F24" s="13">
        <f t="shared" si="0"/>
        <v>-2.7522723983403097</v>
      </c>
      <c r="G24" s="1"/>
      <c r="H24" s="1"/>
      <c r="I24" s="1"/>
    </row>
    <row r="25" spans="1:9" x14ac:dyDescent="0.25">
      <c r="A25" s="8" t="s">
        <v>62</v>
      </c>
      <c r="B25" s="37">
        <v>77491</v>
      </c>
      <c r="C25" s="37">
        <v>86660</v>
      </c>
      <c r="D25" s="37">
        <v>495306</v>
      </c>
      <c r="E25" s="37">
        <v>488893</v>
      </c>
      <c r="F25" s="10">
        <f t="shared" si="0"/>
        <v>-1.2947551614557398</v>
      </c>
      <c r="G25" s="1"/>
      <c r="H25" s="1"/>
      <c r="I25" s="1"/>
    </row>
    <row r="26" spans="1:9" x14ac:dyDescent="0.25">
      <c r="A26" s="11" t="s">
        <v>63</v>
      </c>
      <c r="B26" s="38">
        <v>128749</v>
      </c>
      <c r="C26" s="38">
        <v>165782</v>
      </c>
      <c r="D26" s="38">
        <v>1150705</v>
      </c>
      <c r="E26" s="38">
        <v>1218009</v>
      </c>
      <c r="F26" s="13">
        <f t="shared" si="0"/>
        <v>5.8489360870075302</v>
      </c>
      <c r="G26" s="1"/>
      <c r="H26" s="1"/>
      <c r="I26" s="1"/>
    </row>
    <row r="27" spans="1:9" x14ac:dyDescent="0.25">
      <c r="A27" s="8" t="s">
        <v>64</v>
      </c>
      <c r="B27" s="37">
        <v>309546</v>
      </c>
      <c r="C27" s="37">
        <v>244823</v>
      </c>
      <c r="D27" s="37">
        <v>2234247</v>
      </c>
      <c r="E27" s="37">
        <v>2055613</v>
      </c>
      <c r="F27" s="10">
        <f t="shared" si="0"/>
        <v>-7.9952664141431029</v>
      </c>
      <c r="G27" s="1"/>
      <c r="H27" s="1"/>
      <c r="I27" s="1"/>
    </row>
    <row r="28" spans="1:9" x14ac:dyDescent="0.25">
      <c r="A28" s="11" t="s">
        <v>65</v>
      </c>
      <c r="B28" s="38">
        <v>1316739</v>
      </c>
      <c r="C28" s="38">
        <v>1179484</v>
      </c>
      <c r="D28" s="38">
        <v>9151988</v>
      </c>
      <c r="E28" s="38">
        <v>8222286</v>
      </c>
      <c r="F28" s="13">
        <f t="shared" si="0"/>
        <v>-10.158470487505014</v>
      </c>
      <c r="G28" s="1"/>
      <c r="H28" s="1"/>
      <c r="I28" s="1"/>
    </row>
    <row r="29" spans="1:9" x14ac:dyDescent="0.25">
      <c r="A29" s="8" t="s">
        <v>66</v>
      </c>
      <c r="B29" s="37">
        <v>504402</v>
      </c>
      <c r="C29" s="37">
        <v>486221</v>
      </c>
      <c r="D29" s="37">
        <v>2876673</v>
      </c>
      <c r="E29" s="37">
        <v>3079817</v>
      </c>
      <c r="F29" s="10">
        <f t="shared" si="0"/>
        <v>7.0617689254218305</v>
      </c>
      <c r="G29" s="1"/>
      <c r="H29" s="1"/>
      <c r="I29" s="1"/>
    </row>
    <row r="30" spans="1:9" x14ac:dyDescent="0.25">
      <c r="A30" s="11" t="s">
        <v>67</v>
      </c>
      <c r="B30" s="38">
        <v>325672</v>
      </c>
      <c r="C30" s="38">
        <v>335106</v>
      </c>
      <c r="D30" s="38">
        <v>2416184</v>
      </c>
      <c r="E30" s="38">
        <v>2719948</v>
      </c>
      <c r="F30" s="13">
        <f t="shared" si="0"/>
        <v>12.572055770587014</v>
      </c>
      <c r="G30" s="1"/>
      <c r="H30" s="1"/>
      <c r="I30" s="1"/>
    </row>
    <row r="31" spans="1:9" x14ac:dyDescent="0.25">
      <c r="A31" s="8" t="s">
        <v>68</v>
      </c>
      <c r="B31" s="37">
        <v>2600463</v>
      </c>
      <c r="C31" s="37">
        <v>2729931</v>
      </c>
      <c r="D31" s="37">
        <v>18858548</v>
      </c>
      <c r="E31" s="37">
        <v>17859958</v>
      </c>
      <c r="F31" s="10">
        <f t="shared" si="0"/>
        <v>-5.295158460768036</v>
      </c>
      <c r="G31" s="1"/>
      <c r="H31" s="1"/>
      <c r="I31" s="1"/>
    </row>
    <row r="32" spans="1:9" x14ac:dyDescent="0.25">
      <c r="A32" s="11" t="s">
        <v>69</v>
      </c>
      <c r="B32" s="38">
        <v>5900032</v>
      </c>
      <c r="C32" s="38">
        <v>5713573</v>
      </c>
      <c r="D32" s="38">
        <v>35941381</v>
      </c>
      <c r="E32" s="38">
        <v>37937989</v>
      </c>
      <c r="F32" s="13">
        <f t="shared" si="0"/>
        <v>5.5551788619363265</v>
      </c>
      <c r="G32" s="1"/>
      <c r="H32" s="1"/>
      <c r="I32" s="1"/>
    </row>
    <row r="33" spans="1:9" x14ac:dyDescent="0.25">
      <c r="A33" s="8" t="s">
        <v>70</v>
      </c>
      <c r="B33" s="37">
        <v>393387</v>
      </c>
      <c r="C33" s="37">
        <v>376188</v>
      </c>
      <c r="D33" s="37">
        <v>2520532</v>
      </c>
      <c r="E33" s="37">
        <v>2586763</v>
      </c>
      <c r="F33" s="10">
        <f t="shared" si="0"/>
        <v>2.62765955758546</v>
      </c>
      <c r="G33" s="1"/>
      <c r="H33" s="1"/>
      <c r="I33" s="1"/>
    </row>
    <row r="34" spans="1:9" x14ac:dyDescent="0.25">
      <c r="A34" s="11" t="s">
        <v>71</v>
      </c>
      <c r="B34" s="38">
        <v>51177</v>
      </c>
      <c r="C34" s="38">
        <v>73438</v>
      </c>
      <c r="D34" s="38">
        <v>403900</v>
      </c>
      <c r="E34" s="38">
        <v>445103</v>
      </c>
      <c r="F34" s="13">
        <f t="shared" si="0"/>
        <v>10.201287447387969</v>
      </c>
      <c r="G34" s="1"/>
      <c r="H34" s="1"/>
      <c r="I34" s="1"/>
    </row>
    <row r="35" spans="1:9" x14ac:dyDescent="0.25">
      <c r="A35" s="14" t="s">
        <v>72</v>
      </c>
      <c r="B35" s="15">
        <f>SUM(B7:B34)</f>
        <v>37556685</v>
      </c>
      <c r="C35" s="15">
        <f t="shared" ref="C35:E35" si="1">SUM(C7:C34)</f>
        <v>38153557</v>
      </c>
      <c r="D35" s="15">
        <f t="shared" si="1"/>
        <v>244638297</v>
      </c>
      <c r="E35" s="15">
        <f t="shared" si="1"/>
        <v>256776469</v>
      </c>
      <c r="F35" s="16">
        <f t="shared" si="0"/>
        <v>4.961681040479121</v>
      </c>
      <c r="G35" s="1"/>
      <c r="H35" s="1"/>
      <c r="I35" s="1"/>
    </row>
    <row r="37" spans="1:9" x14ac:dyDescent="0.25">
      <c r="A37" s="42"/>
      <c r="B37" s="42">
        <f>E6</f>
        <v>2011</v>
      </c>
      <c r="C37" s="42">
        <f>D6</f>
        <v>2010</v>
      </c>
      <c r="D37" s="42"/>
      <c r="E37" s="42"/>
      <c r="F37" s="42">
        <f>B37</f>
        <v>2011</v>
      </c>
      <c r="G37" s="42">
        <f>C37</f>
        <v>2010</v>
      </c>
    </row>
    <row r="38" spans="1:9" x14ac:dyDescent="0.25">
      <c r="A38" s="42" t="str">
        <f>A7</f>
        <v>A CORUÑA</v>
      </c>
      <c r="B38" s="41">
        <f>E7</f>
        <v>7145272</v>
      </c>
      <c r="C38" s="41">
        <f>D7</f>
        <v>7098287</v>
      </c>
      <c r="D38" s="41">
        <f>_xlfn.RANK.EQ(B38,$B$38:$B$65)+COUNTIF($B$38:$B$65,B38)-1</f>
        <v>12</v>
      </c>
      <c r="E38" s="42" t="str">
        <f t="shared" ref="E38:E65" si="2">INDEX($A$38:$B$65,MATCH(ROW()-37,$D$38:$D$65,0),1)</f>
        <v>BAHIA DE ALGECIRAS</v>
      </c>
      <c r="F38" s="42">
        <f>LOOKUP(E38,$A$38:$A$65,$B$38:$B$65)</f>
        <v>43735014</v>
      </c>
      <c r="G38" s="42">
        <f>LOOKUP(E38,$A$38:$A$65,$C$38:$C$65)</f>
        <v>39644439</v>
      </c>
    </row>
    <row r="39" spans="1:9" x14ac:dyDescent="0.25">
      <c r="A39" s="42" t="str">
        <f t="shared" ref="A39:A65" si="3">A8</f>
        <v>ALICANTE</v>
      </c>
      <c r="B39" s="41">
        <f t="shared" ref="B39:B65" si="4">E8</f>
        <v>1348577</v>
      </c>
      <c r="C39" s="41">
        <f t="shared" ref="C39:C65" si="5">D8</f>
        <v>1298928</v>
      </c>
      <c r="D39" s="41">
        <f t="shared" ref="D39:D65" si="6">_xlfn.RANK.EQ(B39,$B$38:$B$65)+COUNTIF($B$38:$B$65,B39)-1</f>
        <v>24</v>
      </c>
      <c r="E39" s="42" t="str">
        <f t="shared" si="2"/>
        <v>VALENCIA</v>
      </c>
      <c r="F39" s="42">
        <f t="shared" ref="F39:F65" si="7">LOOKUP(E39,$A$38:$A$65,$B$38:$B$65)</f>
        <v>37937989</v>
      </c>
      <c r="G39" s="42">
        <f t="shared" ref="G39:G65" si="8">LOOKUP(E39,$A$38:$A$65,$C$38:$C$65)</f>
        <v>35941381</v>
      </c>
    </row>
    <row r="40" spans="1:9" x14ac:dyDescent="0.25">
      <c r="A40" s="42" t="str">
        <f t="shared" si="3"/>
        <v>ALMERIA</v>
      </c>
      <c r="B40" s="41">
        <f t="shared" si="4"/>
        <v>2588583</v>
      </c>
      <c r="C40" s="41">
        <f t="shared" si="5"/>
        <v>2087842</v>
      </c>
      <c r="D40" s="41">
        <f t="shared" si="6"/>
        <v>18</v>
      </c>
      <c r="E40" s="42" t="str">
        <f t="shared" si="2"/>
        <v>BARCELONA</v>
      </c>
      <c r="F40" s="42">
        <f t="shared" si="7"/>
        <v>26372757</v>
      </c>
      <c r="G40" s="42">
        <f t="shared" si="8"/>
        <v>24873868</v>
      </c>
    </row>
    <row r="41" spans="1:9" x14ac:dyDescent="0.25">
      <c r="A41" s="42" t="str">
        <f t="shared" si="3"/>
        <v>AVILES</v>
      </c>
      <c r="B41" s="41">
        <f t="shared" si="4"/>
        <v>3116922</v>
      </c>
      <c r="C41" s="41">
        <f t="shared" si="5"/>
        <v>2765471</v>
      </c>
      <c r="D41" s="41">
        <f t="shared" si="6"/>
        <v>15</v>
      </c>
      <c r="E41" s="42" t="str">
        <f t="shared" si="2"/>
        <v>BILBAO</v>
      </c>
      <c r="F41" s="42">
        <f t="shared" si="7"/>
        <v>19764779</v>
      </c>
      <c r="G41" s="42">
        <f t="shared" si="8"/>
        <v>19162702</v>
      </c>
    </row>
    <row r="42" spans="1:9" x14ac:dyDescent="0.25">
      <c r="A42" s="42" t="str">
        <f t="shared" si="3"/>
        <v>BAHIA DE ALGECIRAS</v>
      </c>
      <c r="B42" s="41">
        <f t="shared" si="4"/>
        <v>43735014</v>
      </c>
      <c r="C42" s="41">
        <f t="shared" si="5"/>
        <v>39644439</v>
      </c>
      <c r="D42" s="41">
        <f t="shared" si="6"/>
        <v>1</v>
      </c>
      <c r="E42" s="42" t="str">
        <f t="shared" si="2"/>
        <v>TARRAGONA</v>
      </c>
      <c r="F42" s="42">
        <f t="shared" si="7"/>
        <v>17859958</v>
      </c>
      <c r="G42" s="42">
        <f t="shared" si="8"/>
        <v>18858548</v>
      </c>
    </row>
    <row r="43" spans="1:9" x14ac:dyDescent="0.25">
      <c r="A43" s="42" t="str">
        <f t="shared" si="3"/>
        <v>BAHIA DE CADIZ</v>
      </c>
      <c r="B43" s="41">
        <f t="shared" si="4"/>
        <v>2262930</v>
      </c>
      <c r="C43" s="41">
        <f t="shared" si="5"/>
        <v>2464693</v>
      </c>
      <c r="D43" s="41">
        <f t="shared" si="6"/>
        <v>20</v>
      </c>
      <c r="E43" s="42" t="str">
        <f t="shared" si="2"/>
        <v>LAS PALMAS</v>
      </c>
      <c r="F43" s="42">
        <f t="shared" si="7"/>
        <v>13982937</v>
      </c>
      <c r="G43" s="42">
        <f t="shared" si="8"/>
        <v>12806200</v>
      </c>
    </row>
    <row r="44" spans="1:9" x14ac:dyDescent="0.25">
      <c r="A44" s="42" t="str">
        <f t="shared" si="3"/>
        <v>BALEARES</v>
      </c>
      <c r="B44" s="41">
        <f t="shared" si="4"/>
        <v>6848639</v>
      </c>
      <c r="C44" s="41">
        <f t="shared" si="5"/>
        <v>7096958</v>
      </c>
      <c r="D44" s="41">
        <f t="shared" si="6"/>
        <v>13</v>
      </c>
      <c r="E44" s="42" t="str">
        <f t="shared" si="2"/>
        <v>HUELVA</v>
      </c>
      <c r="F44" s="42">
        <f t="shared" si="7"/>
        <v>13417729</v>
      </c>
      <c r="G44" s="42">
        <f t="shared" si="8"/>
        <v>11706592</v>
      </c>
    </row>
    <row r="45" spans="1:9" x14ac:dyDescent="0.25">
      <c r="A45" s="42" t="str">
        <f t="shared" si="3"/>
        <v>BARCELONA</v>
      </c>
      <c r="B45" s="41">
        <f t="shared" si="4"/>
        <v>26372757</v>
      </c>
      <c r="C45" s="41">
        <f t="shared" si="5"/>
        <v>24873868</v>
      </c>
      <c r="D45" s="41">
        <f t="shared" si="6"/>
        <v>3</v>
      </c>
      <c r="E45" s="42" t="str">
        <f t="shared" si="2"/>
        <v>CARTAGENA</v>
      </c>
      <c r="F45" s="42">
        <f t="shared" si="7"/>
        <v>11900375</v>
      </c>
      <c r="G45" s="42">
        <f t="shared" si="8"/>
        <v>10967943</v>
      </c>
    </row>
    <row r="46" spans="1:9" x14ac:dyDescent="0.25">
      <c r="A46" s="42" t="str">
        <f t="shared" si="3"/>
        <v>BILBAO</v>
      </c>
      <c r="B46" s="41">
        <f t="shared" si="4"/>
        <v>19764779</v>
      </c>
      <c r="C46" s="41">
        <f t="shared" si="5"/>
        <v>19162702</v>
      </c>
      <c r="D46" s="41">
        <f t="shared" si="6"/>
        <v>4</v>
      </c>
      <c r="E46" s="42" t="str">
        <f t="shared" si="2"/>
        <v>GIJON</v>
      </c>
      <c r="F46" s="42">
        <f t="shared" si="7"/>
        <v>8807035</v>
      </c>
      <c r="G46" s="42">
        <f t="shared" si="8"/>
        <v>8988079</v>
      </c>
    </row>
    <row r="47" spans="1:9" x14ac:dyDescent="0.25">
      <c r="A47" s="42" t="str">
        <f t="shared" si="3"/>
        <v>CARTAGENA</v>
      </c>
      <c r="B47" s="41">
        <f t="shared" si="4"/>
        <v>11900375</v>
      </c>
      <c r="C47" s="41">
        <f t="shared" si="5"/>
        <v>10967943</v>
      </c>
      <c r="D47" s="41">
        <f t="shared" si="6"/>
        <v>8</v>
      </c>
      <c r="E47" s="42" t="str">
        <f t="shared" si="2"/>
        <v>SANTA CRUZ DE TENERIFE</v>
      </c>
      <c r="F47" s="42">
        <f t="shared" si="7"/>
        <v>8222286</v>
      </c>
      <c r="G47" s="42">
        <f t="shared" si="8"/>
        <v>9151988</v>
      </c>
    </row>
    <row r="48" spans="1:9" x14ac:dyDescent="0.25">
      <c r="A48" s="42" t="str">
        <f t="shared" si="3"/>
        <v>CASTELLON</v>
      </c>
      <c r="B48" s="41">
        <f t="shared" si="4"/>
        <v>7883900</v>
      </c>
      <c r="C48" s="41">
        <f t="shared" si="5"/>
        <v>6823664</v>
      </c>
      <c r="D48" s="41">
        <f t="shared" si="6"/>
        <v>11</v>
      </c>
      <c r="E48" s="42" t="str">
        <f t="shared" si="2"/>
        <v>CASTELLON</v>
      </c>
      <c r="F48" s="42">
        <f t="shared" si="7"/>
        <v>7883900</v>
      </c>
      <c r="G48" s="42">
        <f t="shared" si="8"/>
        <v>6823664</v>
      </c>
    </row>
    <row r="49" spans="1:7" x14ac:dyDescent="0.25">
      <c r="A49" s="42" t="str">
        <f t="shared" si="3"/>
        <v>CEUTA</v>
      </c>
      <c r="B49" s="41">
        <f t="shared" si="4"/>
        <v>1612919</v>
      </c>
      <c r="C49" s="41">
        <f t="shared" si="5"/>
        <v>1587856</v>
      </c>
      <c r="D49" s="41">
        <f t="shared" si="6"/>
        <v>23</v>
      </c>
      <c r="E49" s="42" t="str">
        <f t="shared" si="2"/>
        <v>A CORUÑA</v>
      </c>
      <c r="F49" s="42">
        <f t="shared" si="7"/>
        <v>7145272</v>
      </c>
      <c r="G49" s="42">
        <f t="shared" si="8"/>
        <v>7098287</v>
      </c>
    </row>
    <row r="50" spans="1:7" x14ac:dyDescent="0.25">
      <c r="A50" s="42" t="str">
        <f t="shared" si="3"/>
        <v>FERROL-SAN CIBRAO</v>
      </c>
      <c r="B50" s="41">
        <f t="shared" si="4"/>
        <v>6546461</v>
      </c>
      <c r="C50" s="41">
        <f t="shared" si="5"/>
        <v>6690254</v>
      </c>
      <c r="D50" s="41">
        <f t="shared" si="6"/>
        <v>14</v>
      </c>
      <c r="E50" s="42" t="str">
        <f t="shared" si="2"/>
        <v>BALEARES</v>
      </c>
      <c r="F50" s="42">
        <f t="shared" si="7"/>
        <v>6848639</v>
      </c>
      <c r="G50" s="42">
        <f t="shared" si="8"/>
        <v>7096958</v>
      </c>
    </row>
    <row r="51" spans="1:7" x14ac:dyDescent="0.25">
      <c r="A51" s="42" t="str">
        <f t="shared" si="3"/>
        <v>GIJON</v>
      </c>
      <c r="B51" s="41">
        <f t="shared" si="4"/>
        <v>8807035</v>
      </c>
      <c r="C51" s="41">
        <f t="shared" si="5"/>
        <v>8988079</v>
      </c>
      <c r="D51" s="41">
        <f t="shared" si="6"/>
        <v>9</v>
      </c>
      <c r="E51" s="42" t="str">
        <f t="shared" si="2"/>
        <v>FERROL-SAN CIBRAO</v>
      </c>
      <c r="F51" s="42">
        <f t="shared" si="7"/>
        <v>6546461</v>
      </c>
      <c r="G51" s="42">
        <f t="shared" si="8"/>
        <v>6690254</v>
      </c>
    </row>
    <row r="52" spans="1:7" x14ac:dyDescent="0.25">
      <c r="A52" s="42" t="str">
        <f t="shared" si="3"/>
        <v>HUELVA</v>
      </c>
      <c r="B52" s="41">
        <f t="shared" si="4"/>
        <v>13417729</v>
      </c>
      <c r="C52" s="41">
        <f t="shared" si="5"/>
        <v>11706592</v>
      </c>
      <c r="D52" s="41">
        <f t="shared" si="6"/>
        <v>7</v>
      </c>
      <c r="E52" s="42" t="str">
        <f t="shared" si="2"/>
        <v>AVILES</v>
      </c>
      <c r="F52" s="42">
        <f t="shared" si="7"/>
        <v>3116922</v>
      </c>
      <c r="G52" s="42">
        <f t="shared" si="8"/>
        <v>2765471</v>
      </c>
    </row>
    <row r="53" spans="1:7" x14ac:dyDescent="0.25">
      <c r="A53" s="42" t="str">
        <f t="shared" si="3"/>
        <v>LAS PALMAS</v>
      </c>
      <c r="B53" s="41">
        <f t="shared" si="4"/>
        <v>13982937</v>
      </c>
      <c r="C53" s="41">
        <f t="shared" si="5"/>
        <v>12806200</v>
      </c>
      <c r="D53" s="41">
        <f t="shared" si="6"/>
        <v>6</v>
      </c>
      <c r="E53" s="42" t="str">
        <f t="shared" si="2"/>
        <v>SANTANDER</v>
      </c>
      <c r="F53" s="42">
        <f t="shared" si="7"/>
        <v>3079817</v>
      </c>
      <c r="G53" s="42">
        <f t="shared" si="8"/>
        <v>2876673</v>
      </c>
    </row>
    <row r="54" spans="1:7" x14ac:dyDescent="0.25">
      <c r="A54" s="42" t="str">
        <f t="shared" si="3"/>
        <v>MALAGA</v>
      </c>
      <c r="B54" s="41">
        <f t="shared" si="4"/>
        <v>1732025</v>
      </c>
      <c r="C54" s="41">
        <f t="shared" si="5"/>
        <v>1398824</v>
      </c>
      <c r="D54" s="41">
        <f t="shared" si="6"/>
        <v>22</v>
      </c>
      <c r="E54" s="42" t="str">
        <f t="shared" si="2"/>
        <v>SEVILLA</v>
      </c>
      <c r="F54" s="42">
        <f t="shared" si="7"/>
        <v>2719948</v>
      </c>
      <c r="G54" s="42">
        <f t="shared" si="8"/>
        <v>2416184</v>
      </c>
    </row>
    <row r="55" spans="1:7" x14ac:dyDescent="0.25">
      <c r="A55" s="42" t="str">
        <f t="shared" si="3"/>
        <v>MARIN Y RIA DE PONTEVEDRA</v>
      </c>
      <c r="B55" s="41">
        <f t="shared" si="4"/>
        <v>1095236</v>
      </c>
      <c r="C55" s="41">
        <f t="shared" si="5"/>
        <v>1126233</v>
      </c>
      <c r="D55" s="41">
        <f t="shared" si="6"/>
        <v>26</v>
      </c>
      <c r="E55" s="42" t="str">
        <f t="shared" si="2"/>
        <v>ALMERIA</v>
      </c>
      <c r="F55" s="42">
        <f t="shared" si="7"/>
        <v>2588583</v>
      </c>
      <c r="G55" s="42">
        <f t="shared" si="8"/>
        <v>2087842</v>
      </c>
    </row>
    <row r="56" spans="1:7" x14ac:dyDescent="0.25">
      <c r="A56" s="42" t="str">
        <f t="shared" si="3"/>
        <v>MELILLA</v>
      </c>
      <c r="B56" s="41">
        <f t="shared" si="4"/>
        <v>488893</v>
      </c>
      <c r="C56" s="41">
        <f t="shared" si="5"/>
        <v>495306</v>
      </c>
      <c r="D56" s="41">
        <f t="shared" si="6"/>
        <v>27</v>
      </c>
      <c r="E56" s="42" t="str">
        <f t="shared" si="2"/>
        <v>VIGO</v>
      </c>
      <c r="F56" s="42">
        <f t="shared" si="7"/>
        <v>2586763</v>
      </c>
      <c r="G56" s="42">
        <f t="shared" si="8"/>
        <v>2520532</v>
      </c>
    </row>
    <row r="57" spans="1:7" x14ac:dyDescent="0.25">
      <c r="A57" s="42" t="str">
        <f t="shared" si="3"/>
        <v>MOTRIL</v>
      </c>
      <c r="B57" s="41">
        <f t="shared" si="4"/>
        <v>1218009</v>
      </c>
      <c r="C57" s="41">
        <f t="shared" si="5"/>
        <v>1150705</v>
      </c>
      <c r="D57" s="41">
        <f t="shared" si="6"/>
        <v>25</v>
      </c>
      <c r="E57" s="42" t="str">
        <f t="shared" si="2"/>
        <v>BAHIA DE CADIZ</v>
      </c>
      <c r="F57" s="42">
        <f t="shared" si="7"/>
        <v>2262930</v>
      </c>
      <c r="G57" s="42">
        <f t="shared" si="8"/>
        <v>2464693</v>
      </c>
    </row>
    <row r="58" spans="1:7" x14ac:dyDescent="0.25">
      <c r="A58" s="42" t="str">
        <f t="shared" si="3"/>
        <v>PASAIA</v>
      </c>
      <c r="B58" s="41">
        <f t="shared" si="4"/>
        <v>2055613</v>
      </c>
      <c r="C58" s="41">
        <f t="shared" si="5"/>
        <v>2234247</v>
      </c>
      <c r="D58" s="41">
        <f t="shared" si="6"/>
        <v>21</v>
      </c>
      <c r="E58" s="42" t="str">
        <f t="shared" si="2"/>
        <v>PASAIA</v>
      </c>
      <c r="F58" s="42">
        <f t="shared" si="7"/>
        <v>2055613</v>
      </c>
      <c r="G58" s="42">
        <f t="shared" si="8"/>
        <v>2234247</v>
      </c>
    </row>
    <row r="59" spans="1:7" x14ac:dyDescent="0.25">
      <c r="A59" s="42" t="str">
        <f t="shared" si="3"/>
        <v>SANTA CRUZ DE TENERIFE</v>
      </c>
      <c r="B59" s="41">
        <f t="shared" si="4"/>
        <v>8222286</v>
      </c>
      <c r="C59" s="41">
        <f t="shared" si="5"/>
        <v>9151988</v>
      </c>
      <c r="D59" s="41">
        <f t="shared" si="6"/>
        <v>10</v>
      </c>
      <c r="E59" s="42" t="str">
        <f t="shared" si="2"/>
        <v>MALAGA</v>
      </c>
      <c r="F59" s="42">
        <f t="shared" si="7"/>
        <v>1732025</v>
      </c>
      <c r="G59" s="42">
        <f t="shared" si="8"/>
        <v>1398824</v>
      </c>
    </row>
    <row r="60" spans="1:7" x14ac:dyDescent="0.25">
      <c r="A60" s="42" t="str">
        <f t="shared" si="3"/>
        <v>SANTANDER</v>
      </c>
      <c r="B60" s="41">
        <f t="shared" si="4"/>
        <v>3079817</v>
      </c>
      <c r="C60" s="41">
        <f t="shared" si="5"/>
        <v>2876673</v>
      </c>
      <c r="D60" s="41">
        <f t="shared" si="6"/>
        <v>16</v>
      </c>
      <c r="E60" s="42" t="str">
        <f t="shared" si="2"/>
        <v>CEUTA</v>
      </c>
      <c r="F60" s="42">
        <f t="shared" si="7"/>
        <v>1612919</v>
      </c>
      <c r="G60" s="42">
        <f t="shared" si="8"/>
        <v>1587856</v>
      </c>
    </row>
    <row r="61" spans="1:7" x14ac:dyDescent="0.25">
      <c r="A61" s="42" t="str">
        <f t="shared" si="3"/>
        <v>SEVILLA</v>
      </c>
      <c r="B61" s="41">
        <f t="shared" si="4"/>
        <v>2719948</v>
      </c>
      <c r="C61" s="41">
        <f t="shared" si="5"/>
        <v>2416184</v>
      </c>
      <c r="D61" s="41">
        <f t="shared" si="6"/>
        <v>17</v>
      </c>
      <c r="E61" s="42" t="str">
        <f t="shared" si="2"/>
        <v>ALICANTE</v>
      </c>
      <c r="F61" s="42">
        <f t="shared" si="7"/>
        <v>1348577</v>
      </c>
      <c r="G61" s="42">
        <f t="shared" si="8"/>
        <v>1298928</v>
      </c>
    </row>
    <row r="62" spans="1:7" x14ac:dyDescent="0.25">
      <c r="A62" s="42" t="str">
        <f t="shared" si="3"/>
        <v>TARRAGONA</v>
      </c>
      <c r="B62" s="41">
        <f t="shared" si="4"/>
        <v>17859958</v>
      </c>
      <c r="C62" s="41">
        <f t="shared" si="5"/>
        <v>18858548</v>
      </c>
      <c r="D62" s="41">
        <f t="shared" si="6"/>
        <v>5</v>
      </c>
      <c r="E62" s="42" t="str">
        <f t="shared" si="2"/>
        <v>MOTRIL</v>
      </c>
      <c r="F62" s="42">
        <f t="shared" si="7"/>
        <v>1218009</v>
      </c>
      <c r="G62" s="42">
        <f t="shared" si="8"/>
        <v>1150705</v>
      </c>
    </row>
    <row r="63" spans="1:7" x14ac:dyDescent="0.25">
      <c r="A63" s="42" t="str">
        <f t="shared" si="3"/>
        <v>VALENCIA</v>
      </c>
      <c r="B63" s="41">
        <f t="shared" si="4"/>
        <v>37937989</v>
      </c>
      <c r="C63" s="41">
        <f t="shared" si="5"/>
        <v>35941381</v>
      </c>
      <c r="D63" s="41">
        <f t="shared" si="6"/>
        <v>2</v>
      </c>
      <c r="E63" s="42" t="str">
        <f t="shared" si="2"/>
        <v>MARIN Y RIA DE PONTEVEDRA</v>
      </c>
      <c r="F63" s="42">
        <f t="shared" si="7"/>
        <v>1095236</v>
      </c>
      <c r="G63" s="42">
        <f t="shared" si="8"/>
        <v>1126233</v>
      </c>
    </row>
    <row r="64" spans="1:7" x14ac:dyDescent="0.25">
      <c r="A64" s="42" t="str">
        <f t="shared" si="3"/>
        <v>VIGO</v>
      </c>
      <c r="B64" s="41">
        <f t="shared" si="4"/>
        <v>2586763</v>
      </c>
      <c r="C64" s="41">
        <f t="shared" si="5"/>
        <v>2520532</v>
      </c>
      <c r="D64" s="41">
        <f t="shared" si="6"/>
        <v>19</v>
      </c>
      <c r="E64" s="42" t="str">
        <f t="shared" si="2"/>
        <v>MELILLA</v>
      </c>
      <c r="F64" s="42">
        <f t="shared" si="7"/>
        <v>488893</v>
      </c>
      <c r="G64" s="42">
        <f t="shared" si="8"/>
        <v>495306</v>
      </c>
    </row>
    <row r="65" spans="1:7" x14ac:dyDescent="0.25">
      <c r="A65" s="42" t="str">
        <f t="shared" si="3"/>
        <v>VILAGARCIA</v>
      </c>
      <c r="B65" s="41">
        <f t="shared" si="4"/>
        <v>445103</v>
      </c>
      <c r="C65" s="41">
        <f t="shared" si="5"/>
        <v>403900</v>
      </c>
      <c r="D65" s="41">
        <f t="shared" si="6"/>
        <v>28</v>
      </c>
      <c r="E65" s="42" t="str">
        <f t="shared" si="2"/>
        <v>VILAGARCIA</v>
      </c>
      <c r="F65" s="42">
        <f t="shared" si="7"/>
        <v>445103</v>
      </c>
      <c r="G65" s="42">
        <f t="shared" si="8"/>
        <v>403900</v>
      </c>
    </row>
    <row r="68" spans="1:7" x14ac:dyDescent="0.25">
      <c r="A68" s="4"/>
      <c r="B68" s="5"/>
      <c r="C68" s="5"/>
      <c r="D68" s="5"/>
      <c r="E68" s="5"/>
      <c r="F68" s="6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scale="91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D7" sqref="D7:E34"/>
    </sheetView>
  </sheetViews>
  <sheetFormatPr baseColWidth="10" defaultRowHeight="15" x14ac:dyDescent="0.25"/>
  <cols>
    <col min="1" max="1" width="21.28515625" bestFit="1" customWidth="1"/>
    <col min="2" max="4" width="11.5703125" bestFit="1" customWidth="1"/>
    <col min="6" max="6" width="9" bestFit="1" customWidth="1"/>
    <col min="7" max="7" width="11.5703125" bestFit="1" customWidth="1"/>
  </cols>
  <sheetData>
    <row r="1" spans="1:12" s="2" customFormat="1" ht="22.5" customHeight="1" x14ac:dyDescent="0.35">
      <c r="F1" s="3" t="s">
        <v>75</v>
      </c>
      <c r="G1" s="3"/>
      <c r="H1" s="3"/>
      <c r="I1" s="3"/>
      <c r="J1" s="3"/>
    </row>
    <row r="2" spans="1:12" s="2" customFormat="1" ht="21" x14ac:dyDescent="0.35">
      <c r="F2" s="3"/>
      <c r="G2" s="3"/>
      <c r="H2" s="3"/>
      <c r="I2" s="3"/>
      <c r="J2" s="3" t="s">
        <v>76</v>
      </c>
    </row>
    <row r="5" spans="1:12" x14ac:dyDescent="0.25">
      <c r="A5" s="51" t="s">
        <v>73</v>
      </c>
      <c r="B5" s="49" t="str">
        <f>'Resumen general'!D6</f>
        <v>Mes Julio</v>
      </c>
      <c r="C5" s="50"/>
      <c r="D5" s="49" t="str">
        <f>'Resumen general'!F6</f>
        <v>Acumulado desde Enero</v>
      </c>
      <c r="E5" s="50"/>
      <c r="F5" s="50"/>
      <c r="L5" s="39">
        <f>'Resumen general'!I4</f>
        <v>40805</v>
      </c>
    </row>
    <row r="6" spans="1:12" x14ac:dyDescent="0.25">
      <c r="A6" s="52"/>
      <c r="B6" s="7">
        <f>'Resumen general'!D7</f>
        <v>2010</v>
      </c>
      <c r="C6" s="7">
        <f>'Resumen general'!E7</f>
        <v>2011</v>
      </c>
      <c r="D6" s="7">
        <f>'Resumen general'!F7</f>
        <v>2010</v>
      </c>
      <c r="E6" s="7">
        <f>'Resumen general'!G7</f>
        <v>2011</v>
      </c>
      <c r="F6" s="7" t="s">
        <v>43</v>
      </c>
    </row>
    <row r="7" spans="1:12" x14ac:dyDescent="0.25">
      <c r="A7" s="8" t="s">
        <v>44</v>
      </c>
      <c r="B7" s="37">
        <v>1010531</v>
      </c>
      <c r="C7" s="37">
        <v>937655</v>
      </c>
      <c r="D7" s="37">
        <v>6886558</v>
      </c>
      <c r="E7" s="37">
        <v>6946682</v>
      </c>
      <c r="F7" s="10">
        <f>((E7*100)/D7)-100</f>
        <v>0.87306314707579702</v>
      </c>
      <c r="G7" s="1"/>
      <c r="H7" s="1"/>
      <c r="I7" s="1"/>
    </row>
    <row r="8" spans="1:12" x14ac:dyDescent="0.25">
      <c r="A8" s="11" t="s">
        <v>45</v>
      </c>
      <c r="B8" s="38">
        <v>183768</v>
      </c>
      <c r="C8" s="38">
        <v>215880</v>
      </c>
      <c r="D8" s="38">
        <v>1290989</v>
      </c>
      <c r="E8" s="38">
        <v>1342633</v>
      </c>
      <c r="F8" s="13">
        <f t="shared" ref="F8:F35" si="0">((E8*100)/D8)-100</f>
        <v>4.0003439223726929</v>
      </c>
      <c r="G8" s="1"/>
      <c r="H8" s="1"/>
      <c r="I8" s="1"/>
    </row>
    <row r="9" spans="1:12" x14ac:dyDescent="0.25">
      <c r="A9" s="8" t="s">
        <v>46</v>
      </c>
      <c r="B9" s="37">
        <v>284900</v>
      </c>
      <c r="C9" s="37">
        <v>603686</v>
      </c>
      <c r="D9" s="37">
        <v>2028082</v>
      </c>
      <c r="E9" s="37">
        <v>2538264</v>
      </c>
      <c r="F9" s="10">
        <f t="shared" si="0"/>
        <v>25.155886201839962</v>
      </c>
      <c r="G9" s="1"/>
      <c r="H9" s="1"/>
      <c r="I9" s="1"/>
    </row>
    <row r="10" spans="1:12" x14ac:dyDescent="0.25">
      <c r="A10" s="11" t="s">
        <v>47</v>
      </c>
      <c r="B10" s="38">
        <v>373280</v>
      </c>
      <c r="C10" s="38">
        <v>355451</v>
      </c>
      <c r="D10" s="38">
        <v>2734038</v>
      </c>
      <c r="E10" s="38">
        <v>3085330</v>
      </c>
      <c r="F10" s="13">
        <f t="shared" si="0"/>
        <v>12.84883384941979</v>
      </c>
      <c r="G10" s="1"/>
      <c r="H10" s="1"/>
      <c r="I10" s="1"/>
    </row>
    <row r="11" spans="1:12" x14ac:dyDescent="0.25">
      <c r="A11" s="8" t="s">
        <v>48</v>
      </c>
      <c r="B11" s="37">
        <v>5312235</v>
      </c>
      <c r="C11" s="37">
        <v>6088021</v>
      </c>
      <c r="D11" s="37">
        <v>37136388</v>
      </c>
      <c r="E11" s="37">
        <v>40348263</v>
      </c>
      <c r="F11" s="10">
        <f t="shared" si="0"/>
        <v>8.6488621348958361</v>
      </c>
      <c r="G11" s="1"/>
      <c r="H11" s="1"/>
      <c r="I11" s="1"/>
    </row>
    <row r="12" spans="1:12" x14ac:dyDescent="0.25">
      <c r="A12" s="11" t="s">
        <v>49</v>
      </c>
      <c r="B12" s="38">
        <v>342914</v>
      </c>
      <c r="C12" s="38">
        <v>288538</v>
      </c>
      <c r="D12" s="38">
        <v>2396007</v>
      </c>
      <c r="E12" s="38">
        <v>2190679</v>
      </c>
      <c r="F12" s="13">
        <f t="shared" si="0"/>
        <v>-8.5695909903435137</v>
      </c>
      <c r="G12" s="1"/>
      <c r="H12" s="1"/>
      <c r="I12" s="1"/>
    </row>
    <row r="13" spans="1:12" x14ac:dyDescent="0.25">
      <c r="A13" s="8" t="s">
        <v>50</v>
      </c>
      <c r="B13" s="37">
        <v>1208010</v>
      </c>
      <c r="C13" s="37">
        <v>1138056</v>
      </c>
      <c r="D13" s="37">
        <v>7016461</v>
      </c>
      <c r="E13" s="37">
        <v>6707568</v>
      </c>
      <c r="F13" s="10">
        <f t="shared" si="0"/>
        <v>-4.402404574043814</v>
      </c>
      <c r="G13" s="1"/>
      <c r="H13" s="1"/>
      <c r="I13" s="1"/>
    </row>
    <row r="14" spans="1:12" x14ac:dyDescent="0.25">
      <c r="A14" s="11" t="s">
        <v>51</v>
      </c>
      <c r="B14" s="38">
        <v>3968621</v>
      </c>
      <c r="C14" s="38">
        <v>3814276</v>
      </c>
      <c r="D14" s="38">
        <v>24354622</v>
      </c>
      <c r="E14" s="38">
        <v>25749456</v>
      </c>
      <c r="F14" s="13">
        <f t="shared" si="0"/>
        <v>5.7271839406910061</v>
      </c>
      <c r="G14" s="1"/>
      <c r="H14" s="1"/>
      <c r="I14" s="1"/>
    </row>
    <row r="15" spans="1:12" x14ac:dyDescent="0.25">
      <c r="A15" s="8" t="s">
        <v>52</v>
      </c>
      <c r="B15" s="37">
        <v>3010811</v>
      </c>
      <c r="C15" s="37">
        <v>2526315</v>
      </c>
      <c r="D15" s="37">
        <v>18532252</v>
      </c>
      <c r="E15" s="37">
        <v>19560235</v>
      </c>
      <c r="F15" s="10">
        <f t="shared" si="0"/>
        <v>5.5469945044995086</v>
      </c>
      <c r="G15" s="1"/>
      <c r="H15" s="1"/>
      <c r="I15" s="1"/>
    </row>
    <row r="16" spans="1:12" x14ac:dyDescent="0.25">
      <c r="A16" s="11" t="s">
        <v>53</v>
      </c>
      <c r="B16" s="38">
        <v>1632052</v>
      </c>
      <c r="C16" s="38">
        <v>1676497</v>
      </c>
      <c r="D16" s="38">
        <v>10935079</v>
      </c>
      <c r="E16" s="38">
        <v>11863880</v>
      </c>
      <c r="F16" s="13">
        <f t="shared" si="0"/>
        <v>8.4937749420923296</v>
      </c>
      <c r="G16" s="1"/>
      <c r="H16" s="1"/>
      <c r="I16" s="1"/>
    </row>
    <row r="17" spans="1:9" x14ac:dyDescent="0.25">
      <c r="A17" s="8" t="s">
        <v>54</v>
      </c>
      <c r="B17" s="37">
        <v>1175249</v>
      </c>
      <c r="C17" s="37">
        <v>1262304</v>
      </c>
      <c r="D17" s="37">
        <v>6801881</v>
      </c>
      <c r="E17" s="37">
        <v>7861529</v>
      </c>
      <c r="F17" s="10">
        <f t="shared" si="0"/>
        <v>15.578749466507873</v>
      </c>
      <c r="G17" s="1"/>
      <c r="H17" s="1"/>
      <c r="I17" s="1"/>
    </row>
    <row r="18" spans="1:9" x14ac:dyDescent="0.25">
      <c r="A18" s="11" t="s">
        <v>55</v>
      </c>
      <c r="B18" s="38">
        <v>221222</v>
      </c>
      <c r="C18" s="38">
        <v>188189</v>
      </c>
      <c r="D18" s="38">
        <v>1209702</v>
      </c>
      <c r="E18" s="38">
        <v>1176515</v>
      </c>
      <c r="F18" s="13">
        <f t="shared" si="0"/>
        <v>-2.7434029207193191</v>
      </c>
      <c r="G18" s="1"/>
      <c r="H18" s="1"/>
      <c r="I18" s="1"/>
    </row>
    <row r="19" spans="1:9" x14ac:dyDescent="0.25">
      <c r="A19" s="8" t="s">
        <v>56</v>
      </c>
      <c r="B19" s="37">
        <v>697873</v>
      </c>
      <c r="C19" s="37">
        <v>1151563</v>
      </c>
      <c r="D19" s="37">
        <v>6669677</v>
      </c>
      <c r="E19" s="37">
        <v>6536266</v>
      </c>
      <c r="F19" s="10">
        <f t="shared" si="0"/>
        <v>-2.0002617817924317</v>
      </c>
      <c r="G19" s="1"/>
      <c r="H19" s="1"/>
      <c r="I19" s="1"/>
    </row>
    <row r="20" spans="1:9" x14ac:dyDescent="0.25">
      <c r="A20" s="11" t="s">
        <v>57</v>
      </c>
      <c r="B20" s="38">
        <v>1456428</v>
      </c>
      <c r="C20" s="38">
        <v>1155910</v>
      </c>
      <c r="D20" s="38">
        <v>8911894</v>
      </c>
      <c r="E20" s="38">
        <v>8742246</v>
      </c>
      <c r="F20" s="13">
        <f t="shared" si="0"/>
        <v>-1.9036133059930904</v>
      </c>
      <c r="G20" s="1"/>
      <c r="H20" s="1"/>
      <c r="I20" s="1"/>
    </row>
    <row r="21" spans="1:9" x14ac:dyDescent="0.25">
      <c r="A21" s="8" t="s">
        <v>58</v>
      </c>
      <c r="B21" s="37">
        <v>1817897</v>
      </c>
      <c r="C21" s="37">
        <v>1565859</v>
      </c>
      <c r="D21" s="37">
        <v>11320689</v>
      </c>
      <c r="E21" s="37">
        <v>13290444</v>
      </c>
      <c r="F21" s="10">
        <f t="shared" si="0"/>
        <v>17.399603504698348</v>
      </c>
      <c r="G21" s="1"/>
      <c r="H21" s="1"/>
      <c r="I21" s="1"/>
    </row>
    <row r="22" spans="1:9" x14ac:dyDescent="0.25">
      <c r="A22" s="11" t="s">
        <v>59</v>
      </c>
      <c r="B22" s="38">
        <v>1740641</v>
      </c>
      <c r="C22" s="38">
        <v>2123573</v>
      </c>
      <c r="D22" s="38">
        <v>11563084</v>
      </c>
      <c r="E22" s="38">
        <v>12551386</v>
      </c>
      <c r="F22" s="13">
        <f t="shared" si="0"/>
        <v>8.5470450616807767</v>
      </c>
      <c r="G22" s="1"/>
      <c r="H22" s="1"/>
      <c r="I22" s="1"/>
    </row>
    <row r="23" spans="1:9" x14ac:dyDescent="0.25">
      <c r="A23" s="8" t="s">
        <v>60</v>
      </c>
      <c r="B23" s="37">
        <v>223224</v>
      </c>
      <c r="C23" s="37">
        <v>299573</v>
      </c>
      <c r="D23" s="37">
        <v>1360400</v>
      </c>
      <c r="E23" s="37">
        <v>1691568</v>
      </c>
      <c r="F23" s="10">
        <f t="shared" si="0"/>
        <v>24.343428403410755</v>
      </c>
      <c r="G23" s="1"/>
      <c r="H23" s="1"/>
      <c r="I23" s="1"/>
    </row>
    <row r="24" spans="1:9" x14ac:dyDescent="0.25">
      <c r="A24" s="11" t="s">
        <v>61</v>
      </c>
      <c r="B24" s="38">
        <v>123844</v>
      </c>
      <c r="C24" s="38">
        <v>182512</v>
      </c>
      <c r="D24" s="38">
        <v>1101916</v>
      </c>
      <c r="E24" s="38">
        <v>1078614</v>
      </c>
      <c r="F24" s="13">
        <f t="shared" si="0"/>
        <v>-2.1146802478591837</v>
      </c>
      <c r="G24" s="1"/>
      <c r="H24" s="1"/>
      <c r="I24" s="1"/>
    </row>
    <row r="25" spans="1:9" x14ac:dyDescent="0.25">
      <c r="A25" s="8" t="s">
        <v>62</v>
      </c>
      <c r="B25" s="37">
        <v>77386</v>
      </c>
      <c r="C25" s="37">
        <v>86548</v>
      </c>
      <c r="D25" s="37">
        <v>486457</v>
      </c>
      <c r="E25" s="37">
        <v>488417</v>
      </c>
      <c r="F25" s="10">
        <f t="shared" si="0"/>
        <v>0.40291330991227881</v>
      </c>
      <c r="G25" s="1"/>
      <c r="H25" s="1"/>
      <c r="I25" s="1"/>
    </row>
    <row r="26" spans="1:9" x14ac:dyDescent="0.25">
      <c r="A26" s="11" t="s">
        <v>63</v>
      </c>
      <c r="B26" s="38">
        <v>127816</v>
      </c>
      <c r="C26" s="38">
        <v>163730</v>
      </c>
      <c r="D26" s="38">
        <v>1143614</v>
      </c>
      <c r="E26" s="38">
        <v>1204183</v>
      </c>
      <c r="F26" s="13">
        <f t="shared" si="0"/>
        <v>5.2962800385444808</v>
      </c>
      <c r="G26" s="1"/>
      <c r="H26" s="1"/>
      <c r="I26" s="1"/>
    </row>
    <row r="27" spans="1:9" x14ac:dyDescent="0.25">
      <c r="A27" s="8" t="s">
        <v>64</v>
      </c>
      <c r="B27" s="37">
        <v>305178</v>
      </c>
      <c r="C27" s="37">
        <v>240494</v>
      </c>
      <c r="D27" s="37">
        <v>2201398</v>
      </c>
      <c r="E27" s="37">
        <v>2021735</v>
      </c>
      <c r="F27" s="10">
        <f t="shared" si="0"/>
        <v>-8.1613138560133223</v>
      </c>
      <c r="G27" s="1"/>
      <c r="H27" s="1"/>
      <c r="I27" s="1"/>
    </row>
    <row r="28" spans="1:9" x14ac:dyDescent="0.25">
      <c r="A28" s="11" t="s">
        <v>65</v>
      </c>
      <c r="B28" s="38">
        <v>1219901</v>
      </c>
      <c r="C28" s="38">
        <v>1121213</v>
      </c>
      <c r="D28" s="38">
        <v>8469159</v>
      </c>
      <c r="E28" s="38">
        <v>7689447</v>
      </c>
      <c r="F28" s="13">
        <f t="shared" si="0"/>
        <v>-9.2064867361682587</v>
      </c>
      <c r="G28" s="1"/>
      <c r="H28" s="1"/>
      <c r="I28" s="1"/>
    </row>
    <row r="29" spans="1:9" x14ac:dyDescent="0.25">
      <c r="A29" s="8" t="s">
        <v>66</v>
      </c>
      <c r="B29" s="37">
        <v>498971</v>
      </c>
      <c r="C29" s="37">
        <v>482303</v>
      </c>
      <c r="D29" s="37">
        <v>2834193</v>
      </c>
      <c r="E29" s="37">
        <v>3047263</v>
      </c>
      <c r="F29" s="10">
        <f t="shared" si="0"/>
        <v>7.5178366469749989</v>
      </c>
      <c r="G29" s="1"/>
      <c r="H29" s="1"/>
      <c r="I29" s="1"/>
    </row>
    <row r="30" spans="1:9" x14ac:dyDescent="0.25">
      <c r="A30" s="11" t="s">
        <v>67</v>
      </c>
      <c r="B30" s="38">
        <v>325672</v>
      </c>
      <c r="C30" s="38">
        <v>333485</v>
      </c>
      <c r="D30" s="38">
        <v>2416184</v>
      </c>
      <c r="E30" s="38">
        <v>2709907</v>
      </c>
      <c r="F30" s="13">
        <f t="shared" si="0"/>
        <v>12.15648311552431</v>
      </c>
      <c r="G30" s="1"/>
      <c r="H30" s="1"/>
      <c r="I30" s="1"/>
    </row>
    <row r="31" spans="1:9" x14ac:dyDescent="0.25">
      <c r="A31" s="8" t="s">
        <v>68</v>
      </c>
      <c r="B31" s="37">
        <v>2586063</v>
      </c>
      <c r="C31" s="37">
        <v>2722856</v>
      </c>
      <c r="D31" s="37">
        <v>18762309</v>
      </c>
      <c r="E31" s="37">
        <v>17786992</v>
      </c>
      <c r="F31" s="10">
        <f t="shared" si="0"/>
        <v>-5.1982781010588894</v>
      </c>
      <c r="G31" s="1"/>
      <c r="H31" s="1"/>
      <c r="I31" s="1"/>
    </row>
    <row r="32" spans="1:9" x14ac:dyDescent="0.25">
      <c r="A32" s="11" t="s">
        <v>69</v>
      </c>
      <c r="B32" s="38">
        <v>5874388</v>
      </c>
      <c r="C32" s="38">
        <v>5691335</v>
      </c>
      <c r="D32" s="38">
        <v>35783639</v>
      </c>
      <c r="E32" s="38">
        <v>37781365</v>
      </c>
      <c r="F32" s="13">
        <f t="shared" si="0"/>
        <v>5.5827916216123299</v>
      </c>
      <c r="G32" s="1"/>
      <c r="H32" s="1"/>
      <c r="I32" s="1"/>
    </row>
    <row r="33" spans="1:9" x14ac:dyDescent="0.25">
      <c r="A33" s="8" t="s">
        <v>70</v>
      </c>
      <c r="B33" s="37">
        <v>360755</v>
      </c>
      <c r="C33" s="37">
        <v>343024</v>
      </c>
      <c r="D33" s="37">
        <v>2298651</v>
      </c>
      <c r="E33" s="37">
        <v>2387114</v>
      </c>
      <c r="F33" s="10">
        <f t="shared" si="0"/>
        <v>3.8484746053228633</v>
      </c>
      <c r="G33" s="1"/>
      <c r="H33" s="1"/>
      <c r="I33" s="1"/>
    </row>
    <row r="34" spans="1:9" x14ac:dyDescent="0.25">
      <c r="A34" s="11" t="s">
        <v>71</v>
      </c>
      <c r="B34" s="38">
        <v>50640</v>
      </c>
      <c r="C34" s="38">
        <v>72028</v>
      </c>
      <c r="D34" s="38">
        <v>400307</v>
      </c>
      <c r="E34" s="38">
        <v>438434</v>
      </c>
      <c r="F34" s="13">
        <f t="shared" si="0"/>
        <v>9.5244399923059007</v>
      </c>
      <c r="G34" s="1"/>
      <c r="H34" s="1"/>
      <c r="I34" s="1"/>
    </row>
    <row r="35" spans="1:9" x14ac:dyDescent="0.25">
      <c r="A35" s="14" t="s">
        <v>72</v>
      </c>
      <c r="B35" s="15">
        <f>SUM(B7:B34)</f>
        <v>36210270</v>
      </c>
      <c r="C35" s="15">
        <f t="shared" ref="C35:E35" si="1">SUM(C7:C34)</f>
        <v>36830874</v>
      </c>
      <c r="D35" s="15">
        <f t="shared" si="1"/>
        <v>237045630</v>
      </c>
      <c r="E35" s="15">
        <f t="shared" si="1"/>
        <v>248816415</v>
      </c>
      <c r="F35" s="16">
        <f t="shared" si="0"/>
        <v>4.9656199103944658</v>
      </c>
      <c r="G35" s="1"/>
      <c r="H35" s="1"/>
      <c r="I35" s="1"/>
    </row>
    <row r="37" spans="1:9" x14ac:dyDescent="0.25">
      <c r="A37" s="42"/>
      <c r="B37" s="42">
        <f>E6</f>
        <v>2011</v>
      </c>
      <c r="C37" s="42">
        <f>D6</f>
        <v>2010</v>
      </c>
      <c r="D37" s="42"/>
      <c r="E37" s="42"/>
      <c r="F37" s="42">
        <f>B37</f>
        <v>2011</v>
      </c>
      <c r="G37" s="42">
        <f>C37</f>
        <v>2010</v>
      </c>
    </row>
    <row r="38" spans="1:9" x14ac:dyDescent="0.25">
      <c r="A38" s="42" t="str">
        <f>A7</f>
        <v>A CORUÑA</v>
      </c>
      <c r="B38" s="41">
        <f>E7</f>
        <v>6946682</v>
      </c>
      <c r="C38" s="41">
        <f>D7</f>
        <v>6886558</v>
      </c>
      <c r="D38" s="41">
        <f>_xlfn.RANK.EQ(B38,$B$38:$B$65)+COUNTIF($B$38:$B$65,B38)-1</f>
        <v>12</v>
      </c>
      <c r="E38" s="42" t="str">
        <f t="shared" ref="E38:E65" si="2">INDEX($A$38:$B$65,MATCH(ROW()-37,$D$38:$D$65,0),1)</f>
        <v>BAHIA DE ALGECIRAS</v>
      </c>
      <c r="F38" s="42">
        <f>LOOKUP(E38,$A$38:$A$65,$B$38:$B$65)</f>
        <v>40348263</v>
      </c>
      <c r="G38" s="42">
        <f>LOOKUP(E38,$A$38:$A$65,$C$38:$C$65)</f>
        <v>37136388</v>
      </c>
    </row>
    <row r="39" spans="1:9" x14ac:dyDescent="0.25">
      <c r="A39" s="42" t="str">
        <f t="shared" ref="A39:A65" si="3">A8</f>
        <v>ALICANTE</v>
      </c>
      <c r="B39" s="41">
        <f t="shared" ref="B39:B65" si="4">E8</f>
        <v>1342633</v>
      </c>
      <c r="C39" s="41">
        <f t="shared" ref="C39:C65" si="5">D8</f>
        <v>1290989</v>
      </c>
      <c r="D39" s="41">
        <f t="shared" ref="D39:D65" si="6">_xlfn.RANK.EQ(B39,$B$38:$B$65)+COUNTIF($B$38:$B$65,B39)-1</f>
        <v>23</v>
      </c>
      <c r="E39" s="42" t="str">
        <f t="shared" si="2"/>
        <v>VALENCIA</v>
      </c>
      <c r="F39" s="42">
        <f t="shared" ref="F39:F54" si="7">LOOKUP(E39,$A$38:$A$65,$B$38:$B$65)</f>
        <v>37781365</v>
      </c>
      <c r="G39" s="42">
        <f t="shared" ref="G39:G65" si="8">LOOKUP(E39,$A$38:$A$65,$C$38:$C$65)</f>
        <v>35783639</v>
      </c>
    </row>
    <row r="40" spans="1:9" x14ac:dyDescent="0.25">
      <c r="A40" s="42" t="str">
        <f t="shared" si="3"/>
        <v>ALMERIA</v>
      </c>
      <c r="B40" s="41">
        <f t="shared" si="4"/>
        <v>2538264</v>
      </c>
      <c r="C40" s="41">
        <f t="shared" si="5"/>
        <v>2028082</v>
      </c>
      <c r="D40" s="41">
        <f t="shared" si="6"/>
        <v>18</v>
      </c>
      <c r="E40" s="42" t="str">
        <f t="shared" si="2"/>
        <v>BARCELONA</v>
      </c>
      <c r="F40" s="42">
        <f t="shared" si="7"/>
        <v>25749456</v>
      </c>
      <c r="G40" s="42">
        <f t="shared" si="8"/>
        <v>24354622</v>
      </c>
    </row>
    <row r="41" spans="1:9" x14ac:dyDescent="0.25">
      <c r="A41" s="42" t="str">
        <f t="shared" si="3"/>
        <v>AVILES</v>
      </c>
      <c r="B41" s="41">
        <f t="shared" si="4"/>
        <v>3085330</v>
      </c>
      <c r="C41" s="41">
        <f t="shared" si="5"/>
        <v>2734038</v>
      </c>
      <c r="D41" s="41">
        <f t="shared" si="6"/>
        <v>15</v>
      </c>
      <c r="E41" s="42" t="str">
        <f t="shared" si="2"/>
        <v>BILBAO</v>
      </c>
      <c r="F41" s="42">
        <f t="shared" si="7"/>
        <v>19560235</v>
      </c>
      <c r="G41" s="42">
        <f t="shared" si="8"/>
        <v>18532252</v>
      </c>
    </row>
    <row r="42" spans="1:9" x14ac:dyDescent="0.25">
      <c r="A42" s="42" t="str">
        <f t="shared" si="3"/>
        <v>BAHIA DE ALGECIRAS</v>
      </c>
      <c r="B42" s="41">
        <f t="shared" si="4"/>
        <v>40348263</v>
      </c>
      <c r="C42" s="41">
        <f t="shared" si="5"/>
        <v>37136388</v>
      </c>
      <c r="D42" s="41">
        <f t="shared" si="6"/>
        <v>1</v>
      </c>
      <c r="E42" s="42" t="str">
        <f t="shared" si="2"/>
        <v>TARRAGONA</v>
      </c>
      <c r="F42" s="42">
        <f t="shared" si="7"/>
        <v>17786992</v>
      </c>
      <c r="G42" s="42">
        <f t="shared" si="8"/>
        <v>18762309</v>
      </c>
    </row>
    <row r="43" spans="1:9" x14ac:dyDescent="0.25">
      <c r="A43" s="42" t="str">
        <f t="shared" si="3"/>
        <v>BAHIA DE CADIZ</v>
      </c>
      <c r="B43" s="41">
        <f t="shared" si="4"/>
        <v>2190679</v>
      </c>
      <c r="C43" s="41">
        <f t="shared" si="5"/>
        <v>2396007</v>
      </c>
      <c r="D43" s="41">
        <f t="shared" si="6"/>
        <v>20</v>
      </c>
      <c r="E43" s="42" t="str">
        <f t="shared" si="2"/>
        <v>HUELVA</v>
      </c>
      <c r="F43" s="42">
        <f t="shared" si="7"/>
        <v>13290444</v>
      </c>
      <c r="G43" s="42">
        <f t="shared" si="8"/>
        <v>11320689</v>
      </c>
    </row>
    <row r="44" spans="1:9" x14ac:dyDescent="0.25">
      <c r="A44" s="42" t="str">
        <f t="shared" si="3"/>
        <v>BALEARES</v>
      </c>
      <c r="B44" s="41">
        <f t="shared" si="4"/>
        <v>6707568</v>
      </c>
      <c r="C44" s="41">
        <f t="shared" si="5"/>
        <v>7016461</v>
      </c>
      <c r="D44" s="41">
        <f t="shared" si="6"/>
        <v>13</v>
      </c>
      <c r="E44" s="42" t="str">
        <f t="shared" si="2"/>
        <v>LAS PALMAS</v>
      </c>
      <c r="F44" s="42">
        <f t="shared" si="7"/>
        <v>12551386</v>
      </c>
      <c r="G44" s="42">
        <f t="shared" si="8"/>
        <v>11563084</v>
      </c>
    </row>
    <row r="45" spans="1:9" x14ac:dyDescent="0.25">
      <c r="A45" s="42" t="str">
        <f t="shared" si="3"/>
        <v>BARCELONA</v>
      </c>
      <c r="B45" s="41">
        <f t="shared" si="4"/>
        <v>25749456</v>
      </c>
      <c r="C45" s="41">
        <f t="shared" si="5"/>
        <v>24354622</v>
      </c>
      <c r="D45" s="41">
        <f t="shared" si="6"/>
        <v>3</v>
      </c>
      <c r="E45" s="42" t="str">
        <f t="shared" si="2"/>
        <v>CARTAGENA</v>
      </c>
      <c r="F45" s="42">
        <f t="shared" si="7"/>
        <v>11863880</v>
      </c>
      <c r="G45" s="42">
        <f t="shared" si="8"/>
        <v>10935079</v>
      </c>
    </row>
    <row r="46" spans="1:9" x14ac:dyDescent="0.25">
      <c r="A46" s="42" t="str">
        <f t="shared" si="3"/>
        <v>BILBAO</v>
      </c>
      <c r="B46" s="41">
        <f t="shared" si="4"/>
        <v>19560235</v>
      </c>
      <c r="C46" s="41">
        <f t="shared" si="5"/>
        <v>18532252</v>
      </c>
      <c r="D46" s="41">
        <f t="shared" si="6"/>
        <v>4</v>
      </c>
      <c r="E46" s="42" t="str">
        <f t="shared" si="2"/>
        <v>GIJON</v>
      </c>
      <c r="F46" s="42">
        <f t="shared" si="7"/>
        <v>8742246</v>
      </c>
      <c r="G46" s="42">
        <f t="shared" si="8"/>
        <v>8911894</v>
      </c>
    </row>
    <row r="47" spans="1:9" x14ac:dyDescent="0.25">
      <c r="A47" s="42" t="str">
        <f t="shared" si="3"/>
        <v>CARTAGENA</v>
      </c>
      <c r="B47" s="41">
        <f t="shared" si="4"/>
        <v>11863880</v>
      </c>
      <c r="C47" s="41">
        <f t="shared" si="5"/>
        <v>10935079</v>
      </c>
      <c r="D47" s="41">
        <f t="shared" si="6"/>
        <v>8</v>
      </c>
      <c r="E47" s="42" t="str">
        <f t="shared" si="2"/>
        <v>CASTELLON</v>
      </c>
      <c r="F47" s="42">
        <f t="shared" si="7"/>
        <v>7861529</v>
      </c>
      <c r="G47" s="42">
        <f t="shared" si="8"/>
        <v>6801881</v>
      </c>
    </row>
    <row r="48" spans="1:9" x14ac:dyDescent="0.25">
      <c r="A48" s="42" t="str">
        <f t="shared" si="3"/>
        <v>CASTELLON</v>
      </c>
      <c r="B48" s="41">
        <f t="shared" si="4"/>
        <v>7861529</v>
      </c>
      <c r="C48" s="41">
        <f t="shared" si="5"/>
        <v>6801881</v>
      </c>
      <c r="D48" s="41">
        <f t="shared" si="6"/>
        <v>10</v>
      </c>
      <c r="E48" s="42" t="str">
        <f t="shared" si="2"/>
        <v>SANTA CRUZ DE TENERIFE</v>
      </c>
      <c r="F48" s="42">
        <f t="shared" si="7"/>
        <v>7689447</v>
      </c>
      <c r="G48" s="42">
        <f t="shared" si="8"/>
        <v>8469159</v>
      </c>
    </row>
    <row r="49" spans="1:7" x14ac:dyDescent="0.25">
      <c r="A49" s="42" t="str">
        <f t="shared" si="3"/>
        <v>CEUTA</v>
      </c>
      <c r="B49" s="41">
        <f t="shared" si="4"/>
        <v>1176515</v>
      </c>
      <c r="C49" s="41">
        <f t="shared" si="5"/>
        <v>1209702</v>
      </c>
      <c r="D49" s="41">
        <f t="shared" si="6"/>
        <v>25</v>
      </c>
      <c r="E49" s="42" t="str">
        <f t="shared" si="2"/>
        <v>A CORUÑA</v>
      </c>
      <c r="F49" s="42">
        <f t="shared" si="7"/>
        <v>6946682</v>
      </c>
      <c r="G49" s="42">
        <f t="shared" si="8"/>
        <v>6886558</v>
      </c>
    </row>
    <row r="50" spans="1:7" x14ac:dyDescent="0.25">
      <c r="A50" s="42" t="str">
        <f t="shared" si="3"/>
        <v>FERROL-SAN CIBRAO</v>
      </c>
      <c r="B50" s="41">
        <f t="shared" si="4"/>
        <v>6536266</v>
      </c>
      <c r="C50" s="41">
        <f t="shared" si="5"/>
        <v>6669677</v>
      </c>
      <c r="D50" s="41">
        <f t="shared" si="6"/>
        <v>14</v>
      </c>
      <c r="E50" s="42" t="str">
        <f t="shared" si="2"/>
        <v>BALEARES</v>
      </c>
      <c r="F50" s="42">
        <f t="shared" si="7"/>
        <v>6707568</v>
      </c>
      <c r="G50" s="42">
        <f t="shared" si="8"/>
        <v>7016461</v>
      </c>
    </row>
    <row r="51" spans="1:7" x14ac:dyDescent="0.25">
      <c r="A51" s="42" t="str">
        <f t="shared" si="3"/>
        <v>GIJON</v>
      </c>
      <c r="B51" s="41">
        <f t="shared" si="4"/>
        <v>8742246</v>
      </c>
      <c r="C51" s="41">
        <f t="shared" si="5"/>
        <v>8911894</v>
      </c>
      <c r="D51" s="41">
        <f t="shared" si="6"/>
        <v>9</v>
      </c>
      <c r="E51" s="42" t="str">
        <f t="shared" si="2"/>
        <v>FERROL-SAN CIBRAO</v>
      </c>
      <c r="F51" s="42">
        <f t="shared" si="7"/>
        <v>6536266</v>
      </c>
      <c r="G51" s="42">
        <f t="shared" si="8"/>
        <v>6669677</v>
      </c>
    </row>
    <row r="52" spans="1:7" x14ac:dyDescent="0.25">
      <c r="A52" s="42" t="str">
        <f t="shared" si="3"/>
        <v>HUELVA</v>
      </c>
      <c r="B52" s="41">
        <f t="shared" si="4"/>
        <v>13290444</v>
      </c>
      <c r="C52" s="41">
        <f t="shared" si="5"/>
        <v>11320689</v>
      </c>
      <c r="D52" s="41">
        <f t="shared" si="6"/>
        <v>6</v>
      </c>
      <c r="E52" s="42" t="str">
        <f t="shared" si="2"/>
        <v>AVILES</v>
      </c>
      <c r="F52" s="42">
        <f t="shared" si="7"/>
        <v>3085330</v>
      </c>
      <c r="G52" s="42">
        <f t="shared" si="8"/>
        <v>2734038</v>
      </c>
    </row>
    <row r="53" spans="1:7" x14ac:dyDescent="0.25">
      <c r="A53" s="42" t="str">
        <f t="shared" si="3"/>
        <v>LAS PALMAS</v>
      </c>
      <c r="B53" s="41">
        <f t="shared" si="4"/>
        <v>12551386</v>
      </c>
      <c r="C53" s="41">
        <f t="shared" si="5"/>
        <v>11563084</v>
      </c>
      <c r="D53" s="41">
        <f t="shared" si="6"/>
        <v>7</v>
      </c>
      <c r="E53" s="42" t="str">
        <f t="shared" si="2"/>
        <v>SANTANDER</v>
      </c>
      <c r="F53" s="42">
        <f t="shared" si="7"/>
        <v>3047263</v>
      </c>
      <c r="G53" s="42">
        <f t="shared" si="8"/>
        <v>2834193</v>
      </c>
    </row>
    <row r="54" spans="1:7" x14ac:dyDescent="0.25">
      <c r="A54" s="42" t="str">
        <f t="shared" si="3"/>
        <v>MALAGA</v>
      </c>
      <c r="B54" s="41">
        <f t="shared" si="4"/>
        <v>1691568</v>
      </c>
      <c r="C54" s="41">
        <f t="shared" si="5"/>
        <v>1360400</v>
      </c>
      <c r="D54" s="41">
        <f t="shared" si="6"/>
        <v>22</v>
      </c>
      <c r="E54" s="42" t="str">
        <f t="shared" si="2"/>
        <v>SEVILLA</v>
      </c>
      <c r="F54" s="42">
        <f t="shared" si="7"/>
        <v>2709907</v>
      </c>
      <c r="G54" s="42">
        <f t="shared" si="8"/>
        <v>2416184</v>
      </c>
    </row>
    <row r="55" spans="1:7" x14ac:dyDescent="0.25">
      <c r="A55" s="42" t="str">
        <f t="shared" si="3"/>
        <v>MARIN Y RIA DE PONTEVEDRA</v>
      </c>
      <c r="B55" s="41">
        <f t="shared" si="4"/>
        <v>1078614</v>
      </c>
      <c r="C55" s="41">
        <f t="shared" si="5"/>
        <v>1101916</v>
      </c>
      <c r="D55" s="41">
        <f t="shared" si="6"/>
        <v>26</v>
      </c>
      <c r="E55" s="42" t="str">
        <f t="shared" si="2"/>
        <v>ALMERIA</v>
      </c>
      <c r="F55" s="42">
        <f t="shared" ref="F55:F65" si="9">LOOKUP(E55,$A$38:$A$65,$B$38:$B$65)</f>
        <v>2538264</v>
      </c>
      <c r="G55" s="42">
        <f t="shared" si="8"/>
        <v>2028082</v>
      </c>
    </row>
    <row r="56" spans="1:7" x14ac:dyDescent="0.25">
      <c r="A56" s="42" t="str">
        <f t="shared" si="3"/>
        <v>MELILLA</v>
      </c>
      <c r="B56" s="41">
        <f t="shared" si="4"/>
        <v>488417</v>
      </c>
      <c r="C56" s="41">
        <f t="shared" si="5"/>
        <v>486457</v>
      </c>
      <c r="D56" s="41">
        <f t="shared" si="6"/>
        <v>27</v>
      </c>
      <c r="E56" s="42" t="str">
        <f t="shared" si="2"/>
        <v>VIGO</v>
      </c>
      <c r="F56" s="42">
        <f t="shared" si="9"/>
        <v>2387114</v>
      </c>
      <c r="G56" s="42">
        <f t="shared" si="8"/>
        <v>2298651</v>
      </c>
    </row>
    <row r="57" spans="1:7" x14ac:dyDescent="0.25">
      <c r="A57" s="42" t="str">
        <f t="shared" si="3"/>
        <v>MOTRIL</v>
      </c>
      <c r="B57" s="41">
        <f t="shared" si="4"/>
        <v>1204183</v>
      </c>
      <c r="C57" s="41">
        <f t="shared" si="5"/>
        <v>1143614</v>
      </c>
      <c r="D57" s="41">
        <f t="shared" si="6"/>
        <v>24</v>
      </c>
      <c r="E57" s="42" t="str">
        <f t="shared" si="2"/>
        <v>BAHIA DE CADIZ</v>
      </c>
      <c r="F57" s="42">
        <f t="shared" si="9"/>
        <v>2190679</v>
      </c>
      <c r="G57" s="42">
        <f t="shared" si="8"/>
        <v>2396007</v>
      </c>
    </row>
    <row r="58" spans="1:7" x14ac:dyDescent="0.25">
      <c r="A58" s="42" t="str">
        <f t="shared" si="3"/>
        <v>PASAIA</v>
      </c>
      <c r="B58" s="41">
        <f t="shared" si="4"/>
        <v>2021735</v>
      </c>
      <c r="C58" s="41">
        <f t="shared" si="5"/>
        <v>2201398</v>
      </c>
      <c r="D58" s="41">
        <f t="shared" si="6"/>
        <v>21</v>
      </c>
      <c r="E58" s="42" t="str">
        <f t="shared" si="2"/>
        <v>PASAIA</v>
      </c>
      <c r="F58" s="42">
        <f t="shared" si="9"/>
        <v>2021735</v>
      </c>
      <c r="G58" s="42">
        <f t="shared" si="8"/>
        <v>2201398</v>
      </c>
    </row>
    <row r="59" spans="1:7" x14ac:dyDescent="0.25">
      <c r="A59" s="42" t="str">
        <f t="shared" si="3"/>
        <v>SANTA CRUZ DE TENERIFE</v>
      </c>
      <c r="B59" s="41">
        <f t="shared" si="4"/>
        <v>7689447</v>
      </c>
      <c r="C59" s="41">
        <f t="shared" si="5"/>
        <v>8469159</v>
      </c>
      <c r="D59" s="41">
        <f t="shared" si="6"/>
        <v>11</v>
      </c>
      <c r="E59" s="42" t="str">
        <f t="shared" si="2"/>
        <v>MALAGA</v>
      </c>
      <c r="F59" s="42">
        <f t="shared" si="9"/>
        <v>1691568</v>
      </c>
      <c r="G59" s="42">
        <f t="shared" si="8"/>
        <v>1360400</v>
      </c>
    </row>
    <row r="60" spans="1:7" x14ac:dyDescent="0.25">
      <c r="A60" s="42" t="str">
        <f t="shared" si="3"/>
        <v>SANTANDER</v>
      </c>
      <c r="B60" s="41">
        <f t="shared" si="4"/>
        <v>3047263</v>
      </c>
      <c r="C60" s="41">
        <f t="shared" si="5"/>
        <v>2834193</v>
      </c>
      <c r="D60" s="41">
        <f t="shared" si="6"/>
        <v>16</v>
      </c>
      <c r="E60" s="42" t="str">
        <f t="shared" si="2"/>
        <v>ALICANTE</v>
      </c>
      <c r="F60" s="42">
        <f t="shared" si="9"/>
        <v>1342633</v>
      </c>
      <c r="G60" s="42">
        <f t="shared" si="8"/>
        <v>1290989</v>
      </c>
    </row>
    <row r="61" spans="1:7" x14ac:dyDescent="0.25">
      <c r="A61" s="42" t="str">
        <f t="shared" si="3"/>
        <v>SEVILLA</v>
      </c>
      <c r="B61" s="41">
        <f t="shared" si="4"/>
        <v>2709907</v>
      </c>
      <c r="C61" s="41">
        <f t="shared" si="5"/>
        <v>2416184</v>
      </c>
      <c r="D61" s="41">
        <f t="shared" si="6"/>
        <v>17</v>
      </c>
      <c r="E61" s="42" t="str">
        <f t="shared" si="2"/>
        <v>MOTRIL</v>
      </c>
      <c r="F61" s="42">
        <f t="shared" si="9"/>
        <v>1204183</v>
      </c>
      <c r="G61" s="42">
        <f t="shared" si="8"/>
        <v>1143614</v>
      </c>
    </row>
    <row r="62" spans="1:7" x14ac:dyDescent="0.25">
      <c r="A62" s="42" t="str">
        <f t="shared" si="3"/>
        <v>TARRAGONA</v>
      </c>
      <c r="B62" s="41">
        <f t="shared" si="4"/>
        <v>17786992</v>
      </c>
      <c r="C62" s="41">
        <f t="shared" si="5"/>
        <v>18762309</v>
      </c>
      <c r="D62" s="41">
        <f t="shared" si="6"/>
        <v>5</v>
      </c>
      <c r="E62" s="42" t="str">
        <f t="shared" si="2"/>
        <v>CEUTA</v>
      </c>
      <c r="F62" s="42">
        <f t="shared" si="9"/>
        <v>1176515</v>
      </c>
      <c r="G62" s="42">
        <f t="shared" si="8"/>
        <v>1209702</v>
      </c>
    </row>
    <row r="63" spans="1:7" x14ac:dyDescent="0.25">
      <c r="A63" s="42" t="str">
        <f t="shared" si="3"/>
        <v>VALENCIA</v>
      </c>
      <c r="B63" s="41">
        <f t="shared" si="4"/>
        <v>37781365</v>
      </c>
      <c r="C63" s="41">
        <f t="shared" si="5"/>
        <v>35783639</v>
      </c>
      <c r="D63" s="41">
        <f t="shared" si="6"/>
        <v>2</v>
      </c>
      <c r="E63" s="42" t="str">
        <f t="shared" si="2"/>
        <v>MARIN Y RIA DE PONTEVEDRA</v>
      </c>
      <c r="F63" s="42">
        <f t="shared" si="9"/>
        <v>1078614</v>
      </c>
      <c r="G63" s="42">
        <f t="shared" si="8"/>
        <v>1101916</v>
      </c>
    </row>
    <row r="64" spans="1:7" x14ac:dyDescent="0.25">
      <c r="A64" s="42" t="str">
        <f t="shared" si="3"/>
        <v>VIGO</v>
      </c>
      <c r="B64" s="41">
        <f t="shared" si="4"/>
        <v>2387114</v>
      </c>
      <c r="C64" s="41">
        <f t="shared" si="5"/>
        <v>2298651</v>
      </c>
      <c r="D64" s="41">
        <f t="shared" si="6"/>
        <v>19</v>
      </c>
      <c r="E64" s="42" t="str">
        <f t="shared" si="2"/>
        <v>MELILLA</v>
      </c>
      <c r="F64" s="42">
        <f t="shared" si="9"/>
        <v>488417</v>
      </c>
      <c r="G64" s="42">
        <f t="shared" si="8"/>
        <v>486457</v>
      </c>
    </row>
    <row r="65" spans="1:7" x14ac:dyDescent="0.25">
      <c r="A65" s="42" t="str">
        <f t="shared" si="3"/>
        <v>VILAGARCIA</v>
      </c>
      <c r="B65" s="41">
        <f t="shared" si="4"/>
        <v>438434</v>
      </c>
      <c r="C65" s="41">
        <f t="shared" si="5"/>
        <v>400307</v>
      </c>
      <c r="D65" s="41">
        <f t="shared" si="6"/>
        <v>28</v>
      </c>
      <c r="E65" s="42" t="str">
        <f t="shared" si="2"/>
        <v>VILAGARCIA</v>
      </c>
      <c r="F65" s="42">
        <f t="shared" si="9"/>
        <v>438434</v>
      </c>
      <c r="G65" s="42">
        <f t="shared" si="8"/>
        <v>400307</v>
      </c>
    </row>
    <row r="67" spans="1:7" x14ac:dyDescent="0.25">
      <c r="A67" s="4"/>
      <c r="B67" s="5"/>
      <c r="C67" s="5"/>
      <c r="D67" s="5"/>
      <c r="E67" s="5"/>
      <c r="F67" s="6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scale="91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D7" sqref="D7:E34"/>
    </sheetView>
  </sheetViews>
  <sheetFormatPr baseColWidth="10" defaultRowHeight="15" x14ac:dyDescent="0.25"/>
  <cols>
    <col min="1" max="1" width="21.28515625" bestFit="1" customWidth="1"/>
    <col min="2" max="4" width="11.5703125" bestFit="1" customWidth="1"/>
    <col min="6" max="6" width="9" bestFit="1" customWidth="1"/>
    <col min="7" max="7" width="11.5703125" bestFit="1" customWidth="1"/>
  </cols>
  <sheetData>
    <row r="1" spans="1:12" s="2" customFormat="1" ht="22.5" customHeight="1" x14ac:dyDescent="0.35">
      <c r="F1" s="3" t="s">
        <v>77</v>
      </c>
    </row>
    <row r="2" spans="1:12" s="2" customFormat="1" ht="21" x14ac:dyDescent="0.35"/>
    <row r="5" spans="1:12" x14ac:dyDescent="0.25">
      <c r="A5" s="51" t="s">
        <v>73</v>
      </c>
      <c r="B5" s="49" t="str">
        <f>'Resumen general'!D6</f>
        <v>Mes Julio</v>
      </c>
      <c r="C5" s="50"/>
      <c r="D5" s="49" t="str">
        <f>'Resumen general'!F6</f>
        <v>Acumulado desde Enero</v>
      </c>
      <c r="E5" s="50"/>
      <c r="F5" s="50"/>
      <c r="L5" s="39">
        <f>'Resumen general'!I4</f>
        <v>40805</v>
      </c>
    </row>
    <row r="6" spans="1:12" x14ac:dyDescent="0.25">
      <c r="A6" s="52"/>
      <c r="B6" s="7">
        <f>'Resumen general'!D7</f>
        <v>2010</v>
      </c>
      <c r="C6" s="7">
        <f>'Resumen general'!E7</f>
        <v>2011</v>
      </c>
      <c r="D6" s="7">
        <f>'Resumen general'!F7</f>
        <v>2010</v>
      </c>
      <c r="E6" s="7">
        <f>'Resumen general'!G7</f>
        <v>2011</v>
      </c>
      <c r="F6" s="7" t="s">
        <v>43</v>
      </c>
    </row>
    <row r="7" spans="1:12" x14ac:dyDescent="0.25">
      <c r="A7" s="8" t="s">
        <v>44</v>
      </c>
      <c r="B7" s="37">
        <v>591549</v>
      </c>
      <c r="C7" s="37">
        <v>609362</v>
      </c>
      <c r="D7" s="37">
        <v>4395836</v>
      </c>
      <c r="E7" s="37">
        <v>4328279</v>
      </c>
      <c r="F7" s="10">
        <f>((E7*100)/D7)-100</f>
        <v>-1.5368407738596233</v>
      </c>
      <c r="G7" s="1"/>
      <c r="H7" s="1"/>
      <c r="I7" s="1"/>
    </row>
    <row r="8" spans="1:12" x14ac:dyDescent="0.25">
      <c r="A8" s="11" t="s">
        <v>45</v>
      </c>
      <c r="B8" s="38">
        <v>12472</v>
      </c>
      <c r="C8" s="38">
        <v>7010</v>
      </c>
      <c r="D8" s="38">
        <v>70906</v>
      </c>
      <c r="E8" s="38">
        <v>54175</v>
      </c>
      <c r="F8" s="13">
        <f t="shared" ref="F8:F35" si="0">((E8*100)/D8)-100</f>
        <v>-23.596028544833999</v>
      </c>
      <c r="G8" s="1"/>
      <c r="H8" s="1"/>
      <c r="I8" s="1"/>
    </row>
    <row r="9" spans="1:12" x14ac:dyDescent="0.25">
      <c r="A9" s="8" t="s">
        <v>46</v>
      </c>
      <c r="B9" s="37">
        <v>0</v>
      </c>
      <c r="C9" s="37">
        <v>0</v>
      </c>
      <c r="D9" s="37">
        <v>4459</v>
      </c>
      <c r="E9" s="37">
        <v>2986</v>
      </c>
      <c r="F9" s="10">
        <f t="shared" si="0"/>
        <v>-33.034312626149358</v>
      </c>
      <c r="G9" s="1"/>
      <c r="H9" s="1"/>
      <c r="I9" s="1"/>
    </row>
    <row r="10" spans="1:12" x14ac:dyDescent="0.25">
      <c r="A10" s="11" t="s">
        <v>47</v>
      </c>
      <c r="B10" s="38">
        <v>31480</v>
      </c>
      <c r="C10" s="38">
        <v>47879</v>
      </c>
      <c r="D10" s="38">
        <v>367767</v>
      </c>
      <c r="E10" s="38">
        <v>298512</v>
      </c>
      <c r="F10" s="13">
        <f t="shared" si="0"/>
        <v>-18.831216503927763</v>
      </c>
      <c r="G10" s="1"/>
      <c r="H10" s="1"/>
      <c r="I10" s="1"/>
    </row>
    <row r="11" spans="1:12" x14ac:dyDescent="0.25">
      <c r="A11" s="8" t="s">
        <v>48</v>
      </c>
      <c r="B11" s="37">
        <v>1666111</v>
      </c>
      <c r="C11" s="37">
        <v>1887708</v>
      </c>
      <c r="D11" s="37">
        <v>10810918</v>
      </c>
      <c r="E11" s="37">
        <v>13779877</v>
      </c>
      <c r="F11" s="10">
        <f t="shared" si="0"/>
        <v>27.462598458336288</v>
      </c>
      <c r="G11" s="1"/>
      <c r="H11" s="1"/>
      <c r="I11" s="1"/>
    </row>
    <row r="12" spans="1:12" x14ac:dyDescent="0.25">
      <c r="A12" s="11" t="s">
        <v>49</v>
      </c>
      <c r="B12" s="38">
        <v>12871</v>
      </c>
      <c r="C12" s="38">
        <v>8669</v>
      </c>
      <c r="D12" s="38">
        <v>66697</v>
      </c>
      <c r="E12" s="38">
        <v>52065</v>
      </c>
      <c r="F12" s="13">
        <f t="shared" si="0"/>
        <v>-21.938018201718222</v>
      </c>
      <c r="G12" s="1"/>
      <c r="H12" s="1"/>
      <c r="I12" s="1"/>
    </row>
    <row r="13" spans="1:12" x14ac:dyDescent="0.25">
      <c r="A13" s="8" t="s">
        <v>50</v>
      </c>
      <c r="B13" s="37">
        <v>197587</v>
      </c>
      <c r="C13" s="37">
        <v>210751</v>
      </c>
      <c r="D13" s="37">
        <v>985398</v>
      </c>
      <c r="E13" s="37">
        <v>952135</v>
      </c>
      <c r="F13" s="10">
        <f t="shared" si="0"/>
        <v>-3.3755903705913823</v>
      </c>
      <c r="G13" s="1"/>
      <c r="H13" s="1"/>
      <c r="I13" s="1"/>
    </row>
    <row r="14" spans="1:12" x14ac:dyDescent="0.25">
      <c r="A14" s="11" t="s">
        <v>51</v>
      </c>
      <c r="B14" s="38">
        <v>1055217</v>
      </c>
      <c r="C14" s="38">
        <v>914659</v>
      </c>
      <c r="D14" s="38">
        <v>6581938</v>
      </c>
      <c r="E14" s="38">
        <v>6399146</v>
      </c>
      <c r="F14" s="13">
        <f t="shared" si="0"/>
        <v>-2.7771759624596939</v>
      </c>
      <c r="G14" s="1"/>
      <c r="H14" s="1"/>
      <c r="I14" s="1"/>
    </row>
    <row r="15" spans="1:12" x14ac:dyDescent="0.25">
      <c r="A15" s="8" t="s">
        <v>52</v>
      </c>
      <c r="B15" s="37">
        <v>1870821</v>
      </c>
      <c r="C15" s="37">
        <v>1486436</v>
      </c>
      <c r="D15" s="37">
        <v>10846056</v>
      </c>
      <c r="E15" s="37">
        <v>11178278</v>
      </c>
      <c r="F15" s="10">
        <f t="shared" si="0"/>
        <v>3.0630673490898488</v>
      </c>
      <c r="G15" s="1"/>
      <c r="H15" s="1"/>
      <c r="I15" s="1"/>
    </row>
    <row r="16" spans="1:12" x14ac:dyDescent="0.25">
      <c r="A16" s="11" t="s">
        <v>53</v>
      </c>
      <c r="B16" s="38">
        <v>1369516</v>
      </c>
      <c r="C16" s="38">
        <v>1336433</v>
      </c>
      <c r="D16" s="38">
        <v>8871780</v>
      </c>
      <c r="E16" s="38">
        <v>9317818</v>
      </c>
      <c r="F16" s="13">
        <f t="shared" si="0"/>
        <v>5.0276043815333509</v>
      </c>
      <c r="G16" s="1"/>
      <c r="H16" s="1"/>
      <c r="I16" s="1"/>
    </row>
    <row r="17" spans="1:9" x14ac:dyDescent="0.25">
      <c r="A17" s="8" t="s">
        <v>54</v>
      </c>
      <c r="B17" s="37">
        <v>692008</v>
      </c>
      <c r="C17" s="37">
        <v>696125</v>
      </c>
      <c r="D17" s="37">
        <v>4245806</v>
      </c>
      <c r="E17" s="37">
        <v>4691296</v>
      </c>
      <c r="F17" s="10">
        <f t="shared" si="0"/>
        <v>10.492471865177066</v>
      </c>
      <c r="G17" s="1"/>
      <c r="H17" s="1"/>
      <c r="I17" s="1"/>
    </row>
    <row r="18" spans="1:9" x14ac:dyDescent="0.25">
      <c r="A18" s="11" t="s">
        <v>55</v>
      </c>
      <c r="B18" s="38">
        <v>124654</v>
      </c>
      <c r="C18" s="38">
        <v>99100</v>
      </c>
      <c r="D18" s="38">
        <v>611805</v>
      </c>
      <c r="E18" s="38">
        <v>591053</v>
      </c>
      <c r="F18" s="13">
        <f t="shared" si="0"/>
        <v>-3.3919304353511279</v>
      </c>
      <c r="G18" s="1"/>
      <c r="H18" s="1"/>
      <c r="I18" s="1"/>
    </row>
    <row r="19" spans="1:9" x14ac:dyDescent="0.25">
      <c r="A19" s="8" t="s">
        <v>56</v>
      </c>
      <c r="B19" s="37">
        <v>187701</v>
      </c>
      <c r="C19" s="37">
        <v>148377</v>
      </c>
      <c r="D19" s="37">
        <v>1569161</v>
      </c>
      <c r="E19" s="37">
        <v>1455747</v>
      </c>
      <c r="F19" s="10">
        <f t="shared" si="0"/>
        <v>-7.22768409360161</v>
      </c>
      <c r="G19" s="1"/>
      <c r="H19" s="1"/>
      <c r="I19" s="1"/>
    </row>
    <row r="20" spans="1:9" x14ac:dyDescent="0.25">
      <c r="A20" s="11" t="s">
        <v>57</v>
      </c>
      <c r="B20" s="38">
        <v>61913</v>
      </c>
      <c r="C20" s="38">
        <v>63075</v>
      </c>
      <c r="D20" s="38">
        <v>718845</v>
      </c>
      <c r="E20" s="38">
        <v>560778</v>
      </c>
      <c r="F20" s="13">
        <f t="shared" si="0"/>
        <v>-21.989024059428672</v>
      </c>
      <c r="G20" s="1"/>
      <c r="H20" s="1"/>
      <c r="I20" s="1"/>
    </row>
    <row r="21" spans="1:9" x14ac:dyDescent="0.25">
      <c r="A21" s="8" t="s">
        <v>58</v>
      </c>
      <c r="B21" s="37">
        <v>1351671</v>
      </c>
      <c r="C21" s="37">
        <v>1342565</v>
      </c>
      <c r="D21" s="37">
        <v>8603095</v>
      </c>
      <c r="E21" s="37">
        <v>11104410</v>
      </c>
      <c r="F21" s="10">
        <f t="shared" si="0"/>
        <v>29.074594666221856</v>
      </c>
      <c r="G21" s="1"/>
      <c r="H21" s="1"/>
      <c r="I21" s="1"/>
    </row>
    <row r="22" spans="1:9" x14ac:dyDescent="0.25">
      <c r="A22" s="11" t="s">
        <v>59</v>
      </c>
      <c r="B22" s="38">
        <v>380353</v>
      </c>
      <c r="C22" s="38">
        <v>387861</v>
      </c>
      <c r="D22" s="38">
        <v>2672815</v>
      </c>
      <c r="E22" s="38">
        <v>2879736</v>
      </c>
      <c r="F22" s="13">
        <f t="shared" si="0"/>
        <v>7.7416880704425921</v>
      </c>
      <c r="G22" s="1"/>
      <c r="H22" s="1"/>
      <c r="I22" s="1"/>
    </row>
    <row r="23" spans="1:9" x14ac:dyDescent="0.25">
      <c r="A23" s="8" t="s">
        <v>60</v>
      </c>
      <c r="B23" s="37">
        <v>3390</v>
      </c>
      <c r="C23" s="37">
        <v>2527</v>
      </c>
      <c r="D23" s="37">
        <v>38299</v>
      </c>
      <c r="E23" s="37">
        <v>37861</v>
      </c>
      <c r="F23" s="10">
        <f t="shared" si="0"/>
        <v>-1.1436329930285325</v>
      </c>
      <c r="G23" s="1"/>
      <c r="H23" s="1"/>
      <c r="I23" s="1"/>
    </row>
    <row r="24" spans="1:9" x14ac:dyDescent="0.25">
      <c r="A24" s="11" t="s">
        <v>61</v>
      </c>
      <c r="B24" s="38">
        <v>0</v>
      </c>
      <c r="C24" s="38">
        <v>0</v>
      </c>
      <c r="D24" s="38">
        <v>0</v>
      </c>
      <c r="E24" s="38">
        <v>0</v>
      </c>
      <c r="F24" s="17" t="e">
        <f t="shared" si="0"/>
        <v>#DIV/0!</v>
      </c>
      <c r="G24" s="1"/>
      <c r="H24" s="1"/>
      <c r="I24" s="1"/>
    </row>
    <row r="25" spans="1:9" x14ac:dyDescent="0.25">
      <c r="A25" s="8" t="s">
        <v>62</v>
      </c>
      <c r="B25" s="37">
        <v>6908</v>
      </c>
      <c r="C25" s="37">
        <v>7434</v>
      </c>
      <c r="D25" s="37">
        <v>42286</v>
      </c>
      <c r="E25" s="37">
        <v>39510</v>
      </c>
      <c r="F25" s="10">
        <f t="shared" si="0"/>
        <v>-6.564820507969543</v>
      </c>
      <c r="G25" s="1"/>
      <c r="H25" s="1"/>
      <c r="I25" s="1"/>
    </row>
    <row r="26" spans="1:9" x14ac:dyDescent="0.25">
      <c r="A26" s="11" t="s">
        <v>63</v>
      </c>
      <c r="B26" s="38">
        <v>94435</v>
      </c>
      <c r="C26" s="38">
        <v>96769</v>
      </c>
      <c r="D26" s="38">
        <v>783361</v>
      </c>
      <c r="E26" s="38">
        <v>728406</v>
      </c>
      <c r="F26" s="13">
        <f t="shared" si="0"/>
        <v>-7.0152841410282036</v>
      </c>
      <c r="G26" s="1"/>
      <c r="H26" s="1"/>
      <c r="I26" s="1"/>
    </row>
    <row r="27" spans="1:9" x14ac:dyDescent="0.25">
      <c r="A27" s="8" t="s">
        <v>64</v>
      </c>
      <c r="B27" s="37">
        <v>0</v>
      </c>
      <c r="C27" s="37">
        <v>0</v>
      </c>
      <c r="D27" s="37">
        <v>0</v>
      </c>
      <c r="E27" s="37">
        <v>0</v>
      </c>
      <c r="F27" s="18" t="e">
        <f t="shared" si="0"/>
        <v>#DIV/0!</v>
      </c>
      <c r="G27" s="1"/>
      <c r="H27" s="1"/>
      <c r="I27" s="1"/>
    </row>
    <row r="28" spans="1:9" x14ac:dyDescent="0.25">
      <c r="A28" s="11" t="s">
        <v>65</v>
      </c>
      <c r="B28" s="38">
        <v>656682</v>
      </c>
      <c r="C28" s="38">
        <v>585506</v>
      </c>
      <c r="D28" s="38">
        <v>4593280</v>
      </c>
      <c r="E28" s="38">
        <v>4085171</v>
      </c>
      <c r="F28" s="13">
        <f t="shared" si="0"/>
        <v>-11.062007976870561</v>
      </c>
      <c r="G28" s="1"/>
      <c r="H28" s="1"/>
      <c r="I28" s="1"/>
    </row>
    <row r="29" spans="1:9" x14ac:dyDescent="0.25">
      <c r="A29" s="8" t="s">
        <v>66</v>
      </c>
      <c r="B29" s="37">
        <v>39581</v>
      </c>
      <c r="C29" s="37">
        <v>19230</v>
      </c>
      <c r="D29" s="37">
        <v>251558</v>
      </c>
      <c r="E29" s="37">
        <v>192009</v>
      </c>
      <c r="F29" s="10">
        <f t="shared" si="0"/>
        <v>-23.672075624706821</v>
      </c>
      <c r="G29" s="1"/>
      <c r="H29" s="1"/>
      <c r="I29" s="1"/>
    </row>
    <row r="30" spans="1:9" x14ac:dyDescent="0.25">
      <c r="A30" s="11" t="s">
        <v>67</v>
      </c>
      <c r="B30" s="38">
        <v>25786</v>
      </c>
      <c r="C30" s="38">
        <v>24478</v>
      </c>
      <c r="D30" s="38">
        <v>121250</v>
      </c>
      <c r="E30" s="38">
        <v>191057</v>
      </c>
      <c r="F30" s="13">
        <f t="shared" si="0"/>
        <v>57.572783505154632</v>
      </c>
      <c r="G30" s="1"/>
      <c r="H30" s="1"/>
      <c r="I30" s="1"/>
    </row>
    <row r="31" spans="1:9" x14ac:dyDescent="0.25">
      <c r="A31" s="8" t="s">
        <v>68</v>
      </c>
      <c r="B31" s="37">
        <v>1721692</v>
      </c>
      <c r="C31" s="37">
        <v>1734823</v>
      </c>
      <c r="D31" s="37">
        <v>11493840</v>
      </c>
      <c r="E31" s="37">
        <v>10535350</v>
      </c>
      <c r="F31" s="10">
        <f t="shared" si="0"/>
        <v>-8.3391625427185403</v>
      </c>
      <c r="G31" s="1"/>
      <c r="H31" s="1"/>
      <c r="I31" s="1"/>
    </row>
    <row r="32" spans="1:9" x14ac:dyDescent="0.25">
      <c r="A32" s="11" t="s">
        <v>69</v>
      </c>
      <c r="B32" s="38">
        <v>473060</v>
      </c>
      <c r="C32" s="38">
        <v>344514</v>
      </c>
      <c r="D32" s="38">
        <v>3033907</v>
      </c>
      <c r="E32" s="38">
        <v>2707370</v>
      </c>
      <c r="F32" s="13">
        <f t="shared" si="0"/>
        <v>-10.762920550959535</v>
      </c>
      <c r="G32" s="1"/>
      <c r="H32" s="1"/>
      <c r="I32" s="1"/>
    </row>
    <row r="33" spans="1:9" x14ac:dyDescent="0.25">
      <c r="A33" s="8" t="s">
        <v>70</v>
      </c>
      <c r="B33" s="37">
        <v>4613</v>
      </c>
      <c r="C33" s="37">
        <v>0</v>
      </c>
      <c r="D33" s="37">
        <v>57634</v>
      </c>
      <c r="E33" s="37">
        <v>33717</v>
      </c>
      <c r="F33" s="10">
        <f t="shared" si="0"/>
        <v>-41.498074053510081</v>
      </c>
      <c r="G33" s="1"/>
      <c r="H33" s="1"/>
      <c r="I33" s="1"/>
    </row>
    <row r="34" spans="1:9" x14ac:dyDescent="0.25">
      <c r="A34" s="11" t="s">
        <v>71</v>
      </c>
      <c r="B34" s="38">
        <v>4685</v>
      </c>
      <c r="C34" s="38">
        <v>21035</v>
      </c>
      <c r="D34" s="38">
        <v>82588</v>
      </c>
      <c r="E34" s="38">
        <v>138051</v>
      </c>
      <c r="F34" s="13">
        <f t="shared" si="0"/>
        <v>67.156245459388771</v>
      </c>
      <c r="G34" s="1"/>
      <c r="H34" s="1"/>
      <c r="I34" s="1"/>
    </row>
    <row r="35" spans="1:9" x14ac:dyDescent="0.25">
      <c r="A35" s="14" t="s">
        <v>72</v>
      </c>
      <c r="B35" s="15">
        <f>SUM(B7:B34)</f>
        <v>12636756</v>
      </c>
      <c r="C35" s="15">
        <f t="shared" ref="C35:E35" si="1">SUM(C7:C34)</f>
        <v>12082326</v>
      </c>
      <c r="D35" s="15">
        <f t="shared" si="1"/>
        <v>81921285</v>
      </c>
      <c r="E35" s="15">
        <f t="shared" si="1"/>
        <v>86334793</v>
      </c>
      <c r="F35" s="16">
        <f t="shared" si="0"/>
        <v>5.3874984993216373</v>
      </c>
      <c r="G35" s="1"/>
      <c r="H35" s="1"/>
      <c r="I35" s="1"/>
    </row>
    <row r="37" spans="1:9" x14ac:dyDescent="0.25">
      <c r="A37" s="42"/>
      <c r="B37" s="42">
        <f>E6</f>
        <v>2011</v>
      </c>
      <c r="C37" s="42">
        <f>D6</f>
        <v>2010</v>
      </c>
      <c r="D37" s="42"/>
      <c r="E37" s="42"/>
      <c r="F37" s="42">
        <f>B37</f>
        <v>2011</v>
      </c>
      <c r="G37" s="42">
        <f>C37</f>
        <v>2010</v>
      </c>
    </row>
    <row r="38" spans="1:9" x14ac:dyDescent="0.25">
      <c r="A38" s="42" t="str">
        <f>A7</f>
        <v>A CORUÑA</v>
      </c>
      <c r="B38" s="41">
        <f>E7</f>
        <v>4328279</v>
      </c>
      <c r="C38" s="41">
        <f>D7</f>
        <v>4395836</v>
      </c>
      <c r="D38" s="41">
        <f>_xlfn.RANK.EQ(B38,$B$38:$B$65)+COUNTIF($B$38:$B$65,B38)-1</f>
        <v>8</v>
      </c>
      <c r="E38" s="42" t="str">
        <f t="shared" ref="E38:E65" si="2">INDEX($A$38:$B$65,MATCH(ROW()-37,$D$38:$D$65,0),1)</f>
        <v>BAHIA DE ALGECIRAS</v>
      </c>
      <c r="F38" s="42">
        <f>LOOKUP(E38,$A$38:$A$65,$B$38:$B$65)</f>
        <v>13779877</v>
      </c>
      <c r="G38" s="42">
        <f>LOOKUP(E38,$A$38:$A$65,$C$38:$C$65)</f>
        <v>10810918</v>
      </c>
    </row>
    <row r="39" spans="1:9" x14ac:dyDescent="0.25">
      <c r="A39" s="42" t="str">
        <f t="shared" ref="A39:A65" si="3">A8</f>
        <v>ALICANTE</v>
      </c>
      <c r="B39" s="41">
        <f t="shared" ref="B39:B65" si="4">E8</f>
        <v>54175</v>
      </c>
      <c r="C39" s="41">
        <f t="shared" ref="C39:C65" si="5">D8</f>
        <v>70906</v>
      </c>
      <c r="D39" s="41">
        <f t="shared" ref="D39:D65" si="6">_xlfn.RANK.EQ(B39,$B$38:$B$65)+COUNTIF($B$38:$B$65,B39)-1</f>
        <v>21</v>
      </c>
      <c r="E39" s="42" t="str">
        <f t="shared" si="2"/>
        <v>BILBAO</v>
      </c>
      <c r="F39" s="42">
        <f t="shared" ref="F39:F54" si="7">LOOKUP(E39,$A$38:$A$65,$B$38:$B$65)</f>
        <v>11178278</v>
      </c>
      <c r="G39" s="42">
        <f t="shared" ref="G39:G65" si="8">LOOKUP(E39,$A$38:$A$65,$C$38:$C$65)</f>
        <v>10846056</v>
      </c>
    </row>
    <row r="40" spans="1:9" x14ac:dyDescent="0.25">
      <c r="A40" s="42" t="str">
        <f t="shared" si="3"/>
        <v>ALMERIA</v>
      </c>
      <c r="B40" s="41">
        <f t="shared" si="4"/>
        <v>2986</v>
      </c>
      <c r="C40" s="41">
        <f t="shared" si="5"/>
        <v>4459</v>
      </c>
      <c r="D40" s="41">
        <f t="shared" si="6"/>
        <v>26</v>
      </c>
      <c r="E40" s="42" t="str">
        <f t="shared" si="2"/>
        <v>HUELVA</v>
      </c>
      <c r="F40" s="42">
        <f t="shared" si="7"/>
        <v>11104410</v>
      </c>
      <c r="G40" s="42">
        <f t="shared" si="8"/>
        <v>8603095</v>
      </c>
    </row>
    <row r="41" spans="1:9" x14ac:dyDescent="0.25">
      <c r="A41" s="42" t="str">
        <f t="shared" si="3"/>
        <v>AVILES</v>
      </c>
      <c r="B41" s="41">
        <f t="shared" si="4"/>
        <v>298512</v>
      </c>
      <c r="C41" s="41">
        <f t="shared" si="5"/>
        <v>367767</v>
      </c>
      <c r="D41" s="41">
        <f t="shared" si="6"/>
        <v>17</v>
      </c>
      <c r="E41" s="42" t="str">
        <f t="shared" si="2"/>
        <v>TARRAGONA</v>
      </c>
      <c r="F41" s="42">
        <f t="shared" si="7"/>
        <v>10535350</v>
      </c>
      <c r="G41" s="42">
        <f t="shared" si="8"/>
        <v>11493840</v>
      </c>
    </row>
    <row r="42" spans="1:9" x14ac:dyDescent="0.25">
      <c r="A42" s="42" t="str">
        <f t="shared" si="3"/>
        <v>BAHIA DE ALGECIRAS</v>
      </c>
      <c r="B42" s="41">
        <f t="shared" si="4"/>
        <v>13779877</v>
      </c>
      <c r="C42" s="41">
        <f t="shared" si="5"/>
        <v>10810918</v>
      </c>
      <c r="D42" s="41">
        <f t="shared" si="6"/>
        <v>1</v>
      </c>
      <c r="E42" s="42" t="str">
        <f t="shared" si="2"/>
        <v>CARTAGENA</v>
      </c>
      <c r="F42" s="42">
        <f t="shared" si="7"/>
        <v>9317818</v>
      </c>
      <c r="G42" s="42">
        <f t="shared" si="8"/>
        <v>8871780</v>
      </c>
    </row>
    <row r="43" spans="1:9" x14ac:dyDescent="0.25">
      <c r="A43" s="42" t="str">
        <f t="shared" si="3"/>
        <v>BAHIA DE CADIZ</v>
      </c>
      <c r="B43" s="41">
        <f t="shared" si="4"/>
        <v>52065</v>
      </c>
      <c r="C43" s="41">
        <f t="shared" si="5"/>
        <v>66697</v>
      </c>
      <c r="D43" s="41">
        <f t="shared" si="6"/>
        <v>22</v>
      </c>
      <c r="E43" s="42" t="str">
        <f t="shared" si="2"/>
        <v>BARCELONA</v>
      </c>
      <c r="F43" s="42">
        <f t="shared" si="7"/>
        <v>6399146</v>
      </c>
      <c r="G43" s="42">
        <f t="shared" si="8"/>
        <v>6581938</v>
      </c>
    </row>
    <row r="44" spans="1:9" x14ac:dyDescent="0.25">
      <c r="A44" s="42" t="str">
        <f t="shared" si="3"/>
        <v>BALEARES</v>
      </c>
      <c r="B44" s="41">
        <f t="shared" si="4"/>
        <v>952135</v>
      </c>
      <c r="C44" s="41">
        <f t="shared" si="5"/>
        <v>985398</v>
      </c>
      <c r="D44" s="41">
        <f t="shared" si="6"/>
        <v>13</v>
      </c>
      <c r="E44" s="42" t="str">
        <f t="shared" si="2"/>
        <v>CASTELLON</v>
      </c>
      <c r="F44" s="42">
        <f t="shared" si="7"/>
        <v>4691296</v>
      </c>
      <c r="G44" s="42">
        <f t="shared" si="8"/>
        <v>4245806</v>
      </c>
    </row>
    <row r="45" spans="1:9" x14ac:dyDescent="0.25">
      <c r="A45" s="42" t="str">
        <f t="shared" si="3"/>
        <v>BARCELONA</v>
      </c>
      <c r="B45" s="41">
        <f t="shared" si="4"/>
        <v>6399146</v>
      </c>
      <c r="C45" s="41">
        <f t="shared" si="5"/>
        <v>6581938</v>
      </c>
      <c r="D45" s="41">
        <f t="shared" si="6"/>
        <v>6</v>
      </c>
      <c r="E45" s="42" t="str">
        <f t="shared" si="2"/>
        <v>A CORUÑA</v>
      </c>
      <c r="F45" s="42">
        <f t="shared" si="7"/>
        <v>4328279</v>
      </c>
      <c r="G45" s="42">
        <f t="shared" si="8"/>
        <v>4395836</v>
      </c>
    </row>
    <row r="46" spans="1:9" x14ac:dyDescent="0.25">
      <c r="A46" s="42" t="str">
        <f t="shared" si="3"/>
        <v>BILBAO</v>
      </c>
      <c r="B46" s="41">
        <f t="shared" si="4"/>
        <v>11178278</v>
      </c>
      <c r="C46" s="41">
        <f t="shared" si="5"/>
        <v>10846056</v>
      </c>
      <c r="D46" s="41">
        <f t="shared" si="6"/>
        <v>2</v>
      </c>
      <c r="E46" s="42" t="str">
        <f t="shared" si="2"/>
        <v>SANTA CRUZ DE TENERIFE</v>
      </c>
      <c r="F46" s="42">
        <f t="shared" si="7"/>
        <v>4085171</v>
      </c>
      <c r="G46" s="42">
        <f t="shared" si="8"/>
        <v>4593280</v>
      </c>
    </row>
    <row r="47" spans="1:9" x14ac:dyDescent="0.25">
      <c r="A47" s="42" t="str">
        <f t="shared" si="3"/>
        <v>CARTAGENA</v>
      </c>
      <c r="B47" s="41">
        <f t="shared" si="4"/>
        <v>9317818</v>
      </c>
      <c r="C47" s="41">
        <f t="shared" si="5"/>
        <v>8871780</v>
      </c>
      <c r="D47" s="41">
        <f t="shared" si="6"/>
        <v>5</v>
      </c>
      <c r="E47" s="42" t="str">
        <f t="shared" si="2"/>
        <v>LAS PALMAS</v>
      </c>
      <c r="F47" s="42">
        <f t="shared" si="7"/>
        <v>2879736</v>
      </c>
      <c r="G47" s="42">
        <f t="shared" si="8"/>
        <v>2672815</v>
      </c>
    </row>
    <row r="48" spans="1:9" x14ac:dyDescent="0.25">
      <c r="A48" s="42" t="str">
        <f t="shared" si="3"/>
        <v>CASTELLON</v>
      </c>
      <c r="B48" s="41">
        <f t="shared" si="4"/>
        <v>4691296</v>
      </c>
      <c r="C48" s="41">
        <f t="shared" si="5"/>
        <v>4245806</v>
      </c>
      <c r="D48" s="41">
        <f t="shared" si="6"/>
        <v>7</v>
      </c>
      <c r="E48" s="42" t="str">
        <f t="shared" si="2"/>
        <v>VALENCIA</v>
      </c>
      <c r="F48" s="42">
        <f t="shared" si="7"/>
        <v>2707370</v>
      </c>
      <c r="G48" s="42">
        <f t="shared" si="8"/>
        <v>3033907</v>
      </c>
    </row>
    <row r="49" spans="1:7" x14ac:dyDescent="0.25">
      <c r="A49" s="42" t="str">
        <f t="shared" si="3"/>
        <v>CEUTA</v>
      </c>
      <c r="B49" s="41">
        <f t="shared" si="4"/>
        <v>591053</v>
      </c>
      <c r="C49" s="41">
        <f t="shared" si="5"/>
        <v>611805</v>
      </c>
      <c r="D49" s="41">
        <f t="shared" si="6"/>
        <v>15</v>
      </c>
      <c r="E49" s="42" t="str">
        <f t="shared" si="2"/>
        <v>FERROL-SAN CIBRAO</v>
      </c>
      <c r="F49" s="42">
        <f t="shared" si="7"/>
        <v>1455747</v>
      </c>
      <c r="G49" s="42">
        <f t="shared" si="8"/>
        <v>1569161</v>
      </c>
    </row>
    <row r="50" spans="1:7" x14ac:dyDescent="0.25">
      <c r="A50" s="42" t="str">
        <f t="shared" si="3"/>
        <v>FERROL-SAN CIBRAO</v>
      </c>
      <c r="B50" s="41">
        <f t="shared" si="4"/>
        <v>1455747</v>
      </c>
      <c r="C50" s="41">
        <f t="shared" si="5"/>
        <v>1569161</v>
      </c>
      <c r="D50" s="41">
        <f t="shared" si="6"/>
        <v>12</v>
      </c>
      <c r="E50" s="42" t="str">
        <f t="shared" si="2"/>
        <v>BALEARES</v>
      </c>
      <c r="F50" s="42">
        <f t="shared" si="7"/>
        <v>952135</v>
      </c>
      <c r="G50" s="42">
        <f t="shared" si="8"/>
        <v>985398</v>
      </c>
    </row>
    <row r="51" spans="1:7" x14ac:dyDescent="0.25">
      <c r="A51" s="42" t="str">
        <f t="shared" si="3"/>
        <v>GIJON</v>
      </c>
      <c r="B51" s="41">
        <f t="shared" si="4"/>
        <v>560778</v>
      </c>
      <c r="C51" s="41">
        <f t="shared" si="5"/>
        <v>718845</v>
      </c>
      <c r="D51" s="41">
        <f t="shared" si="6"/>
        <v>16</v>
      </c>
      <c r="E51" s="42" t="str">
        <f t="shared" si="2"/>
        <v>MOTRIL</v>
      </c>
      <c r="F51" s="42">
        <f t="shared" si="7"/>
        <v>728406</v>
      </c>
      <c r="G51" s="42">
        <f t="shared" si="8"/>
        <v>783361</v>
      </c>
    </row>
    <row r="52" spans="1:7" x14ac:dyDescent="0.25">
      <c r="A52" s="42" t="str">
        <f t="shared" si="3"/>
        <v>HUELVA</v>
      </c>
      <c r="B52" s="41">
        <f t="shared" si="4"/>
        <v>11104410</v>
      </c>
      <c r="C52" s="41">
        <f t="shared" si="5"/>
        <v>8603095</v>
      </c>
      <c r="D52" s="41">
        <f t="shared" si="6"/>
        <v>3</v>
      </c>
      <c r="E52" s="42" t="str">
        <f t="shared" si="2"/>
        <v>CEUTA</v>
      </c>
      <c r="F52" s="42">
        <f t="shared" si="7"/>
        <v>591053</v>
      </c>
      <c r="G52" s="42">
        <f t="shared" si="8"/>
        <v>611805</v>
      </c>
    </row>
    <row r="53" spans="1:7" x14ac:dyDescent="0.25">
      <c r="A53" s="42" t="str">
        <f t="shared" si="3"/>
        <v>LAS PALMAS</v>
      </c>
      <c r="B53" s="41">
        <f t="shared" si="4"/>
        <v>2879736</v>
      </c>
      <c r="C53" s="41">
        <f t="shared" si="5"/>
        <v>2672815</v>
      </c>
      <c r="D53" s="41">
        <f t="shared" si="6"/>
        <v>10</v>
      </c>
      <c r="E53" s="42" t="str">
        <f t="shared" si="2"/>
        <v>GIJON</v>
      </c>
      <c r="F53" s="42">
        <f t="shared" si="7"/>
        <v>560778</v>
      </c>
      <c r="G53" s="42">
        <f t="shared" si="8"/>
        <v>718845</v>
      </c>
    </row>
    <row r="54" spans="1:7" x14ac:dyDescent="0.25">
      <c r="A54" s="42" t="str">
        <f t="shared" si="3"/>
        <v>MALAGA</v>
      </c>
      <c r="B54" s="41">
        <f t="shared" si="4"/>
        <v>37861</v>
      </c>
      <c r="C54" s="41">
        <f t="shared" si="5"/>
        <v>38299</v>
      </c>
      <c r="D54" s="41">
        <f t="shared" si="6"/>
        <v>24</v>
      </c>
      <c r="E54" s="42" t="str">
        <f t="shared" si="2"/>
        <v>AVILES</v>
      </c>
      <c r="F54" s="42">
        <f t="shared" si="7"/>
        <v>298512</v>
      </c>
      <c r="G54" s="42">
        <f t="shared" si="8"/>
        <v>367767</v>
      </c>
    </row>
    <row r="55" spans="1:7" x14ac:dyDescent="0.25">
      <c r="A55" s="42" t="str">
        <f t="shared" si="3"/>
        <v>MARIN Y RIA DE PONTEVEDRA</v>
      </c>
      <c r="B55" s="41">
        <f t="shared" si="4"/>
        <v>0</v>
      </c>
      <c r="C55" s="41">
        <f t="shared" si="5"/>
        <v>0</v>
      </c>
      <c r="D55" s="41">
        <f t="shared" si="6"/>
        <v>28</v>
      </c>
      <c r="E55" s="42" t="str">
        <f t="shared" si="2"/>
        <v>SANTANDER</v>
      </c>
      <c r="F55" s="42">
        <f t="shared" ref="F55:F65" si="9">LOOKUP(E55,$A$38:$A$65,$B$38:$B$65)</f>
        <v>192009</v>
      </c>
      <c r="G55" s="42">
        <f t="shared" si="8"/>
        <v>251558</v>
      </c>
    </row>
    <row r="56" spans="1:7" x14ac:dyDescent="0.25">
      <c r="A56" s="42" t="str">
        <f t="shared" si="3"/>
        <v>MELILLA</v>
      </c>
      <c r="B56" s="41">
        <f t="shared" si="4"/>
        <v>39510</v>
      </c>
      <c r="C56" s="41">
        <f t="shared" si="5"/>
        <v>42286</v>
      </c>
      <c r="D56" s="41">
        <f t="shared" si="6"/>
        <v>23</v>
      </c>
      <c r="E56" s="42" t="str">
        <f t="shared" si="2"/>
        <v>SEVILLA</v>
      </c>
      <c r="F56" s="42">
        <f t="shared" si="9"/>
        <v>191057</v>
      </c>
      <c r="G56" s="42">
        <f t="shared" si="8"/>
        <v>121250</v>
      </c>
    </row>
    <row r="57" spans="1:7" x14ac:dyDescent="0.25">
      <c r="A57" s="42" t="str">
        <f t="shared" si="3"/>
        <v>MOTRIL</v>
      </c>
      <c r="B57" s="41">
        <f t="shared" si="4"/>
        <v>728406</v>
      </c>
      <c r="C57" s="41">
        <f t="shared" si="5"/>
        <v>783361</v>
      </c>
      <c r="D57" s="41">
        <f t="shared" si="6"/>
        <v>14</v>
      </c>
      <c r="E57" s="42" t="str">
        <f t="shared" si="2"/>
        <v>VILAGARCIA</v>
      </c>
      <c r="F57" s="42">
        <f t="shared" si="9"/>
        <v>138051</v>
      </c>
      <c r="G57" s="42">
        <f t="shared" si="8"/>
        <v>82588</v>
      </c>
    </row>
    <row r="58" spans="1:7" x14ac:dyDescent="0.25">
      <c r="A58" s="42" t="str">
        <f t="shared" si="3"/>
        <v>PASAIA</v>
      </c>
      <c r="B58" s="41">
        <f t="shared" si="4"/>
        <v>0</v>
      </c>
      <c r="C58" s="41">
        <f t="shared" si="5"/>
        <v>0</v>
      </c>
      <c r="D58" s="41">
        <f t="shared" si="6"/>
        <v>28</v>
      </c>
      <c r="E58" s="42" t="str">
        <f t="shared" si="2"/>
        <v>ALICANTE</v>
      </c>
      <c r="F58" s="42">
        <f t="shared" si="9"/>
        <v>54175</v>
      </c>
      <c r="G58" s="42">
        <f t="shared" si="8"/>
        <v>70906</v>
      </c>
    </row>
    <row r="59" spans="1:7" x14ac:dyDescent="0.25">
      <c r="A59" s="42" t="str">
        <f t="shared" si="3"/>
        <v>SANTA CRUZ DE TENERIFE</v>
      </c>
      <c r="B59" s="41">
        <f t="shared" si="4"/>
        <v>4085171</v>
      </c>
      <c r="C59" s="41">
        <f t="shared" si="5"/>
        <v>4593280</v>
      </c>
      <c r="D59" s="41">
        <f t="shared" si="6"/>
        <v>9</v>
      </c>
      <c r="E59" s="42" t="str">
        <f t="shared" si="2"/>
        <v>BAHIA DE CADIZ</v>
      </c>
      <c r="F59" s="42">
        <f t="shared" si="9"/>
        <v>52065</v>
      </c>
      <c r="G59" s="42">
        <f t="shared" si="8"/>
        <v>66697</v>
      </c>
    </row>
    <row r="60" spans="1:7" x14ac:dyDescent="0.25">
      <c r="A60" s="42" t="str">
        <f t="shared" si="3"/>
        <v>SANTANDER</v>
      </c>
      <c r="B60" s="41">
        <f t="shared" si="4"/>
        <v>192009</v>
      </c>
      <c r="C60" s="41">
        <f t="shared" si="5"/>
        <v>251558</v>
      </c>
      <c r="D60" s="41">
        <f t="shared" si="6"/>
        <v>18</v>
      </c>
      <c r="E60" s="42" t="str">
        <f t="shared" si="2"/>
        <v>MELILLA</v>
      </c>
      <c r="F60" s="42">
        <f t="shared" si="9"/>
        <v>39510</v>
      </c>
      <c r="G60" s="42">
        <f t="shared" si="8"/>
        <v>42286</v>
      </c>
    </row>
    <row r="61" spans="1:7" x14ac:dyDescent="0.25">
      <c r="A61" s="42" t="str">
        <f t="shared" si="3"/>
        <v>SEVILLA</v>
      </c>
      <c r="B61" s="41">
        <f t="shared" si="4"/>
        <v>191057</v>
      </c>
      <c r="C61" s="41">
        <f t="shared" si="5"/>
        <v>121250</v>
      </c>
      <c r="D61" s="41">
        <f t="shared" si="6"/>
        <v>19</v>
      </c>
      <c r="E61" s="42" t="str">
        <f t="shared" si="2"/>
        <v>MALAGA</v>
      </c>
      <c r="F61" s="42">
        <f t="shared" si="9"/>
        <v>37861</v>
      </c>
      <c r="G61" s="42">
        <f t="shared" si="8"/>
        <v>38299</v>
      </c>
    </row>
    <row r="62" spans="1:7" x14ac:dyDescent="0.25">
      <c r="A62" s="42" t="str">
        <f t="shared" si="3"/>
        <v>TARRAGONA</v>
      </c>
      <c r="B62" s="41">
        <f t="shared" si="4"/>
        <v>10535350</v>
      </c>
      <c r="C62" s="41">
        <f t="shared" si="5"/>
        <v>11493840</v>
      </c>
      <c r="D62" s="41">
        <f t="shared" si="6"/>
        <v>4</v>
      </c>
      <c r="E62" s="42" t="str">
        <f t="shared" si="2"/>
        <v>VIGO</v>
      </c>
      <c r="F62" s="42">
        <f t="shared" si="9"/>
        <v>33717</v>
      </c>
      <c r="G62" s="42">
        <f t="shared" si="8"/>
        <v>57634</v>
      </c>
    </row>
    <row r="63" spans="1:7" x14ac:dyDescent="0.25">
      <c r="A63" s="42" t="str">
        <f t="shared" si="3"/>
        <v>VALENCIA</v>
      </c>
      <c r="B63" s="41">
        <f t="shared" si="4"/>
        <v>2707370</v>
      </c>
      <c r="C63" s="41">
        <f t="shared" si="5"/>
        <v>3033907</v>
      </c>
      <c r="D63" s="41">
        <f t="shared" si="6"/>
        <v>11</v>
      </c>
      <c r="E63" s="42" t="str">
        <f t="shared" si="2"/>
        <v>ALMERIA</v>
      </c>
      <c r="F63" s="42">
        <f t="shared" si="9"/>
        <v>2986</v>
      </c>
      <c r="G63" s="42">
        <f t="shared" si="8"/>
        <v>4459</v>
      </c>
    </row>
    <row r="64" spans="1:7" x14ac:dyDescent="0.25">
      <c r="A64" s="42" t="str">
        <f t="shared" si="3"/>
        <v>VIGO</v>
      </c>
      <c r="B64" s="41">
        <f t="shared" si="4"/>
        <v>33717</v>
      </c>
      <c r="C64" s="41">
        <f t="shared" si="5"/>
        <v>57634</v>
      </c>
      <c r="D64" s="41">
        <f t="shared" si="6"/>
        <v>25</v>
      </c>
      <c r="E64" s="42" t="e">
        <f t="shared" si="2"/>
        <v>#N/A</v>
      </c>
      <c r="F64" s="42" t="e">
        <f t="shared" si="9"/>
        <v>#N/A</v>
      </c>
      <c r="G64" s="42" t="e">
        <f t="shared" si="8"/>
        <v>#N/A</v>
      </c>
    </row>
    <row r="65" spans="1:7" x14ac:dyDescent="0.25">
      <c r="A65" s="42" t="str">
        <f t="shared" si="3"/>
        <v>VILAGARCIA</v>
      </c>
      <c r="B65" s="41">
        <f t="shared" si="4"/>
        <v>138051</v>
      </c>
      <c r="C65" s="41">
        <f t="shared" si="5"/>
        <v>82588</v>
      </c>
      <c r="D65" s="41">
        <f t="shared" si="6"/>
        <v>20</v>
      </c>
      <c r="E65" s="42" t="str">
        <f t="shared" si="2"/>
        <v>MARIN Y RIA DE PONTEVEDRA</v>
      </c>
      <c r="F65" s="42">
        <f t="shared" si="9"/>
        <v>0</v>
      </c>
      <c r="G65" s="42">
        <f t="shared" si="8"/>
        <v>0</v>
      </c>
    </row>
    <row r="67" spans="1:7" x14ac:dyDescent="0.25">
      <c r="A67" s="4"/>
      <c r="B67" s="5"/>
      <c r="C67" s="5"/>
      <c r="D67" s="5"/>
      <c r="E67" s="5"/>
      <c r="F67" s="6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D7" sqref="D7:E34"/>
    </sheetView>
  </sheetViews>
  <sheetFormatPr baseColWidth="10" defaultRowHeight="15" x14ac:dyDescent="0.25"/>
  <cols>
    <col min="1" max="1" width="21.28515625" bestFit="1" customWidth="1"/>
    <col min="2" max="4" width="11.5703125" bestFit="1" customWidth="1"/>
    <col min="6" max="6" width="9" bestFit="1" customWidth="1"/>
    <col min="7" max="7" width="11.5703125" bestFit="1" customWidth="1"/>
  </cols>
  <sheetData>
    <row r="1" spans="1:12" s="2" customFormat="1" ht="22.5" customHeight="1" x14ac:dyDescent="0.35">
      <c r="F1" s="3" t="s">
        <v>78</v>
      </c>
    </row>
    <row r="2" spans="1:12" s="2" customFormat="1" ht="21" x14ac:dyDescent="0.35"/>
    <row r="5" spans="1:12" x14ac:dyDescent="0.25">
      <c r="A5" s="51" t="s">
        <v>73</v>
      </c>
      <c r="B5" s="49" t="str">
        <f>'Resumen general'!D6</f>
        <v>Mes Julio</v>
      </c>
      <c r="C5" s="50"/>
      <c r="D5" s="49" t="str">
        <f>'Resumen general'!F6</f>
        <v>Acumulado desde Enero</v>
      </c>
      <c r="E5" s="50"/>
      <c r="F5" s="50"/>
      <c r="L5" s="39">
        <f>'Resumen general'!I4</f>
        <v>40805</v>
      </c>
    </row>
    <row r="6" spans="1:12" x14ac:dyDescent="0.25">
      <c r="A6" s="52"/>
      <c r="B6" s="7">
        <f>'Resumen general'!D7</f>
        <v>2010</v>
      </c>
      <c r="C6" s="7">
        <f>'Resumen general'!E7</f>
        <v>2011</v>
      </c>
      <c r="D6" s="7">
        <f>'Resumen general'!F7</f>
        <v>2010</v>
      </c>
      <c r="E6" s="7">
        <f>'Resumen general'!G7</f>
        <v>2011</v>
      </c>
      <c r="F6" s="7" t="s">
        <v>43</v>
      </c>
    </row>
    <row r="7" spans="1:12" x14ac:dyDescent="0.25">
      <c r="A7" s="8" t="s">
        <v>44</v>
      </c>
      <c r="B7" s="19">
        <v>309598</v>
      </c>
      <c r="C7" s="19">
        <v>207809</v>
      </c>
      <c r="D7" s="19">
        <v>1893947</v>
      </c>
      <c r="E7" s="19">
        <v>1940685</v>
      </c>
      <c r="F7" s="10">
        <f>((E7*100)/D7)-100</f>
        <v>2.4677564894899433</v>
      </c>
      <c r="G7" s="1"/>
      <c r="H7" s="1"/>
      <c r="I7" s="1"/>
    </row>
    <row r="8" spans="1:12" x14ac:dyDescent="0.25">
      <c r="A8" s="11" t="s">
        <v>45</v>
      </c>
      <c r="B8" s="20">
        <v>39595</v>
      </c>
      <c r="C8" s="20">
        <v>83108</v>
      </c>
      <c r="D8" s="20">
        <v>403184</v>
      </c>
      <c r="E8" s="20">
        <v>428952</v>
      </c>
      <c r="F8" s="13">
        <f t="shared" ref="F8:F35" si="0">((E8*100)/D8)-100</f>
        <v>6.3911266320092039</v>
      </c>
      <c r="G8" s="1"/>
      <c r="H8" s="1"/>
      <c r="I8" s="1"/>
    </row>
    <row r="9" spans="1:12" x14ac:dyDescent="0.25">
      <c r="A9" s="8" t="s">
        <v>46</v>
      </c>
      <c r="B9" s="19">
        <v>243061</v>
      </c>
      <c r="C9" s="19">
        <v>559635</v>
      </c>
      <c r="D9" s="19">
        <v>1681163</v>
      </c>
      <c r="E9" s="19">
        <v>2187747</v>
      </c>
      <c r="F9" s="10">
        <f t="shared" si="0"/>
        <v>30.132949630702086</v>
      </c>
      <c r="G9" s="1"/>
      <c r="H9" s="1"/>
      <c r="I9" s="1"/>
    </row>
    <row r="10" spans="1:12" x14ac:dyDescent="0.25">
      <c r="A10" s="11" t="s">
        <v>47</v>
      </c>
      <c r="B10" s="20">
        <v>210458</v>
      </c>
      <c r="C10" s="20">
        <v>211342</v>
      </c>
      <c r="D10" s="20">
        <v>1608259</v>
      </c>
      <c r="E10" s="20">
        <v>2032596</v>
      </c>
      <c r="F10" s="13">
        <f t="shared" si="0"/>
        <v>26.384867114065585</v>
      </c>
      <c r="G10" s="1"/>
      <c r="H10" s="1"/>
      <c r="I10" s="1"/>
    </row>
    <row r="11" spans="1:12" x14ac:dyDescent="0.25">
      <c r="A11" s="8" t="s">
        <v>48</v>
      </c>
      <c r="B11" s="19">
        <v>172889</v>
      </c>
      <c r="C11" s="19">
        <v>30050</v>
      </c>
      <c r="D11" s="19">
        <v>754087</v>
      </c>
      <c r="E11" s="19">
        <v>647265</v>
      </c>
      <c r="F11" s="10">
        <f t="shared" si="0"/>
        <v>-14.165739496901551</v>
      </c>
      <c r="G11" s="1"/>
      <c r="H11" s="1"/>
      <c r="I11" s="1"/>
    </row>
    <row r="12" spans="1:12" x14ac:dyDescent="0.25">
      <c r="A12" s="11" t="s">
        <v>49</v>
      </c>
      <c r="B12" s="20">
        <v>152547</v>
      </c>
      <c r="C12" s="20">
        <v>97870</v>
      </c>
      <c r="D12" s="20">
        <v>1092645</v>
      </c>
      <c r="E12" s="20">
        <v>974145</v>
      </c>
      <c r="F12" s="13">
        <f t="shared" si="0"/>
        <v>-10.845242507859368</v>
      </c>
      <c r="G12" s="1"/>
      <c r="H12" s="1"/>
      <c r="I12" s="1"/>
    </row>
    <row r="13" spans="1:12" x14ac:dyDescent="0.25">
      <c r="A13" s="8" t="s">
        <v>50</v>
      </c>
      <c r="B13" s="19">
        <v>164430</v>
      </c>
      <c r="C13" s="19">
        <v>121779</v>
      </c>
      <c r="D13" s="19">
        <v>1229804</v>
      </c>
      <c r="E13" s="19">
        <v>966357</v>
      </c>
      <c r="F13" s="10">
        <f t="shared" si="0"/>
        <v>-21.421868850646121</v>
      </c>
      <c r="G13" s="1"/>
      <c r="H13" s="1"/>
      <c r="I13" s="1"/>
    </row>
    <row r="14" spans="1:12" x14ac:dyDescent="0.25">
      <c r="A14" s="11" t="s">
        <v>51</v>
      </c>
      <c r="B14" s="20">
        <v>343463</v>
      </c>
      <c r="C14" s="20">
        <v>328454</v>
      </c>
      <c r="D14" s="20">
        <v>1912312</v>
      </c>
      <c r="E14" s="20">
        <v>2067850</v>
      </c>
      <c r="F14" s="13">
        <f t="shared" si="0"/>
        <v>8.13350541125088</v>
      </c>
      <c r="G14" s="1"/>
      <c r="H14" s="1"/>
      <c r="I14" s="1"/>
    </row>
    <row r="15" spans="1:12" x14ac:dyDescent="0.25">
      <c r="A15" s="8" t="s">
        <v>52</v>
      </c>
      <c r="B15" s="19">
        <v>316790</v>
      </c>
      <c r="C15" s="19">
        <v>211136</v>
      </c>
      <c r="D15" s="19">
        <v>2557360</v>
      </c>
      <c r="E15" s="19">
        <v>2670179</v>
      </c>
      <c r="F15" s="10">
        <f t="shared" si="0"/>
        <v>4.4115415897644397</v>
      </c>
      <c r="G15" s="1"/>
      <c r="H15" s="1"/>
      <c r="I15" s="1"/>
    </row>
    <row r="16" spans="1:12" x14ac:dyDescent="0.25">
      <c r="A16" s="11" t="s">
        <v>53</v>
      </c>
      <c r="B16" s="20">
        <v>162791</v>
      </c>
      <c r="C16" s="20">
        <v>220882</v>
      </c>
      <c r="D16" s="20">
        <v>1524237</v>
      </c>
      <c r="E16" s="20">
        <v>1910723</v>
      </c>
      <c r="F16" s="13">
        <f t="shared" si="0"/>
        <v>25.35603059104325</v>
      </c>
      <c r="G16" s="1"/>
      <c r="H16" s="1"/>
      <c r="I16" s="1"/>
    </row>
    <row r="17" spans="1:9" x14ac:dyDescent="0.25">
      <c r="A17" s="8" t="s">
        <v>54</v>
      </c>
      <c r="B17" s="19">
        <v>313100</v>
      </c>
      <c r="C17" s="19">
        <v>330519</v>
      </c>
      <c r="D17" s="19">
        <v>1598725</v>
      </c>
      <c r="E17" s="19">
        <v>1960340</v>
      </c>
      <c r="F17" s="10">
        <f t="shared" si="0"/>
        <v>22.618961985332064</v>
      </c>
      <c r="G17" s="1"/>
      <c r="H17" s="1"/>
      <c r="I17" s="1"/>
    </row>
    <row r="18" spans="1:9" x14ac:dyDescent="0.25">
      <c r="A18" s="11" t="s">
        <v>55</v>
      </c>
      <c r="B18" s="20">
        <v>14169</v>
      </c>
      <c r="C18" s="20">
        <v>8540</v>
      </c>
      <c r="D18" s="20">
        <v>64346</v>
      </c>
      <c r="E18" s="20">
        <v>86487</v>
      </c>
      <c r="F18" s="13">
        <f t="shared" si="0"/>
        <v>34.409287290585269</v>
      </c>
      <c r="G18" s="1"/>
      <c r="H18" s="1"/>
      <c r="I18" s="1"/>
    </row>
    <row r="19" spans="1:9" x14ac:dyDescent="0.25">
      <c r="A19" s="8" t="s">
        <v>56</v>
      </c>
      <c r="B19" s="19">
        <v>452176</v>
      </c>
      <c r="C19" s="19">
        <v>942309</v>
      </c>
      <c r="D19" s="19">
        <v>4702544</v>
      </c>
      <c r="E19" s="19">
        <v>4716416</v>
      </c>
      <c r="F19" s="10">
        <f t="shared" si="0"/>
        <v>0.29498926538487069</v>
      </c>
      <c r="G19" s="1"/>
      <c r="H19" s="1"/>
      <c r="I19" s="1"/>
    </row>
    <row r="20" spans="1:9" x14ac:dyDescent="0.25">
      <c r="A20" s="11" t="s">
        <v>57</v>
      </c>
      <c r="B20" s="20">
        <v>1294885</v>
      </c>
      <c r="C20" s="20">
        <v>973695</v>
      </c>
      <c r="D20" s="20">
        <v>7650679</v>
      </c>
      <c r="E20" s="20">
        <v>7355270</v>
      </c>
      <c r="F20" s="13">
        <f t="shared" si="0"/>
        <v>-3.8612128413700333</v>
      </c>
      <c r="G20" s="1"/>
      <c r="H20" s="1"/>
      <c r="I20" s="1"/>
    </row>
    <row r="21" spans="1:9" x14ac:dyDescent="0.25">
      <c r="A21" s="8" t="s">
        <v>58</v>
      </c>
      <c r="B21" s="19">
        <v>448294</v>
      </c>
      <c r="C21" s="19">
        <v>187512</v>
      </c>
      <c r="D21" s="19">
        <v>2577274</v>
      </c>
      <c r="E21" s="19">
        <v>1986802</v>
      </c>
      <c r="F21" s="10">
        <f t="shared" si="0"/>
        <v>-22.910718844794928</v>
      </c>
      <c r="G21" s="1"/>
      <c r="H21" s="1"/>
      <c r="I21" s="1"/>
    </row>
    <row r="22" spans="1:9" x14ac:dyDescent="0.25">
      <c r="A22" s="11" t="s">
        <v>59</v>
      </c>
      <c r="B22" s="20">
        <v>51785</v>
      </c>
      <c r="C22" s="20">
        <v>42182</v>
      </c>
      <c r="D22" s="20">
        <v>441734</v>
      </c>
      <c r="E22" s="20">
        <v>343005</v>
      </c>
      <c r="F22" s="13">
        <f t="shared" si="0"/>
        <v>-22.350328478224455</v>
      </c>
      <c r="G22" s="1"/>
      <c r="H22" s="1"/>
      <c r="I22" s="1"/>
    </row>
    <row r="23" spans="1:9" x14ac:dyDescent="0.25">
      <c r="A23" s="8" t="s">
        <v>60</v>
      </c>
      <c r="B23" s="19">
        <v>59269</v>
      </c>
      <c r="C23" s="19">
        <v>34501</v>
      </c>
      <c r="D23" s="19">
        <v>436689</v>
      </c>
      <c r="E23" s="19">
        <v>495738</v>
      </c>
      <c r="F23" s="10">
        <f t="shared" si="0"/>
        <v>13.521980173533109</v>
      </c>
      <c r="G23" s="1"/>
      <c r="H23" s="1"/>
      <c r="I23" s="1"/>
    </row>
    <row r="24" spans="1:9" x14ac:dyDescent="0.25">
      <c r="A24" s="11" t="s">
        <v>61</v>
      </c>
      <c r="B24" s="20">
        <v>40663</v>
      </c>
      <c r="C24" s="20">
        <v>91842</v>
      </c>
      <c r="D24" s="20">
        <v>543578</v>
      </c>
      <c r="E24" s="20">
        <v>489716</v>
      </c>
      <c r="F24" s="13">
        <f t="shared" si="0"/>
        <v>-9.9087895389438074</v>
      </c>
      <c r="G24" s="1"/>
      <c r="H24" s="1"/>
      <c r="I24" s="1"/>
    </row>
    <row r="25" spans="1:9" x14ac:dyDescent="0.25">
      <c r="A25" s="8" t="s">
        <v>62</v>
      </c>
      <c r="B25" s="19">
        <v>4496</v>
      </c>
      <c r="C25" s="19">
        <v>4115</v>
      </c>
      <c r="D25" s="19">
        <v>26114</v>
      </c>
      <c r="E25" s="19">
        <v>23317</v>
      </c>
      <c r="F25" s="10">
        <f t="shared" si="0"/>
        <v>-10.710729876694487</v>
      </c>
      <c r="G25" s="1"/>
      <c r="H25" s="1"/>
      <c r="I25" s="1"/>
    </row>
    <row r="26" spans="1:9" x14ac:dyDescent="0.25">
      <c r="A26" s="11" t="s">
        <v>63</v>
      </c>
      <c r="B26" s="20">
        <v>21957</v>
      </c>
      <c r="C26" s="20">
        <v>57614</v>
      </c>
      <c r="D26" s="20">
        <v>269786</v>
      </c>
      <c r="E26" s="20">
        <v>373155</v>
      </c>
      <c r="F26" s="13">
        <f t="shared" si="0"/>
        <v>38.315183145159494</v>
      </c>
      <c r="G26" s="1"/>
      <c r="H26" s="1"/>
      <c r="I26" s="1"/>
    </row>
    <row r="27" spans="1:9" x14ac:dyDescent="0.25">
      <c r="A27" s="8" t="s">
        <v>64</v>
      </c>
      <c r="B27" s="19">
        <v>95854</v>
      </c>
      <c r="C27" s="19">
        <v>66131</v>
      </c>
      <c r="D27" s="19">
        <v>919261</v>
      </c>
      <c r="E27" s="19">
        <v>738987</v>
      </c>
      <c r="F27" s="10">
        <f t="shared" si="0"/>
        <v>-19.610752550146259</v>
      </c>
      <c r="G27" s="1"/>
      <c r="H27" s="1"/>
      <c r="I27" s="1"/>
    </row>
    <row r="28" spans="1:9" x14ac:dyDescent="0.25">
      <c r="A28" s="11" t="s">
        <v>65</v>
      </c>
      <c r="B28" s="20">
        <v>81825</v>
      </c>
      <c r="C28" s="20">
        <v>87498</v>
      </c>
      <c r="D28" s="20">
        <v>499713</v>
      </c>
      <c r="E28" s="20">
        <v>413878</v>
      </c>
      <c r="F28" s="13">
        <f t="shared" si="0"/>
        <v>-17.176859517362971</v>
      </c>
      <c r="G28" s="1"/>
      <c r="H28" s="1"/>
      <c r="I28" s="1"/>
    </row>
    <row r="29" spans="1:9" x14ac:dyDescent="0.25">
      <c r="A29" s="8" t="s">
        <v>66</v>
      </c>
      <c r="B29" s="19">
        <v>300267</v>
      </c>
      <c r="C29" s="19">
        <v>325653</v>
      </c>
      <c r="D29" s="19">
        <v>1647888</v>
      </c>
      <c r="E29" s="19">
        <v>1828401</v>
      </c>
      <c r="F29" s="10">
        <f t="shared" si="0"/>
        <v>10.954203198275607</v>
      </c>
      <c r="G29" s="1"/>
      <c r="H29" s="1"/>
      <c r="I29" s="1"/>
    </row>
    <row r="30" spans="1:9" x14ac:dyDescent="0.25">
      <c r="A30" s="11" t="s">
        <v>67</v>
      </c>
      <c r="B30" s="20">
        <v>101480</v>
      </c>
      <c r="C30" s="20">
        <v>122322</v>
      </c>
      <c r="D30" s="20">
        <v>1136451</v>
      </c>
      <c r="E30" s="20">
        <v>1189394</v>
      </c>
      <c r="F30" s="13">
        <f t="shared" si="0"/>
        <v>4.6586258448450479</v>
      </c>
      <c r="G30" s="1"/>
      <c r="H30" s="1"/>
      <c r="I30" s="1"/>
    </row>
    <row r="31" spans="1:9" x14ac:dyDescent="0.25">
      <c r="A31" s="8" t="s">
        <v>68</v>
      </c>
      <c r="B31" s="19">
        <v>563163</v>
      </c>
      <c r="C31" s="19">
        <v>666813</v>
      </c>
      <c r="D31" s="19">
        <v>5111260</v>
      </c>
      <c r="E31" s="19">
        <v>5059836</v>
      </c>
      <c r="F31" s="10">
        <f t="shared" si="0"/>
        <v>-1.0060924312204804</v>
      </c>
      <c r="G31" s="1"/>
      <c r="H31" s="1"/>
      <c r="I31" s="1"/>
    </row>
    <row r="32" spans="1:9" x14ac:dyDescent="0.25">
      <c r="A32" s="11" t="s">
        <v>69</v>
      </c>
      <c r="B32" s="20">
        <v>291377</v>
      </c>
      <c r="C32" s="20">
        <v>229455</v>
      </c>
      <c r="D32" s="20">
        <v>1504260</v>
      </c>
      <c r="E32" s="20">
        <v>1519732</v>
      </c>
      <c r="F32" s="13">
        <f t="shared" si="0"/>
        <v>1.0285455971707052</v>
      </c>
      <c r="G32" s="1"/>
      <c r="H32" s="1"/>
      <c r="I32" s="1"/>
    </row>
    <row r="33" spans="1:9" x14ac:dyDescent="0.25">
      <c r="A33" s="8" t="s">
        <v>70</v>
      </c>
      <c r="B33" s="19">
        <v>46504</v>
      </c>
      <c r="C33" s="19">
        <v>41945</v>
      </c>
      <c r="D33" s="19">
        <v>251332</v>
      </c>
      <c r="E33" s="19">
        <v>273376</v>
      </c>
      <c r="F33" s="10">
        <f t="shared" si="0"/>
        <v>8.7708688109751307</v>
      </c>
      <c r="G33" s="1"/>
      <c r="H33" s="1"/>
      <c r="I33" s="1"/>
    </row>
    <row r="34" spans="1:9" x14ac:dyDescent="0.25">
      <c r="A34" s="11" t="s">
        <v>71</v>
      </c>
      <c r="B34" s="20">
        <v>35834</v>
      </c>
      <c r="C34" s="20">
        <v>29573</v>
      </c>
      <c r="D34" s="20">
        <v>238899</v>
      </c>
      <c r="E34" s="20">
        <v>194374</v>
      </c>
      <c r="F34" s="13">
        <f t="shared" si="0"/>
        <v>-18.637583246476538</v>
      </c>
      <c r="G34" s="1"/>
      <c r="H34" s="1"/>
      <c r="I34" s="1"/>
    </row>
    <row r="35" spans="1:9" x14ac:dyDescent="0.25">
      <c r="A35" s="14" t="s">
        <v>72</v>
      </c>
      <c r="B35" s="15">
        <f>SUM(B7:B34)</f>
        <v>6332720</v>
      </c>
      <c r="C35" s="15">
        <f t="shared" ref="C35:E35" si="1">SUM(C7:C34)</f>
        <v>6314284</v>
      </c>
      <c r="D35" s="15">
        <f t="shared" si="1"/>
        <v>44277531</v>
      </c>
      <c r="E35" s="15">
        <f t="shared" si="1"/>
        <v>44874723</v>
      </c>
      <c r="F35" s="16">
        <f t="shared" si="0"/>
        <v>1.3487472912615601</v>
      </c>
      <c r="G35" s="1"/>
      <c r="H35" s="1"/>
      <c r="I35" s="1"/>
    </row>
    <row r="37" spans="1:9" x14ac:dyDescent="0.25">
      <c r="A37" s="42"/>
      <c r="B37" s="42">
        <f>E6</f>
        <v>2011</v>
      </c>
      <c r="C37" s="42">
        <f>D6</f>
        <v>2010</v>
      </c>
      <c r="D37" s="42"/>
      <c r="E37" s="42"/>
      <c r="F37" s="42">
        <f>B37</f>
        <v>2011</v>
      </c>
      <c r="G37" s="42">
        <f>C37</f>
        <v>2010</v>
      </c>
    </row>
    <row r="38" spans="1:9" x14ac:dyDescent="0.25">
      <c r="A38" s="42" t="str">
        <f>A7</f>
        <v>A CORUÑA</v>
      </c>
      <c r="B38" s="41">
        <f>E7</f>
        <v>1940685</v>
      </c>
      <c r="C38" s="41">
        <f>D7</f>
        <v>1893947</v>
      </c>
      <c r="D38" s="41">
        <f>_xlfn.RANK.EQ(B38,$B$38:$B$65)+COUNTIF($B$38:$B$65,B38)-1</f>
        <v>10</v>
      </c>
      <c r="E38" s="42" t="str">
        <f t="shared" ref="E38:E65" si="2">INDEX($A$38:$B$65,MATCH(ROW()-37,$D$38:$D$65,0),1)</f>
        <v>GIJON</v>
      </c>
      <c r="F38" s="42">
        <f>LOOKUP(E38,$A$38:$A$65,$B$38:$B$65)</f>
        <v>7355270</v>
      </c>
      <c r="G38" s="42">
        <f>LOOKUP(E38,$A$38:$A$65,$C$38:$C$65)</f>
        <v>7650679</v>
      </c>
    </row>
    <row r="39" spans="1:9" x14ac:dyDescent="0.25">
      <c r="A39" s="42" t="str">
        <f t="shared" ref="A39:A65" si="3">A8</f>
        <v>ALICANTE</v>
      </c>
      <c r="B39" s="41">
        <f t="shared" ref="B39:B65" si="4">E8</f>
        <v>428952</v>
      </c>
      <c r="C39" s="41">
        <f t="shared" ref="C39:C65" si="5">D8</f>
        <v>403184</v>
      </c>
      <c r="D39" s="41">
        <f t="shared" ref="D39:D65" si="6">_xlfn.RANK.EQ(B39,$B$38:$B$65)+COUNTIF($B$38:$B$65,B39)-1</f>
        <v>21</v>
      </c>
      <c r="E39" s="42" t="str">
        <f t="shared" si="2"/>
        <v>TARRAGONA</v>
      </c>
      <c r="F39" s="42">
        <f t="shared" ref="F39:F54" si="7">LOOKUP(E39,$A$38:$A$65,$B$38:$B$65)</f>
        <v>5059836</v>
      </c>
      <c r="G39" s="42">
        <f t="shared" ref="G39:G65" si="8">LOOKUP(E39,$A$38:$A$65,$C$38:$C$65)</f>
        <v>5111260</v>
      </c>
    </row>
    <row r="40" spans="1:9" x14ac:dyDescent="0.25">
      <c r="A40" s="42" t="str">
        <f t="shared" si="3"/>
        <v>ALMERIA</v>
      </c>
      <c r="B40" s="41">
        <f t="shared" si="4"/>
        <v>2187747</v>
      </c>
      <c r="C40" s="41">
        <f t="shared" si="5"/>
        <v>1681163</v>
      </c>
      <c r="D40" s="41">
        <f t="shared" si="6"/>
        <v>5</v>
      </c>
      <c r="E40" s="42" t="str">
        <f t="shared" si="2"/>
        <v>FERROL-SAN CIBRAO</v>
      </c>
      <c r="F40" s="42">
        <f t="shared" si="7"/>
        <v>4716416</v>
      </c>
      <c r="G40" s="42">
        <f t="shared" si="8"/>
        <v>4702544</v>
      </c>
    </row>
    <row r="41" spans="1:9" x14ac:dyDescent="0.25">
      <c r="A41" s="42" t="str">
        <f t="shared" si="3"/>
        <v>AVILES</v>
      </c>
      <c r="B41" s="41">
        <f t="shared" si="4"/>
        <v>2032596</v>
      </c>
      <c r="C41" s="41">
        <f t="shared" si="5"/>
        <v>1608259</v>
      </c>
      <c r="D41" s="41">
        <f t="shared" si="6"/>
        <v>7</v>
      </c>
      <c r="E41" s="42" t="str">
        <f t="shared" si="2"/>
        <v>BILBAO</v>
      </c>
      <c r="F41" s="42">
        <f t="shared" si="7"/>
        <v>2670179</v>
      </c>
      <c r="G41" s="42">
        <f t="shared" si="8"/>
        <v>2557360</v>
      </c>
    </row>
    <row r="42" spans="1:9" x14ac:dyDescent="0.25">
      <c r="A42" s="42" t="str">
        <f t="shared" si="3"/>
        <v>BAHIA DE ALGECIRAS</v>
      </c>
      <c r="B42" s="41">
        <f t="shared" si="4"/>
        <v>647265</v>
      </c>
      <c r="C42" s="41">
        <f t="shared" si="5"/>
        <v>754087</v>
      </c>
      <c r="D42" s="41">
        <f t="shared" si="6"/>
        <v>18</v>
      </c>
      <c r="E42" s="42" t="str">
        <f t="shared" si="2"/>
        <v>ALMERIA</v>
      </c>
      <c r="F42" s="42">
        <f t="shared" si="7"/>
        <v>2187747</v>
      </c>
      <c r="G42" s="42">
        <f t="shared" si="8"/>
        <v>1681163</v>
      </c>
    </row>
    <row r="43" spans="1:9" x14ac:dyDescent="0.25">
      <c r="A43" s="42" t="str">
        <f t="shared" si="3"/>
        <v>BAHIA DE CADIZ</v>
      </c>
      <c r="B43" s="41">
        <f t="shared" si="4"/>
        <v>974145</v>
      </c>
      <c r="C43" s="41">
        <f t="shared" si="5"/>
        <v>1092645</v>
      </c>
      <c r="D43" s="41">
        <f t="shared" si="6"/>
        <v>15</v>
      </c>
      <c r="E43" s="42" t="str">
        <f t="shared" si="2"/>
        <v>BARCELONA</v>
      </c>
      <c r="F43" s="42">
        <f t="shared" si="7"/>
        <v>2067850</v>
      </c>
      <c r="G43" s="42">
        <f t="shared" si="8"/>
        <v>1912312</v>
      </c>
    </row>
    <row r="44" spans="1:9" x14ac:dyDescent="0.25">
      <c r="A44" s="42" t="str">
        <f t="shared" si="3"/>
        <v>BALEARES</v>
      </c>
      <c r="B44" s="41">
        <f t="shared" si="4"/>
        <v>966357</v>
      </c>
      <c r="C44" s="41">
        <f t="shared" si="5"/>
        <v>1229804</v>
      </c>
      <c r="D44" s="41">
        <f t="shared" si="6"/>
        <v>16</v>
      </c>
      <c r="E44" s="42" t="str">
        <f t="shared" si="2"/>
        <v>AVILES</v>
      </c>
      <c r="F44" s="42">
        <f t="shared" si="7"/>
        <v>2032596</v>
      </c>
      <c r="G44" s="42">
        <f t="shared" si="8"/>
        <v>1608259</v>
      </c>
    </row>
    <row r="45" spans="1:9" x14ac:dyDescent="0.25">
      <c r="A45" s="42" t="str">
        <f t="shared" si="3"/>
        <v>BARCELONA</v>
      </c>
      <c r="B45" s="41">
        <f t="shared" si="4"/>
        <v>2067850</v>
      </c>
      <c r="C45" s="41">
        <f t="shared" si="5"/>
        <v>1912312</v>
      </c>
      <c r="D45" s="41">
        <f t="shared" si="6"/>
        <v>6</v>
      </c>
      <c r="E45" s="42" t="str">
        <f t="shared" si="2"/>
        <v>HUELVA</v>
      </c>
      <c r="F45" s="42">
        <f t="shared" si="7"/>
        <v>1986802</v>
      </c>
      <c r="G45" s="42">
        <f t="shared" si="8"/>
        <v>2577274</v>
      </c>
    </row>
    <row r="46" spans="1:9" x14ac:dyDescent="0.25">
      <c r="A46" s="42" t="str">
        <f t="shared" si="3"/>
        <v>BILBAO</v>
      </c>
      <c r="B46" s="41">
        <f t="shared" si="4"/>
        <v>2670179</v>
      </c>
      <c r="C46" s="41">
        <f t="shared" si="5"/>
        <v>2557360</v>
      </c>
      <c r="D46" s="41">
        <f t="shared" si="6"/>
        <v>4</v>
      </c>
      <c r="E46" s="42" t="str">
        <f t="shared" si="2"/>
        <v>CASTELLON</v>
      </c>
      <c r="F46" s="42">
        <f t="shared" si="7"/>
        <v>1960340</v>
      </c>
      <c r="G46" s="42">
        <f t="shared" si="8"/>
        <v>1598725</v>
      </c>
    </row>
    <row r="47" spans="1:9" x14ac:dyDescent="0.25">
      <c r="A47" s="42" t="str">
        <f t="shared" si="3"/>
        <v>CARTAGENA</v>
      </c>
      <c r="B47" s="41">
        <f t="shared" si="4"/>
        <v>1910723</v>
      </c>
      <c r="C47" s="41">
        <f t="shared" si="5"/>
        <v>1524237</v>
      </c>
      <c r="D47" s="41">
        <f t="shared" si="6"/>
        <v>11</v>
      </c>
      <c r="E47" s="42" t="str">
        <f t="shared" si="2"/>
        <v>A CORUÑA</v>
      </c>
      <c r="F47" s="42">
        <f t="shared" si="7"/>
        <v>1940685</v>
      </c>
      <c r="G47" s="42">
        <f t="shared" si="8"/>
        <v>1893947</v>
      </c>
    </row>
    <row r="48" spans="1:9" x14ac:dyDescent="0.25">
      <c r="A48" s="42" t="str">
        <f t="shared" si="3"/>
        <v>CASTELLON</v>
      </c>
      <c r="B48" s="41">
        <f t="shared" si="4"/>
        <v>1960340</v>
      </c>
      <c r="C48" s="41">
        <f t="shared" si="5"/>
        <v>1598725</v>
      </c>
      <c r="D48" s="41">
        <f t="shared" si="6"/>
        <v>9</v>
      </c>
      <c r="E48" s="42" t="str">
        <f t="shared" si="2"/>
        <v>CARTAGENA</v>
      </c>
      <c r="F48" s="42">
        <f t="shared" si="7"/>
        <v>1910723</v>
      </c>
      <c r="G48" s="42">
        <f t="shared" si="8"/>
        <v>1524237</v>
      </c>
    </row>
    <row r="49" spans="1:7" x14ac:dyDescent="0.25">
      <c r="A49" s="42" t="str">
        <f t="shared" si="3"/>
        <v>CEUTA</v>
      </c>
      <c r="B49" s="41">
        <f t="shared" si="4"/>
        <v>86487</v>
      </c>
      <c r="C49" s="41">
        <f t="shared" si="5"/>
        <v>64346</v>
      </c>
      <c r="D49" s="41">
        <f t="shared" si="6"/>
        <v>27</v>
      </c>
      <c r="E49" s="42" t="str">
        <f t="shared" si="2"/>
        <v>SANTANDER</v>
      </c>
      <c r="F49" s="42">
        <f t="shared" si="7"/>
        <v>1828401</v>
      </c>
      <c r="G49" s="42">
        <f t="shared" si="8"/>
        <v>1647888</v>
      </c>
    </row>
    <row r="50" spans="1:7" x14ac:dyDescent="0.25">
      <c r="A50" s="42" t="str">
        <f t="shared" si="3"/>
        <v>FERROL-SAN CIBRAO</v>
      </c>
      <c r="B50" s="41">
        <f t="shared" si="4"/>
        <v>4716416</v>
      </c>
      <c r="C50" s="41">
        <f t="shared" si="5"/>
        <v>4702544</v>
      </c>
      <c r="D50" s="41">
        <f t="shared" si="6"/>
        <v>3</v>
      </c>
      <c r="E50" s="42" t="str">
        <f t="shared" si="2"/>
        <v>VALENCIA</v>
      </c>
      <c r="F50" s="42">
        <f t="shared" si="7"/>
        <v>1519732</v>
      </c>
      <c r="G50" s="42">
        <f t="shared" si="8"/>
        <v>1504260</v>
      </c>
    </row>
    <row r="51" spans="1:7" x14ac:dyDescent="0.25">
      <c r="A51" s="42" t="str">
        <f t="shared" si="3"/>
        <v>GIJON</v>
      </c>
      <c r="B51" s="41">
        <f t="shared" si="4"/>
        <v>7355270</v>
      </c>
      <c r="C51" s="41">
        <f t="shared" si="5"/>
        <v>7650679</v>
      </c>
      <c r="D51" s="41">
        <f t="shared" si="6"/>
        <v>1</v>
      </c>
      <c r="E51" s="42" t="str">
        <f t="shared" si="2"/>
        <v>SEVILLA</v>
      </c>
      <c r="F51" s="42">
        <f t="shared" si="7"/>
        <v>1189394</v>
      </c>
      <c r="G51" s="42">
        <f t="shared" si="8"/>
        <v>1136451</v>
      </c>
    </row>
    <row r="52" spans="1:7" x14ac:dyDescent="0.25">
      <c r="A52" s="42" t="str">
        <f t="shared" si="3"/>
        <v>HUELVA</v>
      </c>
      <c r="B52" s="41">
        <f t="shared" si="4"/>
        <v>1986802</v>
      </c>
      <c r="C52" s="41">
        <f t="shared" si="5"/>
        <v>2577274</v>
      </c>
      <c r="D52" s="41">
        <f t="shared" si="6"/>
        <v>8</v>
      </c>
      <c r="E52" s="42" t="str">
        <f t="shared" si="2"/>
        <v>BAHIA DE CADIZ</v>
      </c>
      <c r="F52" s="42">
        <f t="shared" si="7"/>
        <v>974145</v>
      </c>
      <c r="G52" s="42">
        <f t="shared" si="8"/>
        <v>1092645</v>
      </c>
    </row>
    <row r="53" spans="1:7" x14ac:dyDescent="0.25">
      <c r="A53" s="42" t="str">
        <f t="shared" si="3"/>
        <v>LAS PALMAS</v>
      </c>
      <c r="B53" s="41">
        <f t="shared" si="4"/>
        <v>343005</v>
      </c>
      <c r="C53" s="41">
        <f t="shared" si="5"/>
        <v>441734</v>
      </c>
      <c r="D53" s="41">
        <f t="shared" si="6"/>
        <v>24</v>
      </c>
      <c r="E53" s="42" t="str">
        <f t="shared" si="2"/>
        <v>BALEARES</v>
      </c>
      <c r="F53" s="42">
        <f t="shared" si="7"/>
        <v>966357</v>
      </c>
      <c r="G53" s="42">
        <f t="shared" si="8"/>
        <v>1229804</v>
      </c>
    </row>
    <row r="54" spans="1:7" x14ac:dyDescent="0.25">
      <c r="A54" s="42" t="str">
        <f t="shared" si="3"/>
        <v>MALAGA</v>
      </c>
      <c r="B54" s="41">
        <f t="shared" si="4"/>
        <v>495738</v>
      </c>
      <c r="C54" s="41">
        <f t="shared" si="5"/>
        <v>436689</v>
      </c>
      <c r="D54" s="41">
        <f t="shared" si="6"/>
        <v>19</v>
      </c>
      <c r="E54" s="42" t="str">
        <f t="shared" si="2"/>
        <v>PASAIA</v>
      </c>
      <c r="F54" s="42">
        <f t="shared" si="7"/>
        <v>738987</v>
      </c>
      <c r="G54" s="42">
        <f t="shared" si="8"/>
        <v>919261</v>
      </c>
    </row>
    <row r="55" spans="1:7" x14ac:dyDescent="0.25">
      <c r="A55" s="42" t="str">
        <f t="shared" si="3"/>
        <v>MARIN Y RIA DE PONTEVEDRA</v>
      </c>
      <c r="B55" s="41">
        <f t="shared" si="4"/>
        <v>489716</v>
      </c>
      <c r="C55" s="41">
        <f t="shared" si="5"/>
        <v>543578</v>
      </c>
      <c r="D55" s="41">
        <f t="shared" si="6"/>
        <v>20</v>
      </c>
      <c r="E55" s="42" t="str">
        <f t="shared" si="2"/>
        <v>BAHIA DE ALGECIRAS</v>
      </c>
      <c r="F55" s="42">
        <f t="shared" ref="F55:F65" si="9">LOOKUP(E55,$A$38:$A$65,$B$38:$B$65)</f>
        <v>647265</v>
      </c>
      <c r="G55" s="42">
        <f t="shared" si="8"/>
        <v>754087</v>
      </c>
    </row>
    <row r="56" spans="1:7" x14ac:dyDescent="0.25">
      <c r="A56" s="42" t="str">
        <f t="shared" si="3"/>
        <v>MELILLA</v>
      </c>
      <c r="B56" s="41">
        <f t="shared" si="4"/>
        <v>23317</v>
      </c>
      <c r="C56" s="41">
        <f t="shared" si="5"/>
        <v>26114</v>
      </c>
      <c r="D56" s="41">
        <f t="shared" si="6"/>
        <v>28</v>
      </c>
      <c r="E56" s="42" t="str">
        <f t="shared" si="2"/>
        <v>MALAGA</v>
      </c>
      <c r="F56" s="42">
        <f t="shared" si="9"/>
        <v>495738</v>
      </c>
      <c r="G56" s="42">
        <f t="shared" si="8"/>
        <v>436689</v>
      </c>
    </row>
    <row r="57" spans="1:7" x14ac:dyDescent="0.25">
      <c r="A57" s="42" t="str">
        <f t="shared" si="3"/>
        <v>MOTRIL</v>
      </c>
      <c r="B57" s="41">
        <f t="shared" si="4"/>
        <v>373155</v>
      </c>
      <c r="C57" s="41">
        <f t="shared" si="5"/>
        <v>269786</v>
      </c>
      <c r="D57" s="41">
        <f t="shared" si="6"/>
        <v>23</v>
      </c>
      <c r="E57" s="42" t="str">
        <f t="shared" si="2"/>
        <v>MARIN Y RIA DE PONTEVEDRA</v>
      </c>
      <c r="F57" s="42">
        <f t="shared" si="9"/>
        <v>489716</v>
      </c>
      <c r="G57" s="42">
        <f t="shared" si="8"/>
        <v>543578</v>
      </c>
    </row>
    <row r="58" spans="1:7" x14ac:dyDescent="0.25">
      <c r="A58" s="42" t="str">
        <f t="shared" si="3"/>
        <v>PASAIA</v>
      </c>
      <c r="B58" s="41">
        <f t="shared" si="4"/>
        <v>738987</v>
      </c>
      <c r="C58" s="41">
        <f t="shared" si="5"/>
        <v>919261</v>
      </c>
      <c r="D58" s="41">
        <f t="shared" si="6"/>
        <v>17</v>
      </c>
      <c r="E58" s="42" t="str">
        <f t="shared" si="2"/>
        <v>ALICANTE</v>
      </c>
      <c r="F58" s="42">
        <f t="shared" si="9"/>
        <v>428952</v>
      </c>
      <c r="G58" s="42">
        <f t="shared" si="8"/>
        <v>403184</v>
      </c>
    </row>
    <row r="59" spans="1:7" x14ac:dyDescent="0.25">
      <c r="A59" s="42" t="str">
        <f t="shared" si="3"/>
        <v>SANTA CRUZ DE TENERIFE</v>
      </c>
      <c r="B59" s="41">
        <f t="shared" si="4"/>
        <v>413878</v>
      </c>
      <c r="C59" s="41">
        <f t="shared" si="5"/>
        <v>499713</v>
      </c>
      <c r="D59" s="41">
        <f t="shared" si="6"/>
        <v>22</v>
      </c>
      <c r="E59" s="42" t="str">
        <f t="shared" si="2"/>
        <v>SANTA CRUZ DE TENERIFE</v>
      </c>
      <c r="F59" s="42">
        <f t="shared" si="9"/>
        <v>413878</v>
      </c>
      <c r="G59" s="42">
        <f t="shared" si="8"/>
        <v>499713</v>
      </c>
    </row>
    <row r="60" spans="1:7" x14ac:dyDescent="0.25">
      <c r="A60" s="42" t="str">
        <f t="shared" si="3"/>
        <v>SANTANDER</v>
      </c>
      <c r="B60" s="41">
        <f t="shared" si="4"/>
        <v>1828401</v>
      </c>
      <c r="C60" s="41">
        <f t="shared" si="5"/>
        <v>1647888</v>
      </c>
      <c r="D60" s="41">
        <f t="shared" si="6"/>
        <v>12</v>
      </c>
      <c r="E60" s="42" t="str">
        <f t="shared" si="2"/>
        <v>MOTRIL</v>
      </c>
      <c r="F60" s="42">
        <f t="shared" si="9"/>
        <v>373155</v>
      </c>
      <c r="G60" s="42">
        <f t="shared" si="8"/>
        <v>269786</v>
      </c>
    </row>
    <row r="61" spans="1:7" x14ac:dyDescent="0.25">
      <c r="A61" s="42" t="str">
        <f t="shared" si="3"/>
        <v>SEVILLA</v>
      </c>
      <c r="B61" s="41">
        <f t="shared" si="4"/>
        <v>1189394</v>
      </c>
      <c r="C61" s="41">
        <f t="shared" si="5"/>
        <v>1136451</v>
      </c>
      <c r="D61" s="41">
        <f t="shared" si="6"/>
        <v>14</v>
      </c>
      <c r="E61" s="42" t="str">
        <f t="shared" si="2"/>
        <v>LAS PALMAS</v>
      </c>
      <c r="F61" s="42">
        <f t="shared" si="9"/>
        <v>343005</v>
      </c>
      <c r="G61" s="42">
        <f t="shared" si="8"/>
        <v>441734</v>
      </c>
    </row>
    <row r="62" spans="1:7" x14ac:dyDescent="0.25">
      <c r="A62" s="42" t="str">
        <f t="shared" si="3"/>
        <v>TARRAGONA</v>
      </c>
      <c r="B62" s="41">
        <f t="shared" si="4"/>
        <v>5059836</v>
      </c>
      <c r="C62" s="41">
        <f t="shared" si="5"/>
        <v>5111260</v>
      </c>
      <c r="D62" s="41">
        <f t="shared" si="6"/>
        <v>2</v>
      </c>
      <c r="E62" s="42" t="str">
        <f t="shared" si="2"/>
        <v>VIGO</v>
      </c>
      <c r="F62" s="42">
        <f t="shared" si="9"/>
        <v>273376</v>
      </c>
      <c r="G62" s="42">
        <f t="shared" si="8"/>
        <v>251332</v>
      </c>
    </row>
    <row r="63" spans="1:7" x14ac:dyDescent="0.25">
      <c r="A63" s="42" t="str">
        <f t="shared" si="3"/>
        <v>VALENCIA</v>
      </c>
      <c r="B63" s="41">
        <f t="shared" si="4"/>
        <v>1519732</v>
      </c>
      <c r="C63" s="41">
        <f t="shared" si="5"/>
        <v>1504260</v>
      </c>
      <c r="D63" s="41">
        <f t="shared" si="6"/>
        <v>13</v>
      </c>
      <c r="E63" s="42" t="str">
        <f t="shared" si="2"/>
        <v>VILAGARCIA</v>
      </c>
      <c r="F63" s="42">
        <f t="shared" si="9"/>
        <v>194374</v>
      </c>
      <c r="G63" s="42">
        <f t="shared" si="8"/>
        <v>238899</v>
      </c>
    </row>
    <row r="64" spans="1:7" x14ac:dyDescent="0.25">
      <c r="A64" s="42" t="str">
        <f t="shared" si="3"/>
        <v>VIGO</v>
      </c>
      <c r="B64" s="41">
        <f t="shared" si="4"/>
        <v>273376</v>
      </c>
      <c r="C64" s="41">
        <f t="shared" si="5"/>
        <v>251332</v>
      </c>
      <c r="D64" s="41">
        <f t="shared" si="6"/>
        <v>25</v>
      </c>
      <c r="E64" s="42" t="str">
        <f t="shared" si="2"/>
        <v>CEUTA</v>
      </c>
      <c r="F64" s="42">
        <f t="shared" si="9"/>
        <v>86487</v>
      </c>
      <c r="G64" s="42">
        <f t="shared" si="8"/>
        <v>64346</v>
      </c>
    </row>
    <row r="65" spans="1:7" x14ac:dyDescent="0.25">
      <c r="A65" s="42" t="str">
        <f t="shared" si="3"/>
        <v>VILAGARCIA</v>
      </c>
      <c r="B65" s="41">
        <f t="shared" si="4"/>
        <v>194374</v>
      </c>
      <c r="C65" s="41">
        <f t="shared" si="5"/>
        <v>238899</v>
      </c>
      <c r="D65" s="41">
        <f t="shared" si="6"/>
        <v>26</v>
      </c>
      <c r="E65" s="42" t="str">
        <f t="shared" si="2"/>
        <v>MELILLA</v>
      </c>
      <c r="F65" s="42">
        <f t="shared" si="9"/>
        <v>23317</v>
      </c>
      <c r="G65" s="42">
        <f t="shared" si="8"/>
        <v>26114</v>
      </c>
    </row>
    <row r="67" spans="1:7" x14ac:dyDescent="0.25">
      <c r="A67" s="4"/>
      <c r="B67" s="5"/>
      <c r="C67" s="5"/>
      <c r="D67" s="5"/>
      <c r="E67" s="5"/>
      <c r="F67" s="6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scale="91" orientation="landscape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D7" sqref="D7:E34"/>
    </sheetView>
  </sheetViews>
  <sheetFormatPr baseColWidth="10" defaultRowHeight="15" x14ac:dyDescent="0.25"/>
  <cols>
    <col min="1" max="1" width="21.28515625" bestFit="1" customWidth="1"/>
    <col min="2" max="4" width="11.5703125" bestFit="1" customWidth="1"/>
    <col min="6" max="6" width="9" bestFit="1" customWidth="1"/>
    <col min="7" max="7" width="11.5703125" bestFit="1" customWidth="1"/>
  </cols>
  <sheetData>
    <row r="1" spans="1:12" s="2" customFormat="1" ht="22.5" customHeight="1" x14ac:dyDescent="0.35">
      <c r="F1" s="3" t="s">
        <v>79</v>
      </c>
    </row>
    <row r="2" spans="1:12" s="2" customFormat="1" ht="21" x14ac:dyDescent="0.35"/>
    <row r="5" spans="1:12" x14ac:dyDescent="0.25">
      <c r="A5" s="51" t="s">
        <v>73</v>
      </c>
      <c r="B5" s="49" t="str">
        <f>'Resumen general'!D6</f>
        <v>Mes Julio</v>
      </c>
      <c r="C5" s="50"/>
      <c r="D5" s="49" t="str">
        <f>'Resumen general'!F6</f>
        <v>Acumulado desde Enero</v>
      </c>
      <c r="E5" s="50"/>
      <c r="F5" s="50"/>
      <c r="L5" s="39">
        <f>'Resumen general'!I4</f>
        <v>40805</v>
      </c>
    </row>
    <row r="6" spans="1:12" x14ac:dyDescent="0.25">
      <c r="A6" s="52"/>
      <c r="B6" s="7">
        <f>'Resumen general'!D7</f>
        <v>2010</v>
      </c>
      <c r="C6" s="7">
        <f>'Resumen general'!E7</f>
        <v>2011</v>
      </c>
      <c r="D6" s="7">
        <f>'Resumen general'!F7</f>
        <v>2010</v>
      </c>
      <c r="E6" s="7">
        <f>'Resumen general'!G7</f>
        <v>2011</v>
      </c>
      <c r="F6" s="7" t="s">
        <v>43</v>
      </c>
    </row>
    <row r="7" spans="1:12" x14ac:dyDescent="0.25">
      <c r="A7" s="8" t="s">
        <v>44</v>
      </c>
      <c r="B7" s="21">
        <v>109384</v>
      </c>
      <c r="C7" s="21">
        <v>120484</v>
      </c>
      <c r="D7" s="21">
        <v>596775</v>
      </c>
      <c r="E7" s="21">
        <v>677718</v>
      </c>
      <c r="F7" s="10">
        <f>((E7*100)/D7)-100</f>
        <v>13.563403292698254</v>
      </c>
      <c r="G7" s="1"/>
      <c r="H7" s="1"/>
      <c r="I7" s="1"/>
    </row>
    <row r="8" spans="1:12" x14ac:dyDescent="0.25">
      <c r="A8" s="11" t="s">
        <v>45</v>
      </c>
      <c r="B8" s="22">
        <v>131701</v>
      </c>
      <c r="C8" s="22">
        <v>125762</v>
      </c>
      <c r="D8" s="22">
        <v>816899</v>
      </c>
      <c r="E8" s="22">
        <v>859506</v>
      </c>
      <c r="F8" s="13">
        <f t="shared" ref="F8:F35" si="0">((E8*100)/D8)-100</f>
        <v>5.215699860080619</v>
      </c>
      <c r="G8" s="1"/>
      <c r="H8" s="1"/>
      <c r="I8" s="1"/>
    </row>
    <row r="9" spans="1:12" x14ac:dyDescent="0.25">
      <c r="A9" s="8" t="s">
        <v>46</v>
      </c>
      <c r="B9" s="21">
        <v>41839</v>
      </c>
      <c r="C9" s="21">
        <v>44051</v>
      </c>
      <c r="D9" s="21">
        <v>342460</v>
      </c>
      <c r="E9" s="21">
        <v>347531</v>
      </c>
      <c r="F9" s="10">
        <f t="shared" si="0"/>
        <v>1.4807568767155317</v>
      </c>
      <c r="G9" s="1"/>
      <c r="H9" s="1"/>
      <c r="I9" s="1"/>
    </row>
    <row r="10" spans="1:12" x14ac:dyDescent="0.25">
      <c r="A10" s="11" t="s">
        <v>47</v>
      </c>
      <c r="B10" s="22">
        <v>131342</v>
      </c>
      <c r="C10" s="22">
        <v>96230</v>
      </c>
      <c r="D10" s="22">
        <v>758012</v>
      </c>
      <c r="E10" s="22">
        <v>754222</v>
      </c>
      <c r="F10" s="13">
        <f t="shared" si="0"/>
        <v>-0.49999208455803057</v>
      </c>
      <c r="G10" s="1"/>
      <c r="H10" s="1"/>
      <c r="I10" s="1"/>
    </row>
    <row r="11" spans="1:12" x14ac:dyDescent="0.25">
      <c r="A11" s="8" t="s">
        <v>48</v>
      </c>
      <c r="B11" s="21">
        <v>3473235</v>
      </c>
      <c r="C11" s="21">
        <v>4170263</v>
      </c>
      <c r="D11" s="21">
        <v>25571383</v>
      </c>
      <c r="E11" s="21">
        <v>25921121</v>
      </c>
      <c r="F11" s="10">
        <f t="shared" si="0"/>
        <v>1.36769294019021</v>
      </c>
      <c r="G11" s="1"/>
      <c r="H11" s="1"/>
      <c r="I11" s="1"/>
    </row>
    <row r="12" spans="1:12" x14ac:dyDescent="0.25">
      <c r="A12" s="11" t="s">
        <v>49</v>
      </c>
      <c r="B12" s="22">
        <v>177496</v>
      </c>
      <c r="C12" s="22">
        <v>181999</v>
      </c>
      <c r="D12" s="22">
        <v>1236665</v>
      </c>
      <c r="E12" s="22">
        <v>1164469</v>
      </c>
      <c r="F12" s="13">
        <f t="shared" si="0"/>
        <v>-5.8379593503495357</v>
      </c>
      <c r="G12" s="1"/>
      <c r="H12" s="1"/>
      <c r="I12" s="1"/>
    </row>
    <row r="13" spans="1:12" x14ac:dyDescent="0.25">
      <c r="A13" s="8" t="s">
        <v>50</v>
      </c>
      <c r="B13" s="21">
        <v>845993</v>
      </c>
      <c r="C13" s="21">
        <v>805526</v>
      </c>
      <c r="D13" s="21">
        <v>4801259</v>
      </c>
      <c r="E13" s="21">
        <v>4789076</v>
      </c>
      <c r="F13" s="10">
        <f t="shared" si="0"/>
        <v>-0.25374594455328747</v>
      </c>
      <c r="G13" s="1"/>
      <c r="H13" s="1"/>
      <c r="I13" s="1"/>
    </row>
    <row r="14" spans="1:12" x14ac:dyDescent="0.25">
      <c r="A14" s="11" t="s">
        <v>51</v>
      </c>
      <c r="B14" s="22">
        <v>2569941</v>
      </c>
      <c r="C14" s="22">
        <v>2571163</v>
      </c>
      <c r="D14" s="22">
        <v>15860372</v>
      </c>
      <c r="E14" s="22">
        <v>17282460</v>
      </c>
      <c r="F14" s="13">
        <f t="shared" si="0"/>
        <v>8.9662966291080721</v>
      </c>
      <c r="G14" s="1"/>
      <c r="H14" s="1"/>
      <c r="I14" s="1"/>
    </row>
    <row r="15" spans="1:12" x14ac:dyDescent="0.25">
      <c r="A15" s="8" t="s">
        <v>52</v>
      </c>
      <c r="B15" s="21">
        <v>823200</v>
      </c>
      <c r="C15" s="21">
        <v>828743</v>
      </c>
      <c r="D15" s="21">
        <v>5128836</v>
      </c>
      <c r="E15" s="21">
        <v>5711778</v>
      </c>
      <c r="F15" s="10">
        <f t="shared" si="0"/>
        <v>11.365970758277314</v>
      </c>
      <c r="G15" s="1"/>
      <c r="H15" s="1"/>
      <c r="I15" s="1"/>
    </row>
    <row r="16" spans="1:12" x14ac:dyDescent="0.25">
      <c r="A16" s="11" t="s">
        <v>53</v>
      </c>
      <c r="B16" s="22">
        <v>99745</v>
      </c>
      <c r="C16" s="22">
        <v>119182</v>
      </c>
      <c r="D16" s="22">
        <v>539062</v>
      </c>
      <c r="E16" s="22">
        <v>635339</v>
      </c>
      <c r="F16" s="13">
        <f t="shared" si="0"/>
        <v>17.860097725308037</v>
      </c>
      <c r="G16" s="1"/>
      <c r="H16" s="1"/>
      <c r="I16" s="1"/>
    </row>
    <row r="17" spans="1:9" x14ac:dyDescent="0.25">
      <c r="A17" s="8" t="s">
        <v>54</v>
      </c>
      <c r="B17" s="21">
        <v>170141</v>
      </c>
      <c r="C17" s="21">
        <v>235660</v>
      </c>
      <c r="D17" s="21">
        <v>957350</v>
      </c>
      <c r="E17" s="21">
        <v>1209893</v>
      </c>
      <c r="F17" s="10">
        <f t="shared" si="0"/>
        <v>26.379380581814388</v>
      </c>
      <c r="G17" s="1"/>
      <c r="H17" s="1"/>
      <c r="I17" s="1"/>
    </row>
    <row r="18" spans="1:9" x14ac:dyDescent="0.25">
      <c r="A18" s="11" t="s">
        <v>55</v>
      </c>
      <c r="B18" s="22">
        <v>82399</v>
      </c>
      <c r="C18" s="22">
        <v>80549</v>
      </c>
      <c r="D18" s="22">
        <v>533551</v>
      </c>
      <c r="E18" s="22">
        <v>498975</v>
      </c>
      <c r="F18" s="13">
        <f t="shared" si="0"/>
        <v>-6.4803552050319411</v>
      </c>
      <c r="G18" s="1"/>
      <c r="H18" s="1"/>
      <c r="I18" s="1"/>
    </row>
    <row r="19" spans="1:9" x14ac:dyDescent="0.25">
      <c r="A19" s="8" t="s">
        <v>56</v>
      </c>
      <c r="B19" s="21">
        <v>57996</v>
      </c>
      <c r="C19" s="21">
        <v>60877</v>
      </c>
      <c r="D19" s="21">
        <v>397972</v>
      </c>
      <c r="E19" s="21">
        <v>364103</v>
      </c>
      <c r="F19" s="10">
        <f t="shared" si="0"/>
        <v>-8.5103977164222613</v>
      </c>
      <c r="G19" s="1"/>
      <c r="H19" s="1"/>
      <c r="I19" s="1"/>
    </row>
    <row r="20" spans="1:9" x14ac:dyDescent="0.25">
      <c r="A20" s="11" t="s">
        <v>57</v>
      </c>
      <c r="B20" s="22">
        <v>99630</v>
      </c>
      <c r="C20" s="22">
        <v>119140</v>
      </c>
      <c r="D20" s="22">
        <v>542370</v>
      </c>
      <c r="E20" s="22">
        <v>826198</v>
      </c>
      <c r="F20" s="13">
        <f t="shared" si="0"/>
        <v>52.331065508785514</v>
      </c>
      <c r="G20" s="1"/>
      <c r="H20" s="1"/>
      <c r="I20" s="1"/>
    </row>
    <row r="21" spans="1:9" x14ac:dyDescent="0.25">
      <c r="A21" s="8" t="s">
        <v>58</v>
      </c>
      <c r="B21" s="21">
        <v>17932</v>
      </c>
      <c r="C21" s="21">
        <v>35782</v>
      </c>
      <c r="D21" s="21">
        <v>140320</v>
      </c>
      <c r="E21" s="21">
        <v>199232</v>
      </c>
      <c r="F21" s="10">
        <f t="shared" si="0"/>
        <v>41.984036488027357</v>
      </c>
      <c r="G21" s="1"/>
      <c r="H21" s="1"/>
      <c r="I21" s="1"/>
    </row>
    <row r="22" spans="1:9" x14ac:dyDescent="0.25">
      <c r="A22" s="11" t="s">
        <v>59</v>
      </c>
      <c r="B22" s="22">
        <v>1308503</v>
      </c>
      <c r="C22" s="22">
        <v>1693530</v>
      </c>
      <c r="D22" s="22">
        <v>8448535</v>
      </c>
      <c r="E22" s="22">
        <v>9328645</v>
      </c>
      <c r="F22" s="13">
        <f t="shared" si="0"/>
        <v>10.417309036418743</v>
      </c>
      <c r="G22" s="1"/>
      <c r="H22" s="1"/>
      <c r="I22" s="1"/>
    </row>
    <row r="23" spans="1:9" x14ac:dyDescent="0.25">
      <c r="A23" s="8" t="s">
        <v>60</v>
      </c>
      <c r="B23" s="21">
        <v>160565</v>
      </c>
      <c r="C23" s="21">
        <v>262545</v>
      </c>
      <c r="D23" s="21">
        <v>885412</v>
      </c>
      <c r="E23" s="21">
        <v>1157969</v>
      </c>
      <c r="F23" s="10">
        <f t="shared" si="0"/>
        <v>30.783070480183227</v>
      </c>
      <c r="G23" s="1"/>
      <c r="H23" s="1"/>
      <c r="I23" s="1"/>
    </row>
    <row r="24" spans="1:9" x14ac:dyDescent="0.25">
      <c r="A24" s="11" t="s">
        <v>61</v>
      </c>
      <c r="B24" s="22">
        <v>83181</v>
      </c>
      <c r="C24" s="22">
        <v>90670</v>
      </c>
      <c r="D24" s="22">
        <v>558338</v>
      </c>
      <c r="E24" s="22">
        <v>588898</v>
      </c>
      <c r="F24" s="13">
        <f t="shared" si="0"/>
        <v>5.473387088107927</v>
      </c>
      <c r="G24" s="1"/>
      <c r="H24" s="1"/>
      <c r="I24" s="1"/>
    </row>
    <row r="25" spans="1:9" x14ac:dyDescent="0.25">
      <c r="A25" s="8" t="s">
        <v>62</v>
      </c>
      <c r="B25" s="21">
        <v>65982</v>
      </c>
      <c r="C25" s="21">
        <v>74999</v>
      </c>
      <c r="D25" s="21">
        <v>418057</v>
      </c>
      <c r="E25" s="21">
        <v>425590</v>
      </c>
      <c r="F25" s="10">
        <f t="shared" si="0"/>
        <v>1.8019073954030205</v>
      </c>
      <c r="G25" s="1"/>
      <c r="H25" s="1"/>
      <c r="I25" s="1"/>
    </row>
    <row r="26" spans="1:9" x14ac:dyDescent="0.25">
      <c r="A26" s="11" t="s">
        <v>63</v>
      </c>
      <c r="B26" s="22">
        <v>11424</v>
      </c>
      <c r="C26" s="22">
        <v>9347</v>
      </c>
      <c r="D26" s="22">
        <v>90467</v>
      </c>
      <c r="E26" s="22">
        <v>102622</v>
      </c>
      <c r="F26" s="13">
        <f t="shared" si="0"/>
        <v>13.435838482540589</v>
      </c>
      <c r="G26" s="1"/>
      <c r="H26" s="1"/>
      <c r="I26" s="1"/>
    </row>
    <row r="27" spans="1:9" x14ac:dyDescent="0.25">
      <c r="A27" s="8" t="s">
        <v>64</v>
      </c>
      <c r="B27" s="21">
        <v>209324</v>
      </c>
      <c r="C27" s="21">
        <v>174363</v>
      </c>
      <c r="D27" s="21">
        <v>1282137</v>
      </c>
      <c r="E27" s="21">
        <v>1282748</v>
      </c>
      <c r="F27" s="10">
        <f t="shared" si="0"/>
        <v>4.7654813799155704E-2</v>
      </c>
      <c r="G27" s="1"/>
      <c r="H27" s="1"/>
      <c r="I27" s="1"/>
    </row>
    <row r="28" spans="1:9" x14ac:dyDescent="0.25">
      <c r="A28" s="11" t="s">
        <v>65</v>
      </c>
      <c r="B28" s="22">
        <v>481394</v>
      </c>
      <c r="C28" s="22">
        <v>448209</v>
      </c>
      <c r="D28" s="22">
        <v>3376166</v>
      </c>
      <c r="E28" s="22">
        <v>3190398</v>
      </c>
      <c r="F28" s="13">
        <f t="shared" si="0"/>
        <v>-5.5023360818158835</v>
      </c>
      <c r="G28" s="1"/>
      <c r="H28" s="1"/>
      <c r="I28" s="1"/>
    </row>
    <row r="29" spans="1:9" x14ac:dyDescent="0.25">
      <c r="A29" s="8" t="s">
        <v>66</v>
      </c>
      <c r="B29" s="21">
        <v>159123</v>
      </c>
      <c r="C29" s="21">
        <v>137420</v>
      </c>
      <c r="D29" s="21">
        <v>934747</v>
      </c>
      <c r="E29" s="21">
        <v>1026853</v>
      </c>
      <c r="F29" s="10">
        <f t="shared" si="0"/>
        <v>9.8535753524750618</v>
      </c>
      <c r="G29" s="1"/>
      <c r="H29" s="1"/>
      <c r="I29" s="1"/>
    </row>
    <row r="30" spans="1:9" x14ac:dyDescent="0.25">
      <c r="A30" s="11" t="s">
        <v>67</v>
      </c>
      <c r="B30" s="22">
        <v>198406</v>
      </c>
      <c r="C30" s="22">
        <v>186685</v>
      </c>
      <c r="D30" s="22">
        <v>1158483</v>
      </c>
      <c r="E30" s="22">
        <v>1329456</v>
      </c>
      <c r="F30" s="13">
        <f t="shared" si="0"/>
        <v>14.758352086305976</v>
      </c>
      <c r="G30" s="1"/>
      <c r="H30" s="1"/>
      <c r="I30" s="1"/>
    </row>
    <row r="31" spans="1:9" x14ac:dyDescent="0.25">
      <c r="A31" s="8" t="s">
        <v>68</v>
      </c>
      <c r="B31" s="21">
        <v>301208</v>
      </c>
      <c r="C31" s="21">
        <v>321220</v>
      </c>
      <c r="D31" s="21">
        <v>2157209</v>
      </c>
      <c r="E31" s="21">
        <v>2191806</v>
      </c>
      <c r="F31" s="10">
        <f t="shared" si="0"/>
        <v>1.6037852614188068</v>
      </c>
      <c r="G31" s="1"/>
      <c r="H31" s="1"/>
      <c r="I31" s="1"/>
    </row>
    <row r="32" spans="1:9" x14ac:dyDescent="0.25">
      <c r="A32" s="11" t="s">
        <v>69</v>
      </c>
      <c r="B32" s="22">
        <v>5109951</v>
      </c>
      <c r="C32" s="22">
        <v>5117366</v>
      </c>
      <c r="D32" s="22">
        <v>31245472</v>
      </c>
      <c r="E32" s="22">
        <v>33554263</v>
      </c>
      <c r="F32" s="13">
        <f t="shared" si="0"/>
        <v>7.3892018657935523</v>
      </c>
      <c r="G32" s="1"/>
      <c r="H32" s="1"/>
      <c r="I32" s="1"/>
    </row>
    <row r="33" spans="1:9" x14ac:dyDescent="0.25">
      <c r="A33" s="8" t="s">
        <v>70</v>
      </c>
      <c r="B33" s="21">
        <v>309638</v>
      </c>
      <c r="C33" s="21">
        <v>301079</v>
      </c>
      <c r="D33" s="21">
        <v>1989685</v>
      </c>
      <c r="E33" s="21">
        <v>2080021</v>
      </c>
      <c r="F33" s="10">
        <f t="shared" si="0"/>
        <v>4.5402161648703157</v>
      </c>
      <c r="G33" s="1"/>
      <c r="H33" s="1"/>
      <c r="I33" s="1"/>
    </row>
    <row r="34" spans="1:9" x14ac:dyDescent="0.25">
      <c r="A34" s="11" t="s">
        <v>71</v>
      </c>
      <c r="B34" s="22">
        <v>10121</v>
      </c>
      <c r="C34" s="22">
        <v>21420</v>
      </c>
      <c r="D34" s="22">
        <v>78820</v>
      </c>
      <c r="E34" s="22">
        <v>106009</v>
      </c>
      <c r="F34" s="13">
        <f t="shared" si="0"/>
        <v>34.495052017254494</v>
      </c>
      <c r="G34" s="1"/>
      <c r="H34" s="1"/>
      <c r="I34" s="1"/>
    </row>
    <row r="35" spans="1:9" x14ac:dyDescent="0.25">
      <c r="A35" s="14" t="s">
        <v>72</v>
      </c>
      <c r="B35" s="15">
        <f>SUM(B7:B34)</f>
        <v>17240794</v>
      </c>
      <c r="C35" s="15">
        <f t="shared" ref="C35:E35" si="1">SUM(C7:C34)</f>
        <v>18434264</v>
      </c>
      <c r="D35" s="15">
        <f t="shared" si="1"/>
        <v>110846814</v>
      </c>
      <c r="E35" s="15">
        <f t="shared" si="1"/>
        <v>117606899</v>
      </c>
      <c r="F35" s="16">
        <f t="shared" si="0"/>
        <v>6.0985830409162674</v>
      </c>
      <c r="G35" s="1"/>
      <c r="H35" s="1"/>
      <c r="I35" s="1"/>
    </row>
    <row r="37" spans="1:9" x14ac:dyDescent="0.25">
      <c r="A37" s="42"/>
      <c r="B37" s="42">
        <f>E6</f>
        <v>2011</v>
      </c>
      <c r="C37" s="42">
        <f>D6</f>
        <v>2010</v>
      </c>
      <c r="D37" s="42"/>
      <c r="E37" s="42"/>
      <c r="F37" s="42">
        <f>B37</f>
        <v>2011</v>
      </c>
      <c r="G37" s="42">
        <f>C37</f>
        <v>2010</v>
      </c>
    </row>
    <row r="38" spans="1:9" x14ac:dyDescent="0.25">
      <c r="A38" s="42" t="str">
        <f>A7</f>
        <v>A CORUÑA</v>
      </c>
      <c r="B38" s="41">
        <f>E7</f>
        <v>677718</v>
      </c>
      <c r="C38" s="41">
        <f>D7</f>
        <v>596775</v>
      </c>
      <c r="D38" s="41">
        <f>_xlfn.RANK.EQ(B38,$B$38:$B$65)+COUNTIF($B$38:$B$65,B38)-1</f>
        <v>19</v>
      </c>
      <c r="E38" s="42" t="str">
        <f t="shared" ref="E38:E65" si="2">INDEX($A$38:$B$65,MATCH(ROW()-37,$D$38:$D$65,0),1)</f>
        <v>VALENCIA</v>
      </c>
      <c r="F38" s="42">
        <f>LOOKUP(E38,$A$38:$A$65,$B$38:$B$65)</f>
        <v>33554263</v>
      </c>
      <c r="G38" s="42">
        <f>LOOKUP(E38,$A$38:$A$65,$C$38:$C$65)</f>
        <v>31245472</v>
      </c>
    </row>
    <row r="39" spans="1:9" x14ac:dyDescent="0.25">
      <c r="A39" s="42" t="str">
        <f t="shared" ref="A39:A65" si="3">A8</f>
        <v>ALICANTE</v>
      </c>
      <c r="B39" s="41">
        <f t="shared" ref="B39:B65" si="4">E8</f>
        <v>859506</v>
      </c>
      <c r="C39" s="41">
        <f t="shared" ref="C39:C65" si="5">D8</f>
        <v>816899</v>
      </c>
      <c r="D39" s="41">
        <f t="shared" ref="D39:D65" si="6">_xlfn.RANK.EQ(B39,$B$38:$B$65)+COUNTIF($B$38:$B$65,B39)-1</f>
        <v>16</v>
      </c>
      <c r="E39" s="42" t="str">
        <f t="shared" si="2"/>
        <v>BAHIA DE ALGECIRAS</v>
      </c>
      <c r="F39" s="42">
        <f t="shared" ref="F39:F54" si="7">LOOKUP(E39,$A$38:$A$65,$B$38:$B$65)</f>
        <v>25921121</v>
      </c>
      <c r="G39" s="42">
        <f t="shared" ref="G39:G65" si="8">LOOKUP(E39,$A$38:$A$65,$C$38:$C$65)</f>
        <v>25571383</v>
      </c>
    </row>
    <row r="40" spans="1:9" x14ac:dyDescent="0.25">
      <c r="A40" s="42" t="str">
        <f t="shared" si="3"/>
        <v>ALMERIA</v>
      </c>
      <c r="B40" s="41">
        <f t="shared" si="4"/>
        <v>347531</v>
      </c>
      <c r="C40" s="41">
        <f t="shared" si="5"/>
        <v>342460</v>
      </c>
      <c r="D40" s="41">
        <f t="shared" si="6"/>
        <v>25</v>
      </c>
      <c r="E40" s="42" t="str">
        <f t="shared" si="2"/>
        <v>BARCELONA</v>
      </c>
      <c r="F40" s="42">
        <f t="shared" si="7"/>
        <v>17282460</v>
      </c>
      <c r="G40" s="42">
        <f t="shared" si="8"/>
        <v>15860372</v>
      </c>
    </row>
    <row r="41" spans="1:9" x14ac:dyDescent="0.25">
      <c r="A41" s="42" t="str">
        <f t="shared" si="3"/>
        <v>AVILES</v>
      </c>
      <c r="B41" s="41">
        <f t="shared" si="4"/>
        <v>754222</v>
      </c>
      <c r="C41" s="41">
        <f t="shared" si="5"/>
        <v>758012</v>
      </c>
      <c r="D41" s="41">
        <f t="shared" si="6"/>
        <v>18</v>
      </c>
      <c r="E41" s="42" t="str">
        <f t="shared" si="2"/>
        <v>LAS PALMAS</v>
      </c>
      <c r="F41" s="42">
        <f t="shared" si="7"/>
        <v>9328645</v>
      </c>
      <c r="G41" s="42">
        <f t="shared" si="8"/>
        <v>8448535</v>
      </c>
    </row>
    <row r="42" spans="1:9" x14ac:dyDescent="0.25">
      <c r="A42" s="42" t="str">
        <f t="shared" si="3"/>
        <v>BAHIA DE ALGECIRAS</v>
      </c>
      <c r="B42" s="41">
        <f t="shared" si="4"/>
        <v>25921121</v>
      </c>
      <c r="C42" s="41">
        <f t="shared" si="5"/>
        <v>25571383</v>
      </c>
      <c r="D42" s="41">
        <f t="shared" si="6"/>
        <v>2</v>
      </c>
      <c r="E42" s="42" t="str">
        <f t="shared" si="2"/>
        <v>BILBAO</v>
      </c>
      <c r="F42" s="42">
        <f t="shared" si="7"/>
        <v>5711778</v>
      </c>
      <c r="G42" s="42">
        <f t="shared" si="8"/>
        <v>5128836</v>
      </c>
    </row>
    <row r="43" spans="1:9" x14ac:dyDescent="0.25">
      <c r="A43" s="42" t="str">
        <f t="shared" si="3"/>
        <v>BAHIA DE CADIZ</v>
      </c>
      <c r="B43" s="41">
        <f t="shared" si="4"/>
        <v>1164469</v>
      </c>
      <c r="C43" s="41">
        <f t="shared" si="5"/>
        <v>1236665</v>
      </c>
      <c r="D43" s="41">
        <f t="shared" si="6"/>
        <v>13</v>
      </c>
      <c r="E43" s="42" t="str">
        <f t="shared" si="2"/>
        <v>BALEARES</v>
      </c>
      <c r="F43" s="42">
        <f t="shared" si="7"/>
        <v>4789076</v>
      </c>
      <c r="G43" s="42">
        <f t="shared" si="8"/>
        <v>4801259</v>
      </c>
    </row>
    <row r="44" spans="1:9" x14ac:dyDescent="0.25">
      <c r="A44" s="42" t="str">
        <f t="shared" si="3"/>
        <v>BALEARES</v>
      </c>
      <c r="B44" s="41">
        <f t="shared" si="4"/>
        <v>4789076</v>
      </c>
      <c r="C44" s="41">
        <f t="shared" si="5"/>
        <v>4801259</v>
      </c>
      <c r="D44" s="41">
        <f t="shared" si="6"/>
        <v>6</v>
      </c>
      <c r="E44" s="42" t="str">
        <f t="shared" si="2"/>
        <v>SANTA CRUZ DE TENERIFE</v>
      </c>
      <c r="F44" s="42">
        <f t="shared" si="7"/>
        <v>3190398</v>
      </c>
      <c r="G44" s="42">
        <f t="shared" si="8"/>
        <v>3376166</v>
      </c>
    </row>
    <row r="45" spans="1:9" x14ac:dyDescent="0.25">
      <c r="A45" s="42" t="str">
        <f t="shared" si="3"/>
        <v>BARCELONA</v>
      </c>
      <c r="B45" s="41">
        <f t="shared" si="4"/>
        <v>17282460</v>
      </c>
      <c r="C45" s="41">
        <f t="shared" si="5"/>
        <v>15860372</v>
      </c>
      <c r="D45" s="41">
        <f t="shared" si="6"/>
        <v>3</v>
      </c>
      <c r="E45" s="42" t="str">
        <f t="shared" si="2"/>
        <v>TARRAGONA</v>
      </c>
      <c r="F45" s="42">
        <f t="shared" si="7"/>
        <v>2191806</v>
      </c>
      <c r="G45" s="42">
        <f t="shared" si="8"/>
        <v>2157209</v>
      </c>
    </row>
    <row r="46" spans="1:9" x14ac:dyDescent="0.25">
      <c r="A46" s="42" t="str">
        <f t="shared" si="3"/>
        <v>BILBAO</v>
      </c>
      <c r="B46" s="41">
        <f t="shared" si="4"/>
        <v>5711778</v>
      </c>
      <c r="C46" s="41">
        <f t="shared" si="5"/>
        <v>5128836</v>
      </c>
      <c r="D46" s="41">
        <f t="shared" si="6"/>
        <v>5</v>
      </c>
      <c r="E46" s="42" t="str">
        <f t="shared" si="2"/>
        <v>VIGO</v>
      </c>
      <c r="F46" s="42">
        <f t="shared" si="7"/>
        <v>2080021</v>
      </c>
      <c r="G46" s="42">
        <f t="shared" si="8"/>
        <v>1989685</v>
      </c>
    </row>
    <row r="47" spans="1:9" x14ac:dyDescent="0.25">
      <c r="A47" s="42" t="str">
        <f t="shared" si="3"/>
        <v>CARTAGENA</v>
      </c>
      <c r="B47" s="41">
        <f t="shared" si="4"/>
        <v>635339</v>
      </c>
      <c r="C47" s="41">
        <f t="shared" si="5"/>
        <v>539062</v>
      </c>
      <c r="D47" s="41">
        <f t="shared" si="6"/>
        <v>20</v>
      </c>
      <c r="E47" s="42" t="str">
        <f t="shared" si="2"/>
        <v>SEVILLA</v>
      </c>
      <c r="F47" s="42">
        <f t="shared" si="7"/>
        <v>1329456</v>
      </c>
      <c r="G47" s="42">
        <f t="shared" si="8"/>
        <v>1158483</v>
      </c>
    </row>
    <row r="48" spans="1:9" x14ac:dyDescent="0.25">
      <c r="A48" s="42" t="str">
        <f t="shared" si="3"/>
        <v>CASTELLON</v>
      </c>
      <c r="B48" s="41">
        <f t="shared" si="4"/>
        <v>1209893</v>
      </c>
      <c r="C48" s="41">
        <f t="shared" si="5"/>
        <v>957350</v>
      </c>
      <c r="D48" s="41">
        <f t="shared" si="6"/>
        <v>12</v>
      </c>
      <c r="E48" s="42" t="str">
        <f t="shared" si="2"/>
        <v>PASAIA</v>
      </c>
      <c r="F48" s="42">
        <f t="shared" si="7"/>
        <v>1282748</v>
      </c>
      <c r="G48" s="42">
        <f t="shared" si="8"/>
        <v>1282137</v>
      </c>
    </row>
    <row r="49" spans="1:7" x14ac:dyDescent="0.25">
      <c r="A49" s="42" t="str">
        <f t="shared" si="3"/>
        <v>CEUTA</v>
      </c>
      <c r="B49" s="41">
        <f t="shared" si="4"/>
        <v>498975</v>
      </c>
      <c r="C49" s="41">
        <f t="shared" si="5"/>
        <v>533551</v>
      </c>
      <c r="D49" s="41">
        <f t="shared" si="6"/>
        <v>22</v>
      </c>
      <c r="E49" s="42" t="str">
        <f t="shared" si="2"/>
        <v>CASTELLON</v>
      </c>
      <c r="F49" s="42">
        <f t="shared" si="7"/>
        <v>1209893</v>
      </c>
      <c r="G49" s="42">
        <f t="shared" si="8"/>
        <v>957350</v>
      </c>
    </row>
    <row r="50" spans="1:7" x14ac:dyDescent="0.25">
      <c r="A50" s="42" t="str">
        <f t="shared" si="3"/>
        <v>FERROL-SAN CIBRAO</v>
      </c>
      <c r="B50" s="41">
        <f t="shared" si="4"/>
        <v>364103</v>
      </c>
      <c r="C50" s="41">
        <f t="shared" si="5"/>
        <v>397972</v>
      </c>
      <c r="D50" s="41">
        <f t="shared" si="6"/>
        <v>24</v>
      </c>
      <c r="E50" s="42" t="str">
        <f t="shared" si="2"/>
        <v>BAHIA DE CADIZ</v>
      </c>
      <c r="F50" s="42">
        <f t="shared" si="7"/>
        <v>1164469</v>
      </c>
      <c r="G50" s="42">
        <f t="shared" si="8"/>
        <v>1236665</v>
      </c>
    </row>
    <row r="51" spans="1:7" x14ac:dyDescent="0.25">
      <c r="A51" s="42" t="str">
        <f t="shared" si="3"/>
        <v>GIJON</v>
      </c>
      <c r="B51" s="41">
        <f t="shared" si="4"/>
        <v>826198</v>
      </c>
      <c r="C51" s="41">
        <f t="shared" si="5"/>
        <v>542370</v>
      </c>
      <c r="D51" s="41">
        <f t="shared" si="6"/>
        <v>17</v>
      </c>
      <c r="E51" s="42" t="str">
        <f t="shared" si="2"/>
        <v>MALAGA</v>
      </c>
      <c r="F51" s="42">
        <f t="shared" si="7"/>
        <v>1157969</v>
      </c>
      <c r="G51" s="42">
        <f t="shared" si="8"/>
        <v>885412</v>
      </c>
    </row>
    <row r="52" spans="1:7" x14ac:dyDescent="0.25">
      <c r="A52" s="42" t="str">
        <f t="shared" si="3"/>
        <v>HUELVA</v>
      </c>
      <c r="B52" s="41">
        <f t="shared" si="4"/>
        <v>199232</v>
      </c>
      <c r="C52" s="41">
        <f t="shared" si="5"/>
        <v>140320</v>
      </c>
      <c r="D52" s="41">
        <f t="shared" si="6"/>
        <v>26</v>
      </c>
      <c r="E52" s="42" t="str">
        <f t="shared" si="2"/>
        <v>SANTANDER</v>
      </c>
      <c r="F52" s="42">
        <f t="shared" si="7"/>
        <v>1026853</v>
      </c>
      <c r="G52" s="42">
        <f t="shared" si="8"/>
        <v>934747</v>
      </c>
    </row>
    <row r="53" spans="1:7" x14ac:dyDescent="0.25">
      <c r="A53" s="42" t="str">
        <f t="shared" si="3"/>
        <v>LAS PALMAS</v>
      </c>
      <c r="B53" s="41">
        <f t="shared" si="4"/>
        <v>9328645</v>
      </c>
      <c r="C53" s="41">
        <f t="shared" si="5"/>
        <v>8448535</v>
      </c>
      <c r="D53" s="41">
        <f t="shared" si="6"/>
        <v>4</v>
      </c>
      <c r="E53" s="42" t="str">
        <f t="shared" si="2"/>
        <v>ALICANTE</v>
      </c>
      <c r="F53" s="42">
        <f t="shared" si="7"/>
        <v>859506</v>
      </c>
      <c r="G53" s="42">
        <f t="shared" si="8"/>
        <v>816899</v>
      </c>
    </row>
    <row r="54" spans="1:7" x14ac:dyDescent="0.25">
      <c r="A54" s="42" t="str">
        <f t="shared" si="3"/>
        <v>MALAGA</v>
      </c>
      <c r="B54" s="41">
        <f t="shared" si="4"/>
        <v>1157969</v>
      </c>
      <c r="C54" s="41">
        <f t="shared" si="5"/>
        <v>885412</v>
      </c>
      <c r="D54" s="41">
        <f t="shared" si="6"/>
        <v>14</v>
      </c>
      <c r="E54" s="42" t="str">
        <f t="shared" si="2"/>
        <v>GIJON</v>
      </c>
      <c r="F54" s="42">
        <f t="shared" si="7"/>
        <v>826198</v>
      </c>
      <c r="G54" s="42">
        <f t="shared" si="8"/>
        <v>542370</v>
      </c>
    </row>
    <row r="55" spans="1:7" x14ac:dyDescent="0.25">
      <c r="A55" s="42" t="str">
        <f t="shared" si="3"/>
        <v>MARIN Y RIA DE PONTEVEDRA</v>
      </c>
      <c r="B55" s="41">
        <f t="shared" si="4"/>
        <v>588898</v>
      </c>
      <c r="C55" s="41">
        <f t="shared" si="5"/>
        <v>558338</v>
      </c>
      <c r="D55" s="41">
        <f t="shared" si="6"/>
        <v>21</v>
      </c>
      <c r="E55" s="42" t="str">
        <f t="shared" si="2"/>
        <v>AVILES</v>
      </c>
      <c r="F55" s="42">
        <f t="shared" ref="F55:F65" si="9">LOOKUP(E55,$A$38:$A$65,$B$38:$B$65)</f>
        <v>754222</v>
      </c>
      <c r="G55" s="42">
        <f t="shared" si="8"/>
        <v>758012</v>
      </c>
    </row>
    <row r="56" spans="1:7" x14ac:dyDescent="0.25">
      <c r="A56" s="42" t="str">
        <f t="shared" si="3"/>
        <v>MELILLA</v>
      </c>
      <c r="B56" s="41">
        <f t="shared" si="4"/>
        <v>425590</v>
      </c>
      <c r="C56" s="41">
        <f t="shared" si="5"/>
        <v>418057</v>
      </c>
      <c r="D56" s="41">
        <f t="shared" si="6"/>
        <v>23</v>
      </c>
      <c r="E56" s="42" t="str">
        <f t="shared" si="2"/>
        <v>A CORUÑA</v>
      </c>
      <c r="F56" s="42">
        <f t="shared" si="9"/>
        <v>677718</v>
      </c>
      <c r="G56" s="42">
        <f t="shared" si="8"/>
        <v>596775</v>
      </c>
    </row>
    <row r="57" spans="1:7" x14ac:dyDescent="0.25">
      <c r="A57" s="42" t="str">
        <f t="shared" si="3"/>
        <v>MOTRIL</v>
      </c>
      <c r="B57" s="41">
        <f t="shared" si="4"/>
        <v>102622</v>
      </c>
      <c r="C57" s="41">
        <f t="shared" si="5"/>
        <v>90467</v>
      </c>
      <c r="D57" s="41">
        <f t="shared" si="6"/>
        <v>28</v>
      </c>
      <c r="E57" s="42" t="str">
        <f t="shared" si="2"/>
        <v>CARTAGENA</v>
      </c>
      <c r="F57" s="42">
        <f t="shared" si="9"/>
        <v>635339</v>
      </c>
      <c r="G57" s="42">
        <f t="shared" si="8"/>
        <v>539062</v>
      </c>
    </row>
    <row r="58" spans="1:7" x14ac:dyDescent="0.25">
      <c r="A58" s="42" t="str">
        <f t="shared" si="3"/>
        <v>PASAIA</v>
      </c>
      <c r="B58" s="41">
        <f t="shared" si="4"/>
        <v>1282748</v>
      </c>
      <c r="C58" s="41">
        <f t="shared" si="5"/>
        <v>1282137</v>
      </c>
      <c r="D58" s="41">
        <f t="shared" si="6"/>
        <v>11</v>
      </c>
      <c r="E58" s="42" t="str">
        <f t="shared" si="2"/>
        <v>MARIN Y RIA DE PONTEVEDRA</v>
      </c>
      <c r="F58" s="42">
        <f t="shared" si="9"/>
        <v>588898</v>
      </c>
      <c r="G58" s="42">
        <f t="shared" si="8"/>
        <v>558338</v>
      </c>
    </row>
    <row r="59" spans="1:7" x14ac:dyDescent="0.25">
      <c r="A59" s="42" t="str">
        <f t="shared" si="3"/>
        <v>SANTA CRUZ DE TENERIFE</v>
      </c>
      <c r="B59" s="41">
        <f t="shared" si="4"/>
        <v>3190398</v>
      </c>
      <c r="C59" s="41">
        <f t="shared" si="5"/>
        <v>3376166</v>
      </c>
      <c r="D59" s="41">
        <f t="shared" si="6"/>
        <v>7</v>
      </c>
      <c r="E59" s="42" t="str">
        <f t="shared" si="2"/>
        <v>CEUTA</v>
      </c>
      <c r="F59" s="42">
        <f t="shared" si="9"/>
        <v>498975</v>
      </c>
      <c r="G59" s="42">
        <f t="shared" si="8"/>
        <v>533551</v>
      </c>
    </row>
    <row r="60" spans="1:7" x14ac:dyDescent="0.25">
      <c r="A60" s="42" t="str">
        <f t="shared" si="3"/>
        <v>SANTANDER</v>
      </c>
      <c r="B60" s="41">
        <f t="shared" si="4"/>
        <v>1026853</v>
      </c>
      <c r="C60" s="41">
        <f t="shared" si="5"/>
        <v>934747</v>
      </c>
      <c r="D60" s="41">
        <f t="shared" si="6"/>
        <v>15</v>
      </c>
      <c r="E60" s="42" t="str">
        <f t="shared" si="2"/>
        <v>MELILLA</v>
      </c>
      <c r="F60" s="42">
        <f t="shared" si="9"/>
        <v>425590</v>
      </c>
      <c r="G60" s="42">
        <f t="shared" si="8"/>
        <v>418057</v>
      </c>
    </row>
    <row r="61" spans="1:7" x14ac:dyDescent="0.25">
      <c r="A61" s="42" t="str">
        <f t="shared" si="3"/>
        <v>SEVILLA</v>
      </c>
      <c r="B61" s="41">
        <f t="shared" si="4"/>
        <v>1329456</v>
      </c>
      <c r="C61" s="41">
        <f t="shared" si="5"/>
        <v>1158483</v>
      </c>
      <c r="D61" s="41">
        <f t="shared" si="6"/>
        <v>10</v>
      </c>
      <c r="E61" s="42" t="str">
        <f t="shared" si="2"/>
        <v>FERROL-SAN CIBRAO</v>
      </c>
      <c r="F61" s="42">
        <f t="shared" si="9"/>
        <v>364103</v>
      </c>
      <c r="G61" s="42">
        <f t="shared" si="8"/>
        <v>397972</v>
      </c>
    </row>
    <row r="62" spans="1:7" x14ac:dyDescent="0.25">
      <c r="A62" s="42" t="str">
        <f t="shared" si="3"/>
        <v>TARRAGONA</v>
      </c>
      <c r="B62" s="41">
        <f t="shared" si="4"/>
        <v>2191806</v>
      </c>
      <c r="C62" s="41">
        <f t="shared" si="5"/>
        <v>2157209</v>
      </c>
      <c r="D62" s="41">
        <f t="shared" si="6"/>
        <v>8</v>
      </c>
      <c r="E62" s="42" t="str">
        <f t="shared" si="2"/>
        <v>ALMERIA</v>
      </c>
      <c r="F62" s="42">
        <f t="shared" si="9"/>
        <v>347531</v>
      </c>
      <c r="G62" s="42">
        <f t="shared" si="8"/>
        <v>342460</v>
      </c>
    </row>
    <row r="63" spans="1:7" x14ac:dyDescent="0.25">
      <c r="A63" s="42" t="str">
        <f t="shared" si="3"/>
        <v>VALENCIA</v>
      </c>
      <c r="B63" s="41">
        <f t="shared" si="4"/>
        <v>33554263</v>
      </c>
      <c r="C63" s="41">
        <f t="shared" si="5"/>
        <v>31245472</v>
      </c>
      <c r="D63" s="41">
        <f t="shared" si="6"/>
        <v>1</v>
      </c>
      <c r="E63" s="42" t="str">
        <f t="shared" si="2"/>
        <v>HUELVA</v>
      </c>
      <c r="F63" s="42">
        <f t="shared" si="9"/>
        <v>199232</v>
      </c>
      <c r="G63" s="42">
        <f t="shared" si="8"/>
        <v>140320</v>
      </c>
    </row>
    <row r="64" spans="1:7" x14ac:dyDescent="0.25">
      <c r="A64" s="42" t="str">
        <f t="shared" si="3"/>
        <v>VIGO</v>
      </c>
      <c r="B64" s="41">
        <f t="shared" si="4"/>
        <v>2080021</v>
      </c>
      <c r="C64" s="41">
        <f t="shared" si="5"/>
        <v>1989685</v>
      </c>
      <c r="D64" s="41">
        <f t="shared" si="6"/>
        <v>9</v>
      </c>
      <c r="E64" s="42" t="str">
        <f t="shared" si="2"/>
        <v>VILAGARCIA</v>
      </c>
      <c r="F64" s="42">
        <f t="shared" si="9"/>
        <v>106009</v>
      </c>
      <c r="G64" s="42">
        <f t="shared" si="8"/>
        <v>78820</v>
      </c>
    </row>
    <row r="65" spans="1:7" x14ac:dyDescent="0.25">
      <c r="A65" s="42" t="str">
        <f t="shared" si="3"/>
        <v>VILAGARCIA</v>
      </c>
      <c r="B65" s="41">
        <f t="shared" si="4"/>
        <v>106009</v>
      </c>
      <c r="C65" s="41">
        <f t="shared" si="5"/>
        <v>78820</v>
      </c>
      <c r="D65" s="41">
        <f t="shared" si="6"/>
        <v>27</v>
      </c>
      <c r="E65" s="42" t="str">
        <f t="shared" si="2"/>
        <v>MOTRIL</v>
      </c>
      <c r="F65" s="42">
        <f t="shared" si="9"/>
        <v>102622</v>
      </c>
      <c r="G65" s="42">
        <f t="shared" si="8"/>
        <v>90467</v>
      </c>
    </row>
    <row r="67" spans="1:7" x14ac:dyDescent="0.25">
      <c r="A67" s="4"/>
      <c r="B67" s="5"/>
      <c r="C67" s="5"/>
      <c r="D67" s="5"/>
      <c r="E67" s="5"/>
      <c r="F67" s="6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D7" sqref="D7:E34"/>
    </sheetView>
  </sheetViews>
  <sheetFormatPr baseColWidth="10" defaultRowHeight="15" x14ac:dyDescent="0.25"/>
  <cols>
    <col min="1" max="1" width="21.28515625" bestFit="1" customWidth="1"/>
    <col min="6" max="6" width="6.28515625" bestFit="1" customWidth="1"/>
  </cols>
  <sheetData>
    <row r="1" spans="1:12" s="2" customFormat="1" ht="22.5" customHeight="1" x14ac:dyDescent="0.35">
      <c r="F1" s="3" t="s">
        <v>80</v>
      </c>
    </row>
    <row r="2" spans="1:12" s="2" customFormat="1" ht="21" x14ac:dyDescent="0.35"/>
    <row r="5" spans="1:12" x14ac:dyDescent="0.25">
      <c r="A5" s="51" t="s">
        <v>73</v>
      </c>
      <c r="B5" s="49" t="str">
        <f>'Resumen general'!D6</f>
        <v>Mes Julio</v>
      </c>
      <c r="C5" s="50"/>
      <c r="D5" s="49" t="str">
        <f>'Resumen general'!F6</f>
        <v>Acumulado desde Enero</v>
      </c>
      <c r="E5" s="50"/>
      <c r="F5" s="50"/>
      <c r="L5" s="39">
        <f>'Resumen general'!I4</f>
        <v>40805</v>
      </c>
    </row>
    <row r="6" spans="1:12" x14ac:dyDescent="0.25">
      <c r="A6" s="52"/>
      <c r="B6" s="7">
        <f>'Resumen general'!D7</f>
        <v>2010</v>
      </c>
      <c r="C6" s="7">
        <f>'Resumen general'!E7</f>
        <v>2011</v>
      </c>
      <c r="D6" s="7">
        <f>'Resumen general'!F7</f>
        <v>2010</v>
      </c>
      <c r="E6" s="7">
        <f>'Resumen general'!G7</f>
        <v>2011</v>
      </c>
      <c r="F6" s="7" t="s">
        <v>43</v>
      </c>
    </row>
    <row r="7" spans="1:12" x14ac:dyDescent="0.25">
      <c r="A7" s="8" t="s">
        <v>44</v>
      </c>
      <c r="B7" s="23">
        <v>4437</v>
      </c>
      <c r="C7" s="23">
        <v>4275</v>
      </c>
      <c r="D7" s="23">
        <v>25392</v>
      </c>
      <c r="E7" s="23">
        <v>25085</v>
      </c>
      <c r="F7" s="10">
        <f>((E7*100)/D7)-100</f>
        <v>-1.2090422180214233</v>
      </c>
      <c r="G7" s="1"/>
      <c r="H7" s="1"/>
      <c r="I7" s="1"/>
    </row>
    <row r="8" spans="1:12" x14ac:dyDescent="0.25">
      <c r="A8" s="11" t="s">
        <v>45</v>
      </c>
      <c r="B8" s="24">
        <v>33</v>
      </c>
      <c r="C8" s="24">
        <v>27</v>
      </c>
      <c r="D8" s="24">
        <v>216</v>
      </c>
      <c r="E8" s="24">
        <v>171</v>
      </c>
      <c r="F8" s="13">
        <f t="shared" ref="F8:F35" si="0">((E8*100)/D8)-100</f>
        <v>-20.833333333333329</v>
      </c>
      <c r="G8" s="1"/>
      <c r="H8" s="1"/>
      <c r="I8" s="1"/>
    </row>
    <row r="9" spans="1:12" x14ac:dyDescent="0.25">
      <c r="A9" s="8" t="s">
        <v>46</v>
      </c>
      <c r="B9" s="23">
        <v>398</v>
      </c>
      <c r="C9" s="23">
        <v>421</v>
      </c>
      <c r="D9" s="23">
        <v>1657</v>
      </c>
      <c r="E9" s="23">
        <v>1865</v>
      </c>
      <c r="F9" s="10">
        <f t="shared" si="0"/>
        <v>12.552806276403132</v>
      </c>
      <c r="G9" s="1"/>
      <c r="H9" s="1"/>
      <c r="I9" s="1"/>
    </row>
    <row r="10" spans="1:12" x14ac:dyDescent="0.25">
      <c r="A10" s="11" t="s">
        <v>47</v>
      </c>
      <c r="B10" s="24">
        <v>1339</v>
      </c>
      <c r="C10" s="24">
        <v>957</v>
      </c>
      <c r="D10" s="24">
        <v>8966</v>
      </c>
      <c r="E10" s="24">
        <v>9644</v>
      </c>
      <c r="F10" s="13">
        <f t="shared" si="0"/>
        <v>7.5619005130492951</v>
      </c>
      <c r="G10" s="1"/>
      <c r="H10" s="1"/>
      <c r="I10" s="1"/>
    </row>
    <row r="11" spans="1:12" x14ac:dyDescent="0.25">
      <c r="A11" s="8" t="s">
        <v>48</v>
      </c>
      <c r="B11" s="23">
        <v>167</v>
      </c>
      <c r="C11" s="23">
        <v>140</v>
      </c>
      <c r="D11" s="23">
        <v>694</v>
      </c>
      <c r="E11" s="23">
        <v>600</v>
      </c>
      <c r="F11" s="10">
        <f t="shared" si="0"/>
        <v>-13.544668587896254</v>
      </c>
      <c r="G11" s="1"/>
      <c r="H11" s="1"/>
      <c r="I11" s="1"/>
    </row>
    <row r="12" spans="1:12" x14ac:dyDescent="0.25">
      <c r="A12" s="11" t="s">
        <v>49</v>
      </c>
      <c r="B12" s="24">
        <v>2077</v>
      </c>
      <c r="C12" s="24">
        <v>1889</v>
      </c>
      <c r="D12" s="24">
        <v>10377</v>
      </c>
      <c r="E12" s="24">
        <v>9224</v>
      </c>
      <c r="F12" s="13">
        <f t="shared" si="0"/>
        <v>-11.111111111111114</v>
      </c>
      <c r="G12" s="1"/>
      <c r="H12" s="1"/>
      <c r="I12" s="1"/>
    </row>
    <row r="13" spans="1:12" x14ac:dyDescent="0.25">
      <c r="A13" s="8" t="s">
        <v>50</v>
      </c>
      <c r="B13" s="23">
        <v>275</v>
      </c>
      <c r="C13" s="23">
        <v>268</v>
      </c>
      <c r="D13" s="23">
        <v>978</v>
      </c>
      <c r="E13" s="23">
        <v>1126</v>
      </c>
      <c r="F13" s="10">
        <f t="shared" si="0"/>
        <v>15.13292433537832</v>
      </c>
      <c r="G13" s="1"/>
      <c r="H13" s="1"/>
      <c r="I13" s="1"/>
    </row>
    <row r="14" spans="1:12" x14ac:dyDescent="0.25">
      <c r="A14" s="11" t="s">
        <v>51</v>
      </c>
      <c r="B14" s="24">
        <v>26</v>
      </c>
      <c r="C14" s="24">
        <v>0</v>
      </c>
      <c r="D14" s="24">
        <v>1703</v>
      </c>
      <c r="E14" s="24">
        <v>948</v>
      </c>
      <c r="F14" s="13">
        <f t="shared" si="0"/>
        <v>-44.333529066353492</v>
      </c>
      <c r="G14" s="1"/>
      <c r="H14" s="1"/>
      <c r="I14" s="1"/>
    </row>
    <row r="15" spans="1:12" x14ac:dyDescent="0.25">
      <c r="A15" s="8" t="s">
        <v>52</v>
      </c>
      <c r="B15" s="23">
        <v>0</v>
      </c>
      <c r="C15" s="23">
        <v>0</v>
      </c>
      <c r="D15" s="23">
        <v>0</v>
      </c>
      <c r="E15" s="23">
        <v>0</v>
      </c>
      <c r="F15" s="18" t="e">
        <f t="shared" si="0"/>
        <v>#DIV/0!</v>
      </c>
      <c r="G15" s="1"/>
      <c r="H15" s="1"/>
      <c r="I15" s="1"/>
    </row>
    <row r="16" spans="1:12" x14ac:dyDescent="0.25">
      <c r="A16" s="11" t="s">
        <v>53</v>
      </c>
      <c r="B16" s="24">
        <v>128</v>
      </c>
      <c r="C16" s="24">
        <v>115</v>
      </c>
      <c r="D16" s="24">
        <v>659</v>
      </c>
      <c r="E16" s="24">
        <v>556</v>
      </c>
      <c r="F16" s="13">
        <f t="shared" si="0"/>
        <v>-15.62974203338392</v>
      </c>
      <c r="G16" s="1"/>
      <c r="H16" s="1"/>
      <c r="I16" s="1"/>
    </row>
    <row r="17" spans="1:9" x14ac:dyDescent="0.25">
      <c r="A17" s="8" t="s">
        <v>54</v>
      </c>
      <c r="B17" s="23">
        <v>409</v>
      </c>
      <c r="C17" s="23">
        <v>201</v>
      </c>
      <c r="D17" s="23">
        <v>2397</v>
      </c>
      <c r="E17" s="23">
        <v>2694</v>
      </c>
      <c r="F17" s="10">
        <f t="shared" si="0"/>
        <v>12.390488110137667</v>
      </c>
      <c r="G17" s="1"/>
      <c r="H17" s="1"/>
      <c r="I17" s="1"/>
    </row>
    <row r="18" spans="1:9" x14ac:dyDescent="0.25">
      <c r="A18" s="11" t="s">
        <v>55</v>
      </c>
      <c r="B18" s="24">
        <v>0</v>
      </c>
      <c r="C18" s="24">
        <v>9</v>
      </c>
      <c r="D18" s="24">
        <v>35</v>
      </c>
      <c r="E18" s="24">
        <v>40</v>
      </c>
      <c r="F18" s="13">
        <f t="shared" si="0"/>
        <v>14.285714285714292</v>
      </c>
      <c r="G18" s="1"/>
      <c r="H18" s="1"/>
      <c r="I18" s="1"/>
    </row>
    <row r="19" spans="1:9" x14ac:dyDescent="0.25">
      <c r="A19" s="8" t="s">
        <v>56</v>
      </c>
      <c r="B19" s="23">
        <v>33</v>
      </c>
      <c r="C19" s="23">
        <v>50</v>
      </c>
      <c r="D19" s="23">
        <v>237</v>
      </c>
      <c r="E19" s="23">
        <v>318</v>
      </c>
      <c r="F19" s="10">
        <f t="shared" si="0"/>
        <v>34.177215189873408</v>
      </c>
      <c r="G19" s="1"/>
      <c r="H19" s="1"/>
      <c r="I19" s="1"/>
    </row>
    <row r="20" spans="1:9" x14ac:dyDescent="0.25">
      <c r="A20" s="11" t="s">
        <v>57</v>
      </c>
      <c r="B20" s="24">
        <v>589</v>
      </c>
      <c r="C20" s="24">
        <v>485</v>
      </c>
      <c r="D20" s="24">
        <v>7286</v>
      </c>
      <c r="E20" s="24">
        <v>6666</v>
      </c>
      <c r="F20" s="13">
        <f t="shared" si="0"/>
        <v>-8.5094702168542398</v>
      </c>
      <c r="G20" s="1"/>
      <c r="H20" s="1"/>
      <c r="I20" s="1"/>
    </row>
    <row r="21" spans="1:9" x14ac:dyDescent="0.25">
      <c r="A21" s="8" t="s">
        <v>58</v>
      </c>
      <c r="B21" s="23">
        <v>232</v>
      </c>
      <c r="C21" s="23">
        <v>218</v>
      </c>
      <c r="D21" s="23">
        <v>1443</v>
      </c>
      <c r="E21" s="23">
        <v>1409</v>
      </c>
      <c r="F21" s="10">
        <f t="shared" si="0"/>
        <v>-2.3562023562023597</v>
      </c>
      <c r="G21" s="1"/>
      <c r="H21" s="1"/>
      <c r="I21" s="1"/>
    </row>
    <row r="22" spans="1:9" x14ac:dyDescent="0.25">
      <c r="A22" s="11" t="s">
        <v>59</v>
      </c>
      <c r="B22" s="24">
        <v>174</v>
      </c>
      <c r="C22" s="24">
        <v>0</v>
      </c>
      <c r="D22" s="24">
        <v>1888</v>
      </c>
      <c r="E22" s="24">
        <v>905</v>
      </c>
      <c r="F22" s="13">
        <f t="shared" si="0"/>
        <v>-52.065677966101696</v>
      </c>
      <c r="G22" s="1"/>
      <c r="H22" s="1"/>
      <c r="I22" s="1"/>
    </row>
    <row r="23" spans="1:9" x14ac:dyDescent="0.25">
      <c r="A23" s="8" t="s">
        <v>60</v>
      </c>
      <c r="B23" s="23">
        <v>168</v>
      </c>
      <c r="C23" s="23">
        <v>114</v>
      </c>
      <c r="D23" s="23">
        <v>448</v>
      </c>
      <c r="E23" s="23">
        <v>359</v>
      </c>
      <c r="F23" s="10">
        <f t="shared" si="0"/>
        <v>-19.866071428571431</v>
      </c>
      <c r="G23" s="1"/>
      <c r="H23" s="1"/>
      <c r="I23" s="1"/>
    </row>
    <row r="24" spans="1:9" x14ac:dyDescent="0.25">
      <c r="A24" s="11" t="s">
        <v>61</v>
      </c>
      <c r="B24" s="24">
        <v>185</v>
      </c>
      <c r="C24" s="24">
        <v>140</v>
      </c>
      <c r="D24" s="24">
        <v>1558</v>
      </c>
      <c r="E24" s="24">
        <v>1228</v>
      </c>
      <c r="F24" s="13">
        <f t="shared" si="0"/>
        <v>-21.181001283697043</v>
      </c>
      <c r="G24" s="1"/>
      <c r="H24" s="1"/>
      <c r="I24" s="1"/>
    </row>
    <row r="25" spans="1:9" x14ac:dyDescent="0.25">
      <c r="A25" s="8" t="s">
        <v>62</v>
      </c>
      <c r="B25" s="23">
        <v>0</v>
      </c>
      <c r="C25" s="23">
        <v>0</v>
      </c>
      <c r="D25" s="23">
        <v>0</v>
      </c>
      <c r="E25" s="23">
        <v>0</v>
      </c>
      <c r="F25" s="18" t="e">
        <f t="shared" si="0"/>
        <v>#DIV/0!</v>
      </c>
      <c r="G25" s="1"/>
      <c r="H25" s="1"/>
      <c r="I25" s="1"/>
    </row>
    <row r="26" spans="1:9" x14ac:dyDescent="0.25">
      <c r="A26" s="11" t="s">
        <v>63</v>
      </c>
      <c r="B26" s="24">
        <v>128</v>
      </c>
      <c r="C26" s="24">
        <v>235</v>
      </c>
      <c r="D26" s="24">
        <v>1006</v>
      </c>
      <c r="E26" s="24">
        <v>1132</v>
      </c>
      <c r="F26" s="13">
        <f t="shared" si="0"/>
        <v>12.524850894632209</v>
      </c>
      <c r="G26" s="1"/>
      <c r="H26" s="1"/>
      <c r="I26" s="1"/>
    </row>
    <row r="27" spans="1:9" x14ac:dyDescent="0.25">
      <c r="A27" s="8" t="s">
        <v>64</v>
      </c>
      <c r="B27" s="23">
        <v>1102</v>
      </c>
      <c r="C27" s="23">
        <v>1007</v>
      </c>
      <c r="D27" s="23">
        <v>10898</v>
      </c>
      <c r="E27" s="23">
        <v>13722</v>
      </c>
      <c r="F27" s="10">
        <f t="shared" si="0"/>
        <v>25.913011561754445</v>
      </c>
      <c r="G27" s="1"/>
      <c r="H27" s="1"/>
      <c r="I27" s="1"/>
    </row>
    <row r="28" spans="1:9" x14ac:dyDescent="0.25">
      <c r="A28" s="11" t="s">
        <v>65</v>
      </c>
      <c r="B28" s="24">
        <v>426</v>
      </c>
      <c r="C28" s="24">
        <v>238</v>
      </c>
      <c r="D28" s="24">
        <v>2265</v>
      </c>
      <c r="E28" s="24">
        <v>2222</v>
      </c>
      <c r="F28" s="13">
        <f t="shared" si="0"/>
        <v>-1.8984547461368635</v>
      </c>
      <c r="G28" s="1"/>
      <c r="H28" s="1"/>
      <c r="I28" s="1"/>
    </row>
    <row r="29" spans="1:9" x14ac:dyDescent="0.25">
      <c r="A29" s="8" t="s">
        <v>66</v>
      </c>
      <c r="B29" s="23">
        <v>749</v>
      </c>
      <c r="C29" s="23">
        <v>397</v>
      </c>
      <c r="D29" s="23">
        <v>6489</v>
      </c>
      <c r="E29" s="23">
        <v>4343</v>
      </c>
      <c r="F29" s="10">
        <f t="shared" si="0"/>
        <v>-33.07135151795346</v>
      </c>
      <c r="G29" s="1"/>
      <c r="H29" s="1"/>
      <c r="I29" s="1"/>
    </row>
    <row r="30" spans="1:9" x14ac:dyDescent="0.25">
      <c r="A30" s="11" t="s">
        <v>67</v>
      </c>
      <c r="B30" s="24">
        <v>0</v>
      </c>
      <c r="C30" s="24">
        <v>0</v>
      </c>
      <c r="D30" s="24">
        <v>0</v>
      </c>
      <c r="E30" s="24">
        <v>0</v>
      </c>
      <c r="F30" s="17" t="e">
        <f t="shared" si="0"/>
        <v>#DIV/0!</v>
      </c>
      <c r="G30" s="1"/>
      <c r="H30" s="1"/>
      <c r="I30" s="1"/>
    </row>
    <row r="31" spans="1:9" x14ac:dyDescent="0.25">
      <c r="A31" s="8" t="s">
        <v>68</v>
      </c>
      <c r="B31" s="23">
        <v>357</v>
      </c>
      <c r="C31" s="23">
        <v>342</v>
      </c>
      <c r="D31" s="23">
        <v>1686</v>
      </c>
      <c r="E31" s="23">
        <v>1708</v>
      </c>
      <c r="F31" s="10">
        <f t="shared" si="0"/>
        <v>1.3048635824436587</v>
      </c>
      <c r="G31" s="1"/>
      <c r="H31" s="1"/>
      <c r="I31" s="1"/>
    </row>
    <row r="32" spans="1:9" x14ac:dyDescent="0.25">
      <c r="A32" s="11" t="s">
        <v>69</v>
      </c>
      <c r="B32" s="24">
        <v>96</v>
      </c>
      <c r="C32" s="24">
        <v>138</v>
      </c>
      <c r="D32" s="24">
        <v>884</v>
      </c>
      <c r="E32" s="24">
        <v>997</v>
      </c>
      <c r="F32" s="13">
        <f t="shared" si="0"/>
        <v>12.782805429864254</v>
      </c>
      <c r="G32" s="1"/>
      <c r="H32" s="1"/>
      <c r="I32" s="1"/>
    </row>
    <row r="33" spans="1:9" x14ac:dyDescent="0.25">
      <c r="A33" s="8" t="s">
        <v>70</v>
      </c>
      <c r="B33" s="23">
        <v>8306</v>
      </c>
      <c r="C33" s="23">
        <v>8488</v>
      </c>
      <c r="D33" s="23">
        <v>44170</v>
      </c>
      <c r="E33" s="23">
        <v>42374</v>
      </c>
      <c r="F33" s="10">
        <f t="shared" si="0"/>
        <v>-4.0661082182476775</v>
      </c>
      <c r="G33" s="1"/>
      <c r="H33" s="1"/>
      <c r="I33" s="1"/>
    </row>
    <row r="34" spans="1:9" x14ac:dyDescent="0.25">
      <c r="A34" s="11" t="s">
        <v>71</v>
      </c>
      <c r="B34" s="24">
        <v>0</v>
      </c>
      <c r="C34" s="24">
        <v>0</v>
      </c>
      <c r="D34" s="24">
        <v>0</v>
      </c>
      <c r="E34" s="24">
        <v>0</v>
      </c>
      <c r="F34" s="17" t="e">
        <f t="shared" si="0"/>
        <v>#DIV/0!</v>
      </c>
      <c r="G34" s="1"/>
      <c r="H34" s="1"/>
      <c r="I34" s="1"/>
    </row>
    <row r="35" spans="1:9" x14ac:dyDescent="0.25">
      <c r="A35" s="14" t="s">
        <v>72</v>
      </c>
      <c r="B35" s="15">
        <f>SUM(B7:B34)</f>
        <v>21834</v>
      </c>
      <c r="C35" s="15">
        <f t="shared" ref="C35:E35" si="1">SUM(C7:C34)</f>
        <v>20154</v>
      </c>
      <c r="D35" s="15">
        <f t="shared" si="1"/>
        <v>133332</v>
      </c>
      <c r="E35" s="15">
        <f t="shared" si="1"/>
        <v>129336</v>
      </c>
      <c r="F35" s="16">
        <f t="shared" si="0"/>
        <v>-2.9970299702997067</v>
      </c>
      <c r="G35" s="1"/>
      <c r="H35" s="1"/>
      <c r="I35" s="1"/>
    </row>
    <row r="37" spans="1:9" x14ac:dyDescent="0.25">
      <c r="A37" s="42"/>
      <c r="B37" s="42">
        <f>E6</f>
        <v>2011</v>
      </c>
      <c r="C37" s="42">
        <f>D6</f>
        <v>2010</v>
      </c>
      <c r="D37" s="42"/>
      <c r="E37" s="42"/>
      <c r="F37" s="42">
        <f>B37</f>
        <v>2011</v>
      </c>
      <c r="G37" s="42">
        <f>C37</f>
        <v>2010</v>
      </c>
    </row>
    <row r="38" spans="1:9" x14ac:dyDescent="0.25">
      <c r="A38" s="42" t="str">
        <f>A7</f>
        <v>A CORUÑA</v>
      </c>
      <c r="B38" s="41">
        <f>E7</f>
        <v>25085</v>
      </c>
      <c r="C38" s="41">
        <f>D7</f>
        <v>25392</v>
      </c>
      <c r="D38" s="41">
        <f>_xlfn.RANK.EQ(B38,$B$38:$B$65)+COUNTIF($B$38:$B$65,B38)-1</f>
        <v>2</v>
      </c>
      <c r="E38" s="42" t="str">
        <f t="shared" ref="E38:E65" si="2">INDEX($A$38:$B$65,MATCH(ROW()-37,$D$38:$D$65,0),1)</f>
        <v>VIGO</v>
      </c>
      <c r="F38" s="42">
        <f>LOOKUP(E38,$A$38:$A$65,$B$38:$B$65)</f>
        <v>42374</v>
      </c>
      <c r="G38" s="42">
        <f>LOOKUP(E38,$A$38:$A$65,$C$38:$C$65)</f>
        <v>44170</v>
      </c>
    </row>
    <row r="39" spans="1:9" x14ac:dyDescent="0.25">
      <c r="A39" s="42" t="str">
        <f t="shared" ref="A39:A65" si="3">A8</f>
        <v>ALICANTE</v>
      </c>
      <c r="B39" s="41">
        <f t="shared" ref="B39:B65" si="4">E8</f>
        <v>171</v>
      </c>
      <c r="C39" s="41">
        <f t="shared" ref="C39:C65" si="5">D8</f>
        <v>216</v>
      </c>
      <c r="D39" s="41">
        <f t="shared" ref="D39:D65" si="6">_xlfn.RANK.EQ(B39,$B$38:$B$65)+COUNTIF($B$38:$B$65,B39)-1</f>
        <v>23</v>
      </c>
      <c r="E39" s="42" t="str">
        <f t="shared" si="2"/>
        <v>A CORUÑA</v>
      </c>
      <c r="F39" s="42">
        <f t="shared" ref="F39:F54" si="7">LOOKUP(E39,$A$38:$A$65,$B$38:$B$65)</f>
        <v>25085</v>
      </c>
      <c r="G39" s="42">
        <f t="shared" ref="G39:G65" si="8">LOOKUP(E39,$A$38:$A$65,$C$38:$C$65)</f>
        <v>25392</v>
      </c>
    </row>
    <row r="40" spans="1:9" x14ac:dyDescent="0.25">
      <c r="A40" s="42" t="str">
        <f t="shared" si="3"/>
        <v>ALMERIA</v>
      </c>
      <c r="B40" s="41">
        <f t="shared" si="4"/>
        <v>1865</v>
      </c>
      <c r="C40" s="41">
        <f t="shared" si="5"/>
        <v>1657</v>
      </c>
      <c r="D40" s="41">
        <f t="shared" si="6"/>
        <v>10</v>
      </c>
      <c r="E40" s="42" t="str">
        <f t="shared" si="2"/>
        <v>PASAIA</v>
      </c>
      <c r="F40" s="42">
        <f t="shared" si="7"/>
        <v>13722</v>
      </c>
      <c r="G40" s="42">
        <f t="shared" si="8"/>
        <v>10898</v>
      </c>
    </row>
    <row r="41" spans="1:9" x14ac:dyDescent="0.25">
      <c r="A41" s="42" t="str">
        <f t="shared" si="3"/>
        <v>AVILES</v>
      </c>
      <c r="B41" s="41">
        <f t="shared" si="4"/>
        <v>9644</v>
      </c>
      <c r="C41" s="41">
        <f t="shared" si="5"/>
        <v>8966</v>
      </c>
      <c r="D41" s="41">
        <f t="shared" si="6"/>
        <v>4</v>
      </c>
      <c r="E41" s="42" t="str">
        <f t="shared" si="2"/>
        <v>AVILES</v>
      </c>
      <c r="F41" s="42">
        <f t="shared" si="7"/>
        <v>9644</v>
      </c>
      <c r="G41" s="42">
        <f t="shared" si="8"/>
        <v>8966</v>
      </c>
    </row>
    <row r="42" spans="1:9" x14ac:dyDescent="0.25">
      <c r="A42" s="42" t="str">
        <f t="shared" si="3"/>
        <v>BAHIA DE ALGECIRAS</v>
      </c>
      <c r="B42" s="41">
        <f t="shared" si="4"/>
        <v>600</v>
      </c>
      <c r="C42" s="41">
        <f t="shared" si="5"/>
        <v>694</v>
      </c>
      <c r="D42" s="41">
        <f t="shared" si="6"/>
        <v>19</v>
      </c>
      <c r="E42" s="42" t="str">
        <f t="shared" si="2"/>
        <v>BAHIA DE CADIZ</v>
      </c>
      <c r="F42" s="42">
        <f t="shared" si="7"/>
        <v>9224</v>
      </c>
      <c r="G42" s="42">
        <f t="shared" si="8"/>
        <v>10377</v>
      </c>
    </row>
    <row r="43" spans="1:9" x14ac:dyDescent="0.25">
      <c r="A43" s="42" t="str">
        <f t="shared" si="3"/>
        <v>BAHIA DE CADIZ</v>
      </c>
      <c r="B43" s="41">
        <f t="shared" si="4"/>
        <v>9224</v>
      </c>
      <c r="C43" s="41">
        <f t="shared" si="5"/>
        <v>10377</v>
      </c>
      <c r="D43" s="41">
        <f t="shared" si="6"/>
        <v>5</v>
      </c>
      <c r="E43" s="42" t="str">
        <f t="shared" si="2"/>
        <v>GIJON</v>
      </c>
      <c r="F43" s="42">
        <f t="shared" si="7"/>
        <v>6666</v>
      </c>
      <c r="G43" s="42">
        <f t="shared" si="8"/>
        <v>7286</v>
      </c>
    </row>
    <row r="44" spans="1:9" x14ac:dyDescent="0.25">
      <c r="A44" s="42" t="str">
        <f t="shared" si="3"/>
        <v>BALEARES</v>
      </c>
      <c r="B44" s="41">
        <f t="shared" si="4"/>
        <v>1126</v>
      </c>
      <c r="C44" s="41">
        <f t="shared" si="5"/>
        <v>978</v>
      </c>
      <c r="D44" s="41">
        <f t="shared" si="6"/>
        <v>15</v>
      </c>
      <c r="E44" s="42" t="str">
        <f t="shared" si="2"/>
        <v>SANTANDER</v>
      </c>
      <c r="F44" s="42">
        <f t="shared" si="7"/>
        <v>4343</v>
      </c>
      <c r="G44" s="42">
        <f t="shared" si="8"/>
        <v>6489</v>
      </c>
    </row>
    <row r="45" spans="1:9" x14ac:dyDescent="0.25">
      <c r="A45" s="42" t="str">
        <f t="shared" si="3"/>
        <v>BARCELONA</v>
      </c>
      <c r="B45" s="41">
        <f t="shared" si="4"/>
        <v>948</v>
      </c>
      <c r="C45" s="41">
        <f t="shared" si="5"/>
        <v>1703</v>
      </c>
      <c r="D45" s="41">
        <f t="shared" si="6"/>
        <v>17</v>
      </c>
      <c r="E45" s="42" t="str">
        <f t="shared" si="2"/>
        <v>CASTELLON</v>
      </c>
      <c r="F45" s="42">
        <f t="shared" si="7"/>
        <v>2694</v>
      </c>
      <c r="G45" s="42">
        <f t="shared" si="8"/>
        <v>2397</v>
      </c>
    </row>
    <row r="46" spans="1:9" x14ac:dyDescent="0.25">
      <c r="A46" s="42" t="str">
        <f t="shared" si="3"/>
        <v>BILBAO</v>
      </c>
      <c r="B46" s="41">
        <f t="shared" si="4"/>
        <v>0</v>
      </c>
      <c r="C46" s="41">
        <f t="shared" si="5"/>
        <v>0</v>
      </c>
      <c r="D46" s="41">
        <f t="shared" si="6"/>
        <v>28</v>
      </c>
      <c r="E46" s="42" t="str">
        <f t="shared" si="2"/>
        <v>SANTA CRUZ DE TENERIFE</v>
      </c>
      <c r="F46" s="42">
        <f t="shared" si="7"/>
        <v>2222</v>
      </c>
      <c r="G46" s="42">
        <f t="shared" si="8"/>
        <v>2265</v>
      </c>
    </row>
    <row r="47" spans="1:9" x14ac:dyDescent="0.25">
      <c r="A47" s="42" t="str">
        <f t="shared" si="3"/>
        <v>CARTAGENA</v>
      </c>
      <c r="B47" s="41">
        <f t="shared" si="4"/>
        <v>556</v>
      </c>
      <c r="C47" s="41">
        <f t="shared" si="5"/>
        <v>659</v>
      </c>
      <c r="D47" s="41">
        <f t="shared" si="6"/>
        <v>20</v>
      </c>
      <c r="E47" s="42" t="str">
        <f t="shared" si="2"/>
        <v>ALMERIA</v>
      </c>
      <c r="F47" s="42">
        <f t="shared" si="7"/>
        <v>1865</v>
      </c>
      <c r="G47" s="42">
        <f t="shared" si="8"/>
        <v>1657</v>
      </c>
    </row>
    <row r="48" spans="1:9" x14ac:dyDescent="0.25">
      <c r="A48" s="42" t="str">
        <f t="shared" si="3"/>
        <v>CASTELLON</v>
      </c>
      <c r="B48" s="41">
        <f t="shared" si="4"/>
        <v>2694</v>
      </c>
      <c r="C48" s="41">
        <f t="shared" si="5"/>
        <v>2397</v>
      </c>
      <c r="D48" s="41">
        <f t="shared" si="6"/>
        <v>8</v>
      </c>
      <c r="E48" s="42" t="str">
        <f t="shared" si="2"/>
        <v>TARRAGONA</v>
      </c>
      <c r="F48" s="42">
        <f t="shared" si="7"/>
        <v>1708</v>
      </c>
      <c r="G48" s="42">
        <f t="shared" si="8"/>
        <v>1686</v>
      </c>
    </row>
    <row r="49" spans="1:7" x14ac:dyDescent="0.25">
      <c r="A49" s="42" t="str">
        <f t="shared" si="3"/>
        <v>CEUTA</v>
      </c>
      <c r="B49" s="41">
        <f t="shared" si="4"/>
        <v>40</v>
      </c>
      <c r="C49" s="41">
        <f t="shared" si="5"/>
        <v>35</v>
      </c>
      <c r="D49" s="41">
        <f t="shared" si="6"/>
        <v>24</v>
      </c>
      <c r="E49" s="42" t="str">
        <f t="shared" si="2"/>
        <v>HUELVA</v>
      </c>
      <c r="F49" s="42">
        <f t="shared" si="7"/>
        <v>1409</v>
      </c>
      <c r="G49" s="42">
        <f t="shared" si="8"/>
        <v>1443</v>
      </c>
    </row>
    <row r="50" spans="1:7" x14ac:dyDescent="0.25">
      <c r="A50" s="42" t="str">
        <f t="shared" si="3"/>
        <v>FERROL-SAN CIBRAO</v>
      </c>
      <c r="B50" s="41">
        <f t="shared" si="4"/>
        <v>318</v>
      </c>
      <c r="C50" s="41">
        <f t="shared" si="5"/>
        <v>237</v>
      </c>
      <c r="D50" s="41">
        <f t="shared" si="6"/>
        <v>22</v>
      </c>
      <c r="E50" s="42" t="str">
        <f t="shared" si="2"/>
        <v>MARIN Y RIA DE PONTEVEDRA</v>
      </c>
      <c r="F50" s="42">
        <f t="shared" si="7"/>
        <v>1228</v>
      </c>
      <c r="G50" s="42">
        <f t="shared" si="8"/>
        <v>1558</v>
      </c>
    </row>
    <row r="51" spans="1:7" x14ac:dyDescent="0.25">
      <c r="A51" s="42" t="str">
        <f t="shared" si="3"/>
        <v>GIJON</v>
      </c>
      <c r="B51" s="41">
        <f t="shared" si="4"/>
        <v>6666</v>
      </c>
      <c r="C51" s="41">
        <f t="shared" si="5"/>
        <v>7286</v>
      </c>
      <c r="D51" s="41">
        <f t="shared" si="6"/>
        <v>6</v>
      </c>
      <c r="E51" s="42" t="str">
        <f t="shared" si="2"/>
        <v>MOTRIL</v>
      </c>
      <c r="F51" s="42">
        <f t="shared" si="7"/>
        <v>1132</v>
      </c>
      <c r="G51" s="42">
        <f t="shared" si="8"/>
        <v>1006</v>
      </c>
    </row>
    <row r="52" spans="1:7" x14ac:dyDescent="0.25">
      <c r="A52" s="42" t="str">
        <f t="shared" si="3"/>
        <v>HUELVA</v>
      </c>
      <c r="B52" s="41">
        <f t="shared" si="4"/>
        <v>1409</v>
      </c>
      <c r="C52" s="41">
        <f t="shared" si="5"/>
        <v>1443</v>
      </c>
      <c r="D52" s="41">
        <f t="shared" si="6"/>
        <v>12</v>
      </c>
      <c r="E52" s="42" t="str">
        <f t="shared" si="2"/>
        <v>BALEARES</v>
      </c>
      <c r="F52" s="42">
        <f t="shared" si="7"/>
        <v>1126</v>
      </c>
      <c r="G52" s="42">
        <f t="shared" si="8"/>
        <v>978</v>
      </c>
    </row>
    <row r="53" spans="1:7" x14ac:dyDescent="0.25">
      <c r="A53" s="42" t="str">
        <f t="shared" si="3"/>
        <v>LAS PALMAS</v>
      </c>
      <c r="B53" s="41">
        <f t="shared" si="4"/>
        <v>905</v>
      </c>
      <c r="C53" s="41">
        <f t="shared" si="5"/>
        <v>1888</v>
      </c>
      <c r="D53" s="41">
        <f t="shared" si="6"/>
        <v>18</v>
      </c>
      <c r="E53" s="42" t="str">
        <f t="shared" si="2"/>
        <v>VALENCIA</v>
      </c>
      <c r="F53" s="42">
        <f t="shared" si="7"/>
        <v>997</v>
      </c>
      <c r="G53" s="42">
        <f t="shared" si="8"/>
        <v>884</v>
      </c>
    </row>
    <row r="54" spans="1:7" x14ac:dyDescent="0.25">
      <c r="A54" s="42" t="str">
        <f t="shared" si="3"/>
        <v>MALAGA</v>
      </c>
      <c r="B54" s="41">
        <f t="shared" si="4"/>
        <v>359</v>
      </c>
      <c r="C54" s="41">
        <f t="shared" si="5"/>
        <v>448</v>
      </c>
      <c r="D54" s="41">
        <f t="shared" si="6"/>
        <v>21</v>
      </c>
      <c r="E54" s="42" t="str">
        <f t="shared" si="2"/>
        <v>BARCELONA</v>
      </c>
      <c r="F54" s="42">
        <f t="shared" si="7"/>
        <v>948</v>
      </c>
      <c r="G54" s="42">
        <f t="shared" si="8"/>
        <v>1703</v>
      </c>
    </row>
    <row r="55" spans="1:7" x14ac:dyDescent="0.25">
      <c r="A55" s="42" t="str">
        <f t="shared" si="3"/>
        <v>MARIN Y RIA DE PONTEVEDRA</v>
      </c>
      <c r="B55" s="41">
        <f t="shared" si="4"/>
        <v>1228</v>
      </c>
      <c r="C55" s="41">
        <f t="shared" si="5"/>
        <v>1558</v>
      </c>
      <c r="D55" s="41">
        <f t="shared" si="6"/>
        <v>13</v>
      </c>
      <c r="E55" s="42" t="str">
        <f t="shared" si="2"/>
        <v>LAS PALMAS</v>
      </c>
      <c r="F55" s="42">
        <f t="shared" ref="F55:F65" si="9">LOOKUP(E55,$A$38:$A$65,$B$38:$B$65)</f>
        <v>905</v>
      </c>
      <c r="G55" s="42">
        <f t="shared" si="8"/>
        <v>1888</v>
      </c>
    </row>
    <row r="56" spans="1:7" x14ac:dyDescent="0.25">
      <c r="A56" s="42" t="str">
        <f t="shared" si="3"/>
        <v>MELILLA</v>
      </c>
      <c r="B56" s="41">
        <f t="shared" si="4"/>
        <v>0</v>
      </c>
      <c r="C56" s="41">
        <f t="shared" si="5"/>
        <v>0</v>
      </c>
      <c r="D56" s="41">
        <f t="shared" si="6"/>
        <v>28</v>
      </c>
      <c r="E56" s="42" t="str">
        <f t="shared" si="2"/>
        <v>BAHIA DE ALGECIRAS</v>
      </c>
      <c r="F56" s="42">
        <f t="shared" si="9"/>
        <v>600</v>
      </c>
      <c r="G56" s="42">
        <f t="shared" si="8"/>
        <v>694</v>
      </c>
    </row>
    <row r="57" spans="1:7" x14ac:dyDescent="0.25">
      <c r="A57" s="42" t="str">
        <f t="shared" si="3"/>
        <v>MOTRIL</v>
      </c>
      <c r="B57" s="41">
        <f t="shared" si="4"/>
        <v>1132</v>
      </c>
      <c r="C57" s="41">
        <f t="shared" si="5"/>
        <v>1006</v>
      </c>
      <c r="D57" s="41">
        <f t="shared" si="6"/>
        <v>14</v>
      </c>
      <c r="E57" s="42" t="str">
        <f t="shared" si="2"/>
        <v>CARTAGENA</v>
      </c>
      <c r="F57" s="42">
        <f t="shared" si="9"/>
        <v>556</v>
      </c>
      <c r="G57" s="42">
        <f t="shared" si="8"/>
        <v>659</v>
      </c>
    </row>
    <row r="58" spans="1:7" x14ac:dyDescent="0.25">
      <c r="A58" s="42" t="str">
        <f t="shared" si="3"/>
        <v>PASAIA</v>
      </c>
      <c r="B58" s="41">
        <f t="shared" si="4"/>
        <v>13722</v>
      </c>
      <c r="C58" s="41">
        <f t="shared" si="5"/>
        <v>10898</v>
      </c>
      <c r="D58" s="41">
        <f t="shared" si="6"/>
        <v>3</v>
      </c>
      <c r="E58" s="42" t="str">
        <f t="shared" si="2"/>
        <v>MALAGA</v>
      </c>
      <c r="F58" s="42">
        <f t="shared" si="9"/>
        <v>359</v>
      </c>
      <c r="G58" s="42">
        <f t="shared" si="8"/>
        <v>448</v>
      </c>
    </row>
    <row r="59" spans="1:7" x14ac:dyDescent="0.25">
      <c r="A59" s="42" t="str">
        <f t="shared" si="3"/>
        <v>SANTA CRUZ DE TENERIFE</v>
      </c>
      <c r="B59" s="41">
        <f t="shared" si="4"/>
        <v>2222</v>
      </c>
      <c r="C59" s="41">
        <f t="shared" si="5"/>
        <v>2265</v>
      </c>
      <c r="D59" s="41">
        <f t="shared" si="6"/>
        <v>9</v>
      </c>
      <c r="E59" s="42" t="str">
        <f t="shared" si="2"/>
        <v>FERROL-SAN CIBRAO</v>
      </c>
      <c r="F59" s="42">
        <f t="shared" si="9"/>
        <v>318</v>
      </c>
      <c r="G59" s="42">
        <f t="shared" si="8"/>
        <v>237</v>
      </c>
    </row>
    <row r="60" spans="1:7" x14ac:dyDescent="0.25">
      <c r="A60" s="42" t="str">
        <f t="shared" si="3"/>
        <v>SANTANDER</v>
      </c>
      <c r="B60" s="41">
        <f t="shared" si="4"/>
        <v>4343</v>
      </c>
      <c r="C60" s="41">
        <f t="shared" si="5"/>
        <v>6489</v>
      </c>
      <c r="D60" s="41">
        <f t="shared" si="6"/>
        <v>7</v>
      </c>
      <c r="E60" s="42" t="str">
        <f t="shared" si="2"/>
        <v>ALICANTE</v>
      </c>
      <c r="F60" s="42">
        <f t="shared" si="9"/>
        <v>171</v>
      </c>
      <c r="G60" s="42">
        <f t="shared" si="8"/>
        <v>216</v>
      </c>
    </row>
    <row r="61" spans="1:7" x14ac:dyDescent="0.25">
      <c r="A61" s="42" t="str">
        <f t="shared" si="3"/>
        <v>SEVILLA</v>
      </c>
      <c r="B61" s="41">
        <f t="shared" si="4"/>
        <v>0</v>
      </c>
      <c r="C61" s="41">
        <f t="shared" si="5"/>
        <v>0</v>
      </c>
      <c r="D61" s="41">
        <f t="shared" si="6"/>
        <v>28</v>
      </c>
      <c r="E61" s="42" t="str">
        <f t="shared" si="2"/>
        <v>CEUTA</v>
      </c>
      <c r="F61" s="42">
        <f t="shared" si="9"/>
        <v>40</v>
      </c>
      <c r="G61" s="42">
        <f t="shared" si="8"/>
        <v>35</v>
      </c>
    </row>
    <row r="62" spans="1:7" x14ac:dyDescent="0.25">
      <c r="A62" s="42" t="str">
        <f t="shared" si="3"/>
        <v>TARRAGONA</v>
      </c>
      <c r="B62" s="41">
        <f t="shared" si="4"/>
        <v>1708</v>
      </c>
      <c r="C62" s="41">
        <f t="shared" si="5"/>
        <v>1686</v>
      </c>
      <c r="D62" s="41">
        <f t="shared" si="6"/>
        <v>11</v>
      </c>
      <c r="E62" s="42" t="e">
        <f t="shared" si="2"/>
        <v>#N/A</v>
      </c>
      <c r="F62" s="42" t="e">
        <f t="shared" si="9"/>
        <v>#N/A</v>
      </c>
      <c r="G62" s="42" t="e">
        <f t="shared" si="8"/>
        <v>#N/A</v>
      </c>
    </row>
    <row r="63" spans="1:7" x14ac:dyDescent="0.25">
      <c r="A63" s="42" t="str">
        <f t="shared" si="3"/>
        <v>VALENCIA</v>
      </c>
      <c r="B63" s="41">
        <f t="shared" si="4"/>
        <v>997</v>
      </c>
      <c r="C63" s="41">
        <f t="shared" si="5"/>
        <v>884</v>
      </c>
      <c r="D63" s="41">
        <f t="shared" si="6"/>
        <v>16</v>
      </c>
      <c r="E63" s="42" t="e">
        <f t="shared" si="2"/>
        <v>#N/A</v>
      </c>
      <c r="F63" s="42" t="e">
        <f t="shared" si="9"/>
        <v>#N/A</v>
      </c>
      <c r="G63" s="42" t="e">
        <f t="shared" si="8"/>
        <v>#N/A</v>
      </c>
    </row>
    <row r="64" spans="1:7" x14ac:dyDescent="0.25">
      <c r="A64" s="42" t="str">
        <f t="shared" si="3"/>
        <v>VIGO</v>
      </c>
      <c r="B64" s="41">
        <f t="shared" si="4"/>
        <v>42374</v>
      </c>
      <c r="C64" s="41">
        <f t="shared" si="5"/>
        <v>44170</v>
      </c>
      <c r="D64" s="41">
        <f t="shared" si="6"/>
        <v>1</v>
      </c>
      <c r="E64" s="42" t="e">
        <f t="shared" si="2"/>
        <v>#N/A</v>
      </c>
      <c r="F64" s="42" t="e">
        <f t="shared" si="9"/>
        <v>#N/A</v>
      </c>
      <c r="G64" s="42" t="e">
        <f t="shared" si="8"/>
        <v>#N/A</v>
      </c>
    </row>
    <row r="65" spans="1:7" x14ac:dyDescent="0.25">
      <c r="A65" s="42" t="str">
        <f t="shared" si="3"/>
        <v>VILAGARCIA</v>
      </c>
      <c r="B65" s="41">
        <f t="shared" si="4"/>
        <v>0</v>
      </c>
      <c r="C65" s="41">
        <f t="shared" si="5"/>
        <v>0</v>
      </c>
      <c r="D65" s="41">
        <f t="shared" si="6"/>
        <v>28</v>
      </c>
      <c r="E65" s="42" t="str">
        <f t="shared" si="2"/>
        <v>BILBAO</v>
      </c>
      <c r="F65" s="42">
        <f t="shared" si="9"/>
        <v>0</v>
      </c>
      <c r="G65" s="42">
        <f t="shared" si="8"/>
        <v>0</v>
      </c>
    </row>
    <row r="67" spans="1:7" x14ac:dyDescent="0.25">
      <c r="A67" s="4"/>
      <c r="B67" s="5"/>
      <c r="C67" s="5"/>
      <c r="D67" s="5"/>
      <c r="E67" s="5"/>
      <c r="F67" s="6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D7" sqref="D7:E34"/>
    </sheetView>
  </sheetViews>
  <sheetFormatPr baseColWidth="10" defaultRowHeight="15" x14ac:dyDescent="0.25"/>
  <cols>
    <col min="1" max="1" width="21.28515625" bestFit="1" customWidth="1"/>
    <col min="2" max="4" width="11.5703125" bestFit="1" customWidth="1"/>
    <col min="6" max="6" width="8" bestFit="1" customWidth="1"/>
    <col min="7" max="7" width="11.5703125" bestFit="1" customWidth="1"/>
  </cols>
  <sheetData>
    <row r="1" spans="1:12" s="2" customFormat="1" ht="22.5" customHeight="1" x14ac:dyDescent="0.35">
      <c r="F1" s="3" t="s">
        <v>81</v>
      </c>
    </row>
    <row r="2" spans="1:12" s="2" customFormat="1" ht="21" x14ac:dyDescent="0.35"/>
    <row r="5" spans="1:12" x14ac:dyDescent="0.25">
      <c r="A5" s="51" t="s">
        <v>73</v>
      </c>
      <c r="B5" s="49" t="str">
        <f>'Resumen general'!D6</f>
        <v>Mes Julio</v>
      </c>
      <c r="C5" s="50"/>
      <c r="D5" s="49" t="str">
        <f>'Resumen general'!F6</f>
        <v>Acumulado desde Enero</v>
      </c>
      <c r="E5" s="50"/>
      <c r="F5" s="50"/>
      <c r="L5" s="39">
        <f>'Resumen general'!I4</f>
        <v>40805</v>
      </c>
    </row>
    <row r="6" spans="1:12" x14ac:dyDescent="0.25">
      <c r="A6" s="52"/>
      <c r="B6" s="7">
        <f>'Resumen general'!D7</f>
        <v>2010</v>
      </c>
      <c r="C6" s="7">
        <f>'Resumen general'!E7</f>
        <v>2011</v>
      </c>
      <c r="D6" s="7">
        <f>'Resumen general'!F7</f>
        <v>2010</v>
      </c>
      <c r="E6" s="7">
        <f>'Resumen general'!G7</f>
        <v>2011</v>
      </c>
      <c r="F6" s="7" t="s">
        <v>43</v>
      </c>
    </row>
    <row r="7" spans="1:12" x14ac:dyDescent="0.25">
      <c r="A7" s="8" t="s">
        <v>44</v>
      </c>
      <c r="B7" s="25">
        <v>5723</v>
      </c>
      <c r="C7" s="25">
        <v>3522</v>
      </c>
      <c r="D7" s="25">
        <v>38816</v>
      </c>
      <c r="E7" s="25">
        <v>33422</v>
      </c>
      <c r="F7" s="10">
        <f>((E7*100)/D7)-100</f>
        <v>-13.896331409727949</v>
      </c>
      <c r="G7" s="1"/>
      <c r="H7" s="1"/>
      <c r="I7" s="1"/>
    </row>
    <row r="8" spans="1:12" x14ac:dyDescent="0.25">
      <c r="A8" s="11" t="s">
        <v>45</v>
      </c>
      <c r="B8" s="26">
        <v>1199</v>
      </c>
      <c r="C8" s="26">
        <v>1568</v>
      </c>
      <c r="D8" s="26">
        <v>7723</v>
      </c>
      <c r="E8" s="26">
        <v>5743</v>
      </c>
      <c r="F8" s="13">
        <f t="shared" ref="F8:F35" si="0">((E8*100)/D8)-100</f>
        <v>-25.637705554836202</v>
      </c>
      <c r="G8" s="1"/>
      <c r="H8" s="1"/>
      <c r="I8" s="1"/>
    </row>
    <row r="9" spans="1:12" x14ac:dyDescent="0.25">
      <c r="A9" s="8" t="s">
        <v>46</v>
      </c>
      <c r="B9" s="25">
        <v>20136</v>
      </c>
      <c r="C9" s="25">
        <v>13926</v>
      </c>
      <c r="D9" s="25">
        <v>58103</v>
      </c>
      <c r="E9" s="25">
        <v>48454</v>
      </c>
      <c r="F9" s="10">
        <f t="shared" si="0"/>
        <v>-16.606715660120827</v>
      </c>
      <c r="G9" s="1"/>
      <c r="H9" s="1"/>
      <c r="I9" s="1"/>
    </row>
    <row r="10" spans="1:12" x14ac:dyDescent="0.25">
      <c r="A10" s="11" t="s">
        <v>47</v>
      </c>
      <c r="B10" s="26">
        <v>3124</v>
      </c>
      <c r="C10" s="26">
        <v>2979</v>
      </c>
      <c r="D10" s="26">
        <v>22467</v>
      </c>
      <c r="E10" s="26">
        <v>21948</v>
      </c>
      <c r="F10" s="13">
        <f t="shared" si="0"/>
        <v>-2.3100547469622086</v>
      </c>
      <c r="G10" s="1"/>
      <c r="H10" s="1"/>
      <c r="I10" s="1"/>
    </row>
    <row r="11" spans="1:12" x14ac:dyDescent="0.25">
      <c r="A11" s="8" t="s">
        <v>48</v>
      </c>
      <c r="B11" s="25">
        <v>268690</v>
      </c>
      <c r="C11" s="25">
        <v>339834</v>
      </c>
      <c r="D11" s="25">
        <v>1501014</v>
      </c>
      <c r="E11" s="25">
        <v>1961601</v>
      </c>
      <c r="F11" s="10">
        <f t="shared" si="0"/>
        <v>30.685056901534551</v>
      </c>
      <c r="G11" s="1"/>
      <c r="H11" s="1"/>
      <c r="I11" s="1"/>
    </row>
    <row r="12" spans="1:12" x14ac:dyDescent="0.25">
      <c r="A12" s="11" t="s">
        <v>49</v>
      </c>
      <c r="B12" s="26">
        <v>16390</v>
      </c>
      <c r="C12" s="26">
        <v>15319</v>
      </c>
      <c r="D12" s="26">
        <v>58282</v>
      </c>
      <c r="E12" s="26">
        <v>63002</v>
      </c>
      <c r="F12" s="13">
        <f t="shared" si="0"/>
        <v>8.0985553000926558</v>
      </c>
      <c r="G12" s="1"/>
      <c r="H12" s="1"/>
      <c r="I12" s="1"/>
    </row>
    <row r="13" spans="1:12" x14ac:dyDescent="0.25">
      <c r="A13" s="8" t="s">
        <v>50</v>
      </c>
      <c r="B13" s="25">
        <v>24043</v>
      </c>
      <c r="C13" s="25">
        <v>30860</v>
      </c>
      <c r="D13" s="25">
        <v>79413</v>
      </c>
      <c r="E13" s="25">
        <v>139945</v>
      </c>
      <c r="F13" s="10">
        <f t="shared" si="0"/>
        <v>76.224295770213956</v>
      </c>
      <c r="G13" s="1"/>
      <c r="H13" s="1"/>
      <c r="I13" s="1"/>
    </row>
    <row r="14" spans="1:12" x14ac:dyDescent="0.25">
      <c r="A14" s="11" t="s">
        <v>51</v>
      </c>
      <c r="B14" s="26">
        <v>61148</v>
      </c>
      <c r="C14" s="26">
        <v>102934</v>
      </c>
      <c r="D14" s="26">
        <v>517543</v>
      </c>
      <c r="E14" s="26">
        <v>622353</v>
      </c>
      <c r="F14" s="13">
        <f t="shared" si="0"/>
        <v>20.251457366827495</v>
      </c>
      <c r="G14" s="1"/>
      <c r="H14" s="1"/>
      <c r="I14" s="1"/>
    </row>
    <row r="15" spans="1:12" x14ac:dyDescent="0.25">
      <c r="A15" s="8" t="s">
        <v>52</v>
      </c>
      <c r="B15" s="25">
        <v>11570</v>
      </c>
      <c r="C15" s="25">
        <v>10235</v>
      </c>
      <c r="D15" s="25">
        <v>80033</v>
      </c>
      <c r="E15" s="25">
        <v>80375</v>
      </c>
      <c r="F15" s="10">
        <f t="shared" si="0"/>
        <v>0.42732372896180948</v>
      </c>
      <c r="G15" s="1"/>
      <c r="H15" s="1"/>
      <c r="I15" s="1"/>
    </row>
    <row r="16" spans="1:12" x14ac:dyDescent="0.25">
      <c r="A16" s="11" t="s">
        <v>53</v>
      </c>
      <c r="B16" s="26">
        <v>2641</v>
      </c>
      <c r="C16" s="26">
        <v>6651</v>
      </c>
      <c r="D16" s="26">
        <v>32205</v>
      </c>
      <c r="E16" s="26">
        <v>35939</v>
      </c>
      <c r="F16" s="13">
        <f t="shared" si="0"/>
        <v>11.59447290793355</v>
      </c>
      <c r="G16" s="1"/>
      <c r="H16" s="1"/>
      <c r="I16" s="1"/>
    </row>
    <row r="17" spans="1:9" x14ac:dyDescent="0.25">
      <c r="A17" s="8" t="s">
        <v>54</v>
      </c>
      <c r="B17" s="25">
        <v>3951</v>
      </c>
      <c r="C17" s="25">
        <v>3622</v>
      </c>
      <c r="D17" s="25">
        <v>19386</v>
      </c>
      <c r="E17" s="25">
        <v>19677</v>
      </c>
      <c r="F17" s="10">
        <f t="shared" si="0"/>
        <v>1.5010832559579086</v>
      </c>
      <c r="G17" s="1"/>
      <c r="H17" s="1"/>
      <c r="I17" s="1"/>
    </row>
    <row r="18" spans="1:9" x14ac:dyDescent="0.25">
      <c r="A18" s="11" t="s">
        <v>55</v>
      </c>
      <c r="B18" s="26">
        <v>56711</v>
      </c>
      <c r="C18" s="26">
        <v>68957</v>
      </c>
      <c r="D18" s="26">
        <v>378064</v>
      </c>
      <c r="E18" s="26">
        <v>436364</v>
      </c>
      <c r="F18" s="13">
        <f t="shared" si="0"/>
        <v>15.420669516272383</v>
      </c>
      <c r="G18" s="1"/>
      <c r="H18" s="1"/>
      <c r="I18" s="1"/>
    </row>
    <row r="19" spans="1:9" x14ac:dyDescent="0.25">
      <c r="A19" s="8" t="s">
        <v>56</v>
      </c>
      <c r="B19" s="25">
        <v>465</v>
      </c>
      <c r="C19" s="25">
        <v>651</v>
      </c>
      <c r="D19" s="25">
        <v>10340</v>
      </c>
      <c r="E19" s="25">
        <v>9852</v>
      </c>
      <c r="F19" s="10">
        <f t="shared" si="0"/>
        <v>-4.719535783365572</v>
      </c>
      <c r="G19" s="1"/>
      <c r="H19" s="1"/>
      <c r="I19" s="1"/>
    </row>
    <row r="20" spans="1:9" x14ac:dyDescent="0.25">
      <c r="A20" s="11" t="s">
        <v>57</v>
      </c>
      <c r="B20" s="26">
        <v>16071</v>
      </c>
      <c r="C20" s="26">
        <v>6780</v>
      </c>
      <c r="D20" s="26">
        <v>68899</v>
      </c>
      <c r="E20" s="26">
        <v>58119</v>
      </c>
      <c r="F20" s="13">
        <f t="shared" si="0"/>
        <v>-15.646090654436208</v>
      </c>
      <c r="G20" s="1"/>
      <c r="H20" s="1"/>
      <c r="I20" s="1"/>
    </row>
    <row r="21" spans="1:9" x14ac:dyDescent="0.25">
      <c r="A21" s="8" t="s">
        <v>58</v>
      </c>
      <c r="B21" s="25">
        <v>14935</v>
      </c>
      <c r="C21" s="25">
        <v>20957</v>
      </c>
      <c r="D21" s="25">
        <v>84672</v>
      </c>
      <c r="E21" s="25">
        <v>104824</v>
      </c>
      <c r="F21" s="10">
        <f t="shared" si="0"/>
        <v>23.80007558578987</v>
      </c>
      <c r="G21" s="1"/>
      <c r="H21" s="1"/>
      <c r="I21" s="1"/>
    </row>
    <row r="22" spans="1:9" x14ac:dyDescent="0.25">
      <c r="A22" s="11" t="s">
        <v>59</v>
      </c>
      <c r="B22" s="26">
        <v>190800</v>
      </c>
      <c r="C22" s="26">
        <v>221733</v>
      </c>
      <c r="D22" s="26">
        <v>1241228</v>
      </c>
      <c r="E22" s="26">
        <v>1430646</v>
      </c>
      <c r="F22" s="13">
        <f t="shared" si="0"/>
        <v>15.260532311549525</v>
      </c>
      <c r="G22" s="1"/>
      <c r="H22" s="1"/>
      <c r="I22" s="1"/>
    </row>
    <row r="23" spans="1:9" x14ac:dyDescent="0.25">
      <c r="A23" s="8" t="s">
        <v>60</v>
      </c>
      <c r="B23" s="25">
        <v>8661</v>
      </c>
      <c r="C23" s="25">
        <v>6205</v>
      </c>
      <c r="D23" s="25">
        <v>37976</v>
      </c>
      <c r="E23" s="25">
        <v>40098</v>
      </c>
      <c r="F23" s="10">
        <f t="shared" si="0"/>
        <v>5.5877396250263303</v>
      </c>
      <c r="G23" s="1"/>
      <c r="H23" s="1"/>
      <c r="I23" s="1"/>
    </row>
    <row r="24" spans="1:9" x14ac:dyDescent="0.25">
      <c r="A24" s="11" t="s">
        <v>61</v>
      </c>
      <c r="B24" s="26">
        <v>2962</v>
      </c>
      <c r="C24" s="26">
        <v>916</v>
      </c>
      <c r="D24" s="26">
        <v>22759</v>
      </c>
      <c r="E24" s="26">
        <v>15386</v>
      </c>
      <c r="F24" s="13">
        <f t="shared" si="0"/>
        <v>-32.395975218594842</v>
      </c>
      <c r="G24" s="1"/>
      <c r="H24" s="1"/>
      <c r="I24" s="1"/>
    </row>
    <row r="25" spans="1:9" x14ac:dyDescent="0.25">
      <c r="A25" s="8" t="s">
        <v>62</v>
      </c>
      <c r="B25" s="25">
        <v>105</v>
      </c>
      <c r="C25" s="25">
        <v>112</v>
      </c>
      <c r="D25" s="25">
        <v>8849</v>
      </c>
      <c r="E25" s="25">
        <v>476</v>
      </c>
      <c r="F25" s="10">
        <f t="shared" si="0"/>
        <v>-94.620861114250204</v>
      </c>
      <c r="G25" s="1"/>
      <c r="H25" s="1"/>
      <c r="I25" s="1"/>
    </row>
    <row r="26" spans="1:9" x14ac:dyDescent="0.25">
      <c r="A26" s="11" t="s">
        <v>63</v>
      </c>
      <c r="B26" s="26">
        <v>805</v>
      </c>
      <c r="C26" s="26">
        <v>1817</v>
      </c>
      <c r="D26" s="26">
        <v>6085</v>
      </c>
      <c r="E26" s="26">
        <v>12694</v>
      </c>
      <c r="F26" s="13">
        <f t="shared" si="0"/>
        <v>108.61133935907969</v>
      </c>
      <c r="G26" s="1"/>
      <c r="H26" s="1"/>
      <c r="I26" s="1"/>
    </row>
    <row r="27" spans="1:9" x14ac:dyDescent="0.25">
      <c r="A27" s="8" t="s">
        <v>64</v>
      </c>
      <c r="B27" s="25">
        <v>3266</v>
      </c>
      <c r="C27" s="25">
        <v>3322</v>
      </c>
      <c r="D27" s="25">
        <v>21951</v>
      </c>
      <c r="E27" s="25">
        <v>20156</v>
      </c>
      <c r="F27" s="10">
        <f t="shared" si="0"/>
        <v>-8.1773039952621787</v>
      </c>
      <c r="G27" s="1"/>
      <c r="H27" s="1"/>
      <c r="I27" s="1"/>
    </row>
    <row r="28" spans="1:9" x14ac:dyDescent="0.25">
      <c r="A28" s="11" t="s">
        <v>65</v>
      </c>
      <c r="B28" s="26">
        <v>96330</v>
      </c>
      <c r="C28" s="26">
        <v>58033</v>
      </c>
      <c r="D28" s="26">
        <v>679960</v>
      </c>
      <c r="E28" s="26">
        <v>530617</v>
      </c>
      <c r="F28" s="13">
        <f t="shared" si="0"/>
        <v>-21.963497852814868</v>
      </c>
      <c r="G28" s="1"/>
      <c r="H28" s="1"/>
      <c r="I28" s="1"/>
    </row>
    <row r="29" spans="1:9" x14ac:dyDescent="0.25">
      <c r="A29" s="8" t="s">
        <v>66</v>
      </c>
      <c r="B29" s="25">
        <v>4682</v>
      </c>
      <c r="C29" s="25">
        <v>3521</v>
      </c>
      <c r="D29" s="25">
        <v>35991</v>
      </c>
      <c r="E29" s="25">
        <v>28211</v>
      </c>
      <c r="F29" s="10">
        <f t="shared" si="0"/>
        <v>-21.616515239921085</v>
      </c>
      <c r="G29" s="1"/>
      <c r="H29" s="1"/>
      <c r="I29" s="1"/>
    </row>
    <row r="30" spans="1:9" x14ac:dyDescent="0.25">
      <c r="A30" s="11" t="s">
        <v>67</v>
      </c>
      <c r="B30" s="26">
        <v>0</v>
      </c>
      <c r="C30" s="26">
        <v>1621</v>
      </c>
      <c r="D30" s="26">
        <v>0</v>
      </c>
      <c r="E30" s="26">
        <v>10041</v>
      </c>
      <c r="F30" s="13" t="e">
        <f t="shared" si="0"/>
        <v>#DIV/0!</v>
      </c>
      <c r="G30" s="1"/>
      <c r="H30" s="1"/>
      <c r="I30" s="1"/>
    </row>
    <row r="31" spans="1:9" x14ac:dyDescent="0.25">
      <c r="A31" s="8" t="s">
        <v>68</v>
      </c>
      <c r="B31" s="25">
        <v>14043</v>
      </c>
      <c r="C31" s="25">
        <v>6733</v>
      </c>
      <c r="D31" s="25">
        <v>94553</v>
      </c>
      <c r="E31" s="25">
        <v>71258</v>
      </c>
      <c r="F31" s="10">
        <f t="shared" si="0"/>
        <v>-24.636976087485323</v>
      </c>
      <c r="G31" s="1"/>
      <c r="H31" s="1"/>
      <c r="I31" s="1"/>
    </row>
    <row r="32" spans="1:9" x14ac:dyDescent="0.25">
      <c r="A32" s="11" t="s">
        <v>69</v>
      </c>
      <c r="B32" s="26">
        <v>25548</v>
      </c>
      <c r="C32" s="26">
        <v>22100</v>
      </c>
      <c r="D32" s="26">
        <v>156858</v>
      </c>
      <c r="E32" s="26">
        <v>155627</v>
      </c>
      <c r="F32" s="13">
        <f t="shared" si="0"/>
        <v>-0.78478623978375595</v>
      </c>
      <c r="G32" s="1"/>
      <c r="H32" s="1"/>
      <c r="I32" s="1"/>
    </row>
    <row r="33" spans="1:9" x14ac:dyDescent="0.25">
      <c r="A33" s="8" t="s">
        <v>70</v>
      </c>
      <c r="B33" s="25">
        <v>24182</v>
      </c>
      <c r="C33" s="25">
        <v>24676</v>
      </c>
      <c r="D33" s="25">
        <v>177176</v>
      </c>
      <c r="E33" s="25">
        <v>157275</v>
      </c>
      <c r="F33" s="10">
        <f t="shared" si="0"/>
        <v>-11.232333950422174</v>
      </c>
      <c r="G33" s="1"/>
      <c r="H33" s="1"/>
      <c r="I33" s="1"/>
    </row>
    <row r="34" spans="1:9" x14ac:dyDescent="0.25">
      <c r="A34" s="11" t="s">
        <v>71</v>
      </c>
      <c r="B34" s="26">
        <v>537</v>
      </c>
      <c r="C34" s="26">
        <v>1410</v>
      </c>
      <c r="D34" s="26">
        <v>3593</v>
      </c>
      <c r="E34" s="26">
        <v>6669</v>
      </c>
      <c r="F34" s="13">
        <f t="shared" si="0"/>
        <v>85.610910102978011</v>
      </c>
      <c r="G34" s="1"/>
      <c r="H34" s="1"/>
      <c r="I34" s="1"/>
    </row>
    <row r="35" spans="1:9" x14ac:dyDescent="0.25">
      <c r="A35" s="14" t="s">
        <v>72</v>
      </c>
      <c r="B35" s="15">
        <f>SUM(B7:B34)</f>
        <v>878718</v>
      </c>
      <c r="C35" s="15">
        <f t="shared" ref="C35:E35" si="1">SUM(C7:C34)</f>
        <v>980994</v>
      </c>
      <c r="D35" s="15">
        <f t="shared" si="1"/>
        <v>5443939</v>
      </c>
      <c r="E35" s="15">
        <f t="shared" si="1"/>
        <v>6120772</v>
      </c>
      <c r="F35" s="16">
        <f t="shared" si="0"/>
        <v>12.432780749380186</v>
      </c>
      <c r="G35" s="1"/>
      <c r="H35" s="1"/>
      <c r="I35" s="1"/>
    </row>
    <row r="36" spans="1:9" x14ac:dyDescent="0.25">
      <c r="A36" s="42"/>
      <c r="B36" s="42"/>
      <c r="C36" s="42"/>
      <c r="D36" s="42"/>
      <c r="E36" s="42"/>
      <c r="F36" s="42"/>
      <c r="G36" s="42"/>
    </row>
    <row r="37" spans="1:9" x14ac:dyDescent="0.25">
      <c r="A37" s="42"/>
      <c r="B37" s="42">
        <f>E6</f>
        <v>2011</v>
      </c>
      <c r="C37" s="42">
        <f>D6</f>
        <v>2010</v>
      </c>
      <c r="D37" s="42"/>
      <c r="E37" s="42"/>
      <c r="F37" s="42">
        <f>B37</f>
        <v>2011</v>
      </c>
      <c r="G37" s="42">
        <f>C37</f>
        <v>2010</v>
      </c>
    </row>
    <row r="38" spans="1:9" x14ac:dyDescent="0.25">
      <c r="A38" s="42" t="str">
        <f>A7</f>
        <v>A CORUÑA</v>
      </c>
      <c r="B38" s="41">
        <f>E7</f>
        <v>33422</v>
      </c>
      <c r="C38" s="41">
        <f>D7</f>
        <v>38816</v>
      </c>
      <c r="D38" s="41">
        <f>_xlfn.RANK.EQ(B38,$B$38:$B$65)+COUNTIF($B$38:$B$65,B38)-1</f>
        <v>17</v>
      </c>
      <c r="E38" s="42" t="str">
        <f t="shared" ref="E38:E65" si="2">INDEX($A$38:$B$65,MATCH(ROW()-37,$D$38:$D$65,0),1)</f>
        <v>BAHIA DE ALGECIRAS</v>
      </c>
      <c r="F38" s="42">
        <f>LOOKUP(E38,$A$38:$A$65,$B$38:$B$65)</f>
        <v>1961601</v>
      </c>
      <c r="G38" s="42">
        <f>LOOKUP(E38,$A$38:$A$65,$C$38:$C$65)</f>
        <v>1501014</v>
      </c>
    </row>
    <row r="39" spans="1:9" x14ac:dyDescent="0.25">
      <c r="A39" s="42" t="str">
        <f t="shared" ref="A39:A65" si="3">A8</f>
        <v>ALICANTE</v>
      </c>
      <c r="B39" s="41">
        <f t="shared" ref="B39:B65" si="4">E8</f>
        <v>5743</v>
      </c>
      <c r="C39" s="41">
        <f t="shared" ref="C39:C65" si="5">D8</f>
        <v>7723</v>
      </c>
      <c r="D39" s="41">
        <f t="shared" ref="D39:D65" si="6">_xlfn.RANK.EQ(B39,$B$38:$B$65)+COUNTIF($B$38:$B$65,B39)-1</f>
        <v>27</v>
      </c>
      <c r="E39" s="42" t="str">
        <f t="shared" si="2"/>
        <v>LAS PALMAS</v>
      </c>
      <c r="F39" s="42">
        <f t="shared" ref="F39:F54" si="7">LOOKUP(E39,$A$38:$A$65,$B$38:$B$65)</f>
        <v>1430646</v>
      </c>
      <c r="G39" s="42">
        <f t="shared" ref="G39:G65" si="8">LOOKUP(E39,$A$38:$A$65,$C$38:$C$65)</f>
        <v>1241228</v>
      </c>
    </row>
    <row r="40" spans="1:9" x14ac:dyDescent="0.25">
      <c r="A40" s="42" t="str">
        <f t="shared" si="3"/>
        <v>ALMERIA</v>
      </c>
      <c r="B40" s="41">
        <f t="shared" si="4"/>
        <v>48454</v>
      </c>
      <c r="C40" s="41">
        <f t="shared" si="5"/>
        <v>58103</v>
      </c>
      <c r="D40" s="41">
        <f t="shared" si="6"/>
        <v>14</v>
      </c>
      <c r="E40" s="42" t="str">
        <f t="shared" si="2"/>
        <v>BARCELONA</v>
      </c>
      <c r="F40" s="42">
        <f t="shared" si="7"/>
        <v>622353</v>
      </c>
      <c r="G40" s="42">
        <f t="shared" si="8"/>
        <v>517543</v>
      </c>
    </row>
    <row r="41" spans="1:9" x14ac:dyDescent="0.25">
      <c r="A41" s="42" t="str">
        <f t="shared" si="3"/>
        <v>AVILES</v>
      </c>
      <c r="B41" s="41">
        <f t="shared" si="4"/>
        <v>21948</v>
      </c>
      <c r="C41" s="41">
        <f t="shared" si="5"/>
        <v>22467</v>
      </c>
      <c r="D41" s="41">
        <f t="shared" si="6"/>
        <v>19</v>
      </c>
      <c r="E41" s="42" t="str">
        <f t="shared" si="2"/>
        <v>SANTA CRUZ DE TENERIFE</v>
      </c>
      <c r="F41" s="42">
        <f t="shared" si="7"/>
        <v>530617</v>
      </c>
      <c r="G41" s="42">
        <f t="shared" si="8"/>
        <v>679960</v>
      </c>
    </row>
    <row r="42" spans="1:9" x14ac:dyDescent="0.25">
      <c r="A42" s="42" t="str">
        <f t="shared" si="3"/>
        <v>BAHIA DE ALGECIRAS</v>
      </c>
      <c r="B42" s="41">
        <f t="shared" si="4"/>
        <v>1961601</v>
      </c>
      <c r="C42" s="41">
        <f t="shared" si="5"/>
        <v>1501014</v>
      </c>
      <c r="D42" s="41">
        <f t="shared" si="6"/>
        <v>1</v>
      </c>
      <c r="E42" s="42" t="str">
        <f t="shared" si="2"/>
        <v>CEUTA</v>
      </c>
      <c r="F42" s="42">
        <f t="shared" si="7"/>
        <v>436364</v>
      </c>
      <c r="G42" s="42">
        <f t="shared" si="8"/>
        <v>378064</v>
      </c>
    </row>
    <row r="43" spans="1:9" x14ac:dyDescent="0.25">
      <c r="A43" s="42" t="str">
        <f t="shared" si="3"/>
        <v>BAHIA DE CADIZ</v>
      </c>
      <c r="B43" s="41">
        <f t="shared" si="4"/>
        <v>63002</v>
      </c>
      <c r="C43" s="41">
        <f t="shared" si="5"/>
        <v>58282</v>
      </c>
      <c r="D43" s="41">
        <f t="shared" si="6"/>
        <v>12</v>
      </c>
      <c r="E43" s="42" t="str">
        <f t="shared" si="2"/>
        <v>VIGO</v>
      </c>
      <c r="F43" s="42">
        <f t="shared" si="7"/>
        <v>157275</v>
      </c>
      <c r="G43" s="42">
        <f t="shared" si="8"/>
        <v>177176</v>
      </c>
    </row>
    <row r="44" spans="1:9" x14ac:dyDescent="0.25">
      <c r="A44" s="42" t="str">
        <f t="shared" si="3"/>
        <v>BALEARES</v>
      </c>
      <c r="B44" s="41">
        <f t="shared" si="4"/>
        <v>139945</v>
      </c>
      <c r="C44" s="41">
        <f t="shared" si="5"/>
        <v>79413</v>
      </c>
      <c r="D44" s="41">
        <f t="shared" si="6"/>
        <v>8</v>
      </c>
      <c r="E44" s="42" t="str">
        <f t="shared" si="2"/>
        <v>VALENCIA</v>
      </c>
      <c r="F44" s="42">
        <f t="shared" si="7"/>
        <v>155627</v>
      </c>
      <c r="G44" s="42">
        <f t="shared" si="8"/>
        <v>156858</v>
      </c>
    </row>
    <row r="45" spans="1:9" x14ac:dyDescent="0.25">
      <c r="A45" s="42" t="str">
        <f t="shared" si="3"/>
        <v>BARCELONA</v>
      </c>
      <c r="B45" s="41">
        <f t="shared" si="4"/>
        <v>622353</v>
      </c>
      <c r="C45" s="41">
        <f t="shared" si="5"/>
        <v>517543</v>
      </c>
      <c r="D45" s="41">
        <f t="shared" si="6"/>
        <v>3</v>
      </c>
      <c r="E45" s="42" t="str">
        <f t="shared" si="2"/>
        <v>BALEARES</v>
      </c>
      <c r="F45" s="42">
        <f t="shared" si="7"/>
        <v>139945</v>
      </c>
      <c r="G45" s="42">
        <f t="shared" si="8"/>
        <v>79413</v>
      </c>
    </row>
    <row r="46" spans="1:9" x14ac:dyDescent="0.25">
      <c r="A46" s="42" t="str">
        <f t="shared" si="3"/>
        <v>BILBAO</v>
      </c>
      <c r="B46" s="41">
        <f t="shared" si="4"/>
        <v>80375</v>
      </c>
      <c r="C46" s="41">
        <f t="shared" si="5"/>
        <v>80033</v>
      </c>
      <c r="D46" s="41">
        <f t="shared" si="6"/>
        <v>10</v>
      </c>
      <c r="E46" s="42" t="str">
        <f t="shared" si="2"/>
        <v>HUELVA</v>
      </c>
      <c r="F46" s="42">
        <f t="shared" si="7"/>
        <v>104824</v>
      </c>
      <c r="G46" s="42">
        <f t="shared" si="8"/>
        <v>84672</v>
      </c>
    </row>
    <row r="47" spans="1:9" x14ac:dyDescent="0.25">
      <c r="A47" s="42" t="str">
        <f t="shared" si="3"/>
        <v>CARTAGENA</v>
      </c>
      <c r="B47" s="41">
        <f t="shared" si="4"/>
        <v>35939</v>
      </c>
      <c r="C47" s="41">
        <f t="shared" si="5"/>
        <v>32205</v>
      </c>
      <c r="D47" s="41">
        <f t="shared" si="6"/>
        <v>16</v>
      </c>
      <c r="E47" s="42" t="str">
        <f t="shared" si="2"/>
        <v>BILBAO</v>
      </c>
      <c r="F47" s="42">
        <f t="shared" si="7"/>
        <v>80375</v>
      </c>
      <c r="G47" s="42">
        <f t="shared" si="8"/>
        <v>80033</v>
      </c>
    </row>
    <row r="48" spans="1:9" x14ac:dyDescent="0.25">
      <c r="A48" s="42" t="str">
        <f t="shared" si="3"/>
        <v>CASTELLON</v>
      </c>
      <c r="B48" s="41">
        <f t="shared" si="4"/>
        <v>19677</v>
      </c>
      <c r="C48" s="41">
        <f t="shared" si="5"/>
        <v>19386</v>
      </c>
      <c r="D48" s="41">
        <f t="shared" si="6"/>
        <v>21</v>
      </c>
      <c r="E48" s="42" t="str">
        <f t="shared" si="2"/>
        <v>TARRAGONA</v>
      </c>
      <c r="F48" s="42">
        <f t="shared" si="7"/>
        <v>71258</v>
      </c>
      <c r="G48" s="42">
        <f t="shared" si="8"/>
        <v>94553</v>
      </c>
    </row>
    <row r="49" spans="1:7" x14ac:dyDescent="0.25">
      <c r="A49" s="42" t="str">
        <f t="shared" si="3"/>
        <v>CEUTA</v>
      </c>
      <c r="B49" s="41">
        <f t="shared" si="4"/>
        <v>436364</v>
      </c>
      <c r="C49" s="41">
        <f t="shared" si="5"/>
        <v>378064</v>
      </c>
      <c r="D49" s="41">
        <f t="shared" si="6"/>
        <v>5</v>
      </c>
      <c r="E49" s="42" t="str">
        <f t="shared" si="2"/>
        <v>BAHIA DE CADIZ</v>
      </c>
      <c r="F49" s="42">
        <f t="shared" si="7"/>
        <v>63002</v>
      </c>
      <c r="G49" s="42">
        <f t="shared" si="8"/>
        <v>58282</v>
      </c>
    </row>
    <row r="50" spans="1:7" x14ac:dyDescent="0.25">
      <c r="A50" s="42" t="str">
        <f t="shared" si="3"/>
        <v>FERROL-SAN CIBRAO</v>
      </c>
      <c r="B50" s="41">
        <f t="shared" si="4"/>
        <v>9852</v>
      </c>
      <c r="C50" s="41">
        <f t="shared" si="5"/>
        <v>10340</v>
      </c>
      <c r="D50" s="41">
        <f t="shared" si="6"/>
        <v>25</v>
      </c>
      <c r="E50" s="42" t="str">
        <f t="shared" si="2"/>
        <v>GIJON</v>
      </c>
      <c r="F50" s="42">
        <f t="shared" si="7"/>
        <v>58119</v>
      </c>
      <c r="G50" s="42">
        <f t="shared" si="8"/>
        <v>68899</v>
      </c>
    </row>
    <row r="51" spans="1:7" x14ac:dyDescent="0.25">
      <c r="A51" s="42" t="str">
        <f t="shared" si="3"/>
        <v>GIJON</v>
      </c>
      <c r="B51" s="41">
        <f t="shared" si="4"/>
        <v>58119</v>
      </c>
      <c r="C51" s="41">
        <f t="shared" si="5"/>
        <v>68899</v>
      </c>
      <c r="D51" s="41">
        <f t="shared" si="6"/>
        <v>13</v>
      </c>
      <c r="E51" s="42" t="str">
        <f t="shared" si="2"/>
        <v>ALMERIA</v>
      </c>
      <c r="F51" s="42">
        <f t="shared" si="7"/>
        <v>48454</v>
      </c>
      <c r="G51" s="42">
        <f t="shared" si="8"/>
        <v>58103</v>
      </c>
    </row>
    <row r="52" spans="1:7" x14ac:dyDescent="0.25">
      <c r="A52" s="42" t="str">
        <f t="shared" si="3"/>
        <v>HUELVA</v>
      </c>
      <c r="B52" s="41">
        <f t="shared" si="4"/>
        <v>104824</v>
      </c>
      <c r="C52" s="41">
        <f t="shared" si="5"/>
        <v>84672</v>
      </c>
      <c r="D52" s="41">
        <f t="shared" si="6"/>
        <v>9</v>
      </c>
      <c r="E52" s="42" t="str">
        <f t="shared" si="2"/>
        <v>MALAGA</v>
      </c>
      <c r="F52" s="42">
        <f t="shared" si="7"/>
        <v>40098</v>
      </c>
      <c r="G52" s="42">
        <f t="shared" si="8"/>
        <v>37976</v>
      </c>
    </row>
    <row r="53" spans="1:7" x14ac:dyDescent="0.25">
      <c r="A53" s="42" t="str">
        <f t="shared" si="3"/>
        <v>LAS PALMAS</v>
      </c>
      <c r="B53" s="41">
        <f t="shared" si="4"/>
        <v>1430646</v>
      </c>
      <c r="C53" s="41">
        <f t="shared" si="5"/>
        <v>1241228</v>
      </c>
      <c r="D53" s="41">
        <f t="shared" si="6"/>
        <v>2</v>
      </c>
      <c r="E53" s="42" t="str">
        <f t="shared" si="2"/>
        <v>CARTAGENA</v>
      </c>
      <c r="F53" s="42">
        <f t="shared" si="7"/>
        <v>35939</v>
      </c>
      <c r="G53" s="42">
        <f t="shared" si="8"/>
        <v>32205</v>
      </c>
    </row>
    <row r="54" spans="1:7" x14ac:dyDescent="0.25">
      <c r="A54" s="42" t="str">
        <f t="shared" si="3"/>
        <v>MALAGA</v>
      </c>
      <c r="B54" s="41">
        <f t="shared" si="4"/>
        <v>40098</v>
      </c>
      <c r="C54" s="41">
        <f t="shared" si="5"/>
        <v>37976</v>
      </c>
      <c r="D54" s="41">
        <f t="shared" si="6"/>
        <v>15</v>
      </c>
      <c r="E54" s="42" t="str">
        <f t="shared" si="2"/>
        <v>A CORUÑA</v>
      </c>
      <c r="F54" s="42">
        <f t="shared" si="7"/>
        <v>33422</v>
      </c>
      <c r="G54" s="42">
        <f t="shared" si="8"/>
        <v>38816</v>
      </c>
    </row>
    <row r="55" spans="1:7" x14ac:dyDescent="0.25">
      <c r="A55" s="42" t="str">
        <f t="shared" si="3"/>
        <v>MARIN Y RIA DE PONTEVEDRA</v>
      </c>
      <c r="B55" s="41">
        <f t="shared" si="4"/>
        <v>15386</v>
      </c>
      <c r="C55" s="41">
        <f t="shared" si="5"/>
        <v>22759</v>
      </c>
      <c r="D55" s="41">
        <f t="shared" si="6"/>
        <v>22</v>
      </c>
      <c r="E55" s="42" t="str">
        <f t="shared" si="2"/>
        <v>SANTANDER</v>
      </c>
      <c r="F55" s="42">
        <f t="shared" ref="F55:F65" si="9">LOOKUP(E55,$A$38:$A$65,$B$38:$B$65)</f>
        <v>28211</v>
      </c>
      <c r="G55" s="42">
        <f t="shared" si="8"/>
        <v>35991</v>
      </c>
    </row>
    <row r="56" spans="1:7" x14ac:dyDescent="0.25">
      <c r="A56" s="42" t="str">
        <f t="shared" si="3"/>
        <v>MELILLA</v>
      </c>
      <c r="B56" s="41">
        <f t="shared" si="4"/>
        <v>476</v>
      </c>
      <c r="C56" s="41">
        <f t="shared" si="5"/>
        <v>8849</v>
      </c>
      <c r="D56" s="41">
        <f t="shared" si="6"/>
        <v>28</v>
      </c>
      <c r="E56" s="42" t="str">
        <f t="shared" si="2"/>
        <v>AVILES</v>
      </c>
      <c r="F56" s="42">
        <f t="shared" si="9"/>
        <v>21948</v>
      </c>
      <c r="G56" s="42">
        <f t="shared" si="8"/>
        <v>22467</v>
      </c>
    </row>
    <row r="57" spans="1:7" x14ac:dyDescent="0.25">
      <c r="A57" s="42" t="str">
        <f t="shared" si="3"/>
        <v>MOTRIL</v>
      </c>
      <c r="B57" s="41">
        <f t="shared" si="4"/>
        <v>12694</v>
      </c>
      <c r="C57" s="41">
        <f t="shared" si="5"/>
        <v>6085</v>
      </c>
      <c r="D57" s="41">
        <f t="shared" si="6"/>
        <v>23</v>
      </c>
      <c r="E57" s="42" t="str">
        <f t="shared" si="2"/>
        <v>PASAIA</v>
      </c>
      <c r="F57" s="42">
        <f t="shared" si="9"/>
        <v>20156</v>
      </c>
      <c r="G57" s="42">
        <f t="shared" si="8"/>
        <v>21951</v>
      </c>
    </row>
    <row r="58" spans="1:7" x14ac:dyDescent="0.25">
      <c r="A58" s="42" t="str">
        <f t="shared" si="3"/>
        <v>PASAIA</v>
      </c>
      <c r="B58" s="41">
        <f t="shared" si="4"/>
        <v>20156</v>
      </c>
      <c r="C58" s="41">
        <f t="shared" si="5"/>
        <v>21951</v>
      </c>
      <c r="D58" s="41">
        <f t="shared" si="6"/>
        <v>20</v>
      </c>
      <c r="E58" s="42" t="str">
        <f t="shared" si="2"/>
        <v>CASTELLON</v>
      </c>
      <c r="F58" s="42">
        <f t="shared" si="9"/>
        <v>19677</v>
      </c>
      <c r="G58" s="42">
        <f t="shared" si="8"/>
        <v>19386</v>
      </c>
    </row>
    <row r="59" spans="1:7" x14ac:dyDescent="0.25">
      <c r="A59" s="42" t="str">
        <f t="shared" si="3"/>
        <v>SANTA CRUZ DE TENERIFE</v>
      </c>
      <c r="B59" s="41">
        <f t="shared" si="4"/>
        <v>530617</v>
      </c>
      <c r="C59" s="41">
        <f t="shared" si="5"/>
        <v>679960</v>
      </c>
      <c r="D59" s="41">
        <f t="shared" si="6"/>
        <v>4</v>
      </c>
      <c r="E59" s="42" t="str">
        <f t="shared" si="2"/>
        <v>MARIN Y RIA DE PONTEVEDRA</v>
      </c>
      <c r="F59" s="42">
        <f t="shared" si="9"/>
        <v>15386</v>
      </c>
      <c r="G59" s="42">
        <f t="shared" si="8"/>
        <v>22759</v>
      </c>
    </row>
    <row r="60" spans="1:7" x14ac:dyDescent="0.25">
      <c r="A60" s="42" t="str">
        <f t="shared" si="3"/>
        <v>SANTANDER</v>
      </c>
      <c r="B60" s="41">
        <f t="shared" si="4"/>
        <v>28211</v>
      </c>
      <c r="C60" s="41">
        <f t="shared" si="5"/>
        <v>35991</v>
      </c>
      <c r="D60" s="41">
        <f t="shared" si="6"/>
        <v>18</v>
      </c>
      <c r="E60" s="42" t="str">
        <f t="shared" si="2"/>
        <v>MOTRIL</v>
      </c>
      <c r="F60" s="42">
        <f t="shared" si="9"/>
        <v>12694</v>
      </c>
      <c r="G60" s="42">
        <f t="shared" si="8"/>
        <v>6085</v>
      </c>
    </row>
    <row r="61" spans="1:7" x14ac:dyDescent="0.25">
      <c r="A61" s="42" t="str">
        <f t="shared" si="3"/>
        <v>SEVILLA</v>
      </c>
      <c r="B61" s="41">
        <f t="shared" si="4"/>
        <v>10041</v>
      </c>
      <c r="C61" s="41">
        <f t="shared" si="5"/>
        <v>0</v>
      </c>
      <c r="D61" s="41">
        <f t="shared" si="6"/>
        <v>24</v>
      </c>
      <c r="E61" s="42" t="str">
        <f t="shared" si="2"/>
        <v>SEVILLA</v>
      </c>
      <c r="F61" s="42">
        <f t="shared" si="9"/>
        <v>10041</v>
      </c>
      <c r="G61" s="42">
        <f t="shared" si="8"/>
        <v>0</v>
      </c>
    </row>
    <row r="62" spans="1:7" x14ac:dyDescent="0.25">
      <c r="A62" s="42" t="str">
        <f t="shared" si="3"/>
        <v>TARRAGONA</v>
      </c>
      <c r="B62" s="41">
        <f t="shared" si="4"/>
        <v>71258</v>
      </c>
      <c r="C62" s="41">
        <f t="shared" si="5"/>
        <v>94553</v>
      </c>
      <c r="D62" s="41">
        <f t="shared" si="6"/>
        <v>11</v>
      </c>
      <c r="E62" s="42" t="str">
        <f t="shared" si="2"/>
        <v>FERROL-SAN CIBRAO</v>
      </c>
      <c r="F62" s="42">
        <f t="shared" si="9"/>
        <v>9852</v>
      </c>
      <c r="G62" s="42">
        <f t="shared" si="8"/>
        <v>10340</v>
      </c>
    </row>
    <row r="63" spans="1:7" x14ac:dyDescent="0.25">
      <c r="A63" s="42" t="str">
        <f t="shared" si="3"/>
        <v>VALENCIA</v>
      </c>
      <c r="B63" s="41">
        <f t="shared" si="4"/>
        <v>155627</v>
      </c>
      <c r="C63" s="41">
        <f t="shared" si="5"/>
        <v>156858</v>
      </c>
      <c r="D63" s="41">
        <f t="shared" si="6"/>
        <v>7</v>
      </c>
      <c r="E63" s="42" t="str">
        <f t="shared" si="2"/>
        <v>VILAGARCIA</v>
      </c>
      <c r="F63" s="42">
        <f t="shared" si="9"/>
        <v>6669</v>
      </c>
      <c r="G63" s="42">
        <f t="shared" si="8"/>
        <v>3593</v>
      </c>
    </row>
    <row r="64" spans="1:7" x14ac:dyDescent="0.25">
      <c r="A64" s="42" t="str">
        <f t="shared" si="3"/>
        <v>VIGO</v>
      </c>
      <c r="B64" s="41">
        <f t="shared" si="4"/>
        <v>157275</v>
      </c>
      <c r="C64" s="41">
        <f t="shared" si="5"/>
        <v>177176</v>
      </c>
      <c r="D64" s="41">
        <f t="shared" si="6"/>
        <v>6</v>
      </c>
      <c r="E64" s="42" t="str">
        <f t="shared" si="2"/>
        <v>ALICANTE</v>
      </c>
      <c r="F64" s="42">
        <f t="shared" si="9"/>
        <v>5743</v>
      </c>
      <c r="G64" s="42">
        <f t="shared" si="8"/>
        <v>7723</v>
      </c>
    </row>
    <row r="65" spans="1:7" x14ac:dyDescent="0.25">
      <c r="A65" s="42" t="str">
        <f t="shared" si="3"/>
        <v>VILAGARCIA</v>
      </c>
      <c r="B65" s="41">
        <f t="shared" si="4"/>
        <v>6669</v>
      </c>
      <c r="C65" s="41">
        <f t="shared" si="5"/>
        <v>3593</v>
      </c>
      <c r="D65" s="41">
        <f t="shared" si="6"/>
        <v>26</v>
      </c>
      <c r="E65" s="42" t="str">
        <f t="shared" si="2"/>
        <v>MELILLA</v>
      </c>
      <c r="F65" s="42">
        <f t="shared" si="9"/>
        <v>476</v>
      </c>
      <c r="G65" s="42">
        <f t="shared" si="8"/>
        <v>8849</v>
      </c>
    </row>
    <row r="67" spans="1:7" x14ac:dyDescent="0.25">
      <c r="A67" s="4"/>
      <c r="B67" s="5"/>
      <c r="C67" s="5"/>
      <c r="D67" s="5"/>
      <c r="E67" s="5"/>
      <c r="F67" s="6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D7" sqref="D7:E34"/>
    </sheetView>
  </sheetViews>
  <sheetFormatPr baseColWidth="10" defaultRowHeight="15" x14ac:dyDescent="0.25"/>
  <cols>
    <col min="1" max="1" width="21.28515625" bestFit="1" customWidth="1"/>
    <col min="2" max="5" width="11.5703125" bestFit="1" customWidth="1"/>
    <col min="6" max="6" width="9" bestFit="1" customWidth="1"/>
    <col min="7" max="7" width="11.5703125" bestFit="1" customWidth="1"/>
  </cols>
  <sheetData>
    <row r="1" spans="1:12" s="2" customFormat="1" ht="22.5" customHeight="1" x14ac:dyDescent="0.35">
      <c r="F1" s="3" t="s">
        <v>82</v>
      </c>
    </row>
    <row r="2" spans="1:12" s="2" customFormat="1" ht="21" x14ac:dyDescent="0.35"/>
    <row r="5" spans="1:12" x14ac:dyDescent="0.25">
      <c r="A5" s="51" t="s">
        <v>73</v>
      </c>
      <c r="B5" s="49" t="str">
        <f>'Resumen general'!D6</f>
        <v>Mes Julio</v>
      </c>
      <c r="C5" s="50"/>
      <c r="D5" s="49" t="str">
        <f>'Resumen general'!F6</f>
        <v>Acumulado desde Enero</v>
      </c>
      <c r="E5" s="50"/>
      <c r="F5" s="50"/>
      <c r="L5" s="39">
        <f>'Resumen general'!I4</f>
        <v>40805</v>
      </c>
    </row>
    <row r="6" spans="1:12" x14ac:dyDescent="0.25">
      <c r="A6" s="52"/>
      <c r="B6" s="7">
        <f>'Resumen general'!D7</f>
        <v>2010</v>
      </c>
      <c r="C6" s="7">
        <f>'Resumen general'!E7</f>
        <v>2011</v>
      </c>
      <c r="D6" s="7">
        <f>'Resumen general'!F7</f>
        <v>2010</v>
      </c>
      <c r="E6" s="7">
        <f>'Resumen general'!G7</f>
        <v>2011</v>
      </c>
      <c r="F6" s="7" t="s">
        <v>43</v>
      </c>
    </row>
    <row r="7" spans="1:12" x14ac:dyDescent="0.25">
      <c r="A7" s="8" t="s">
        <v>44</v>
      </c>
      <c r="B7" s="27">
        <v>0</v>
      </c>
      <c r="C7" s="27">
        <v>0</v>
      </c>
      <c r="D7" s="27">
        <v>0</v>
      </c>
      <c r="E7" s="27">
        <v>0</v>
      </c>
      <c r="F7" s="10" t="e">
        <f>((E7*100)/D7)-100</f>
        <v>#DIV/0!</v>
      </c>
      <c r="G7" s="1"/>
      <c r="H7" s="1"/>
      <c r="I7" s="1"/>
    </row>
    <row r="8" spans="1:12" x14ac:dyDescent="0.25">
      <c r="A8" s="11" t="s">
        <v>45</v>
      </c>
      <c r="B8" s="28">
        <v>2980</v>
      </c>
      <c r="C8" s="28">
        <v>840</v>
      </c>
      <c r="D8" s="28">
        <v>2980</v>
      </c>
      <c r="E8" s="28">
        <v>21896</v>
      </c>
      <c r="F8" s="13">
        <f t="shared" ref="F8:F35" si="0">((E8*100)/D8)-100</f>
        <v>634.76510067114089</v>
      </c>
      <c r="G8" s="1"/>
      <c r="H8" s="1"/>
      <c r="I8" s="1"/>
    </row>
    <row r="9" spans="1:12" x14ac:dyDescent="0.25">
      <c r="A9" s="8" t="s">
        <v>46</v>
      </c>
      <c r="B9" s="27">
        <v>0</v>
      </c>
      <c r="C9" s="27">
        <v>0</v>
      </c>
      <c r="D9" s="27">
        <v>1812</v>
      </c>
      <c r="E9" s="27">
        <v>0</v>
      </c>
      <c r="F9" s="18">
        <f t="shared" si="0"/>
        <v>-100</v>
      </c>
      <c r="G9" s="1"/>
      <c r="H9" s="1"/>
      <c r="I9" s="1"/>
    </row>
    <row r="10" spans="1:12" x14ac:dyDescent="0.25">
      <c r="A10" s="11" t="s">
        <v>47</v>
      </c>
      <c r="B10" s="28">
        <v>0</v>
      </c>
      <c r="C10" s="28">
        <v>3004</v>
      </c>
      <c r="D10" s="28">
        <v>0</v>
      </c>
      <c r="E10" s="28">
        <v>3004</v>
      </c>
      <c r="F10" s="13" t="e">
        <f t="shared" si="0"/>
        <v>#DIV/0!</v>
      </c>
      <c r="G10" s="1"/>
      <c r="H10" s="1"/>
      <c r="I10" s="1"/>
    </row>
    <row r="11" spans="1:12" x14ac:dyDescent="0.25">
      <c r="A11" s="8" t="s">
        <v>48</v>
      </c>
      <c r="B11" s="27">
        <v>2885594</v>
      </c>
      <c r="C11" s="27">
        <v>3700154</v>
      </c>
      <c r="D11" s="27">
        <v>21637456</v>
      </c>
      <c r="E11" s="27">
        <v>21647865</v>
      </c>
      <c r="F11" s="10">
        <f t="shared" si="0"/>
        <v>4.8106394762854165E-2</v>
      </c>
      <c r="G11" s="1"/>
      <c r="H11" s="1"/>
      <c r="I11" s="1"/>
    </row>
    <row r="12" spans="1:12" x14ac:dyDescent="0.25">
      <c r="A12" s="11" t="s">
        <v>49</v>
      </c>
      <c r="B12" s="28">
        <v>8273</v>
      </c>
      <c r="C12" s="28">
        <v>8469</v>
      </c>
      <c r="D12" s="28">
        <v>152620</v>
      </c>
      <c r="E12" s="28">
        <v>106228</v>
      </c>
      <c r="F12" s="13">
        <f t="shared" si="0"/>
        <v>-30.397064604901061</v>
      </c>
      <c r="G12" s="1"/>
      <c r="H12" s="1"/>
      <c r="I12" s="1"/>
    </row>
    <row r="13" spans="1:12" x14ac:dyDescent="0.25">
      <c r="A13" s="8" t="s">
        <v>50</v>
      </c>
      <c r="B13" s="27">
        <v>10</v>
      </c>
      <c r="C13" s="27">
        <v>0</v>
      </c>
      <c r="D13" s="27">
        <v>65</v>
      </c>
      <c r="E13" s="27">
        <v>0</v>
      </c>
      <c r="F13" s="10">
        <f t="shared" si="0"/>
        <v>-100</v>
      </c>
      <c r="G13" s="1"/>
      <c r="H13" s="1"/>
      <c r="I13" s="1"/>
    </row>
    <row r="14" spans="1:12" x14ac:dyDescent="0.25">
      <c r="A14" s="11" t="s">
        <v>51</v>
      </c>
      <c r="B14" s="28">
        <v>716955</v>
      </c>
      <c r="C14" s="28">
        <v>556261</v>
      </c>
      <c r="D14" s="28">
        <v>4111900</v>
      </c>
      <c r="E14" s="28">
        <v>4677980</v>
      </c>
      <c r="F14" s="13">
        <f t="shared" si="0"/>
        <v>13.766871762445589</v>
      </c>
      <c r="G14" s="1"/>
      <c r="H14" s="1"/>
      <c r="I14" s="1"/>
    </row>
    <row r="15" spans="1:12" x14ac:dyDescent="0.25">
      <c r="A15" s="8" t="s">
        <v>52</v>
      </c>
      <c r="B15" s="27">
        <v>8498</v>
      </c>
      <c r="C15" s="27">
        <v>5311</v>
      </c>
      <c r="D15" s="27">
        <v>149439</v>
      </c>
      <c r="E15" s="27">
        <v>198384</v>
      </c>
      <c r="F15" s="10">
        <f t="shared" si="0"/>
        <v>32.75249432878968</v>
      </c>
      <c r="G15" s="1"/>
      <c r="H15" s="1"/>
      <c r="I15" s="1"/>
    </row>
    <row r="16" spans="1:12" x14ac:dyDescent="0.25">
      <c r="A16" s="11" t="s">
        <v>53</v>
      </c>
      <c r="B16" s="28">
        <v>0</v>
      </c>
      <c r="C16" s="28">
        <v>0</v>
      </c>
      <c r="D16" s="28">
        <v>0</v>
      </c>
      <c r="E16" s="28">
        <v>1182</v>
      </c>
      <c r="F16" s="13" t="e">
        <f t="shared" si="0"/>
        <v>#DIV/0!</v>
      </c>
      <c r="G16" s="1"/>
      <c r="H16" s="1"/>
      <c r="I16" s="1"/>
    </row>
    <row r="17" spans="1:9" x14ac:dyDescent="0.25">
      <c r="A17" s="8" t="s">
        <v>54</v>
      </c>
      <c r="B17" s="27">
        <v>0</v>
      </c>
      <c r="C17" s="27">
        <v>0</v>
      </c>
      <c r="D17" s="27">
        <v>9819</v>
      </c>
      <c r="E17" s="27">
        <v>35828</v>
      </c>
      <c r="F17" s="10">
        <f t="shared" si="0"/>
        <v>264.8844077808331</v>
      </c>
      <c r="G17" s="1"/>
      <c r="H17" s="1"/>
      <c r="I17" s="1"/>
    </row>
    <row r="18" spans="1:9" x14ac:dyDescent="0.25">
      <c r="A18" s="11" t="s">
        <v>55</v>
      </c>
      <c r="B18" s="28">
        <v>120089</v>
      </c>
      <c r="C18" s="28">
        <v>900</v>
      </c>
      <c r="D18" s="28">
        <v>574550</v>
      </c>
      <c r="E18" s="28">
        <v>1024</v>
      </c>
      <c r="F18" s="13">
        <f t="shared" si="0"/>
        <v>-99.821773561918022</v>
      </c>
      <c r="G18" s="1"/>
      <c r="H18" s="1"/>
      <c r="I18" s="1"/>
    </row>
    <row r="19" spans="1:9" x14ac:dyDescent="0.25">
      <c r="A19" s="8" t="s">
        <v>56</v>
      </c>
      <c r="B19" s="27">
        <v>0</v>
      </c>
      <c r="C19" s="27">
        <v>0</v>
      </c>
      <c r="D19" s="27">
        <v>0</v>
      </c>
      <c r="E19" s="27">
        <v>0</v>
      </c>
      <c r="F19" s="18" t="e">
        <f t="shared" si="0"/>
        <v>#DIV/0!</v>
      </c>
      <c r="G19" s="1"/>
      <c r="H19" s="1"/>
      <c r="I19" s="1"/>
    </row>
    <row r="20" spans="1:9" x14ac:dyDescent="0.25">
      <c r="A20" s="11" t="s">
        <v>57</v>
      </c>
      <c r="B20" s="28">
        <v>111075</v>
      </c>
      <c r="C20" s="28">
        <v>38411</v>
      </c>
      <c r="D20" s="28">
        <v>377739</v>
      </c>
      <c r="E20" s="28">
        <v>459362</v>
      </c>
      <c r="F20" s="13">
        <f t="shared" si="0"/>
        <v>21.608306264378314</v>
      </c>
      <c r="G20" s="1"/>
      <c r="H20" s="1"/>
      <c r="I20" s="1"/>
    </row>
    <row r="21" spans="1:9" x14ac:dyDescent="0.25">
      <c r="A21" s="8" t="s">
        <v>58</v>
      </c>
      <c r="B21" s="27">
        <v>0</v>
      </c>
      <c r="C21" s="27">
        <v>68301</v>
      </c>
      <c r="D21" s="27">
        <v>0</v>
      </c>
      <c r="E21" s="27">
        <v>571799</v>
      </c>
      <c r="F21" s="10" t="e">
        <f t="shared" si="0"/>
        <v>#DIV/0!</v>
      </c>
      <c r="G21" s="1"/>
      <c r="H21" s="1"/>
      <c r="I21" s="1"/>
    </row>
    <row r="22" spans="1:9" x14ac:dyDescent="0.25">
      <c r="A22" s="11" t="s">
        <v>59</v>
      </c>
      <c r="B22" s="28">
        <v>829600</v>
      </c>
      <c r="C22" s="28">
        <v>1167630</v>
      </c>
      <c r="D22" s="28">
        <v>5092689</v>
      </c>
      <c r="E22" s="28">
        <v>5883106</v>
      </c>
      <c r="F22" s="13">
        <f t="shared" si="0"/>
        <v>15.520621816882993</v>
      </c>
      <c r="G22" s="1"/>
      <c r="H22" s="1"/>
      <c r="I22" s="1"/>
    </row>
    <row r="23" spans="1:9" x14ac:dyDescent="0.25">
      <c r="A23" s="8" t="s">
        <v>60</v>
      </c>
      <c r="B23" s="27">
        <v>99794</v>
      </c>
      <c r="C23" s="27">
        <v>196940</v>
      </c>
      <c r="D23" s="27">
        <v>528456</v>
      </c>
      <c r="E23" s="27">
        <v>776534</v>
      </c>
      <c r="F23" s="10">
        <f t="shared" si="0"/>
        <v>46.943927214375464</v>
      </c>
      <c r="G23" s="1"/>
      <c r="H23" s="1"/>
      <c r="I23" s="1"/>
    </row>
    <row r="24" spans="1:9" x14ac:dyDescent="0.25">
      <c r="A24" s="11" t="s">
        <v>61</v>
      </c>
      <c r="B24" s="28">
        <v>1469</v>
      </c>
      <c r="C24" s="28">
        <v>823</v>
      </c>
      <c r="D24" s="28">
        <v>1872</v>
      </c>
      <c r="E24" s="28">
        <v>33737</v>
      </c>
      <c r="F24" s="13">
        <f t="shared" si="0"/>
        <v>1702.1901709401709</v>
      </c>
      <c r="G24" s="1"/>
      <c r="H24" s="1"/>
      <c r="I24" s="1"/>
    </row>
    <row r="25" spans="1:9" x14ac:dyDescent="0.25">
      <c r="A25" s="8" t="s">
        <v>62</v>
      </c>
      <c r="B25" s="27">
        <v>0</v>
      </c>
      <c r="C25" s="27">
        <v>0</v>
      </c>
      <c r="D25" s="27">
        <v>0</v>
      </c>
      <c r="E25" s="27">
        <v>0</v>
      </c>
      <c r="F25" s="18" t="e">
        <f t="shared" si="0"/>
        <v>#DIV/0!</v>
      </c>
      <c r="G25" s="1"/>
      <c r="H25" s="1"/>
      <c r="I25" s="1"/>
    </row>
    <row r="26" spans="1:9" x14ac:dyDescent="0.25">
      <c r="A26" s="11" t="s">
        <v>63</v>
      </c>
      <c r="B26" s="28">
        <v>0</v>
      </c>
      <c r="C26" s="28">
        <v>0</v>
      </c>
      <c r="D26" s="28">
        <v>46</v>
      </c>
      <c r="E26" s="28">
        <v>0</v>
      </c>
      <c r="F26" s="13">
        <f t="shared" si="0"/>
        <v>-100</v>
      </c>
      <c r="G26" s="1"/>
      <c r="H26" s="1"/>
      <c r="I26" s="1"/>
    </row>
    <row r="27" spans="1:9" x14ac:dyDescent="0.25">
      <c r="A27" s="8" t="s">
        <v>64</v>
      </c>
      <c r="B27" s="27">
        <v>0</v>
      </c>
      <c r="C27" s="27">
        <v>0</v>
      </c>
      <c r="D27" s="27">
        <v>0</v>
      </c>
      <c r="E27" s="27">
        <v>0</v>
      </c>
      <c r="F27" s="10" t="e">
        <f t="shared" si="0"/>
        <v>#DIV/0!</v>
      </c>
      <c r="G27" s="1"/>
      <c r="H27" s="1"/>
      <c r="I27" s="1"/>
    </row>
    <row r="28" spans="1:9" x14ac:dyDescent="0.25">
      <c r="A28" s="11" t="s">
        <v>65</v>
      </c>
      <c r="B28" s="28">
        <v>29912</v>
      </c>
      <c r="C28" s="28">
        <v>17654</v>
      </c>
      <c r="D28" s="28">
        <v>156964</v>
      </c>
      <c r="E28" s="28">
        <v>268239</v>
      </c>
      <c r="F28" s="13">
        <f t="shared" si="0"/>
        <v>70.892051680640151</v>
      </c>
      <c r="G28" s="1"/>
      <c r="H28" s="1"/>
      <c r="I28" s="1"/>
    </row>
    <row r="29" spans="1:9" x14ac:dyDescent="0.25">
      <c r="A29" s="8" t="s">
        <v>66</v>
      </c>
      <c r="B29" s="27">
        <v>24</v>
      </c>
      <c r="C29" s="27">
        <v>3062</v>
      </c>
      <c r="D29" s="27">
        <v>58</v>
      </c>
      <c r="E29" s="27">
        <v>3364</v>
      </c>
      <c r="F29" s="10">
        <f t="shared" si="0"/>
        <v>5700</v>
      </c>
      <c r="G29" s="1"/>
      <c r="H29" s="1"/>
      <c r="I29" s="1"/>
    </row>
    <row r="30" spans="1:9" x14ac:dyDescent="0.25">
      <c r="A30" s="11" t="s">
        <v>67</v>
      </c>
      <c r="B30" s="28">
        <v>0</v>
      </c>
      <c r="C30" s="28">
        <v>0</v>
      </c>
      <c r="D30" s="28">
        <v>0</v>
      </c>
      <c r="E30" s="28">
        <v>0</v>
      </c>
      <c r="F30" s="17" t="e">
        <f t="shared" si="0"/>
        <v>#DIV/0!</v>
      </c>
      <c r="G30" s="1"/>
      <c r="H30" s="1"/>
      <c r="I30" s="1"/>
    </row>
    <row r="31" spans="1:9" x14ac:dyDescent="0.25">
      <c r="A31" s="8" t="s">
        <v>68</v>
      </c>
      <c r="B31" s="27">
        <v>427891</v>
      </c>
      <c r="C31" s="27">
        <v>377640</v>
      </c>
      <c r="D31" s="27">
        <v>3852083</v>
      </c>
      <c r="E31" s="27">
        <v>3004548</v>
      </c>
      <c r="F31" s="10">
        <f t="shared" si="0"/>
        <v>-22.001992168912253</v>
      </c>
      <c r="G31" s="1"/>
      <c r="H31" s="1"/>
      <c r="I31" s="1"/>
    </row>
    <row r="32" spans="1:9" x14ac:dyDescent="0.25">
      <c r="A32" s="11" t="s">
        <v>69</v>
      </c>
      <c r="B32" s="28">
        <v>2905071</v>
      </c>
      <c r="C32" s="28">
        <v>2989922</v>
      </c>
      <c r="D32" s="28">
        <v>17361236</v>
      </c>
      <c r="E32" s="28">
        <v>18661795</v>
      </c>
      <c r="F32" s="13">
        <f t="shared" si="0"/>
        <v>7.4911659515486093</v>
      </c>
      <c r="G32" s="1"/>
      <c r="H32" s="1"/>
      <c r="I32" s="1"/>
    </row>
    <row r="33" spans="1:9" x14ac:dyDescent="0.25">
      <c r="A33" s="8" t="s">
        <v>70</v>
      </c>
      <c r="B33" s="27">
        <v>12515</v>
      </c>
      <c r="C33" s="27">
        <v>33053</v>
      </c>
      <c r="D33" s="27">
        <v>146701</v>
      </c>
      <c r="E33" s="27">
        <v>187821</v>
      </c>
      <c r="F33" s="10">
        <f t="shared" si="0"/>
        <v>28.029802114505003</v>
      </c>
      <c r="G33" s="1"/>
      <c r="H33" s="1"/>
      <c r="I33" s="1"/>
    </row>
    <row r="34" spans="1:9" x14ac:dyDescent="0.25">
      <c r="A34" s="11" t="s">
        <v>71</v>
      </c>
      <c r="B34" s="28">
        <v>0</v>
      </c>
      <c r="C34" s="28">
        <v>5545</v>
      </c>
      <c r="D34" s="28">
        <v>0</v>
      </c>
      <c r="E34" s="28">
        <v>24699</v>
      </c>
      <c r="F34" s="13" t="e">
        <f t="shared" si="0"/>
        <v>#DIV/0!</v>
      </c>
      <c r="G34" s="1"/>
      <c r="H34" s="1"/>
      <c r="I34" s="1"/>
    </row>
    <row r="35" spans="1:9" x14ac:dyDescent="0.25">
      <c r="A35" s="14" t="s">
        <v>72</v>
      </c>
      <c r="B35" s="15">
        <f>SUM(B7:B34)</f>
        <v>8159750</v>
      </c>
      <c r="C35" s="15">
        <f t="shared" ref="C35:E35" si="1">SUM(C7:C34)</f>
        <v>9173920</v>
      </c>
      <c r="D35" s="15">
        <f t="shared" si="1"/>
        <v>54158485</v>
      </c>
      <c r="E35" s="15">
        <f t="shared" si="1"/>
        <v>56568395</v>
      </c>
      <c r="F35" s="16">
        <f t="shared" si="0"/>
        <v>4.4497367310034548</v>
      </c>
      <c r="G35" s="1"/>
      <c r="H35" s="1"/>
      <c r="I35" s="1"/>
    </row>
    <row r="37" spans="1:9" x14ac:dyDescent="0.25">
      <c r="A37" s="42"/>
      <c r="B37" s="42">
        <f>E6</f>
        <v>2011</v>
      </c>
      <c r="C37" s="42">
        <f>D6</f>
        <v>2010</v>
      </c>
      <c r="D37" s="42"/>
      <c r="E37" s="42"/>
      <c r="F37" s="42">
        <f>B37</f>
        <v>2011</v>
      </c>
      <c r="G37" s="42">
        <f>C37</f>
        <v>2010</v>
      </c>
    </row>
    <row r="38" spans="1:9" x14ac:dyDescent="0.25">
      <c r="A38" s="42" t="str">
        <f>A7</f>
        <v>A CORUÑA</v>
      </c>
      <c r="B38" s="41">
        <f>E7</f>
        <v>0</v>
      </c>
      <c r="C38" s="41">
        <f>D7</f>
        <v>0</v>
      </c>
      <c r="D38" s="41">
        <f>_xlfn.RANK.EQ(B38,$B$38:$B$65)+COUNTIF($B$38:$B$65,B38)-1</f>
        <v>28</v>
      </c>
      <c r="E38" s="42" t="str">
        <f t="shared" ref="E38:E65" si="2">INDEX($A$38:$B$65,MATCH(ROW()-37,$D$38:$D$65,0),1)</f>
        <v>BAHIA DE ALGECIRAS</v>
      </c>
      <c r="F38" s="42">
        <f>LOOKUP(E38,$A$38:$A$65,$B$38:$B$65)</f>
        <v>21647865</v>
      </c>
      <c r="G38" s="42">
        <f>LOOKUP(E38,$A$38:$A$65,$C$38:$C$65)</f>
        <v>21637456</v>
      </c>
    </row>
    <row r="39" spans="1:9" x14ac:dyDescent="0.25">
      <c r="A39" s="42" t="str">
        <f t="shared" ref="A39:A65" si="3">A8</f>
        <v>ALICANTE</v>
      </c>
      <c r="B39" s="41">
        <f t="shared" ref="B39:B65" si="4">E8</f>
        <v>21896</v>
      </c>
      <c r="C39" s="41">
        <f t="shared" ref="C39:C65" si="5">D8</f>
        <v>2980</v>
      </c>
      <c r="D39" s="41">
        <f t="shared" ref="D39:D65" si="6">_xlfn.RANK.EQ(B39,$B$38:$B$65)+COUNTIF($B$38:$B$65,B39)-1</f>
        <v>16</v>
      </c>
      <c r="E39" s="42" t="str">
        <f t="shared" si="2"/>
        <v>VALENCIA</v>
      </c>
      <c r="F39" s="42">
        <f t="shared" ref="F39:F54" si="7">LOOKUP(E39,$A$38:$A$65,$B$38:$B$65)</f>
        <v>18661795</v>
      </c>
      <c r="G39" s="42">
        <f t="shared" ref="G39:G65" si="8">LOOKUP(E39,$A$38:$A$65,$C$38:$C$65)</f>
        <v>17361236</v>
      </c>
    </row>
    <row r="40" spans="1:9" x14ac:dyDescent="0.25">
      <c r="A40" s="42" t="str">
        <f t="shared" si="3"/>
        <v>ALMERIA</v>
      </c>
      <c r="B40" s="41">
        <f t="shared" si="4"/>
        <v>0</v>
      </c>
      <c r="C40" s="41">
        <f t="shared" si="5"/>
        <v>1812</v>
      </c>
      <c r="D40" s="41">
        <f t="shared" si="6"/>
        <v>28</v>
      </c>
      <c r="E40" s="42" t="str">
        <f t="shared" si="2"/>
        <v>LAS PALMAS</v>
      </c>
      <c r="F40" s="42">
        <f t="shared" si="7"/>
        <v>5883106</v>
      </c>
      <c r="G40" s="42">
        <f t="shared" si="8"/>
        <v>5092689</v>
      </c>
    </row>
    <row r="41" spans="1:9" x14ac:dyDescent="0.25">
      <c r="A41" s="42" t="str">
        <f t="shared" si="3"/>
        <v>AVILES</v>
      </c>
      <c r="B41" s="41">
        <f t="shared" si="4"/>
        <v>3004</v>
      </c>
      <c r="C41" s="41">
        <f t="shared" si="5"/>
        <v>0</v>
      </c>
      <c r="D41" s="41">
        <f t="shared" si="6"/>
        <v>18</v>
      </c>
      <c r="E41" s="42" t="str">
        <f t="shared" si="2"/>
        <v>BARCELONA</v>
      </c>
      <c r="F41" s="42">
        <f t="shared" si="7"/>
        <v>4677980</v>
      </c>
      <c r="G41" s="42">
        <f t="shared" si="8"/>
        <v>4111900</v>
      </c>
    </row>
    <row r="42" spans="1:9" x14ac:dyDescent="0.25">
      <c r="A42" s="42" t="str">
        <f t="shared" si="3"/>
        <v>BAHIA DE ALGECIRAS</v>
      </c>
      <c r="B42" s="41">
        <f t="shared" si="4"/>
        <v>21647865</v>
      </c>
      <c r="C42" s="41">
        <f t="shared" si="5"/>
        <v>21637456</v>
      </c>
      <c r="D42" s="41">
        <f t="shared" si="6"/>
        <v>1</v>
      </c>
      <c r="E42" s="42" t="str">
        <f t="shared" si="2"/>
        <v>TARRAGONA</v>
      </c>
      <c r="F42" s="42">
        <f t="shared" si="7"/>
        <v>3004548</v>
      </c>
      <c r="G42" s="42">
        <f t="shared" si="8"/>
        <v>3852083</v>
      </c>
    </row>
    <row r="43" spans="1:9" x14ac:dyDescent="0.25">
      <c r="A43" s="42" t="str">
        <f t="shared" si="3"/>
        <v>BAHIA DE CADIZ</v>
      </c>
      <c r="B43" s="41">
        <f t="shared" si="4"/>
        <v>106228</v>
      </c>
      <c r="C43" s="41">
        <f t="shared" si="5"/>
        <v>152620</v>
      </c>
      <c r="D43" s="41">
        <f t="shared" si="6"/>
        <v>12</v>
      </c>
      <c r="E43" s="42" t="str">
        <f t="shared" si="2"/>
        <v>MALAGA</v>
      </c>
      <c r="F43" s="42">
        <f t="shared" si="7"/>
        <v>776534</v>
      </c>
      <c r="G43" s="42">
        <f t="shared" si="8"/>
        <v>528456</v>
      </c>
    </row>
    <row r="44" spans="1:9" x14ac:dyDescent="0.25">
      <c r="A44" s="42" t="str">
        <f t="shared" si="3"/>
        <v>BALEARES</v>
      </c>
      <c r="B44" s="41">
        <f t="shared" si="4"/>
        <v>0</v>
      </c>
      <c r="C44" s="41">
        <f t="shared" si="5"/>
        <v>65</v>
      </c>
      <c r="D44" s="41">
        <f t="shared" si="6"/>
        <v>28</v>
      </c>
      <c r="E44" s="42" t="str">
        <f t="shared" si="2"/>
        <v>HUELVA</v>
      </c>
      <c r="F44" s="42">
        <f t="shared" si="7"/>
        <v>571799</v>
      </c>
      <c r="G44" s="42">
        <f t="shared" si="8"/>
        <v>0</v>
      </c>
    </row>
    <row r="45" spans="1:9" x14ac:dyDescent="0.25">
      <c r="A45" s="42" t="str">
        <f t="shared" si="3"/>
        <v>BARCELONA</v>
      </c>
      <c r="B45" s="41">
        <f t="shared" si="4"/>
        <v>4677980</v>
      </c>
      <c r="C45" s="41">
        <f t="shared" si="5"/>
        <v>4111900</v>
      </c>
      <c r="D45" s="41">
        <f t="shared" si="6"/>
        <v>4</v>
      </c>
      <c r="E45" s="42" t="str">
        <f t="shared" si="2"/>
        <v>GIJON</v>
      </c>
      <c r="F45" s="42">
        <f t="shared" si="7"/>
        <v>459362</v>
      </c>
      <c r="G45" s="42">
        <f t="shared" si="8"/>
        <v>377739</v>
      </c>
    </row>
    <row r="46" spans="1:9" x14ac:dyDescent="0.25">
      <c r="A46" s="42" t="str">
        <f t="shared" si="3"/>
        <v>BILBAO</v>
      </c>
      <c r="B46" s="41">
        <f t="shared" si="4"/>
        <v>198384</v>
      </c>
      <c r="C46" s="41">
        <f t="shared" si="5"/>
        <v>149439</v>
      </c>
      <c r="D46" s="41">
        <f t="shared" si="6"/>
        <v>10</v>
      </c>
      <c r="E46" s="42" t="str">
        <f t="shared" si="2"/>
        <v>SANTA CRUZ DE TENERIFE</v>
      </c>
      <c r="F46" s="42">
        <f t="shared" si="7"/>
        <v>268239</v>
      </c>
      <c r="G46" s="42">
        <f t="shared" si="8"/>
        <v>156964</v>
      </c>
    </row>
    <row r="47" spans="1:9" x14ac:dyDescent="0.25">
      <c r="A47" s="42" t="str">
        <f t="shared" si="3"/>
        <v>CARTAGENA</v>
      </c>
      <c r="B47" s="41">
        <f t="shared" si="4"/>
        <v>1182</v>
      </c>
      <c r="C47" s="41">
        <f t="shared" si="5"/>
        <v>0</v>
      </c>
      <c r="D47" s="41">
        <f t="shared" si="6"/>
        <v>19</v>
      </c>
      <c r="E47" s="42" t="str">
        <f t="shared" si="2"/>
        <v>BILBAO</v>
      </c>
      <c r="F47" s="42">
        <f t="shared" si="7"/>
        <v>198384</v>
      </c>
      <c r="G47" s="42">
        <f t="shared" si="8"/>
        <v>149439</v>
      </c>
    </row>
    <row r="48" spans="1:9" x14ac:dyDescent="0.25">
      <c r="A48" s="42" t="str">
        <f t="shared" si="3"/>
        <v>CASTELLON</v>
      </c>
      <c r="B48" s="41">
        <f t="shared" si="4"/>
        <v>35828</v>
      </c>
      <c r="C48" s="41">
        <f t="shared" si="5"/>
        <v>9819</v>
      </c>
      <c r="D48" s="41">
        <f t="shared" si="6"/>
        <v>13</v>
      </c>
      <c r="E48" s="42" t="str">
        <f t="shared" si="2"/>
        <v>VIGO</v>
      </c>
      <c r="F48" s="42">
        <f t="shared" si="7"/>
        <v>187821</v>
      </c>
      <c r="G48" s="42">
        <f t="shared" si="8"/>
        <v>146701</v>
      </c>
    </row>
    <row r="49" spans="1:7" x14ac:dyDescent="0.25">
      <c r="A49" s="42" t="str">
        <f t="shared" si="3"/>
        <v>CEUTA</v>
      </c>
      <c r="B49" s="41">
        <f t="shared" si="4"/>
        <v>1024</v>
      </c>
      <c r="C49" s="41">
        <f t="shared" si="5"/>
        <v>574550</v>
      </c>
      <c r="D49" s="41">
        <f t="shared" si="6"/>
        <v>20</v>
      </c>
      <c r="E49" s="42" t="str">
        <f t="shared" si="2"/>
        <v>BAHIA DE CADIZ</v>
      </c>
      <c r="F49" s="42">
        <f t="shared" si="7"/>
        <v>106228</v>
      </c>
      <c r="G49" s="42">
        <f t="shared" si="8"/>
        <v>152620</v>
      </c>
    </row>
    <row r="50" spans="1:7" x14ac:dyDescent="0.25">
      <c r="A50" s="42" t="str">
        <f t="shared" si="3"/>
        <v>FERROL-SAN CIBRAO</v>
      </c>
      <c r="B50" s="41">
        <f t="shared" si="4"/>
        <v>0</v>
      </c>
      <c r="C50" s="41">
        <f t="shared" si="5"/>
        <v>0</v>
      </c>
      <c r="D50" s="41">
        <f t="shared" si="6"/>
        <v>28</v>
      </c>
      <c r="E50" s="42" t="str">
        <f t="shared" si="2"/>
        <v>CASTELLON</v>
      </c>
      <c r="F50" s="42">
        <f t="shared" si="7"/>
        <v>35828</v>
      </c>
      <c r="G50" s="42">
        <f t="shared" si="8"/>
        <v>9819</v>
      </c>
    </row>
    <row r="51" spans="1:7" x14ac:dyDescent="0.25">
      <c r="A51" s="42" t="str">
        <f t="shared" si="3"/>
        <v>GIJON</v>
      </c>
      <c r="B51" s="41">
        <f t="shared" si="4"/>
        <v>459362</v>
      </c>
      <c r="C51" s="41">
        <f t="shared" si="5"/>
        <v>377739</v>
      </c>
      <c r="D51" s="41">
        <f t="shared" si="6"/>
        <v>8</v>
      </c>
      <c r="E51" s="42" t="str">
        <f t="shared" si="2"/>
        <v>MARIN Y RIA DE PONTEVEDRA</v>
      </c>
      <c r="F51" s="42">
        <f t="shared" si="7"/>
        <v>33737</v>
      </c>
      <c r="G51" s="42">
        <f t="shared" si="8"/>
        <v>1872</v>
      </c>
    </row>
    <row r="52" spans="1:7" x14ac:dyDescent="0.25">
      <c r="A52" s="42" t="str">
        <f t="shared" si="3"/>
        <v>HUELVA</v>
      </c>
      <c r="B52" s="41">
        <f t="shared" si="4"/>
        <v>571799</v>
      </c>
      <c r="C52" s="41">
        <f t="shared" si="5"/>
        <v>0</v>
      </c>
      <c r="D52" s="41">
        <f t="shared" si="6"/>
        <v>7</v>
      </c>
      <c r="E52" s="42" t="str">
        <f t="shared" si="2"/>
        <v>VILAGARCIA</v>
      </c>
      <c r="F52" s="42">
        <f t="shared" si="7"/>
        <v>24699</v>
      </c>
      <c r="G52" s="42">
        <f t="shared" si="8"/>
        <v>0</v>
      </c>
    </row>
    <row r="53" spans="1:7" x14ac:dyDescent="0.25">
      <c r="A53" s="42" t="str">
        <f t="shared" si="3"/>
        <v>LAS PALMAS</v>
      </c>
      <c r="B53" s="41">
        <f t="shared" si="4"/>
        <v>5883106</v>
      </c>
      <c r="C53" s="41">
        <f t="shared" si="5"/>
        <v>5092689</v>
      </c>
      <c r="D53" s="41">
        <f t="shared" si="6"/>
        <v>3</v>
      </c>
      <c r="E53" s="42" t="str">
        <f t="shared" si="2"/>
        <v>ALICANTE</v>
      </c>
      <c r="F53" s="42">
        <f t="shared" si="7"/>
        <v>21896</v>
      </c>
      <c r="G53" s="42">
        <f t="shared" si="8"/>
        <v>2980</v>
      </c>
    </row>
    <row r="54" spans="1:7" x14ac:dyDescent="0.25">
      <c r="A54" s="42" t="str">
        <f t="shared" si="3"/>
        <v>MALAGA</v>
      </c>
      <c r="B54" s="41">
        <f t="shared" si="4"/>
        <v>776534</v>
      </c>
      <c r="C54" s="41">
        <f t="shared" si="5"/>
        <v>528456</v>
      </c>
      <c r="D54" s="41">
        <f t="shared" si="6"/>
        <v>6</v>
      </c>
      <c r="E54" s="42" t="str">
        <f t="shared" si="2"/>
        <v>SANTANDER</v>
      </c>
      <c r="F54" s="42">
        <f t="shared" si="7"/>
        <v>3364</v>
      </c>
      <c r="G54" s="42">
        <f t="shared" si="8"/>
        <v>58</v>
      </c>
    </row>
    <row r="55" spans="1:7" x14ac:dyDescent="0.25">
      <c r="A55" s="42" t="str">
        <f t="shared" si="3"/>
        <v>MARIN Y RIA DE PONTEVEDRA</v>
      </c>
      <c r="B55" s="41">
        <f t="shared" si="4"/>
        <v>33737</v>
      </c>
      <c r="C55" s="41">
        <f t="shared" si="5"/>
        <v>1872</v>
      </c>
      <c r="D55" s="41">
        <f t="shared" si="6"/>
        <v>14</v>
      </c>
      <c r="E55" s="42" t="str">
        <f t="shared" si="2"/>
        <v>AVILES</v>
      </c>
      <c r="F55" s="42">
        <f t="shared" ref="F55:F65" si="9">LOOKUP(E55,$A$38:$A$65,$B$38:$B$65)</f>
        <v>3004</v>
      </c>
      <c r="G55" s="42">
        <f t="shared" si="8"/>
        <v>0</v>
      </c>
    </row>
    <row r="56" spans="1:7" x14ac:dyDescent="0.25">
      <c r="A56" s="42" t="str">
        <f t="shared" si="3"/>
        <v>MELILLA</v>
      </c>
      <c r="B56" s="41">
        <f t="shared" si="4"/>
        <v>0</v>
      </c>
      <c r="C56" s="41">
        <f t="shared" si="5"/>
        <v>0</v>
      </c>
      <c r="D56" s="41">
        <f t="shared" si="6"/>
        <v>28</v>
      </c>
      <c r="E56" s="42" t="str">
        <f t="shared" si="2"/>
        <v>CARTAGENA</v>
      </c>
      <c r="F56" s="42">
        <f t="shared" si="9"/>
        <v>1182</v>
      </c>
      <c r="G56" s="42">
        <f t="shared" si="8"/>
        <v>0</v>
      </c>
    </row>
    <row r="57" spans="1:7" x14ac:dyDescent="0.25">
      <c r="A57" s="42" t="str">
        <f t="shared" si="3"/>
        <v>MOTRIL</v>
      </c>
      <c r="B57" s="41">
        <f t="shared" si="4"/>
        <v>0</v>
      </c>
      <c r="C57" s="41">
        <f t="shared" si="5"/>
        <v>46</v>
      </c>
      <c r="D57" s="41">
        <f t="shared" si="6"/>
        <v>28</v>
      </c>
      <c r="E57" s="42" t="str">
        <f t="shared" si="2"/>
        <v>CEUTA</v>
      </c>
      <c r="F57" s="42">
        <f t="shared" si="9"/>
        <v>1024</v>
      </c>
      <c r="G57" s="42">
        <f t="shared" si="8"/>
        <v>574550</v>
      </c>
    </row>
    <row r="58" spans="1:7" x14ac:dyDescent="0.25">
      <c r="A58" s="42" t="str">
        <f t="shared" si="3"/>
        <v>PASAIA</v>
      </c>
      <c r="B58" s="41">
        <f t="shared" si="4"/>
        <v>0</v>
      </c>
      <c r="C58" s="41">
        <f t="shared" si="5"/>
        <v>0</v>
      </c>
      <c r="D58" s="41">
        <f t="shared" si="6"/>
        <v>28</v>
      </c>
      <c r="E58" s="42" t="e">
        <f t="shared" si="2"/>
        <v>#N/A</v>
      </c>
      <c r="F58" s="42" t="e">
        <f t="shared" si="9"/>
        <v>#N/A</v>
      </c>
      <c r="G58" s="42" t="e">
        <f t="shared" si="8"/>
        <v>#N/A</v>
      </c>
    </row>
    <row r="59" spans="1:7" x14ac:dyDescent="0.25">
      <c r="A59" s="42" t="str">
        <f t="shared" si="3"/>
        <v>SANTA CRUZ DE TENERIFE</v>
      </c>
      <c r="B59" s="41">
        <f t="shared" si="4"/>
        <v>268239</v>
      </c>
      <c r="C59" s="41">
        <f t="shared" si="5"/>
        <v>156964</v>
      </c>
      <c r="D59" s="41">
        <f t="shared" si="6"/>
        <v>9</v>
      </c>
      <c r="E59" s="42" t="e">
        <f t="shared" si="2"/>
        <v>#N/A</v>
      </c>
      <c r="F59" s="42" t="e">
        <f t="shared" si="9"/>
        <v>#N/A</v>
      </c>
      <c r="G59" s="42" t="e">
        <f t="shared" si="8"/>
        <v>#N/A</v>
      </c>
    </row>
    <row r="60" spans="1:7" x14ac:dyDescent="0.25">
      <c r="A60" s="42" t="str">
        <f t="shared" si="3"/>
        <v>SANTANDER</v>
      </c>
      <c r="B60" s="41">
        <f t="shared" si="4"/>
        <v>3364</v>
      </c>
      <c r="C60" s="41">
        <f t="shared" si="5"/>
        <v>58</v>
      </c>
      <c r="D60" s="41">
        <f t="shared" si="6"/>
        <v>17</v>
      </c>
      <c r="E60" s="42" t="e">
        <f t="shared" si="2"/>
        <v>#N/A</v>
      </c>
      <c r="F60" s="42" t="e">
        <f t="shared" si="9"/>
        <v>#N/A</v>
      </c>
      <c r="G60" s="42" t="e">
        <f t="shared" si="8"/>
        <v>#N/A</v>
      </c>
    </row>
    <row r="61" spans="1:7" x14ac:dyDescent="0.25">
      <c r="A61" s="42" t="str">
        <f t="shared" si="3"/>
        <v>SEVILLA</v>
      </c>
      <c r="B61" s="41">
        <f t="shared" si="4"/>
        <v>0</v>
      </c>
      <c r="C61" s="41">
        <f t="shared" si="5"/>
        <v>0</v>
      </c>
      <c r="D61" s="41">
        <f t="shared" si="6"/>
        <v>28</v>
      </c>
      <c r="E61" s="42" t="e">
        <f t="shared" si="2"/>
        <v>#N/A</v>
      </c>
      <c r="F61" s="42" t="e">
        <f t="shared" si="9"/>
        <v>#N/A</v>
      </c>
      <c r="G61" s="42" t="e">
        <f t="shared" si="8"/>
        <v>#N/A</v>
      </c>
    </row>
    <row r="62" spans="1:7" x14ac:dyDescent="0.25">
      <c r="A62" s="42" t="str">
        <f t="shared" si="3"/>
        <v>TARRAGONA</v>
      </c>
      <c r="B62" s="41">
        <f t="shared" si="4"/>
        <v>3004548</v>
      </c>
      <c r="C62" s="41">
        <f t="shared" si="5"/>
        <v>3852083</v>
      </c>
      <c r="D62" s="41">
        <f t="shared" si="6"/>
        <v>5</v>
      </c>
      <c r="E62" s="42" t="e">
        <f t="shared" si="2"/>
        <v>#N/A</v>
      </c>
      <c r="F62" s="42" t="e">
        <f t="shared" si="9"/>
        <v>#N/A</v>
      </c>
      <c r="G62" s="42" t="e">
        <f t="shared" si="8"/>
        <v>#N/A</v>
      </c>
    </row>
    <row r="63" spans="1:7" x14ac:dyDescent="0.25">
      <c r="A63" s="42" t="str">
        <f t="shared" si="3"/>
        <v>VALENCIA</v>
      </c>
      <c r="B63" s="41">
        <f t="shared" si="4"/>
        <v>18661795</v>
      </c>
      <c r="C63" s="41">
        <f t="shared" si="5"/>
        <v>17361236</v>
      </c>
      <c r="D63" s="41">
        <f t="shared" si="6"/>
        <v>2</v>
      </c>
      <c r="E63" s="42" t="e">
        <f t="shared" si="2"/>
        <v>#N/A</v>
      </c>
      <c r="F63" s="42" t="e">
        <f t="shared" si="9"/>
        <v>#N/A</v>
      </c>
      <c r="G63" s="42" t="e">
        <f t="shared" si="8"/>
        <v>#N/A</v>
      </c>
    </row>
    <row r="64" spans="1:7" x14ac:dyDescent="0.25">
      <c r="A64" s="42" t="str">
        <f t="shared" si="3"/>
        <v>VIGO</v>
      </c>
      <c r="B64" s="41">
        <f t="shared" si="4"/>
        <v>187821</v>
      </c>
      <c r="C64" s="41">
        <f t="shared" si="5"/>
        <v>146701</v>
      </c>
      <c r="D64" s="41">
        <f t="shared" si="6"/>
        <v>11</v>
      </c>
      <c r="E64" s="42" t="e">
        <f t="shared" si="2"/>
        <v>#N/A</v>
      </c>
      <c r="F64" s="42" t="e">
        <f t="shared" si="9"/>
        <v>#N/A</v>
      </c>
      <c r="G64" s="42" t="e">
        <f t="shared" si="8"/>
        <v>#N/A</v>
      </c>
    </row>
    <row r="65" spans="1:7" x14ac:dyDescent="0.25">
      <c r="A65" s="42" t="str">
        <f t="shared" si="3"/>
        <v>VILAGARCIA</v>
      </c>
      <c r="B65" s="41">
        <f t="shared" si="4"/>
        <v>24699</v>
      </c>
      <c r="C65" s="41">
        <f t="shared" si="5"/>
        <v>0</v>
      </c>
      <c r="D65" s="41">
        <f t="shared" si="6"/>
        <v>15</v>
      </c>
      <c r="E65" s="42" t="str">
        <f t="shared" si="2"/>
        <v>A CORUÑA</v>
      </c>
      <c r="F65" s="42">
        <f t="shared" si="9"/>
        <v>0</v>
      </c>
      <c r="G65" s="42">
        <f t="shared" si="8"/>
        <v>0</v>
      </c>
    </row>
    <row r="67" spans="1:7" x14ac:dyDescent="0.25">
      <c r="A67" s="4"/>
      <c r="B67" s="5"/>
      <c r="C67" s="5"/>
      <c r="D67" s="5"/>
      <c r="E67" s="5"/>
      <c r="F67" s="6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D7" sqref="D7:E34"/>
    </sheetView>
  </sheetViews>
  <sheetFormatPr baseColWidth="10" defaultRowHeight="15" x14ac:dyDescent="0.25"/>
  <cols>
    <col min="1" max="1" width="21.28515625" bestFit="1" customWidth="1"/>
    <col min="2" max="5" width="11.5703125" bestFit="1" customWidth="1"/>
    <col min="6" max="6" width="9" bestFit="1" customWidth="1"/>
    <col min="7" max="7" width="11.5703125" bestFit="1" customWidth="1"/>
  </cols>
  <sheetData>
    <row r="1" spans="1:12" s="2" customFormat="1" ht="22.5" customHeight="1" x14ac:dyDescent="0.35">
      <c r="F1" s="3" t="s">
        <v>83</v>
      </c>
    </row>
    <row r="2" spans="1:12" s="2" customFormat="1" ht="21" x14ac:dyDescent="0.35"/>
    <row r="5" spans="1:12" x14ac:dyDescent="0.25">
      <c r="A5" s="51" t="s">
        <v>73</v>
      </c>
      <c r="B5" s="49" t="str">
        <f>'Resumen general'!D6</f>
        <v>Mes Julio</v>
      </c>
      <c r="C5" s="50"/>
      <c r="D5" s="49" t="str">
        <f>'Resumen general'!F6</f>
        <v>Acumulado desde Enero</v>
      </c>
      <c r="E5" s="50"/>
      <c r="F5" s="50"/>
      <c r="L5" s="39">
        <f>'Resumen general'!I4</f>
        <v>40805</v>
      </c>
    </row>
    <row r="6" spans="1:12" x14ac:dyDescent="0.25">
      <c r="A6" s="52"/>
      <c r="B6" s="7">
        <f>'Resumen general'!D7</f>
        <v>2010</v>
      </c>
      <c r="C6" s="7">
        <f>'Resumen general'!E7</f>
        <v>2011</v>
      </c>
      <c r="D6" s="7">
        <f>'Resumen general'!F7</f>
        <v>2010</v>
      </c>
      <c r="E6" s="7">
        <f>'Resumen general'!G7</f>
        <v>2011</v>
      </c>
      <c r="F6" s="7" t="s">
        <v>43</v>
      </c>
    </row>
    <row r="7" spans="1:12" x14ac:dyDescent="0.25">
      <c r="A7" s="8" t="s">
        <v>44</v>
      </c>
      <c r="B7" s="29">
        <v>0</v>
      </c>
      <c r="C7" s="29">
        <v>0</v>
      </c>
      <c r="D7" s="29">
        <v>0</v>
      </c>
      <c r="E7" s="29">
        <v>0</v>
      </c>
      <c r="F7" s="10" t="e">
        <f>((E7*100)/D7)-100</f>
        <v>#DIV/0!</v>
      </c>
      <c r="G7" s="1"/>
      <c r="H7" s="1"/>
      <c r="I7" s="1"/>
    </row>
    <row r="8" spans="1:12" x14ac:dyDescent="0.25">
      <c r="A8" s="11" t="s">
        <v>45</v>
      </c>
      <c r="B8" s="30">
        <v>2260</v>
      </c>
      <c r="C8" s="30">
        <v>840</v>
      </c>
      <c r="D8" s="30">
        <v>2260</v>
      </c>
      <c r="E8" s="30">
        <v>21896</v>
      </c>
      <c r="F8" s="13">
        <f t="shared" ref="F8:F35" si="0">((E8*100)/D8)-100</f>
        <v>868.84955752212386</v>
      </c>
      <c r="G8" s="1"/>
      <c r="H8" s="1"/>
      <c r="I8" s="1"/>
    </row>
    <row r="9" spans="1:12" x14ac:dyDescent="0.25">
      <c r="A9" s="8" t="s">
        <v>46</v>
      </c>
      <c r="B9" s="29">
        <v>0</v>
      </c>
      <c r="C9" s="29">
        <v>0</v>
      </c>
      <c r="D9" s="29">
        <v>0</v>
      </c>
      <c r="E9" s="29">
        <v>0</v>
      </c>
      <c r="F9" s="18" t="e">
        <f t="shared" si="0"/>
        <v>#DIV/0!</v>
      </c>
      <c r="G9" s="1"/>
      <c r="H9" s="1"/>
      <c r="I9" s="1"/>
    </row>
    <row r="10" spans="1:12" x14ac:dyDescent="0.25">
      <c r="A10" s="11" t="s">
        <v>47</v>
      </c>
      <c r="B10" s="30">
        <v>0</v>
      </c>
      <c r="C10" s="30">
        <v>0</v>
      </c>
      <c r="D10" s="30">
        <v>0</v>
      </c>
      <c r="E10" s="30">
        <v>0</v>
      </c>
      <c r="F10" s="17" t="e">
        <f t="shared" si="0"/>
        <v>#DIV/0!</v>
      </c>
      <c r="G10" s="1"/>
      <c r="H10" s="1"/>
      <c r="I10" s="1"/>
    </row>
    <row r="11" spans="1:12" x14ac:dyDescent="0.25">
      <c r="A11" s="8" t="s">
        <v>48</v>
      </c>
      <c r="B11" s="29">
        <v>2885277</v>
      </c>
      <c r="C11" s="29">
        <v>3672009</v>
      </c>
      <c r="D11" s="29">
        <v>21577795</v>
      </c>
      <c r="E11" s="29">
        <v>21480223</v>
      </c>
      <c r="F11" s="10">
        <f t="shared" si="0"/>
        <v>-0.45218707472194808</v>
      </c>
      <c r="G11" s="1"/>
      <c r="H11" s="1"/>
      <c r="I11" s="1"/>
    </row>
    <row r="12" spans="1:12" x14ac:dyDescent="0.25">
      <c r="A12" s="11" t="s">
        <v>49</v>
      </c>
      <c r="B12" s="30">
        <v>0</v>
      </c>
      <c r="C12" s="30">
        <v>231</v>
      </c>
      <c r="D12" s="30">
        <v>221</v>
      </c>
      <c r="E12" s="30">
        <v>3020</v>
      </c>
      <c r="F12" s="13">
        <f t="shared" si="0"/>
        <v>1266.5158371040725</v>
      </c>
      <c r="G12" s="1"/>
      <c r="H12" s="1"/>
      <c r="I12" s="1"/>
    </row>
    <row r="13" spans="1:12" x14ac:dyDescent="0.25">
      <c r="A13" s="8" t="s">
        <v>50</v>
      </c>
      <c r="B13" s="29">
        <v>0</v>
      </c>
      <c r="C13" s="29">
        <v>0</v>
      </c>
      <c r="D13" s="29">
        <v>0</v>
      </c>
      <c r="E13" s="29">
        <v>0</v>
      </c>
      <c r="F13" s="10" t="e">
        <f t="shared" si="0"/>
        <v>#DIV/0!</v>
      </c>
      <c r="G13" s="1"/>
      <c r="H13" s="1"/>
      <c r="I13" s="1"/>
    </row>
    <row r="14" spans="1:12" x14ac:dyDescent="0.25">
      <c r="A14" s="11" t="s">
        <v>51</v>
      </c>
      <c r="B14" s="30">
        <v>641014</v>
      </c>
      <c r="C14" s="30">
        <v>528909</v>
      </c>
      <c r="D14" s="30">
        <v>3875919</v>
      </c>
      <c r="E14" s="30">
        <v>4508820</v>
      </c>
      <c r="F14" s="13">
        <f t="shared" si="0"/>
        <v>16.329056412169606</v>
      </c>
      <c r="G14" s="1"/>
      <c r="H14" s="1"/>
      <c r="I14" s="1"/>
    </row>
    <row r="15" spans="1:12" x14ac:dyDescent="0.25">
      <c r="A15" s="8" t="s">
        <v>52</v>
      </c>
      <c r="B15" s="29">
        <v>8498</v>
      </c>
      <c r="C15" s="29">
        <v>965</v>
      </c>
      <c r="D15" s="29">
        <v>61733</v>
      </c>
      <c r="E15" s="29">
        <v>33347</v>
      </c>
      <c r="F15" s="10">
        <f t="shared" si="0"/>
        <v>-45.981889751024575</v>
      </c>
      <c r="G15" s="1"/>
      <c r="H15" s="1"/>
      <c r="I15" s="1"/>
    </row>
    <row r="16" spans="1:12" x14ac:dyDescent="0.25">
      <c r="A16" s="11" t="s">
        <v>53</v>
      </c>
      <c r="B16" s="30">
        <v>0</v>
      </c>
      <c r="C16" s="30">
        <v>0</v>
      </c>
      <c r="D16" s="30">
        <v>0</v>
      </c>
      <c r="E16" s="30">
        <v>960</v>
      </c>
      <c r="F16" s="13" t="e">
        <f t="shared" si="0"/>
        <v>#DIV/0!</v>
      </c>
      <c r="G16" s="1"/>
      <c r="H16" s="1"/>
      <c r="I16" s="1"/>
    </row>
    <row r="17" spans="1:9" x14ac:dyDescent="0.25">
      <c r="A17" s="8" t="s">
        <v>54</v>
      </c>
      <c r="B17" s="29">
        <v>0</v>
      </c>
      <c r="C17" s="29">
        <v>0</v>
      </c>
      <c r="D17" s="29">
        <v>3961</v>
      </c>
      <c r="E17" s="29">
        <v>16338</v>
      </c>
      <c r="F17" s="10">
        <f t="shared" si="0"/>
        <v>312.4715980812926</v>
      </c>
      <c r="G17" s="1"/>
      <c r="H17" s="1"/>
      <c r="I17" s="1"/>
    </row>
    <row r="18" spans="1:9" x14ac:dyDescent="0.25">
      <c r="A18" s="11" t="s">
        <v>55</v>
      </c>
      <c r="B18" s="30">
        <v>2</v>
      </c>
      <c r="C18" s="30">
        <v>0</v>
      </c>
      <c r="D18" s="30">
        <v>34</v>
      </c>
      <c r="E18" s="30">
        <v>60</v>
      </c>
      <c r="F18" s="17">
        <f t="shared" si="0"/>
        <v>76.470588235294116</v>
      </c>
      <c r="G18" s="1"/>
      <c r="H18" s="1"/>
      <c r="I18" s="1"/>
    </row>
    <row r="19" spans="1:9" x14ac:dyDescent="0.25">
      <c r="A19" s="8" t="s">
        <v>56</v>
      </c>
      <c r="B19" s="29">
        <v>0</v>
      </c>
      <c r="C19" s="29">
        <v>0</v>
      </c>
      <c r="D19" s="29">
        <v>0</v>
      </c>
      <c r="E19" s="29">
        <v>0</v>
      </c>
      <c r="F19" s="18" t="e">
        <f t="shared" si="0"/>
        <v>#DIV/0!</v>
      </c>
      <c r="G19" s="1"/>
      <c r="H19" s="1"/>
      <c r="I19" s="1"/>
    </row>
    <row r="20" spans="1:9" x14ac:dyDescent="0.25">
      <c r="A20" s="11" t="s">
        <v>57</v>
      </c>
      <c r="B20" s="30">
        <v>0</v>
      </c>
      <c r="C20" s="30">
        <v>0</v>
      </c>
      <c r="D20" s="30">
        <v>556</v>
      </c>
      <c r="E20" s="30">
        <v>0</v>
      </c>
      <c r="F20" s="17">
        <f t="shared" si="0"/>
        <v>-100</v>
      </c>
      <c r="G20" s="1"/>
      <c r="H20" s="1"/>
      <c r="I20" s="1"/>
    </row>
    <row r="21" spans="1:9" x14ac:dyDescent="0.25">
      <c r="A21" s="8" t="s">
        <v>58</v>
      </c>
      <c r="B21" s="29">
        <v>0</v>
      </c>
      <c r="C21" s="29">
        <v>0</v>
      </c>
      <c r="D21" s="29">
        <v>0</v>
      </c>
      <c r="E21" s="29">
        <v>0</v>
      </c>
      <c r="F21" s="18" t="e">
        <f t="shared" si="0"/>
        <v>#DIV/0!</v>
      </c>
      <c r="G21" s="1"/>
      <c r="H21" s="1"/>
      <c r="I21" s="1"/>
    </row>
    <row r="22" spans="1:9" x14ac:dyDescent="0.25">
      <c r="A22" s="11" t="s">
        <v>59</v>
      </c>
      <c r="B22" s="30">
        <v>776473</v>
      </c>
      <c r="C22" s="30">
        <v>1115288</v>
      </c>
      <c r="D22" s="30">
        <v>4804922</v>
      </c>
      <c r="E22" s="30">
        <v>5572734</v>
      </c>
      <c r="F22" s="13">
        <f t="shared" si="0"/>
        <v>15.979697485203715</v>
      </c>
      <c r="G22" s="1"/>
      <c r="H22" s="1"/>
      <c r="I22" s="1"/>
    </row>
    <row r="23" spans="1:9" x14ac:dyDescent="0.25">
      <c r="A23" s="8" t="s">
        <v>60</v>
      </c>
      <c r="B23" s="29">
        <v>99794</v>
      </c>
      <c r="C23" s="29">
        <v>196940</v>
      </c>
      <c r="D23" s="29">
        <v>528456</v>
      </c>
      <c r="E23" s="29">
        <v>776534</v>
      </c>
      <c r="F23" s="10">
        <f t="shared" si="0"/>
        <v>46.943927214375464</v>
      </c>
      <c r="G23" s="1"/>
      <c r="H23" s="1"/>
      <c r="I23" s="1"/>
    </row>
    <row r="24" spans="1:9" x14ac:dyDescent="0.25">
      <c r="A24" s="11" t="s">
        <v>61</v>
      </c>
      <c r="B24" s="30">
        <v>1469</v>
      </c>
      <c r="C24" s="30">
        <v>823</v>
      </c>
      <c r="D24" s="30">
        <v>1872</v>
      </c>
      <c r="E24" s="30">
        <v>33614</v>
      </c>
      <c r="F24" s="13">
        <f t="shared" si="0"/>
        <v>1695.6196581196582</v>
      </c>
      <c r="G24" s="1"/>
      <c r="H24" s="1"/>
      <c r="I24" s="1"/>
    </row>
    <row r="25" spans="1:9" x14ac:dyDescent="0.25">
      <c r="A25" s="8" t="s">
        <v>62</v>
      </c>
      <c r="B25" s="29">
        <v>0</v>
      </c>
      <c r="C25" s="29">
        <v>0</v>
      </c>
      <c r="D25" s="29">
        <v>0</v>
      </c>
      <c r="E25" s="29">
        <v>0</v>
      </c>
      <c r="F25" s="18" t="e">
        <f t="shared" si="0"/>
        <v>#DIV/0!</v>
      </c>
      <c r="G25" s="1"/>
      <c r="H25" s="1"/>
      <c r="I25" s="1"/>
    </row>
    <row r="26" spans="1:9" x14ac:dyDescent="0.25">
      <c r="A26" s="11" t="s">
        <v>63</v>
      </c>
      <c r="B26" s="30">
        <v>0</v>
      </c>
      <c r="C26" s="30">
        <v>0</v>
      </c>
      <c r="D26" s="30">
        <v>46</v>
      </c>
      <c r="E26" s="30">
        <v>0</v>
      </c>
      <c r="F26" s="13">
        <f t="shared" si="0"/>
        <v>-100</v>
      </c>
      <c r="G26" s="1"/>
      <c r="H26" s="1"/>
      <c r="I26" s="1"/>
    </row>
    <row r="27" spans="1:9" x14ac:dyDescent="0.25">
      <c r="A27" s="8" t="s">
        <v>64</v>
      </c>
      <c r="B27" s="29">
        <v>0</v>
      </c>
      <c r="C27" s="29">
        <v>0</v>
      </c>
      <c r="D27" s="29">
        <v>0</v>
      </c>
      <c r="E27" s="29">
        <v>0</v>
      </c>
      <c r="F27" s="18" t="e">
        <f t="shared" si="0"/>
        <v>#DIV/0!</v>
      </c>
      <c r="G27" s="1"/>
      <c r="H27" s="1"/>
      <c r="I27" s="1"/>
    </row>
    <row r="28" spans="1:9" x14ac:dyDescent="0.25">
      <c r="A28" s="11" t="s">
        <v>65</v>
      </c>
      <c r="B28" s="30">
        <v>22397</v>
      </c>
      <c r="C28" s="30">
        <v>12012</v>
      </c>
      <c r="D28" s="30">
        <v>122369</v>
      </c>
      <c r="E28" s="30">
        <v>102350</v>
      </c>
      <c r="F28" s="13">
        <f t="shared" si="0"/>
        <v>-16.359535503272895</v>
      </c>
      <c r="G28" s="1"/>
      <c r="H28" s="1"/>
      <c r="I28" s="1"/>
    </row>
    <row r="29" spans="1:9" x14ac:dyDescent="0.25">
      <c r="A29" s="8" t="s">
        <v>66</v>
      </c>
      <c r="B29" s="29">
        <v>0</v>
      </c>
      <c r="C29" s="29">
        <v>0</v>
      </c>
      <c r="D29" s="29">
        <v>0</v>
      </c>
      <c r="E29" s="29">
        <v>116</v>
      </c>
      <c r="F29" s="18" t="e">
        <f t="shared" si="0"/>
        <v>#DIV/0!</v>
      </c>
      <c r="G29" s="1"/>
      <c r="H29" s="1"/>
      <c r="I29" s="1"/>
    </row>
    <row r="30" spans="1:9" x14ac:dyDescent="0.25">
      <c r="A30" s="11" t="s">
        <v>67</v>
      </c>
      <c r="B30" s="30">
        <v>0</v>
      </c>
      <c r="C30" s="30">
        <v>0</v>
      </c>
      <c r="D30" s="30">
        <v>0</v>
      </c>
      <c r="E30" s="30">
        <v>0</v>
      </c>
      <c r="F30" s="17" t="e">
        <f t="shared" si="0"/>
        <v>#DIV/0!</v>
      </c>
      <c r="G30" s="1"/>
      <c r="H30" s="1"/>
      <c r="I30" s="1"/>
    </row>
    <row r="31" spans="1:9" x14ac:dyDescent="0.25">
      <c r="A31" s="8" t="s">
        <v>68</v>
      </c>
      <c r="B31" s="29">
        <v>184941</v>
      </c>
      <c r="C31" s="29">
        <v>169670</v>
      </c>
      <c r="D31" s="29">
        <v>1276610</v>
      </c>
      <c r="E31" s="29">
        <v>1018255</v>
      </c>
      <c r="F31" s="10">
        <f t="shared" si="0"/>
        <v>-20.237582346997129</v>
      </c>
      <c r="G31" s="1"/>
      <c r="H31" s="1"/>
      <c r="I31" s="1"/>
    </row>
    <row r="32" spans="1:9" x14ac:dyDescent="0.25">
      <c r="A32" s="11" t="s">
        <v>69</v>
      </c>
      <c r="B32" s="30">
        <v>2903312</v>
      </c>
      <c r="C32" s="30">
        <v>2975077</v>
      </c>
      <c r="D32" s="30">
        <v>17342759</v>
      </c>
      <c r="E32" s="30">
        <v>18625711</v>
      </c>
      <c r="F32" s="13">
        <f t="shared" si="0"/>
        <v>7.3976234115921216</v>
      </c>
      <c r="G32" s="1"/>
      <c r="H32" s="1"/>
      <c r="I32" s="1"/>
    </row>
    <row r="33" spans="1:9" x14ac:dyDescent="0.25">
      <c r="A33" s="8" t="s">
        <v>70</v>
      </c>
      <c r="B33" s="29">
        <v>9220</v>
      </c>
      <c r="C33" s="29">
        <v>16325</v>
      </c>
      <c r="D33" s="29">
        <v>89278</v>
      </c>
      <c r="E33" s="29">
        <v>94302</v>
      </c>
      <c r="F33" s="10">
        <f t="shared" si="0"/>
        <v>5.6273662044400652</v>
      </c>
      <c r="G33" s="1"/>
      <c r="H33" s="1"/>
      <c r="I33" s="1"/>
    </row>
    <row r="34" spans="1:9" x14ac:dyDescent="0.25">
      <c r="A34" s="11" t="s">
        <v>71</v>
      </c>
      <c r="B34" s="30">
        <v>0</v>
      </c>
      <c r="C34" s="30">
        <v>0</v>
      </c>
      <c r="D34" s="30">
        <v>0</v>
      </c>
      <c r="E34" s="30">
        <v>0</v>
      </c>
      <c r="F34" s="13" t="e">
        <f t="shared" si="0"/>
        <v>#DIV/0!</v>
      </c>
      <c r="G34" s="1"/>
      <c r="H34" s="1"/>
      <c r="I34" s="1"/>
    </row>
    <row r="35" spans="1:9" x14ac:dyDescent="0.25">
      <c r="A35" s="14" t="s">
        <v>72</v>
      </c>
      <c r="B35" s="15">
        <f>SUM(B7:B34)</f>
        <v>7534657</v>
      </c>
      <c r="C35" s="15">
        <f t="shared" ref="C35:E35" si="1">SUM(C7:C34)</f>
        <v>8689089</v>
      </c>
      <c r="D35" s="15">
        <f t="shared" si="1"/>
        <v>49688791</v>
      </c>
      <c r="E35" s="15">
        <f t="shared" si="1"/>
        <v>52288280</v>
      </c>
      <c r="F35" s="16">
        <f t="shared" si="0"/>
        <v>5.2315400469292968</v>
      </c>
      <c r="G35" s="1"/>
      <c r="H35" s="1"/>
      <c r="I35" s="1"/>
    </row>
    <row r="37" spans="1:9" x14ac:dyDescent="0.25">
      <c r="A37" s="42"/>
      <c r="B37" s="42">
        <f>E6</f>
        <v>2011</v>
      </c>
      <c r="C37" s="42">
        <f>D6</f>
        <v>2010</v>
      </c>
      <c r="D37" s="42"/>
      <c r="E37" s="42"/>
      <c r="F37" s="42">
        <f>B37</f>
        <v>2011</v>
      </c>
      <c r="G37" s="42">
        <f>C37</f>
        <v>2010</v>
      </c>
    </row>
    <row r="38" spans="1:9" x14ac:dyDescent="0.25">
      <c r="A38" s="42" t="str">
        <f>A7</f>
        <v>A CORUÑA</v>
      </c>
      <c r="B38" s="41">
        <f>E7</f>
        <v>0</v>
      </c>
      <c r="C38" s="41">
        <f>D7</f>
        <v>0</v>
      </c>
      <c r="D38" s="41">
        <f>_xlfn.RANK.EQ(B38,$B$38:$B$65)+COUNTIF($B$38:$B$65,B38)-1</f>
        <v>28</v>
      </c>
      <c r="E38" s="42" t="str">
        <f t="shared" ref="E38:E65" si="2">INDEX($A$38:$B$65,MATCH(ROW()-37,$D$38:$D$65,0),1)</f>
        <v>BAHIA DE ALGECIRAS</v>
      </c>
      <c r="F38" s="42">
        <f>LOOKUP(E38,$A$38:$A$65,$B$38:$B$65)</f>
        <v>21480223</v>
      </c>
      <c r="G38" s="42">
        <f>LOOKUP(E38,$A$38:$A$65,$C$38:$C$65)</f>
        <v>21577795</v>
      </c>
    </row>
    <row r="39" spans="1:9" x14ac:dyDescent="0.25">
      <c r="A39" s="42" t="str">
        <f t="shared" ref="A39:A65" si="3">A8</f>
        <v>ALICANTE</v>
      </c>
      <c r="B39" s="41">
        <f t="shared" ref="B39:B65" si="4">E8</f>
        <v>21896</v>
      </c>
      <c r="C39" s="41">
        <f t="shared" ref="C39:C65" si="5">D8</f>
        <v>2260</v>
      </c>
      <c r="D39" s="41">
        <f t="shared" ref="D39:D65" si="6">_xlfn.RANK.EQ(B39,$B$38:$B$65)+COUNTIF($B$38:$B$65,B39)-1</f>
        <v>11</v>
      </c>
      <c r="E39" s="42" t="str">
        <f t="shared" si="2"/>
        <v>VALENCIA</v>
      </c>
      <c r="F39" s="42">
        <f t="shared" ref="F39:F54" si="7">LOOKUP(E39,$A$38:$A$65,$B$38:$B$65)</f>
        <v>18625711</v>
      </c>
      <c r="G39" s="42">
        <f t="shared" ref="G39:G65" si="8">LOOKUP(E39,$A$38:$A$65,$C$38:$C$65)</f>
        <v>17342759</v>
      </c>
    </row>
    <row r="40" spans="1:9" x14ac:dyDescent="0.25">
      <c r="A40" s="42" t="str">
        <f t="shared" si="3"/>
        <v>ALMERIA</v>
      </c>
      <c r="B40" s="41">
        <f t="shared" si="4"/>
        <v>0</v>
      </c>
      <c r="C40" s="41">
        <f t="shared" si="5"/>
        <v>0</v>
      </c>
      <c r="D40" s="41">
        <f t="shared" si="6"/>
        <v>28</v>
      </c>
      <c r="E40" s="42" t="str">
        <f t="shared" si="2"/>
        <v>LAS PALMAS</v>
      </c>
      <c r="F40" s="42">
        <f t="shared" si="7"/>
        <v>5572734</v>
      </c>
      <c r="G40" s="42">
        <f t="shared" si="8"/>
        <v>4804922</v>
      </c>
    </row>
    <row r="41" spans="1:9" x14ac:dyDescent="0.25">
      <c r="A41" s="42" t="str">
        <f t="shared" si="3"/>
        <v>AVILES</v>
      </c>
      <c r="B41" s="41">
        <f t="shared" si="4"/>
        <v>0</v>
      </c>
      <c r="C41" s="41">
        <f t="shared" si="5"/>
        <v>0</v>
      </c>
      <c r="D41" s="41">
        <f t="shared" si="6"/>
        <v>28</v>
      </c>
      <c r="E41" s="42" t="str">
        <f t="shared" si="2"/>
        <v>BARCELONA</v>
      </c>
      <c r="F41" s="42">
        <f t="shared" si="7"/>
        <v>4508820</v>
      </c>
      <c r="G41" s="42">
        <f t="shared" si="8"/>
        <v>3875919</v>
      </c>
    </row>
    <row r="42" spans="1:9" x14ac:dyDescent="0.25">
      <c r="A42" s="42" t="str">
        <f t="shared" si="3"/>
        <v>BAHIA DE ALGECIRAS</v>
      </c>
      <c r="B42" s="41">
        <f t="shared" si="4"/>
        <v>21480223</v>
      </c>
      <c r="C42" s="41">
        <f t="shared" si="5"/>
        <v>21577795</v>
      </c>
      <c r="D42" s="41">
        <f t="shared" si="6"/>
        <v>1</v>
      </c>
      <c r="E42" s="42" t="str">
        <f t="shared" si="2"/>
        <v>TARRAGONA</v>
      </c>
      <c r="F42" s="42">
        <f t="shared" si="7"/>
        <v>1018255</v>
      </c>
      <c r="G42" s="42">
        <f t="shared" si="8"/>
        <v>1276610</v>
      </c>
    </row>
    <row r="43" spans="1:9" x14ac:dyDescent="0.25">
      <c r="A43" s="42" t="str">
        <f t="shared" si="3"/>
        <v>BAHIA DE CADIZ</v>
      </c>
      <c r="B43" s="41">
        <f t="shared" si="4"/>
        <v>3020</v>
      </c>
      <c r="C43" s="41">
        <f t="shared" si="5"/>
        <v>221</v>
      </c>
      <c r="D43" s="41">
        <f t="shared" si="6"/>
        <v>13</v>
      </c>
      <c r="E43" s="42" t="str">
        <f t="shared" si="2"/>
        <v>MALAGA</v>
      </c>
      <c r="F43" s="42">
        <f t="shared" si="7"/>
        <v>776534</v>
      </c>
      <c r="G43" s="42">
        <f t="shared" si="8"/>
        <v>528456</v>
      </c>
    </row>
    <row r="44" spans="1:9" x14ac:dyDescent="0.25">
      <c r="A44" s="42" t="str">
        <f t="shared" si="3"/>
        <v>BALEARES</v>
      </c>
      <c r="B44" s="41">
        <f t="shared" si="4"/>
        <v>0</v>
      </c>
      <c r="C44" s="41">
        <f t="shared" si="5"/>
        <v>0</v>
      </c>
      <c r="D44" s="41">
        <f t="shared" si="6"/>
        <v>28</v>
      </c>
      <c r="E44" s="42" t="str">
        <f t="shared" si="2"/>
        <v>SANTA CRUZ DE TENERIFE</v>
      </c>
      <c r="F44" s="42">
        <f t="shared" si="7"/>
        <v>102350</v>
      </c>
      <c r="G44" s="42">
        <f t="shared" si="8"/>
        <v>122369</v>
      </c>
    </row>
    <row r="45" spans="1:9" x14ac:dyDescent="0.25">
      <c r="A45" s="42" t="str">
        <f t="shared" si="3"/>
        <v>BARCELONA</v>
      </c>
      <c r="B45" s="41">
        <f t="shared" si="4"/>
        <v>4508820</v>
      </c>
      <c r="C45" s="41">
        <f t="shared" si="5"/>
        <v>3875919</v>
      </c>
      <c r="D45" s="41">
        <f t="shared" si="6"/>
        <v>4</v>
      </c>
      <c r="E45" s="42" t="str">
        <f t="shared" si="2"/>
        <v>VIGO</v>
      </c>
      <c r="F45" s="42">
        <f t="shared" si="7"/>
        <v>94302</v>
      </c>
      <c r="G45" s="42">
        <f t="shared" si="8"/>
        <v>89278</v>
      </c>
    </row>
    <row r="46" spans="1:9" x14ac:dyDescent="0.25">
      <c r="A46" s="42" t="str">
        <f t="shared" si="3"/>
        <v>BILBAO</v>
      </c>
      <c r="B46" s="41">
        <f t="shared" si="4"/>
        <v>33347</v>
      </c>
      <c r="C46" s="41">
        <f t="shared" si="5"/>
        <v>61733</v>
      </c>
      <c r="D46" s="41">
        <f t="shared" si="6"/>
        <v>10</v>
      </c>
      <c r="E46" s="42" t="str">
        <f t="shared" si="2"/>
        <v>MARIN Y RIA DE PONTEVEDRA</v>
      </c>
      <c r="F46" s="42">
        <f t="shared" si="7"/>
        <v>33614</v>
      </c>
      <c r="G46" s="42">
        <f t="shared" si="8"/>
        <v>1872</v>
      </c>
    </row>
    <row r="47" spans="1:9" x14ac:dyDescent="0.25">
      <c r="A47" s="42" t="str">
        <f t="shared" si="3"/>
        <v>CARTAGENA</v>
      </c>
      <c r="B47" s="41">
        <f t="shared" si="4"/>
        <v>960</v>
      </c>
      <c r="C47" s="41">
        <f t="shared" si="5"/>
        <v>0</v>
      </c>
      <c r="D47" s="41">
        <f t="shared" si="6"/>
        <v>14</v>
      </c>
      <c r="E47" s="42" t="str">
        <f t="shared" si="2"/>
        <v>BILBAO</v>
      </c>
      <c r="F47" s="42">
        <f t="shared" si="7"/>
        <v>33347</v>
      </c>
      <c r="G47" s="42">
        <f t="shared" si="8"/>
        <v>61733</v>
      </c>
    </row>
    <row r="48" spans="1:9" x14ac:dyDescent="0.25">
      <c r="A48" s="42" t="str">
        <f t="shared" si="3"/>
        <v>CASTELLON</v>
      </c>
      <c r="B48" s="41">
        <f t="shared" si="4"/>
        <v>16338</v>
      </c>
      <c r="C48" s="41">
        <f t="shared" si="5"/>
        <v>3961</v>
      </c>
      <c r="D48" s="41">
        <f t="shared" si="6"/>
        <v>12</v>
      </c>
      <c r="E48" s="42" t="str">
        <f t="shared" si="2"/>
        <v>ALICANTE</v>
      </c>
      <c r="F48" s="42">
        <f t="shared" si="7"/>
        <v>21896</v>
      </c>
      <c r="G48" s="42">
        <f t="shared" si="8"/>
        <v>2260</v>
      </c>
    </row>
    <row r="49" spans="1:7" x14ac:dyDescent="0.25">
      <c r="A49" s="42" t="str">
        <f t="shared" si="3"/>
        <v>CEUTA</v>
      </c>
      <c r="B49" s="41">
        <f t="shared" si="4"/>
        <v>60</v>
      </c>
      <c r="C49" s="41">
        <f t="shared" si="5"/>
        <v>34</v>
      </c>
      <c r="D49" s="41">
        <f t="shared" si="6"/>
        <v>16</v>
      </c>
      <c r="E49" s="42" t="str">
        <f t="shared" si="2"/>
        <v>CASTELLON</v>
      </c>
      <c r="F49" s="42">
        <f t="shared" si="7"/>
        <v>16338</v>
      </c>
      <c r="G49" s="42">
        <f t="shared" si="8"/>
        <v>3961</v>
      </c>
    </row>
    <row r="50" spans="1:7" x14ac:dyDescent="0.25">
      <c r="A50" s="42" t="str">
        <f t="shared" si="3"/>
        <v>FERROL-SAN CIBRAO</v>
      </c>
      <c r="B50" s="41">
        <f t="shared" si="4"/>
        <v>0</v>
      </c>
      <c r="C50" s="41">
        <f t="shared" si="5"/>
        <v>0</v>
      </c>
      <c r="D50" s="41">
        <f t="shared" si="6"/>
        <v>28</v>
      </c>
      <c r="E50" s="42" t="str">
        <f t="shared" si="2"/>
        <v>BAHIA DE CADIZ</v>
      </c>
      <c r="F50" s="42">
        <f t="shared" si="7"/>
        <v>3020</v>
      </c>
      <c r="G50" s="42">
        <f t="shared" si="8"/>
        <v>221</v>
      </c>
    </row>
    <row r="51" spans="1:7" x14ac:dyDescent="0.25">
      <c r="A51" s="42" t="str">
        <f t="shared" si="3"/>
        <v>GIJON</v>
      </c>
      <c r="B51" s="41">
        <f t="shared" si="4"/>
        <v>0</v>
      </c>
      <c r="C51" s="41">
        <f t="shared" si="5"/>
        <v>556</v>
      </c>
      <c r="D51" s="41">
        <f t="shared" si="6"/>
        <v>28</v>
      </c>
      <c r="E51" s="42" t="str">
        <f t="shared" si="2"/>
        <v>CARTAGENA</v>
      </c>
      <c r="F51" s="42">
        <f t="shared" si="7"/>
        <v>960</v>
      </c>
      <c r="G51" s="42">
        <f t="shared" si="8"/>
        <v>0</v>
      </c>
    </row>
    <row r="52" spans="1:7" x14ac:dyDescent="0.25">
      <c r="A52" s="42" t="str">
        <f t="shared" si="3"/>
        <v>HUELVA</v>
      </c>
      <c r="B52" s="41">
        <f t="shared" si="4"/>
        <v>0</v>
      </c>
      <c r="C52" s="41">
        <f t="shared" si="5"/>
        <v>0</v>
      </c>
      <c r="D52" s="41">
        <f t="shared" si="6"/>
        <v>28</v>
      </c>
      <c r="E52" s="42" t="str">
        <f t="shared" si="2"/>
        <v>SANTANDER</v>
      </c>
      <c r="F52" s="42">
        <f t="shared" si="7"/>
        <v>116</v>
      </c>
      <c r="G52" s="42">
        <f t="shared" si="8"/>
        <v>0</v>
      </c>
    </row>
    <row r="53" spans="1:7" x14ac:dyDescent="0.25">
      <c r="A53" s="42" t="str">
        <f t="shared" si="3"/>
        <v>LAS PALMAS</v>
      </c>
      <c r="B53" s="41">
        <f t="shared" si="4"/>
        <v>5572734</v>
      </c>
      <c r="C53" s="41">
        <f t="shared" si="5"/>
        <v>4804922</v>
      </c>
      <c r="D53" s="41">
        <f t="shared" si="6"/>
        <v>3</v>
      </c>
      <c r="E53" s="42" t="str">
        <f t="shared" si="2"/>
        <v>CEUTA</v>
      </c>
      <c r="F53" s="42">
        <f t="shared" si="7"/>
        <v>60</v>
      </c>
      <c r="G53" s="42">
        <f t="shared" si="8"/>
        <v>34</v>
      </c>
    </row>
    <row r="54" spans="1:7" x14ac:dyDescent="0.25">
      <c r="A54" s="42" t="str">
        <f t="shared" si="3"/>
        <v>MALAGA</v>
      </c>
      <c r="B54" s="41">
        <f t="shared" si="4"/>
        <v>776534</v>
      </c>
      <c r="C54" s="41">
        <f t="shared" si="5"/>
        <v>528456</v>
      </c>
      <c r="D54" s="41">
        <f t="shared" si="6"/>
        <v>6</v>
      </c>
      <c r="E54" s="42" t="e">
        <f t="shared" si="2"/>
        <v>#N/A</v>
      </c>
      <c r="F54" s="42" t="e">
        <f t="shared" si="7"/>
        <v>#N/A</v>
      </c>
      <c r="G54" s="42" t="e">
        <f t="shared" si="8"/>
        <v>#N/A</v>
      </c>
    </row>
    <row r="55" spans="1:7" x14ac:dyDescent="0.25">
      <c r="A55" s="42" t="str">
        <f t="shared" si="3"/>
        <v>MARIN Y RIA DE PONTEVEDRA</v>
      </c>
      <c r="B55" s="41">
        <f t="shared" si="4"/>
        <v>33614</v>
      </c>
      <c r="C55" s="41">
        <f t="shared" si="5"/>
        <v>1872</v>
      </c>
      <c r="D55" s="41">
        <f t="shared" si="6"/>
        <v>9</v>
      </c>
      <c r="E55" s="42" t="e">
        <f t="shared" si="2"/>
        <v>#N/A</v>
      </c>
      <c r="F55" s="42" t="e">
        <f t="shared" ref="F55:F65" si="9">LOOKUP(E55,$A$38:$A$65,$B$38:$B$65)</f>
        <v>#N/A</v>
      </c>
      <c r="G55" s="42" t="e">
        <f t="shared" si="8"/>
        <v>#N/A</v>
      </c>
    </row>
    <row r="56" spans="1:7" x14ac:dyDescent="0.25">
      <c r="A56" s="42" t="str">
        <f t="shared" si="3"/>
        <v>MELILLA</v>
      </c>
      <c r="B56" s="41">
        <f t="shared" si="4"/>
        <v>0</v>
      </c>
      <c r="C56" s="41">
        <f t="shared" si="5"/>
        <v>0</v>
      </c>
      <c r="D56" s="41">
        <f t="shared" si="6"/>
        <v>28</v>
      </c>
      <c r="E56" s="42" t="e">
        <f t="shared" si="2"/>
        <v>#N/A</v>
      </c>
      <c r="F56" s="42" t="e">
        <f t="shared" si="9"/>
        <v>#N/A</v>
      </c>
      <c r="G56" s="42" t="e">
        <f t="shared" si="8"/>
        <v>#N/A</v>
      </c>
    </row>
    <row r="57" spans="1:7" x14ac:dyDescent="0.25">
      <c r="A57" s="42" t="str">
        <f t="shared" si="3"/>
        <v>MOTRIL</v>
      </c>
      <c r="B57" s="41">
        <f t="shared" si="4"/>
        <v>0</v>
      </c>
      <c r="C57" s="41">
        <f t="shared" si="5"/>
        <v>46</v>
      </c>
      <c r="D57" s="41">
        <f t="shared" si="6"/>
        <v>28</v>
      </c>
      <c r="E57" s="42" t="e">
        <f t="shared" si="2"/>
        <v>#N/A</v>
      </c>
      <c r="F57" s="42" t="e">
        <f t="shared" si="9"/>
        <v>#N/A</v>
      </c>
      <c r="G57" s="42" t="e">
        <f t="shared" si="8"/>
        <v>#N/A</v>
      </c>
    </row>
    <row r="58" spans="1:7" x14ac:dyDescent="0.25">
      <c r="A58" s="42" t="str">
        <f t="shared" si="3"/>
        <v>PASAIA</v>
      </c>
      <c r="B58" s="41">
        <f t="shared" si="4"/>
        <v>0</v>
      </c>
      <c r="C58" s="41">
        <f t="shared" si="5"/>
        <v>0</v>
      </c>
      <c r="D58" s="41">
        <f t="shared" si="6"/>
        <v>28</v>
      </c>
      <c r="E58" s="42" t="e">
        <f t="shared" si="2"/>
        <v>#N/A</v>
      </c>
      <c r="F58" s="42" t="e">
        <f t="shared" si="9"/>
        <v>#N/A</v>
      </c>
      <c r="G58" s="42" t="e">
        <f t="shared" si="8"/>
        <v>#N/A</v>
      </c>
    </row>
    <row r="59" spans="1:7" x14ac:dyDescent="0.25">
      <c r="A59" s="42" t="str">
        <f t="shared" si="3"/>
        <v>SANTA CRUZ DE TENERIFE</v>
      </c>
      <c r="B59" s="41">
        <f t="shared" si="4"/>
        <v>102350</v>
      </c>
      <c r="C59" s="41">
        <f t="shared" si="5"/>
        <v>122369</v>
      </c>
      <c r="D59" s="41">
        <f t="shared" si="6"/>
        <v>7</v>
      </c>
      <c r="E59" s="42" t="e">
        <f t="shared" si="2"/>
        <v>#N/A</v>
      </c>
      <c r="F59" s="42" t="e">
        <f t="shared" si="9"/>
        <v>#N/A</v>
      </c>
      <c r="G59" s="42" t="e">
        <f t="shared" si="8"/>
        <v>#N/A</v>
      </c>
    </row>
    <row r="60" spans="1:7" x14ac:dyDescent="0.25">
      <c r="A60" s="42" t="str">
        <f t="shared" si="3"/>
        <v>SANTANDER</v>
      </c>
      <c r="B60" s="41">
        <f t="shared" si="4"/>
        <v>116</v>
      </c>
      <c r="C60" s="41">
        <f t="shared" si="5"/>
        <v>0</v>
      </c>
      <c r="D60" s="41">
        <f t="shared" si="6"/>
        <v>15</v>
      </c>
      <c r="E60" s="42" t="e">
        <f t="shared" si="2"/>
        <v>#N/A</v>
      </c>
      <c r="F60" s="42" t="e">
        <f t="shared" si="9"/>
        <v>#N/A</v>
      </c>
      <c r="G60" s="42" t="e">
        <f t="shared" si="8"/>
        <v>#N/A</v>
      </c>
    </row>
    <row r="61" spans="1:7" x14ac:dyDescent="0.25">
      <c r="A61" s="42" t="str">
        <f t="shared" si="3"/>
        <v>SEVILLA</v>
      </c>
      <c r="B61" s="41">
        <f t="shared" si="4"/>
        <v>0</v>
      </c>
      <c r="C61" s="41">
        <f t="shared" si="5"/>
        <v>0</v>
      </c>
      <c r="D61" s="41">
        <f t="shared" si="6"/>
        <v>28</v>
      </c>
      <c r="E61" s="42" t="e">
        <f t="shared" si="2"/>
        <v>#N/A</v>
      </c>
      <c r="F61" s="42" t="e">
        <f t="shared" si="9"/>
        <v>#N/A</v>
      </c>
      <c r="G61" s="42" t="e">
        <f t="shared" si="8"/>
        <v>#N/A</v>
      </c>
    </row>
    <row r="62" spans="1:7" x14ac:dyDescent="0.25">
      <c r="A62" s="42" t="str">
        <f t="shared" si="3"/>
        <v>TARRAGONA</v>
      </c>
      <c r="B62" s="41">
        <f t="shared" si="4"/>
        <v>1018255</v>
      </c>
      <c r="C62" s="41">
        <f t="shared" si="5"/>
        <v>1276610</v>
      </c>
      <c r="D62" s="41">
        <f t="shared" si="6"/>
        <v>5</v>
      </c>
      <c r="E62" s="42" t="e">
        <f t="shared" si="2"/>
        <v>#N/A</v>
      </c>
      <c r="F62" s="42" t="e">
        <f t="shared" si="9"/>
        <v>#N/A</v>
      </c>
      <c r="G62" s="42" t="e">
        <f t="shared" si="8"/>
        <v>#N/A</v>
      </c>
    </row>
    <row r="63" spans="1:7" x14ac:dyDescent="0.25">
      <c r="A63" s="42" t="str">
        <f t="shared" si="3"/>
        <v>VALENCIA</v>
      </c>
      <c r="B63" s="41">
        <f t="shared" si="4"/>
        <v>18625711</v>
      </c>
      <c r="C63" s="41">
        <f t="shared" si="5"/>
        <v>17342759</v>
      </c>
      <c r="D63" s="41">
        <f t="shared" si="6"/>
        <v>2</v>
      </c>
      <c r="E63" s="42" t="e">
        <f t="shared" si="2"/>
        <v>#N/A</v>
      </c>
      <c r="F63" s="42" t="e">
        <f t="shared" si="9"/>
        <v>#N/A</v>
      </c>
      <c r="G63" s="42" t="e">
        <f t="shared" si="8"/>
        <v>#N/A</v>
      </c>
    </row>
    <row r="64" spans="1:7" x14ac:dyDescent="0.25">
      <c r="A64" s="42" t="str">
        <f t="shared" si="3"/>
        <v>VIGO</v>
      </c>
      <c r="B64" s="41">
        <f t="shared" si="4"/>
        <v>94302</v>
      </c>
      <c r="C64" s="41">
        <f t="shared" si="5"/>
        <v>89278</v>
      </c>
      <c r="D64" s="41">
        <f t="shared" si="6"/>
        <v>8</v>
      </c>
      <c r="E64" s="42" t="e">
        <f t="shared" si="2"/>
        <v>#N/A</v>
      </c>
      <c r="F64" s="42" t="e">
        <f t="shared" si="9"/>
        <v>#N/A</v>
      </c>
      <c r="G64" s="42" t="e">
        <f t="shared" si="8"/>
        <v>#N/A</v>
      </c>
    </row>
    <row r="65" spans="1:7" x14ac:dyDescent="0.25">
      <c r="A65" s="42" t="str">
        <f t="shared" si="3"/>
        <v>VILAGARCIA</v>
      </c>
      <c r="B65" s="41">
        <f t="shared" si="4"/>
        <v>0</v>
      </c>
      <c r="C65" s="41">
        <f t="shared" si="5"/>
        <v>0</v>
      </c>
      <c r="D65" s="41">
        <f t="shared" si="6"/>
        <v>28</v>
      </c>
      <c r="E65" s="42" t="str">
        <f t="shared" si="2"/>
        <v>A CORUÑA</v>
      </c>
      <c r="F65" s="42">
        <f t="shared" si="9"/>
        <v>0</v>
      </c>
      <c r="G65" s="42">
        <f t="shared" si="8"/>
        <v>0</v>
      </c>
    </row>
    <row r="67" spans="1:7" x14ac:dyDescent="0.25">
      <c r="A67" s="4"/>
      <c r="B67" s="5"/>
      <c r="C67" s="5"/>
      <c r="D67" s="5"/>
      <c r="E67" s="5"/>
      <c r="F67" s="6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D7" sqref="D7:E34"/>
    </sheetView>
  </sheetViews>
  <sheetFormatPr baseColWidth="10" defaultRowHeight="15" x14ac:dyDescent="0.25"/>
  <cols>
    <col min="1" max="1" width="21.28515625" bestFit="1" customWidth="1"/>
    <col min="6" max="6" width="6.28515625" customWidth="1"/>
  </cols>
  <sheetData>
    <row r="1" spans="1:12" s="2" customFormat="1" ht="22.5" customHeight="1" x14ac:dyDescent="0.35">
      <c r="F1" s="3" t="s">
        <v>84</v>
      </c>
    </row>
    <row r="2" spans="1:12" s="2" customFormat="1" ht="21" x14ac:dyDescent="0.35"/>
    <row r="5" spans="1:12" x14ac:dyDescent="0.25">
      <c r="A5" s="51" t="s">
        <v>73</v>
      </c>
      <c r="B5" s="49" t="str">
        <f>'Resumen general'!D6</f>
        <v>Mes Julio</v>
      </c>
      <c r="C5" s="50"/>
      <c r="D5" s="49" t="str">
        <f>'Resumen general'!F6</f>
        <v>Acumulado desde Enero</v>
      </c>
      <c r="E5" s="50"/>
      <c r="F5" s="50"/>
      <c r="L5" s="39">
        <f>'Resumen general'!I4</f>
        <v>40805</v>
      </c>
    </row>
    <row r="6" spans="1:12" x14ac:dyDescent="0.25">
      <c r="A6" s="52"/>
      <c r="B6" s="7">
        <f>'Resumen general'!D7</f>
        <v>2010</v>
      </c>
      <c r="C6" s="7">
        <f>'Resumen general'!E7</f>
        <v>2011</v>
      </c>
      <c r="D6" s="7">
        <f>'Resumen general'!F7</f>
        <v>2010</v>
      </c>
      <c r="E6" s="7">
        <f>'Resumen general'!G7</f>
        <v>2011</v>
      </c>
      <c r="F6" s="7" t="s">
        <v>43</v>
      </c>
    </row>
    <row r="7" spans="1:12" x14ac:dyDescent="0.25">
      <c r="A7" s="8" t="s">
        <v>44</v>
      </c>
      <c r="B7" s="31">
        <v>9709</v>
      </c>
      <c r="C7" s="31">
        <v>5355</v>
      </c>
      <c r="D7" s="31">
        <v>53626</v>
      </c>
      <c r="E7" s="31">
        <v>33695</v>
      </c>
      <c r="F7" s="10">
        <f>((E7*100)/D7)-100</f>
        <v>-37.166672882556966</v>
      </c>
      <c r="G7" s="1"/>
      <c r="H7" s="1"/>
      <c r="I7" s="1"/>
    </row>
    <row r="8" spans="1:12" x14ac:dyDescent="0.25">
      <c r="A8" s="11" t="s">
        <v>45</v>
      </c>
      <c r="B8" s="32">
        <v>110149</v>
      </c>
      <c r="C8" s="32">
        <v>115391</v>
      </c>
      <c r="D8" s="32">
        <v>675693</v>
      </c>
      <c r="E8" s="32">
        <v>744550</v>
      </c>
      <c r="F8" s="13">
        <f t="shared" ref="F8:F35" si="0">((E8*100)/D8)-100</f>
        <v>10.190574713664347</v>
      </c>
      <c r="G8" s="1"/>
      <c r="H8" s="1"/>
      <c r="I8" s="1"/>
    </row>
    <row r="9" spans="1:12" x14ac:dyDescent="0.25">
      <c r="A9" s="8" t="s">
        <v>46</v>
      </c>
      <c r="B9" s="31">
        <v>1577</v>
      </c>
      <c r="C9" s="31">
        <v>3068</v>
      </c>
      <c r="D9" s="31">
        <v>16206</v>
      </c>
      <c r="E9" s="31">
        <v>27774</v>
      </c>
      <c r="F9" s="10">
        <f t="shared" si="0"/>
        <v>71.380970011106996</v>
      </c>
      <c r="G9" s="1"/>
      <c r="H9" s="1"/>
      <c r="I9" s="1"/>
    </row>
    <row r="10" spans="1:12" x14ac:dyDescent="0.25">
      <c r="A10" s="11" t="s">
        <v>47</v>
      </c>
      <c r="B10" s="32">
        <v>0</v>
      </c>
      <c r="C10" s="32">
        <v>0</v>
      </c>
      <c r="D10" s="32">
        <v>0</v>
      </c>
      <c r="E10" s="32">
        <v>29</v>
      </c>
      <c r="F10" s="17" t="e">
        <f t="shared" si="0"/>
        <v>#DIV/0!</v>
      </c>
      <c r="G10" s="1"/>
      <c r="H10" s="1"/>
      <c r="I10" s="1"/>
    </row>
    <row r="11" spans="1:12" x14ac:dyDescent="0.25">
      <c r="A11" s="8" t="s">
        <v>48</v>
      </c>
      <c r="B11" s="31">
        <v>3139259</v>
      </c>
      <c r="C11" s="31">
        <v>3848066</v>
      </c>
      <c r="D11" s="31">
        <v>22727352</v>
      </c>
      <c r="E11" s="31">
        <v>22896863</v>
      </c>
      <c r="F11" s="10">
        <f t="shared" si="0"/>
        <v>0.745845798489853</v>
      </c>
      <c r="G11" s="1"/>
      <c r="H11" s="1"/>
      <c r="I11" s="1"/>
    </row>
    <row r="12" spans="1:12" x14ac:dyDescent="0.25">
      <c r="A12" s="11" t="s">
        <v>49</v>
      </c>
      <c r="B12" s="32">
        <v>90354</v>
      </c>
      <c r="C12" s="32">
        <v>76876</v>
      </c>
      <c r="D12" s="32">
        <v>678676</v>
      </c>
      <c r="E12" s="32">
        <v>485389</v>
      </c>
      <c r="F12" s="13">
        <f t="shared" si="0"/>
        <v>-28.480011080397716</v>
      </c>
      <c r="G12" s="1"/>
      <c r="H12" s="1"/>
      <c r="I12" s="1"/>
    </row>
    <row r="13" spans="1:12" x14ac:dyDescent="0.25">
      <c r="A13" s="8" t="s">
        <v>50</v>
      </c>
      <c r="B13" s="31">
        <v>50927</v>
      </c>
      <c r="C13" s="31">
        <v>37133</v>
      </c>
      <c r="D13" s="31">
        <v>327959</v>
      </c>
      <c r="E13" s="31">
        <v>220494</v>
      </c>
      <c r="F13" s="10">
        <f t="shared" si="0"/>
        <v>-32.767815489131266</v>
      </c>
      <c r="G13" s="1"/>
      <c r="H13" s="1"/>
      <c r="I13" s="1"/>
    </row>
    <row r="14" spans="1:12" x14ac:dyDescent="0.25">
      <c r="A14" s="11" t="s">
        <v>51</v>
      </c>
      <c r="B14" s="32">
        <v>1721026</v>
      </c>
      <c r="C14" s="32">
        <v>1699301</v>
      </c>
      <c r="D14" s="32">
        <v>10635875</v>
      </c>
      <c r="E14" s="32">
        <v>12062917</v>
      </c>
      <c r="F14" s="13">
        <f t="shared" si="0"/>
        <v>13.417250578819321</v>
      </c>
      <c r="G14" s="1"/>
      <c r="H14" s="1"/>
      <c r="I14" s="1"/>
    </row>
    <row r="15" spans="1:12" x14ac:dyDescent="0.25">
      <c r="A15" s="8" t="s">
        <v>52</v>
      </c>
      <c r="B15" s="31">
        <v>512788</v>
      </c>
      <c r="C15" s="31">
        <v>506532</v>
      </c>
      <c r="D15" s="31">
        <v>3126394</v>
      </c>
      <c r="E15" s="31">
        <v>3419127</v>
      </c>
      <c r="F15" s="10">
        <f t="shared" si="0"/>
        <v>9.3632792284017938</v>
      </c>
      <c r="G15" s="1"/>
      <c r="H15" s="1"/>
      <c r="I15" s="1"/>
    </row>
    <row r="16" spans="1:12" x14ac:dyDescent="0.25">
      <c r="A16" s="11" t="s">
        <v>53</v>
      </c>
      <c r="B16" s="32">
        <v>77863</v>
      </c>
      <c r="C16" s="32">
        <v>83436</v>
      </c>
      <c r="D16" s="32">
        <v>431260</v>
      </c>
      <c r="E16" s="32">
        <v>493605</v>
      </c>
      <c r="F16" s="13">
        <f t="shared" si="0"/>
        <v>14.456476371562403</v>
      </c>
      <c r="G16" s="1"/>
      <c r="H16" s="1"/>
      <c r="I16" s="1"/>
    </row>
    <row r="17" spans="1:9" x14ac:dyDescent="0.25">
      <c r="A17" s="8" t="s">
        <v>54</v>
      </c>
      <c r="B17" s="31">
        <v>129907</v>
      </c>
      <c r="C17" s="31">
        <v>176322</v>
      </c>
      <c r="D17" s="31">
        <v>713964</v>
      </c>
      <c r="E17" s="31">
        <v>989185</v>
      </c>
      <c r="F17" s="10">
        <f t="shared" si="0"/>
        <v>38.548302155290742</v>
      </c>
      <c r="G17" s="1"/>
      <c r="H17" s="1"/>
      <c r="I17" s="1"/>
    </row>
    <row r="18" spans="1:9" x14ac:dyDescent="0.25">
      <c r="A18" s="11" t="s">
        <v>55</v>
      </c>
      <c r="B18" s="32">
        <v>3439</v>
      </c>
      <c r="C18" s="32">
        <v>6762</v>
      </c>
      <c r="D18" s="32">
        <v>21919</v>
      </c>
      <c r="E18" s="32">
        <v>38737</v>
      </c>
      <c r="F18" s="13">
        <f t="shared" si="0"/>
        <v>76.727952917560117</v>
      </c>
      <c r="G18" s="1"/>
      <c r="H18" s="1"/>
      <c r="I18" s="1"/>
    </row>
    <row r="19" spans="1:9" x14ac:dyDescent="0.25">
      <c r="A19" s="8" t="s">
        <v>56</v>
      </c>
      <c r="B19" s="31">
        <v>547</v>
      </c>
      <c r="C19" s="31">
        <v>623</v>
      </c>
      <c r="D19" s="31">
        <v>3300</v>
      </c>
      <c r="E19" s="31">
        <v>3185</v>
      </c>
      <c r="F19" s="10">
        <f t="shared" si="0"/>
        <v>-3.4848484848484844</v>
      </c>
      <c r="G19" s="1"/>
      <c r="H19" s="1"/>
      <c r="I19" s="1"/>
    </row>
    <row r="20" spans="1:9" x14ac:dyDescent="0.25">
      <c r="A20" s="11" t="s">
        <v>57</v>
      </c>
      <c r="B20" s="32">
        <v>44352</v>
      </c>
      <c r="C20" s="32">
        <v>31494</v>
      </c>
      <c r="D20" s="32">
        <v>240351</v>
      </c>
      <c r="E20" s="32">
        <v>237559</v>
      </c>
      <c r="F20" s="13">
        <f t="shared" si="0"/>
        <v>-1.161634442960505</v>
      </c>
      <c r="G20" s="1"/>
      <c r="H20" s="1"/>
      <c r="I20" s="1"/>
    </row>
    <row r="21" spans="1:9" x14ac:dyDescent="0.25">
      <c r="A21" s="8" t="s">
        <v>58</v>
      </c>
      <c r="B21" s="31">
        <v>0</v>
      </c>
      <c r="C21" s="31">
        <v>2676</v>
      </c>
      <c r="D21" s="31">
        <v>0</v>
      </c>
      <c r="E21" s="31">
        <v>5051</v>
      </c>
      <c r="F21" s="10" t="e">
        <f t="shared" si="0"/>
        <v>#DIV/0!</v>
      </c>
      <c r="G21" s="1"/>
      <c r="H21" s="1"/>
      <c r="I21" s="1"/>
    </row>
    <row r="22" spans="1:9" x14ac:dyDescent="0.25">
      <c r="A22" s="11" t="s">
        <v>59</v>
      </c>
      <c r="B22" s="32">
        <v>1033640</v>
      </c>
      <c r="C22" s="32">
        <v>1374690</v>
      </c>
      <c r="D22" s="32">
        <v>6682215</v>
      </c>
      <c r="E22" s="32">
        <v>7446163</v>
      </c>
      <c r="F22" s="13">
        <f t="shared" si="0"/>
        <v>11.432556420288776</v>
      </c>
      <c r="G22" s="1"/>
      <c r="H22" s="1"/>
      <c r="I22" s="1"/>
    </row>
    <row r="23" spans="1:9" x14ac:dyDescent="0.25">
      <c r="A23" s="8" t="s">
        <v>60</v>
      </c>
      <c r="B23" s="31">
        <v>116251</v>
      </c>
      <c r="C23" s="31">
        <v>219206</v>
      </c>
      <c r="D23" s="31">
        <v>613330</v>
      </c>
      <c r="E23" s="31">
        <v>906361</v>
      </c>
      <c r="F23" s="10">
        <f t="shared" si="0"/>
        <v>47.777053136158344</v>
      </c>
      <c r="G23" s="1"/>
      <c r="H23" s="1"/>
      <c r="I23" s="1"/>
    </row>
    <row r="24" spans="1:9" x14ac:dyDescent="0.25">
      <c r="A24" s="11" t="s">
        <v>61</v>
      </c>
      <c r="B24" s="32">
        <v>30688</v>
      </c>
      <c r="C24" s="32">
        <v>35215</v>
      </c>
      <c r="D24" s="32">
        <v>239287</v>
      </c>
      <c r="E24" s="32">
        <v>253583</v>
      </c>
      <c r="F24" s="13">
        <f t="shared" si="0"/>
        <v>5.9744156598561631</v>
      </c>
      <c r="G24" s="1"/>
      <c r="H24" s="1"/>
      <c r="I24" s="1"/>
    </row>
    <row r="25" spans="1:9" x14ac:dyDescent="0.25">
      <c r="A25" s="8" t="s">
        <v>62</v>
      </c>
      <c r="B25" s="31">
        <v>14080</v>
      </c>
      <c r="C25" s="31">
        <v>21498</v>
      </c>
      <c r="D25" s="31">
        <v>94149</v>
      </c>
      <c r="E25" s="31">
        <v>107564</v>
      </c>
      <c r="F25" s="10">
        <f t="shared" si="0"/>
        <v>14.24869090484232</v>
      </c>
      <c r="G25" s="1"/>
      <c r="H25" s="1"/>
      <c r="I25" s="1"/>
    </row>
    <row r="26" spans="1:9" x14ac:dyDescent="0.25">
      <c r="A26" s="11" t="s">
        <v>63</v>
      </c>
      <c r="B26" s="32">
        <v>1587</v>
      </c>
      <c r="C26" s="32">
        <v>2089</v>
      </c>
      <c r="D26" s="32">
        <v>12669</v>
      </c>
      <c r="E26" s="32">
        <v>18100</v>
      </c>
      <c r="F26" s="13">
        <f t="shared" si="0"/>
        <v>42.868418975451902</v>
      </c>
      <c r="G26" s="1"/>
      <c r="H26" s="1"/>
      <c r="I26" s="1"/>
    </row>
    <row r="27" spans="1:9" x14ac:dyDescent="0.25">
      <c r="A27" s="8" t="s">
        <v>64</v>
      </c>
      <c r="B27" s="31">
        <v>0</v>
      </c>
      <c r="C27" s="31">
        <v>0</v>
      </c>
      <c r="D27" s="31">
        <v>267</v>
      </c>
      <c r="E27" s="31">
        <v>14</v>
      </c>
      <c r="F27" s="10">
        <f t="shared" si="0"/>
        <v>-94.756554307116104</v>
      </c>
      <c r="G27" s="1"/>
      <c r="H27" s="1"/>
      <c r="I27" s="1"/>
    </row>
    <row r="28" spans="1:9" x14ac:dyDescent="0.25">
      <c r="A28" s="11" t="s">
        <v>65</v>
      </c>
      <c r="B28" s="32">
        <v>233962</v>
      </c>
      <c r="C28" s="32">
        <v>202907</v>
      </c>
      <c r="D28" s="32">
        <v>1660313</v>
      </c>
      <c r="E28" s="32">
        <v>1512214</v>
      </c>
      <c r="F28" s="13">
        <f t="shared" si="0"/>
        <v>-8.919944612853115</v>
      </c>
      <c r="G28" s="1"/>
      <c r="H28" s="1"/>
      <c r="I28" s="1"/>
    </row>
    <row r="29" spans="1:9" x14ac:dyDescent="0.25">
      <c r="A29" s="8" t="s">
        <v>66</v>
      </c>
      <c r="B29" s="31">
        <v>1951</v>
      </c>
      <c r="C29" s="31">
        <v>1458</v>
      </c>
      <c r="D29" s="31">
        <v>7009</v>
      </c>
      <c r="E29" s="31">
        <v>10215</v>
      </c>
      <c r="F29" s="10">
        <f t="shared" si="0"/>
        <v>45.741189898701663</v>
      </c>
      <c r="G29" s="1"/>
      <c r="H29" s="1"/>
      <c r="I29" s="1"/>
    </row>
    <row r="30" spans="1:9" x14ac:dyDescent="0.25">
      <c r="A30" s="11" t="s">
        <v>67</v>
      </c>
      <c r="B30" s="32">
        <v>105536</v>
      </c>
      <c r="C30" s="32">
        <v>110569</v>
      </c>
      <c r="D30" s="32">
        <v>647955</v>
      </c>
      <c r="E30" s="32">
        <v>740106</v>
      </c>
      <c r="F30" s="13">
        <f t="shared" si="0"/>
        <v>14.221820959788872</v>
      </c>
      <c r="G30" s="1"/>
      <c r="H30" s="1"/>
      <c r="I30" s="1"/>
    </row>
    <row r="31" spans="1:9" x14ac:dyDescent="0.25">
      <c r="A31" s="8" t="s">
        <v>68</v>
      </c>
      <c r="B31" s="31">
        <v>252298</v>
      </c>
      <c r="C31" s="31">
        <v>243580</v>
      </c>
      <c r="D31" s="31">
        <v>1709327</v>
      </c>
      <c r="E31" s="31">
        <v>1541768</v>
      </c>
      <c r="F31" s="10">
        <f t="shared" si="0"/>
        <v>-9.8026299239408274</v>
      </c>
      <c r="G31" s="1"/>
      <c r="H31" s="1"/>
      <c r="I31" s="1"/>
    </row>
    <row r="32" spans="1:9" x14ac:dyDescent="0.25">
      <c r="A32" s="11" t="s">
        <v>69</v>
      </c>
      <c r="B32" s="32">
        <v>4398529</v>
      </c>
      <c r="C32" s="32">
        <v>4490125</v>
      </c>
      <c r="D32" s="32">
        <v>27000334</v>
      </c>
      <c r="E32" s="32">
        <v>29024808</v>
      </c>
      <c r="F32" s="13">
        <f t="shared" si="0"/>
        <v>7.4979590993207665</v>
      </c>
      <c r="G32" s="1"/>
      <c r="H32" s="1"/>
      <c r="I32" s="1"/>
    </row>
    <row r="33" spans="1:9" x14ac:dyDescent="0.25">
      <c r="A33" s="8" t="s">
        <v>70</v>
      </c>
      <c r="B33" s="31">
        <v>203760</v>
      </c>
      <c r="C33" s="31">
        <v>199737</v>
      </c>
      <c r="D33" s="31">
        <v>1281575</v>
      </c>
      <c r="E33" s="31">
        <v>1400174</v>
      </c>
      <c r="F33" s="10">
        <f t="shared" si="0"/>
        <v>9.2541599204104301</v>
      </c>
      <c r="G33" s="1"/>
      <c r="H33" s="1"/>
      <c r="I33" s="1"/>
    </row>
    <row r="34" spans="1:9" x14ac:dyDescent="0.25">
      <c r="A34" s="11" t="s">
        <v>71</v>
      </c>
      <c r="B34" s="32">
        <v>0</v>
      </c>
      <c r="C34" s="32">
        <v>3751</v>
      </c>
      <c r="D34" s="32">
        <v>3710</v>
      </c>
      <c r="E34" s="32">
        <v>3902</v>
      </c>
      <c r="F34" s="13">
        <f t="shared" si="0"/>
        <v>5.1752021563342367</v>
      </c>
      <c r="G34" s="1"/>
      <c r="H34" s="1"/>
      <c r="I34" s="1"/>
    </row>
    <row r="35" spans="1:9" x14ac:dyDescent="0.25">
      <c r="A35" s="14" t="s">
        <v>72</v>
      </c>
      <c r="B35" s="15">
        <f>SUM(B7:B34)</f>
        <v>12284179</v>
      </c>
      <c r="C35" s="15">
        <f t="shared" ref="C35:E35" si="1">SUM(C7:C34)</f>
        <v>13497860</v>
      </c>
      <c r="D35" s="15">
        <f t="shared" si="1"/>
        <v>79604715</v>
      </c>
      <c r="E35" s="15">
        <f t="shared" si="1"/>
        <v>84623132</v>
      </c>
      <c r="F35" s="16">
        <f t="shared" si="0"/>
        <v>6.3041705507016701</v>
      </c>
      <c r="G35" s="1"/>
      <c r="H35" s="1"/>
      <c r="I35" s="1"/>
    </row>
    <row r="37" spans="1:9" x14ac:dyDescent="0.25">
      <c r="A37" s="42"/>
      <c r="B37" s="42">
        <f>E6</f>
        <v>2011</v>
      </c>
      <c r="C37" s="42">
        <f>D6</f>
        <v>2010</v>
      </c>
      <c r="D37" s="42"/>
      <c r="E37" s="42"/>
      <c r="F37" s="42">
        <f>B37</f>
        <v>2011</v>
      </c>
      <c r="G37" s="42">
        <f>C37</f>
        <v>2010</v>
      </c>
    </row>
    <row r="38" spans="1:9" x14ac:dyDescent="0.25">
      <c r="A38" s="42" t="str">
        <f>A7</f>
        <v>A CORUÑA</v>
      </c>
      <c r="B38" s="41">
        <f>E7</f>
        <v>33695</v>
      </c>
      <c r="C38" s="41">
        <f>D7</f>
        <v>53626</v>
      </c>
      <c r="D38" s="41">
        <f>_xlfn.RANK.EQ(B38,$B$38:$B$65)+COUNTIF($B$38:$B$65,B38)-1</f>
        <v>20</v>
      </c>
      <c r="E38" s="42" t="str">
        <f t="shared" ref="E38:E65" si="2">INDEX($A$38:$B$65,MATCH(ROW()-37,$D$38:$D$65,0),1)</f>
        <v>VALENCIA</v>
      </c>
      <c r="F38" s="42">
        <f>LOOKUP(E38,$A$38:$A$65,$B$38:$B$65)</f>
        <v>29024808</v>
      </c>
      <c r="G38" s="42">
        <f>LOOKUP(E38,$A$38:$A$65,$C$38:$C$65)</f>
        <v>27000334</v>
      </c>
    </row>
    <row r="39" spans="1:9" x14ac:dyDescent="0.25">
      <c r="A39" s="42" t="str">
        <f t="shared" ref="A39:A65" si="3">A8</f>
        <v>ALICANTE</v>
      </c>
      <c r="B39" s="41">
        <f t="shared" ref="B39:B65" si="4">E8</f>
        <v>744550</v>
      </c>
      <c r="C39" s="41">
        <f t="shared" ref="C39:C65" si="5">D8</f>
        <v>675693</v>
      </c>
      <c r="D39" s="41">
        <f t="shared" ref="D39:D65" si="6">_xlfn.RANK.EQ(B39,$B$38:$B$65)+COUNTIF($B$38:$B$65,B39)-1</f>
        <v>11</v>
      </c>
      <c r="E39" s="42" t="str">
        <f t="shared" si="2"/>
        <v>BAHIA DE ALGECIRAS</v>
      </c>
      <c r="F39" s="42">
        <f t="shared" ref="F39:F54" si="7">LOOKUP(E39,$A$38:$A$65,$B$38:$B$65)</f>
        <v>22896863</v>
      </c>
      <c r="G39" s="42">
        <f t="shared" ref="G39:G65" si="8">LOOKUP(E39,$A$38:$A$65,$C$38:$C$65)</f>
        <v>22727352</v>
      </c>
    </row>
    <row r="40" spans="1:9" x14ac:dyDescent="0.25">
      <c r="A40" s="42" t="str">
        <f t="shared" si="3"/>
        <v>ALMERIA</v>
      </c>
      <c r="B40" s="41">
        <f t="shared" si="4"/>
        <v>27774</v>
      </c>
      <c r="C40" s="41">
        <f t="shared" si="5"/>
        <v>16206</v>
      </c>
      <c r="D40" s="41">
        <f t="shared" si="6"/>
        <v>21</v>
      </c>
      <c r="E40" s="42" t="str">
        <f t="shared" si="2"/>
        <v>BARCELONA</v>
      </c>
      <c r="F40" s="42">
        <f t="shared" si="7"/>
        <v>12062917</v>
      </c>
      <c r="G40" s="42">
        <f t="shared" si="8"/>
        <v>10635875</v>
      </c>
    </row>
    <row r="41" spans="1:9" x14ac:dyDescent="0.25">
      <c r="A41" s="42" t="str">
        <f t="shared" si="3"/>
        <v>AVILES</v>
      </c>
      <c r="B41" s="41">
        <f t="shared" si="4"/>
        <v>29</v>
      </c>
      <c r="C41" s="41">
        <f t="shared" si="5"/>
        <v>0</v>
      </c>
      <c r="D41" s="41">
        <f t="shared" si="6"/>
        <v>27</v>
      </c>
      <c r="E41" s="42" t="str">
        <f t="shared" si="2"/>
        <v>LAS PALMAS</v>
      </c>
      <c r="F41" s="42">
        <f t="shared" si="7"/>
        <v>7446163</v>
      </c>
      <c r="G41" s="42">
        <f t="shared" si="8"/>
        <v>6682215</v>
      </c>
    </row>
    <row r="42" spans="1:9" x14ac:dyDescent="0.25">
      <c r="A42" s="42" t="str">
        <f t="shared" si="3"/>
        <v>BAHIA DE ALGECIRAS</v>
      </c>
      <c r="B42" s="41">
        <f t="shared" si="4"/>
        <v>22896863</v>
      </c>
      <c r="C42" s="41">
        <f t="shared" si="5"/>
        <v>22727352</v>
      </c>
      <c r="D42" s="41">
        <f t="shared" si="6"/>
        <v>2</v>
      </c>
      <c r="E42" s="42" t="str">
        <f t="shared" si="2"/>
        <v>BILBAO</v>
      </c>
      <c r="F42" s="42">
        <f t="shared" si="7"/>
        <v>3419127</v>
      </c>
      <c r="G42" s="42">
        <f t="shared" si="8"/>
        <v>3126394</v>
      </c>
    </row>
    <row r="43" spans="1:9" x14ac:dyDescent="0.25">
      <c r="A43" s="42" t="str">
        <f t="shared" si="3"/>
        <v>BAHIA DE CADIZ</v>
      </c>
      <c r="B43" s="41">
        <f t="shared" si="4"/>
        <v>485389</v>
      </c>
      <c r="C43" s="41">
        <f t="shared" si="5"/>
        <v>678676</v>
      </c>
      <c r="D43" s="41">
        <f t="shared" si="6"/>
        <v>14</v>
      </c>
      <c r="E43" s="42" t="str">
        <f t="shared" si="2"/>
        <v>TARRAGONA</v>
      </c>
      <c r="F43" s="42">
        <f t="shared" si="7"/>
        <v>1541768</v>
      </c>
      <c r="G43" s="42">
        <f t="shared" si="8"/>
        <v>1709327</v>
      </c>
    </row>
    <row r="44" spans="1:9" x14ac:dyDescent="0.25">
      <c r="A44" s="42" t="str">
        <f t="shared" si="3"/>
        <v>BALEARES</v>
      </c>
      <c r="B44" s="41">
        <f t="shared" si="4"/>
        <v>220494</v>
      </c>
      <c r="C44" s="41">
        <f t="shared" si="5"/>
        <v>327959</v>
      </c>
      <c r="D44" s="41">
        <f t="shared" si="6"/>
        <v>17</v>
      </c>
      <c r="E44" s="42" t="str">
        <f t="shared" si="2"/>
        <v>SANTA CRUZ DE TENERIFE</v>
      </c>
      <c r="F44" s="42">
        <f t="shared" si="7"/>
        <v>1512214</v>
      </c>
      <c r="G44" s="42">
        <f t="shared" si="8"/>
        <v>1660313</v>
      </c>
    </row>
    <row r="45" spans="1:9" x14ac:dyDescent="0.25">
      <c r="A45" s="42" t="str">
        <f t="shared" si="3"/>
        <v>BARCELONA</v>
      </c>
      <c r="B45" s="41">
        <f t="shared" si="4"/>
        <v>12062917</v>
      </c>
      <c r="C45" s="41">
        <f t="shared" si="5"/>
        <v>10635875</v>
      </c>
      <c r="D45" s="41">
        <f t="shared" si="6"/>
        <v>3</v>
      </c>
      <c r="E45" s="42" t="str">
        <f t="shared" si="2"/>
        <v>VIGO</v>
      </c>
      <c r="F45" s="42">
        <f t="shared" si="7"/>
        <v>1400174</v>
      </c>
      <c r="G45" s="42">
        <f t="shared" si="8"/>
        <v>1281575</v>
      </c>
    </row>
    <row r="46" spans="1:9" x14ac:dyDescent="0.25">
      <c r="A46" s="42" t="str">
        <f t="shared" si="3"/>
        <v>BILBAO</v>
      </c>
      <c r="B46" s="41">
        <f t="shared" si="4"/>
        <v>3419127</v>
      </c>
      <c r="C46" s="41">
        <f t="shared" si="5"/>
        <v>3126394</v>
      </c>
      <c r="D46" s="41">
        <f t="shared" si="6"/>
        <v>5</v>
      </c>
      <c r="E46" s="42" t="str">
        <f t="shared" si="2"/>
        <v>CASTELLON</v>
      </c>
      <c r="F46" s="42">
        <f t="shared" si="7"/>
        <v>989185</v>
      </c>
      <c r="G46" s="42">
        <f t="shared" si="8"/>
        <v>713964</v>
      </c>
    </row>
    <row r="47" spans="1:9" x14ac:dyDescent="0.25">
      <c r="A47" s="42" t="str">
        <f t="shared" si="3"/>
        <v>CARTAGENA</v>
      </c>
      <c r="B47" s="41">
        <f t="shared" si="4"/>
        <v>493605</v>
      </c>
      <c r="C47" s="41">
        <f t="shared" si="5"/>
        <v>431260</v>
      </c>
      <c r="D47" s="41">
        <f t="shared" si="6"/>
        <v>13</v>
      </c>
      <c r="E47" s="42" t="str">
        <f t="shared" si="2"/>
        <v>MALAGA</v>
      </c>
      <c r="F47" s="42">
        <f t="shared" si="7"/>
        <v>906361</v>
      </c>
      <c r="G47" s="42">
        <f t="shared" si="8"/>
        <v>613330</v>
      </c>
    </row>
    <row r="48" spans="1:9" x14ac:dyDescent="0.25">
      <c r="A48" s="42" t="str">
        <f t="shared" si="3"/>
        <v>CASTELLON</v>
      </c>
      <c r="B48" s="41">
        <f t="shared" si="4"/>
        <v>989185</v>
      </c>
      <c r="C48" s="41">
        <f t="shared" si="5"/>
        <v>713964</v>
      </c>
      <c r="D48" s="41">
        <f t="shared" si="6"/>
        <v>9</v>
      </c>
      <c r="E48" s="42" t="str">
        <f t="shared" si="2"/>
        <v>ALICANTE</v>
      </c>
      <c r="F48" s="42">
        <f t="shared" si="7"/>
        <v>744550</v>
      </c>
      <c r="G48" s="42">
        <f t="shared" si="8"/>
        <v>675693</v>
      </c>
    </row>
    <row r="49" spans="1:7" x14ac:dyDescent="0.25">
      <c r="A49" s="42" t="str">
        <f t="shared" si="3"/>
        <v>CEUTA</v>
      </c>
      <c r="B49" s="41">
        <f t="shared" si="4"/>
        <v>38737</v>
      </c>
      <c r="C49" s="41">
        <f t="shared" si="5"/>
        <v>21919</v>
      </c>
      <c r="D49" s="41">
        <f t="shared" si="6"/>
        <v>19</v>
      </c>
      <c r="E49" s="42" t="str">
        <f t="shared" si="2"/>
        <v>SEVILLA</v>
      </c>
      <c r="F49" s="42">
        <f t="shared" si="7"/>
        <v>740106</v>
      </c>
      <c r="G49" s="42">
        <f t="shared" si="8"/>
        <v>647955</v>
      </c>
    </row>
    <row r="50" spans="1:7" x14ac:dyDescent="0.25">
      <c r="A50" s="42" t="str">
        <f t="shared" si="3"/>
        <v>FERROL-SAN CIBRAO</v>
      </c>
      <c r="B50" s="41">
        <f t="shared" si="4"/>
        <v>3185</v>
      </c>
      <c r="C50" s="41">
        <f t="shared" si="5"/>
        <v>3300</v>
      </c>
      <c r="D50" s="41">
        <f t="shared" si="6"/>
        <v>26</v>
      </c>
      <c r="E50" s="42" t="str">
        <f t="shared" si="2"/>
        <v>CARTAGENA</v>
      </c>
      <c r="F50" s="42">
        <f t="shared" si="7"/>
        <v>493605</v>
      </c>
      <c r="G50" s="42">
        <f t="shared" si="8"/>
        <v>431260</v>
      </c>
    </row>
    <row r="51" spans="1:7" x14ac:dyDescent="0.25">
      <c r="A51" s="42" t="str">
        <f t="shared" si="3"/>
        <v>GIJON</v>
      </c>
      <c r="B51" s="41">
        <f t="shared" si="4"/>
        <v>237559</v>
      </c>
      <c r="C51" s="41">
        <f t="shared" si="5"/>
        <v>240351</v>
      </c>
      <c r="D51" s="41">
        <f t="shared" si="6"/>
        <v>16</v>
      </c>
      <c r="E51" s="42" t="str">
        <f t="shared" si="2"/>
        <v>BAHIA DE CADIZ</v>
      </c>
      <c r="F51" s="42">
        <f t="shared" si="7"/>
        <v>485389</v>
      </c>
      <c r="G51" s="42">
        <f t="shared" si="8"/>
        <v>678676</v>
      </c>
    </row>
    <row r="52" spans="1:7" x14ac:dyDescent="0.25">
      <c r="A52" s="42" t="str">
        <f t="shared" si="3"/>
        <v>HUELVA</v>
      </c>
      <c r="B52" s="41">
        <f t="shared" si="4"/>
        <v>5051</v>
      </c>
      <c r="C52" s="41">
        <f t="shared" si="5"/>
        <v>0</v>
      </c>
      <c r="D52" s="41">
        <f t="shared" si="6"/>
        <v>24</v>
      </c>
      <c r="E52" s="42" t="str">
        <f t="shared" si="2"/>
        <v>MARIN Y RIA DE PONTEVEDRA</v>
      </c>
      <c r="F52" s="42">
        <f t="shared" si="7"/>
        <v>253583</v>
      </c>
      <c r="G52" s="42">
        <f t="shared" si="8"/>
        <v>239287</v>
      </c>
    </row>
    <row r="53" spans="1:7" x14ac:dyDescent="0.25">
      <c r="A53" s="42" t="str">
        <f t="shared" si="3"/>
        <v>LAS PALMAS</v>
      </c>
      <c r="B53" s="41">
        <f t="shared" si="4"/>
        <v>7446163</v>
      </c>
      <c r="C53" s="41">
        <f t="shared" si="5"/>
        <v>6682215</v>
      </c>
      <c r="D53" s="41">
        <f t="shared" si="6"/>
        <v>4</v>
      </c>
      <c r="E53" s="42" t="str">
        <f t="shared" si="2"/>
        <v>GIJON</v>
      </c>
      <c r="F53" s="42">
        <f t="shared" si="7"/>
        <v>237559</v>
      </c>
      <c r="G53" s="42">
        <f t="shared" si="8"/>
        <v>240351</v>
      </c>
    </row>
    <row r="54" spans="1:7" x14ac:dyDescent="0.25">
      <c r="A54" s="42" t="str">
        <f t="shared" si="3"/>
        <v>MALAGA</v>
      </c>
      <c r="B54" s="41">
        <f t="shared" si="4"/>
        <v>906361</v>
      </c>
      <c r="C54" s="41">
        <f t="shared" si="5"/>
        <v>613330</v>
      </c>
      <c r="D54" s="41">
        <f t="shared" si="6"/>
        <v>10</v>
      </c>
      <c r="E54" s="42" t="str">
        <f t="shared" si="2"/>
        <v>BALEARES</v>
      </c>
      <c r="F54" s="42">
        <f t="shared" si="7"/>
        <v>220494</v>
      </c>
      <c r="G54" s="42">
        <f t="shared" si="8"/>
        <v>327959</v>
      </c>
    </row>
    <row r="55" spans="1:7" x14ac:dyDescent="0.25">
      <c r="A55" s="42" t="str">
        <f t="shared" si="3"/>
        <v>MARIN Y RIA DE PONTEVEDRA</v>
      </c>
      <c r="B55" s="41">
        <f t="shared" si="4"/>
        <v>253583</v>
      </c>
      <c r="C55" s="41">
        <f t="shared" si="5"/>
        <v>239287</v>
      </c>
      <c r="D55" s="41">
        <f t="shared" si="6"/>
        <v>15</v>
      </c>
      <c r="E55" s="42" t="str">
        <f t="shared" si="2"/>
        <v>MELILLA</v>
      </c>
      <c r="F55" s="42">
        <f t="shared" ref="F55:F65" si="9">LOOKUP(E55,$A$38:$A$65,$B$38:$B$65)</f>
        <v>107564</v>
      </c>
      <c r="G55" s="42">
        <f t="shared" si="8"/>
        <v>94149</v>
      </c>
    </row>
    <row r="56" spans="1:7" x14ac:dyDescent="0.25">
      <c r="A56" s="42" t="str">
        <f t="shared" si="3"/>
        <v>MELILLA</v>
      </c>
      <c r="B56" s="41">
        <f t="shared" si="4"/>
        <v>107564</v>
      </c>
      <c r="C56" s="41">
        <f t="shared" si="5"/>
        <v>94149</v>
      </c>
      <c r="D56" s="41">
        <f t="shared" si="6"/>
        <v>18</v>
      </c>
      <c r="E56" s="42" t="str">
        <f t="shared" si="2"/>
        <v>CEUTA</v>
      </c>
      <c r="F56" s="42">
        <f t="shared" si="9"/>
        <v>38737</v>
      </c>
      <c r="G56" s="42">
        <f t="shared" si="8"/>
        <v>21919</v>
      </c>
    </row>
    <row r="57" spans="1:7" x14ac:dyDescent="0.25">
      <c r="A57" s="42" t="str">
        <f t="shared" si="3"/>
        <v>MOTRIL</v>
      </c>
      <c r="B57" s="41">
        <f t="shared" si="4"/>
        <v>18100</v>
      </c>
      <c r="C57" s="41">
        <f t="shared" si="5"/>
        <v>12669</v>
      </c>
      <c r="D57" s="41">
        <f t="shared" si="6"/>
        <v>22</v>
      </c>
      <c r="E57" s="42" t="str">
        <f t="shared" si="2"/>
        <v>A CORUÑA</v>
      </c>
      <c r="F57" s="42">
        <f t="shared" si="9"/>
        <v>33695</v>
      </c>
      <c r="G57" s="42">
        <f t="shared" si="8"/>
        <v>53626</v>
      </c>
    </row>
    <row r="58" spans="1:7" x14ac:dyDescent="0.25">
      <c r="A58" s="42" t="str">
        <f t="shared" si="3"/>
        <v>PASAIA</v>
      </c>
      <c r="B58" s="41">
        <f t="shared" si="4"/>
        <v>14</v>
      </c>
      <c r="C58" s="41">
        <f t="shared" si="5"/>
        <v>267</v>
      </c>
      <c r="D58" s="41">
        <f t="shared" si="6"/>
        <v>28</v>
      </c>
      <c r="E58" s="42" t="str">
        <f t="shared" si="2"/>
        <v>ALMERIA</v>
      </c>
      <c r="F58" s="42">
        <f t="shared" si="9"/>
        <v>27774</v>
      </c>
      <c r="G58" s="42">
        <f t="shared" si="8"/>
        <v>16206</v>
      </c>
    </row>
    <row r="59" spans="1:7" x14ac:dyDescent="0.25">
      <c r="A59" s="42" t="str">
        <f t="shared" si="3"/>
        <v>SANTA CRUZ DE TENERIFE</v>
      </c>
      <c r="B59" s="41">
        <f t="shared" si="4"/>
        <v>1512214</v>
      </c>
      <c r="C59" s="41">
        <f t="shared" si="5"/>
        <v>1660313</v>
      </c>
      <c r="D59" s="41">
        <f t="shared" si="6"/>
        <v>7</v>
      </c>
      <c r="E59" s="42" t="str">
        <f t="shared" si="2"/>
        <v>MOTRIL</v>
      </c>
      <c r="F59" s="42">
        <f t="shared" si="9"/>
        <v>18100</v>
      </c>
      <c r="G59" s="42">
        <f t="shared" si="8"/>
        <v>12669</v>
      </c>
    </row>
    <row r="60" spans="1:7" x14ac:dyDescent="0.25">
      <c r="A60" s="42" t="str">
        <f t="shared" si="3"/>
        <v>SANTANDER</v>
      </c>
      <c r="B60" s="41">
        <f t="shared" si="4"/>
        <v>10215</v>
      </c>
      <c r="C60" s="41">
        <f t="shared" si="5"/>
        <v>7009</v>
      </c>
      <c r="D60" s="41">
        <f t="shared" si="6"/>
        <v>23</v>
      </c>
      <c r="E60" s="42" t="str">
        <f t="shared" si="2"/>
        <v>SANTANDER</v>
      </c>
      <c r="F60" s="42">
        <f t="shared" si="9"/>
        <v>10215</v>
      </c>
      <c r="G60" s="42">
        <f t="shared" si="8"/>
        <v>7009</v>
      </c>
    </row>
    <row r="61" spans="1:7" x14ac:dyDescent="0.25">
      <c r="A61" s="42" t="str">
        <f t="shared" si="3"/>
        <v>SEVILLA</v>
      </c>
      <c r="B61" s="41">
        <f t="shared" si="4"/>
        <v>740106</v>
      </c>
      <c r="C61" s="41">
        <f t="shared" si="5"/>
        <v>647955</v>
      </c>
      <c r="D61" s="41">
        <f t="shared" si="6"/>
        <v>12</v>
      </c>
      <c r="E61" s="42" t="str">
        <f t="shared" si="2"/>
        <v>HUELVA</v>
      </c>
      <c r="F61" s="42">
        <f t="shared" si="9"/>
        <v>5051</v>
      </c>
      <c r="G61" s="42">
        <f t="shared" si="8"/>
        <v>0</v>
      </c>
    </row>
    <row r="62" spans="1:7" x14ac:dyDescent="0.25">
      <c r="A62" s="42" t="str">
        <f t="shared" si="3"/>
        <v>TARRAGONA</v>
      </c>
      <c r="B62" s="41">
        <f t="shared" si="4"/>
        <v>1541768</v>
      </c>
      <c r="C62" s="41">
        <f t="shared" si="5"/>
        <v>1709327</v>
      </c>
      <c r="D62" s="41">
        <f t="shared" si="6"/>
        <v>6</v>
      </c>
      <c r="E62" s="42" t="str">
        <f t="shared" si="2"/>
        <v>VILAGARCIA</v>
      </c>
      <c r="F62" s="42">
        <f t="shared" si="9"/>
        <v>3902</v>
      </c>
      <c r="G62" s="42">
        <f t="shared" si="8"/>
        <v>3710</v>
      </c>
    </row>
    <row r="63" spans="1:7" x14ac:dyDescent="0.25">
      <c r="A63" s="42" t="str">
        <f t="shared" si="3"/>
        <v>VALENCIA</v>
      </c>
      <c r="B63" s="41">
        <f t="shared" si="4"/>
        <v>29024808</v>
      </c>
      <c r="C63" s="41">
        <f t="shared" si="5"/>
        <v>27000334</v>
      </c>
      <c r="D63" s="41">
        <f t="shared" si="6"/>
        <v>1</v>
      </c>
      <c r="E63" s="42" t="str">
        <f t="shared" si="2"/>
        <v>FERROL-SAN CIBRAO</v>
      </c>
      <c r="F63" s="42">
        <f t="shared" si="9"/>
        <v>3185</v>
      </c>
      <c r="G63" s="42">
        <f t="shared" si="8"/>
        <v>3300</v>
      </c>
    </row>
    <row r="64" spans="1:7" x14ac:dyDescent="0.25">
      <c r="A64" s="42" t="str">
        <f t="shared" si="3"/>
        <v>VIGO</v>
      </c>
      <c r="B64" s="41">
        <f t="shared" si="4"/>
        <v>1400174</v>
      </c>
      <c r="C64" s="41">
        <f t="shared" si="5"/>
        <v>1281575</v>
      </c>
      <c r="D64" s="41">
        <f t="shared" si="6"/>
        <v>8</v>
      </c>
      <c r="E64" s="42" t="str">
        <f t="shared" si="2"/>
        <v>AVILES</v>
      </c>
      <c r="F64" s="42">
        <f t="shared" si="9"/>
        <v>29</v>
      </c>
      <c r="G64" s="42">
        <f t="shared" si="8"/>
        <v>0</v>
      </c>
    </row>
    <row r="65" spans="1:7" x14ac:dyDescent="0.25">
      <c r="A65" s="42" t="str">
        <f t="shared" si="3"/>
        <v>VILAGARCIA</v>
      </c>
      <c r="B65" s="41">
        <f t="shared" si="4"/>
        <v>3902</v>
      </c>
      <c r="C65" s="41">
        <f t="shared" si="5"/>
        <v>3710</v>
      </c>
      <c r="D65" s="41">
        <f t="shared" si="6"/>
        <v>25</v>
      </c>
      <c r="E65" s="42" t="str">
        <f t="shared" si="2"/>
        <v>PASAIA</v>
      </c>
      <c r="F65" s="42">
        <f t="shared" si="9"/>
        <v>14</v>
      </c>
      <c r="G65" s="42">
        <f t="shared" si="8"/>
        <v>267</v>
      </c>
    </row>
    <row r="67" spans="1:7" x14ac:dyDescent="0.25">
      <c r="A67" s="4"/>
      <c r="B67" s="5"/>
      <c r="C67" s="5"/>
      <c r="D67" s="5"/>
      <c r="E67" s="5"/>
      <c r="F67" s="6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D7" sqref="D7:E34"/>
    </sheetView>
  </sheetViews>
  <sheetFormatPr baseColWidth="10" defaultRowHeight="15" x14ac:dyDescent="0.25"/>
  <cols>
    <col min="1" max="1" width="21.28515625" bestFit="1" customWidth="1"/>
    <col min="2" max="5" width="11.5703125" bestFit="1" customWidth="1"/>
    <col min="6" max="6" width="8" bestFit="1" customWidth="1"/>
    <col min="7" max="7" width="11.5703125" bestFit="1" customWidth="1"/>
  </cols>
  <sheetData>
    <row r="1" spans="1:12" s="2" customFormat="1" ht="22.5" customHeight="1" x14ac:dyDescent="0.35">
      <c r="F1" s="3" t="s">
        <v>85</v>
      </c>
    </row>
    <row r="2" spans="1:12" s="2" customFormat="1" ht="21" x14ac:dyDescent="0.35"/>
    <row r="5" spans="1:12" x14ac:dyDescent="0.25">
      <c r="A5" s="51" t="s">
        <v>73</v>
      </c>
      <c r="B5" s="49" t="str">
        <f>'Resumen general'!D6</f>
        <v>Mes Julio</v>
      </c>
      <c r="C5" s="50"/>
      <c r="D5" s="49" t="str">
        <f>'Resumen general'!F6</f>
        <v>Acumulado desde Enero</v>
      </c>
      <c r="E5" s="50"/>
      <c r="F5" s="50"/>
      <c r="L5" s="39">
        <f>'Resumen general'!I4</f>
        <v>40805</v>
      </c>
    </row>
    <row r="6" spans="1:12" x14ac:dyDescent="0.25">
      <c r="A6" s="52"/>
      <c r="B6" s="7">
        <f>'Resumen general'!D7</f>
        <v>2010</v>
      </c>
      <c r="C6" s="7">
        <f>'Resumen general'!E7</f>
        <v>2011</v>
      </c>
      <c r="D6" s="7">
        <f>'Resumen general'!F7</f>
        <v>2010</v>
      </c>
      <c r="E6" s="7">
        <f>'Resumen general'!G7</f>
        <v>2011</v>
      </c>
      <c r="F6" s="7" t="s">
        <v>43</v>
      </c>
    </row>
    <row r="7" spans="1:12" x14ac:dyDescent="0.25">
      <c r="A7" s="8" t="s">
        <v>44</v>
      </c>
      <c r="B7" s="33">
        <v>0</v>
      </c>
      <c r="C7" s="33">
        <v>0</v>
      </c>
      <c r="D7" s="33">
        <v>0</v>
      </c>
      <c r="E7" s="33">
        <v>0</v>
      </c>
      <c r="F7" s="18" t="e">
        <f>((E7*100)/D7)-100</f>
        <v>#DIV/0!</v>
      </c>
      <c r="G7" s="1"/>
      <c r="H7" s="1"/>
      <c r="I7" s="1"/>
    </row>
    <row r="8" spans="1:12" x14ac:dyDescent="0.25">
      <c r="A8" s="11" t="s">
        <v>45</v>
      </c>
      <c r="B8" s="34">
        <v>20710</v>
      </c>
      <c r="C8" s="34">
        <v>1679</v>
      </c>
      <c r="D8" s="34">
        <v>106717</v>
      </c>
      <c r="E8" s="34">
        <v>8850</v>
      </c>
      <c r="F8" s="13">
        <f t="shared" ref="F8:F35" si="0">((E8*100)/D8)-100</f>
        <v>-91.707038241329869</v>
      </c>
      <c r="G8" s="1"/>
      <c r="H8" s="1"/>
      <c r="I8" s="1"/>
    </row>
    <row r="9" spans="1:12" x14ac:dyDescent="0.25">
      <c r="A9" s="8" t="s">
        <v>46</v>
      </c>
      <c r="B9" s="33">
        <v>37976</v>
      </c>
      <c r="C9" s="33">
        <v>36560</v>
      </c>
      <c r="D9" s="33">
        <v>266581</v>
      </c>
      <c r="E9" s="33">
        <v>250944</v>
      </c>
      <c r="F9" s="10">
        <f t="shared" si="0"/>
        <v>-5.8657593751992891</v>
      </c>
      <c r="G9" s="1"/>
      <c r="H9" s="1"/>
      <c r="I9" s="1"/>
    </row>
    <row r="10" spans="1:12" x14ac:dyDescent="0.25">
      <c r="A10" s="11" t="s">
        <v>47</v>
      </c>
      <c r="B10" s="34">
        <v>0</v>
      </c>
      <c r="C10" s="34">
        <v>0</v>
      </c>
      <c r="D10" s="34">
        <v>0</v>
      </c>
      <c r="E10" s="34">
        <v>0</v>
      </c>
      <c r="F10" s="17" t="e">
        <f t="shared" si="0"/>
        <v>#DIV/0!</v>
      </c>
      <c r="G10" s="1"/>
      <c r="H10" s="1"/>
      <c r="I10" s="1"/>
    </row>
    <row r="11" spans="1:12" x14ac:dyDescent="0.25">
      <c r="A11" s="8" t="s">
        <v>48</v>
      </c>
      <c r="B11" s="33">
        <v>310127</v>
      </c>
      <c r="C11" s="33">
        <v>314796</v>
      </c>
      <c r="D11" s="33">
        <v>2654362</v>
      </c>
      <c r="E11" s="33">
        <v>2948089</v>
      </c>
      <c r="F11" s="10">
        <f t="shared" si="0"/>
        <v>11.065822973656196</v>
      </c>
      <c r="G11" s="1"/>
      <c r="H11" s="1"/>
      <c r="I11" s="1"/>
    </row>
    <row r="12" spans="1:12" x14ac:dyDescent="0.25">
      <c r="A12" s="11" t="s">
        <v>49</v>
      </c>
      <c r="B12" s="34">
        <v>104182</v>
      </c>
      <c r="C12" s="34">
        <v>91852</v>
      </c>
      <c r="D12" s="34">
        <v>753581</v>
      </c>
      <c r="E12" s="34">
        <v>613971</v>
      </c>
      <c r="F12" s="13">
        <f t="shared" si="0"/>
        <v>-18.52621018842035</v>
      </c>
      <c r="G12" s="1"/>
      <c r="H12" s="1"/>
      <c r="I12" s="1"/>
    </row>
    <row r="13" spans="1:12" x14ac:dyDescent="0.25">
      <c r="A13" s="8" t="s">
        <v>50</v>
      </c>
      <c r="B13" s="33">
        <v>838710</v>
      </c>
      <c r="C13" s="33">
        <v>797408</v>
      </c>
      <c r="D13" s="33">
        <v>4747262</v>
      </c>
      <c r="E13" s="33">
        <v>4685500</v>
      </c>
      <c r="F13" s="10">
        <f t="shared" si="0"/>
        <v>-1.301002556842235</v>
      </c>
      <c r="G13" s="1"/>
      <c r="H13" s="1"/>
      <c r="I13" s="1"/>
    </row>
    <row r="14" spans="1:12" x14ac:dyDescent="0.25">
      <c r="A14" s="11" t="s">
        <v>51</v>
      </c>
      <c r="B14" s="34">
        <v>845499</v>
      </c>
      <c r="C14" s="34">
        <v>875059</v>
      </c>
      <c r="D14" s="34">
        <v>5190285</v>
      </c>
      <c r="E14" s="34">
        <v>5215497</v>
      </c>
      <c r="F14" s="13">
        <f t="shared" si="0"/>
        <v>0.48575367248619727</v>
      </c>
      <c r="G14" s="1"/>
      <c r="H14" s="1"/>
      <c r="I14" s="1"/>
    </row>
    <row r="15" spans="1:12" x14ac:dyDescent="0.25">
      <c r="A15" s="8" t="s">
        <v>52</v>
      </c>
      <c r="B15" s="33">
        <v>116860</v>
      </c>
      <c r="C15" s="33">
        <v>80400</v>
      </c>
      <c r="D15" s="33">
        <v>714644</v>
      </c>
      <c r="E15" s="33">
        <v>500639</v>
      </c>
      <c r="F15" s="10">
        <f t="shared" si="0"/>
        <v>-29.945679247289561</v>
      </c>
      <c r="G15" s="1"/>
      <c r="H15" s="1"/>
      <c r="I15" s="1"/>
    </row>
    <row r="16" spans="1:12" x14ac:dyDescent="0.25">
      <c r="A16" s="11" t="s">
        <v>53</v>
      </c>
      <c r="B16" s="34">
        <v>5879</v>
      </c>
      <c r="C16" s="34">
        <v>0</v>
      </c>
      <c r="D16" s="34">
        <v>7884</v>
      </c>
      <c r="E16" s="34">
        <v>984</v>
      </c>
      <c r="F16" s="17">
        <f t="shared" si="0"/>
        <v>-87.519025875190266</v>
      </c>
      <c r="G16" s="1"/>
      <c r="H16" s="1"/>
      <c r="I16" s="1"/>
    </row>
    <row r="17" spans="1:9" x14ac:dyDescent="0.25">
      <c r="A17" s="8" t="s">
        <v>54</v>
      </c>
      <c r="B17" s="33">
        <v>10267</v>
      </c>
      <c r="C17" s="33">
        <v>25292</v>
      </c>
      <c r="D17" s="33">
        <v>91368</v>
      </c>
      <c r="E17" s="33">
        <v>212149</v>
      </c>
      <c r="F17" s="10">
        <f t="shared" si="0"/>
        <v>132.19179581472724</v>
      </c>
      <c r="G17" s="1"/>
      <c r="H17" s="1"/>
      <c r="I17" s="1"/>
    </row>
    <row r="18" spans="1:9" x14ac:dyDescent="0.25">
      <c r="A18" s="11" t="s">
        <v>55</v>
      </c>
      <c r="B18" s="34">
        <v>81153</v>
      </c>
      <c r="C18" s="34">
        <v>79641</v>
      </c>
      <c r="D18" s="34">
        <v>527288</v>
      </c>
      <c r="E18" s="34">
        <v>493255</v>
      </c>
      <c r="F18" s="13">
        <f t="shared" si="0"/>
        <v>-6.4543475292439751</v>
      </c>
      <c r="G18" s="1"/>
      <c r="H18" s="1"/>
      <c r="I18" s="1"/>
    </row>
    <row r="19" spans="1:9" x14ac:dyDescent="0.25">
      <c r="A19" s="8" t="s">
        <v>56</v>
      </c>
      <c r="B19" s="33">
        <v>9764</v>
      </c>
      <c r="C19" s="33">
        <v>7755</v>
      </c>
      <c r="D19" s="33">
        <v>68385</v>
      </c>
      <c r="E19" s="33">
        <v>56779</v>
      </c>
      <c r="F19" s="10">
        <f t="shared" si="0"/>
        <v>-16.971558090224462</v>
      </c>
      <c r="G19" s="1"/>
      <c r="H19" s="1"/>
      <c r="I19" s="1"/>
    </row>
    <row r="20" spans="1:9" x14ac:dyDescent="0.25">
      <c r="A20" s="11" t="s">
        <v>57</v>
      </c>
      <c r="B20" s="34">
        <v>0</v>
      </c>
      <c r="C20" s="34">
        <v>59363</v>
      </c>
      <c r="D20" s="34">
        <v>423</v>
      </c>
      <c r="E20" s="34">
        <v>342928</v>
      </c>
      <c r="F20" s="13">
        <f t="shared" si="0"/>
        <v>80970.449172576831</v>
      </c>
      <c r="G20" s="1"/>
      <c r="H20" s="1"/>
      <c r="I20" s="1"/>
    </row>
    <row r="21" spans="1:9" x14ac:dyDescent="0.25">
      <c r="A21" s="8" t="s">
        <v>58</v>
      </c>
      <c r="B21" s="33">
        <v>0</v>
      </c>
      <c r="C21" s="33">
        <v>3004</v>
      </c>
      <c r="D21" s="33">
        <v>0</v>
      </c>
      <c r="E21" s="33">
        <v>10436</v>
      </c>
      <c r="F21" s="10" t="e">
        <f t="shared" si="0"/>
        <v>#DIV/0!</v>
      </c>
      <c r="G21" s="1"/>
      <c r="H21" s="1"/>
      <c r="I21" s="1"/>
    </row>
    <row r="22" spans="1:9" x14ac:dyDescent="0.25">
      <c r="A22" s="11" t="s">
        <v>59</v>
      </c>
      <c r="B22" s="34">
        <v>217946</v>
      </c>
      <c r="C22" s="34">
        <v>232262</v>
      </c>
      <c r="D22" s="34">
        <v>1361799</v>
      </c>
      <c r="E22" s="34">
        <v>1438135</v>
      </c>
      <c r="F22" s="13">
        <f t="shared" si="0"/>
        <v>5.6055262193612947</v>
      </c>
      <c r="G22" s="1"/>
      <c r="H22" s="1"/>
      <c r="I22" s="1"/>
    </row>
    <row r="23" spans="1:9" x14ac:dyDescent="0.25">
      <c r="A23" s="8" t="s">
        <v>60</v>
      </c>
      <c r="B23" s="33">
        <v>45894</v>
      </c>
      <c r="C23" s="33">
        <v>47111</v>
      </c>
      <c r="D23" s="33">
        <v>280802</v>
      </c>
      <c r="E23" s="33">
        <v>268329</v>
      </c>
      <c r="F23" s="10">
        <f t="shared" si="0"/>
        <v>-4.4419199293452323</v>
      </c>
      <c r="G23" s="1"/>
      <c r="H23" s="1"/>
      <c r="I23" s="1"/>
    </row>
    <row r="24" spans="1:9" x14ac:dyDescent="0.25">
      <c r="A24" s="11" t="s">
        <v>61</v>
      </c>
      <c r="B24" s="34">
        <v>0</v>
      </c>
      <c r="C24" s="34">
        <v>0</v>
      </c>
      <c r="D24" s="34">
        <v>5153</v>
      </c>
      <c r="E24" s="34">
        <v>0</v>
      </c>
      <c r="F24" s="17">
        <f t="shared" si="0"/>
        <v>-100</v>
      </c>
      <c r="G24" s="1"/>
      <c r="H24" s="1"/>
      <c r="I24" s="1"/>
    </row>
    <row r="25" spans="1:9" x14ac:dyDescent="0.25">
      <c r="A25" s="8" t="s">
        <v>62</v>
      </c>
      <c r="B25" s="33">
        <v>52996</v>
      </c>
      <c r="C25" s="33">
        <v>57362</v>
      </c>
      <c r="D25" s="33">
        <v>330309</v>
      </c>
      <c r="E25" s="33">
        <v>334801</v>
      </c>
      <c r="F25" s="10">
        <f t="shared" si="0"/>
        <v>1.3599387240432463</v>
      </c>
      <c r="G25" s="1"/>
      <c r="H25" s="1"/>
      <c r="I25" s="1"/>
    </row>
    <row r="26" spans="1:9" x14ac:dyDescent="0.25">
      <c r="A26" s="11" t="s">
        <v>63</v>
      </c>
      <c r="B26" s="34">
        <v>0</v>
      </c>
      <c r="C26" s="34">
        <v>26</v>
      </c>
      <c r="D26" s="34">
        <v>6924</v>
      </c>
      <c r="E26" s="34">
        <v>2130</v>
      </c>
      <c r="F26" s="13">
        <f t="shared" si="0"/>
        <v>-69.237435008665514</v>
      </c>
      <c r="G26" s="1"/>
      <c r="H26" s="1"/>
      <c r="I26" s="1"/>
    </row>
    <row r="27" spans="1:9" x14ac:dyDescent="0.25">
      <c r="A27" s="8" t="s">
        <v>64</v>
      </c>
      <c r="B27" s="33">
        <v>45592</v>
      </c>
      <c r="C27" s="33">
        <v>53407</v>
      </c>
      <c r="D27" s="33">
        <v>280061</v>
      </c>
      <c r="E27" s="33">
        <v>347354</v>
      </c>
      <c r="F27" s="10">
        <f t="shared" si="0"/>
        <v>24.027979618725922</v>
      </c>
      <c r="G27" s="1"/>
      <c r="H27" s="1"/>
      <c r="I27" s="1"/>
    </row>
    <row r="28" spans="1:9" x14ac:dyDescent="0.25">
      <c r="A28" s="11" t="s">
        <v>65</v>
      </c>
      <c r="B28" s="34">
        <v>283477</v>
      </c>
      <c r="C28" s="34">
        <v>227409</v>
      </c>
      <c r="D28" s="34">
        <v>1960037</v>
      </c>
      <c r="E28" s="34">
        <v>1552733</v>
      </c>
      <c r="F28" s="13">
        <f t="shared" si="0"/>
        <v>-20.780424043015515</v>
      </c>
      <c r="G28" s="1"/>
      <c r="H28" s="1"/>
      <c r="I28" s="1"/>
    </row>
    <row r="29" spans="1:9" x14ac:dyDescent="0.25">
      <c r="A29" s="8" t="s">
        <v>66</v>
      </c>
      <c r="B29" s="33">
        <v>122906</v>
      </c>
      <c r="C29" s="33">
        <v>118010</v>
      </c>
      <c r="D29" s="33">
        <v>738397</v>
      </c>
      <c r="E29" s="33">
        <v>800074</v>
      </c>
      <c r="F29" s="10">
        <f t="shared" si="0"/>
        <v>8.3528237519924886</v>
      </c>
      <c r="G29" s="1"/>
      <c r="H29" s="1"/>
      <c r="I29" s="1"/>
    </row>
    <row r="30" spans="1:9" x14ac:dyDescent="0.25">
      <c r="A30" s="11" t="s">
        <v>67</v>
      </c>
      <c r="B30" s="34">
        <v>19117</v>
      </c>
      <c r="C30" s="34">
        <v>16188</v>
      </c>
      <c r="D30" s="34">
        <v>118459</v>
      </c>
      <c r="E30" s="34">
        <v>146231</v>
      </c>
      <c r="F30" s="13">
        <f t="shared" si="0"/>
        <v>23.444398483863608</v>
      </c>
      <c r="G30" s="1"/>
      <c r="H30" s="1"/>
      <c r="I30" s="1"/>
    </row>
    <row r="31" spans="1:9" x14ac:dyDescent="0.25">
      <c r="A31" s="8" t="s">
        <v>68</v>
      </c>
      <c r="B31" s="33">
        <v>16047</v>
      </c>
      <c r="C31" s="33">
        <v>10914</v>
      </c>
      <c r="D31" s="33">
        <v>124176</v>
      </c>
      <c r="E31" s="33">
        <v>80348</v>
      </c>
      <c r="F31" s="10">
        <f t="shared" si="0"/>
        <v>-35.29506506893442</v>
      </c>
      <c r="G31" s="1"/>
      <c r="H31" s="1"/>
      <c r="I31" s="1"/>
    </row>
    <row r="32" spans="1:9" x14ac:dyDescent="0.25">
      <c r="A32" s="11" t="s">
        <v>69</v>
      </c>
      <c r="B32" s="34">
        <v>493071</v>
      </c>
      <c r="C32" s="34">
        <v>469046</v>
      </c>
      <c r="D32" s="34">
        <v>2977557</v>
      </c>
      <c r="E32" s="34">
        <v>3253245</v>
      </c>
      <c r="F32" s="13">
        <f t="shared" si="0"/>
        <v>9.2588655733542566</v>
      </c>
      <c r="G32" s="1"/>
      <c r="H32" s="1"/>
      <c r="I32" s="1"/>
    </row>
    <row r="33" spans="1:9" x14ac:dyDescent="0.25">
      <c r="A33" s="8" t="s">
        <v>70</v>
      </c>
      <c r="B33" s="33">
        <v>85911</v>
      </c>
      <c r="C33" s="33">
        <v>87154</v>
      </c>
      <c r="D33" s="33">
        <v>605659</v>
      </c>
      <c r="E33" s="33">
        <v>618611</v>
      </c>
      <c r="F33" s="10">
        <f t="shared" si="0"/>
        <v>2.1384970750868035</v>
      </c>
      <c r="G33" s="1"/>
      <c r="H33" s="1"/>
      <c r="I33" s="1"/>
    </row>
    <row r="34" spans="1:9" x14ac:dyDescent="0.25">
      <c r="A34" s="11" t="s">
        <v>71</v>
      </c>
      <c r="B34" s="34">
        <v>0</v>
      </c>
      <c r="C34" s="34">
        <v>0</v>
      </c>
      <c r="D34" s="34">
        <v>0</v>
      </c>
      <c r="E34" s="34">
        <v>1200</v>
      </c>
      <c r="F34" s="17" t="e">
        <f t="shared" si="0"/>
        <v>#DIV/0!</v>
      </c>
      <c r="G34" s="1"/>
      <c r="H34" s="1"/>
      <c r="I34" s="1"/>
    </row>
    <row r="35" spans="1:9" x14ac:dyDescent="0.25">
      <c r="A35" s="14" t="s">
        <v>72</v>
      </c>
      <c r="B35" s="15">
        <f>SUM(B7:B34)</f>
        <v>3764084</v>
      </c>
      <c r="C35" s="15">
        <f t="shared" ref="C35:E35" si="1">SUM(C7:C34)</f>
        <v>3691698</v>
      </c>
      <c r="D35" s="15">
        <f t="shared" si="1"/>
        <v>23918113</v>
      </c>
      <c r="E35" s="15">
        <f t="shared" si="1"/>
        <v>24183212</v>
      </c>
      <c r="F35" s="16">
        <f t="shared" si="0"/>
        <v>1.1083608476973126</v>
      </c>
      <c r="G35" s="1"/>
      <c r="H35" s="1"/>
      <c r="I35" s="1"/>
    </row>
    <row r="37" spans="1:9" x14ac:dyDescent="0.25">
      <c r="A37" s="42"/>
      <c r="B37" s="42">
        <f>E6</f>
        <v>2011</v>
      </c>
      <c r="C37" s="42">
        <f>D6</f>
        <v>2010</v>
      </c>
      <c r="D37" s="42"/>
      <c r="E37" s="42"/>
      <c r="F37" s="42">
        <f>B37</f>
        <v>2011</v>
      </c>
      <c r="G37" s="42">
        <f>C37</f>
        <v>2010</v>
      </c>
    </row>
    <row r="38" spans="1:9" x14ac:dyDescent="0.25">
      <c r="A38" s="42" t="str">
        <f>A7</f>
        <v>A CORUÑA</v>
      </c>
      <c r="B38" s="41">
        <f>E7</f>
        <v>0</v>
      </c>
      <c r="C38" s="41">
        <f>D7</f>
        <v>0</v>
      </c>
      <c r="D38" s="41">
        <f>_xlfn.RANK.EQ(B38,$B$38:$B$65)+COUNTIF($B$38:$B$65,B38)-1</f>
        <v>28</v>
      </c>
      <c r="E38" s="42" t="str">
        <f t="shared" ref="E38:E65" si="2">INDEX($A$38:$B$65,MATCH(ROW()-37,$D$38:$D$65,0),1)</f>
        <v>BARCELONA</v>
      </c>
      <c r="F38" s="42">
        <f>LOOKUP(E38,$A$38:$A$65,$B$38:$B$65)</f>
        <v>5215497</v>
      </c>
      <c r="G38" s="42">
        <f>LOOKUP(E38,$A$38:$A$65,$C$38:$C$65)</f>
        <v>5190285</v>
      </c>
    </row>
    <row r="39" spans="1:9" x14ac:dyDescent="0.25">
      <c r="A39" s="42" t="str">
        <f t="shared" ref="A39:A65" si="3">A8</f>
        <v>ALICANTE</v>
      </c>
      <c r="B39" s="41">
        <f t="shared" ref="B39:B65" si="4">E8</f>
        <v>8850</v>
      </c>
      <c r="C39" s="41">
        <f t="shared" ref="C39:C65" si="5">D8</f>
        <v>106717</v>
      </c>
      <c r="D39" s="41">
        <f t="shared" ref="D39:D65" si="6">_xlfn.RANK.EQ(B39,$B$38:$B$65)+COUNTIF($B$38:$B$65,B39)-1</f>
        <v>22</v>
      </c>
      <c r="E39" s="42" t="str">
        <f t="shared" si="2"/>
        <v>BALEARES</v>
      </c>
      <c r="F39" s="42">
        <f t="shared" ref="F39:F54" si="7">LOOKUP(E39,$A$38:$A$65,$B$38:$B$65)</f>
        <v>4685500</v>
      </c>
      <c r="G39" s="42">
        <f t="shared" ref="G39:G65" si="8">LOOKUP(E39,$A$38:$A$65,$C$38:$C$65)</f>
        <v>4747262</v>
      </c>
    </row>
    <row r="40" spans="1:9" x14ac:dyDescent="0.25">
      <c r="A40" s="42" t="str">
        <f t="shared" si="3"/>
        <v>ALMERIA</v>
      </c>
      <c r="B40" s="41">
        <f t="shared" si="4"/>
        <v>250944</v>
      </c>
      <c r="C40" s="41">
        <f t="shared" si="5"/>
        <v>266581</v>
      </c>
      <c r="D40" s="41">
        <f t="shared" si="6"/>
        <v>16</v>
      </c>
      <c r="E40" s="42" t="str">
        <f t="shared" si="2"/>
        <v>VALENCIA</v>
      </c>
      <c r="F40" s="42">
        <f t="shared" si="7"/>
        <v>3253245</v>
      </c>
      <c r="G40" s="42">
        <f t="shared" si="8"/>
        <v>2977557</v>
      </c>
    </row>
    <row r="41" spans="1:9" x14ac:dyDescent="0.25">
      <c r="A41" s="42" t="str">
        <f t="shared" si="3"/>
        <v>AVILES</v>
      </c>
      <c r="B41" s="41">
        <f t="shared" si="4"/>
        <v>0</v>
      </c>
      <c r="C41" s="41">
        <f t="shared" si="5"/>
        <v>0</v>
      </c>
      <c r="D41" s="41">
        <f t="shared" si="6"/>
        <v>28</v>
      </c>
      <c r="E41" s="42" t="str">
        <f t="shared" si="2"/>
        <v>BAHIA DE ALGECIRAS</v>
      </c>
      <c r="F41" s="42">
        <f t="shared" si="7"/>
        <v>2948089</v>
      </c>
      <c r="G41" s="42">
        <f t="shared" si="8"/>
        <v>2654362</v>
      </c>
    </row>
    <row r="42" spans="1:9" x14ac:dyDescent="0.25">
      <c r="A42" s="42" t="str">
        <f t="shared" si="3"/>
        <v>BAHIA DE ALGECIRAS</v>
      </c>
      <c r="B42" s="41">
        <f t="shared" si="4"/>
        <v>2948089</v>
      </c>
      <c r="C42" s="41">
        <f t="shared" si="5"/>
        <v>2654362</v>
      </c>
      <c r="D42" s="41">
        <f t="shared" si="6"/>
        <v>4</v>
      </c>
      <c r="E42" s="42" t="str">
        <f t="shared" si="2"/>
        <v>SANTA CRUZ DE TENERIFE</v>
      </c>
      <c r="F42" s="42">
        <f t="shared" si="7"/>
        <v>1552733</v>
      </c>
      <c r="G42" s="42">
        <f t="shared" si="8"/>
        <v>1960037</v>
      </c>
    </row>
    <row r="43" spans="1:9" x14ac:dyDescent="0.25">
      <c r="A43" s="42" t="str">
        <f t="shared" si="3"/>
        <v>BAHIA DE CADIZ</v>
      </c>
      <c r="B43" s="41">
        <f t="shared" si="4"/>
        <v>613971</v>
      </c>
      <c r="C43" s="41">
        <f t="shared" si="5"/>
        <v>753581</v>
      </c>
      <c r="D43" s="41">
        <f t="shared" si="6"/>
        <v>9</v>
      </c>
      <c r="E43" s="42" t="str">
        <f t="shared" si="2"/>
        <v>LAS PALMAS</v>
      </c>
      <c r="F43" s="42">
        <f t="shared" si="7"/>
        <v>1438135</v>
      </c>
      <c r="G43" s="42">
        <f t="shared" si="8"/>
        <v>1361799</v>
      </c>
    </row>
    <row r="44" spans="1:9" x14ac:dyDescent="0.25">
      <c r="A44" s="42" t="str">
        <f t="shared" si="3"/>
        <v>BALEARES</v>
      </c>
      <c r="B44" s="41">
        <f t="shared" si="4"/>
        <v>4685500</v>
      </c>
      <c r="C44" s="41">
        <f t="shared" si="5"/>
        <v>4747262</v>
      </c>
      <c r="D44" s="41">
        <f t="shared" si="6"/>
        <v>2</v>
      </c>
      <c r="E44" s="42" t="str">
        <f t="shared" si="2"/>
        <v>SANTANDER</v>
      </c>
      <c r="F44" s="42">
        <f t="shared" si="7"/>
        <v>800074</v>
      </c>
      <c r="G44" s="42">
        <f t="shared" si="8"/>
        <v>738397</v>
      </c>
    </row>
    <row r="45" spans="1:9" x14ac:dyDescent="0.25">
      <c r="A45" s="42" t="str">
        <f t="shared" si="3"/>
        <v>BARCELONA</v>
      </c>
      <c r="B45" s="41">
        <f t="shared" si="4"/>
        <v>5215497</v>
      </c>
      <c r="C45" s="41">
        <f t="shared" si="5"/>
        <v>5190285</v>
      </c>
      <c r="D45" s="41">
        <f t="shared" si="6"/>
        <v>1</v>
      </c>
      <c r="E45" s="42" t="str">
        <f t="shared" si="2"/>
        <v>VIGO</v>
      </c>
      <c r="F45" s="42">
        <f t="shared" si="7"/>
        <v>618611</v>
      </c>
      <c r="G45" s="42">
        <f t="shared" si="8"/>
        <v>605659</v>
      </c>
    </row>
    <row r="46" spans="1:9" x14ac:dyDescent="0.25">
      <c r="A46" s="42" t="str">
        <f t="shared" si="3"/>
        <v>BILBAO</v>
      </c>
      <c r="B46" s="41">
        <f t="shared" si="4"/>
        <v>500639</v>
      </c>
      <c r="C46" s="41">
        <f t="shared" si="5"/>
        <v>714644</v>
      </c>
      <c r="D46" s="41">
        <f t="shared" si="6"/>
        <v>10</v>
      </c>
      <c r="E46" s="42" t="str">
        <f t="shared" si="2"/>
        <v>BAHIA DE CADIZ</v>
      </c>
      <c r="F46" s="42">
        <f t="shared" si="7"/>
        <v>613971</v>
      </c>
      <c r="G46" s="42">
        <f t="shared" si="8"/>
        <v>753581</v>
      </c>
    </row>
    <row r="47" spans="1:9" x14ac:dyDescent="0.25">
      <c r="A47" s="42" t="str">
        <f t="shared" si="3"/>
        <v>CARTAGENA</v>
      </c>
      <c r="B47" s="41">
        <f t="shared" si="4"/>
        <v>984</v>
      </c>
      <c r="C47" s="41">
        <f t="shared" si="5"/>
        <v>7884</v>
      </c>
      <c r="D47" s="41">
        <f t="shared" si="6"/>
        <v>25</v>
      </c>
      <c r="E47" s="42" t="str">
        <f t="shared" si="2"/>
        <v>BILBAO</v>
      </c>
      <c r="F47" s="42">
        <f t="shared" si="7"/>
        <v>500639</v>
      </c>
      <c r="G47" s="42">
        <f t="shared" si="8"/>
        <v>714644</v>
      </c>
    </row>
    <row r="48" spans="1:9" x14ac:dyDescent="0.25">
      <c r="A48" s="42" t="str">
        <f t="shared" si="3"/>
        <v>CASTELLON</v>
      </c>
      <c r="B48" s="41">
        <f t="shared" si="4"/>
        <v>212149</v>
      </c>
      <c r="C48" s="41">
        <f t="shared" si="5"/>
        <v>91368</v>
      </c>
      <c r="D48" s="41">
        <f t="shared" si="6"/>
        <v>17</v>
      </c>
      <c r="E48" s="42" t="str">
        <f t="shared" si="2"/>
        <v>CEUTA</v>
      </c>
      <c r="F48" s="42">
        <f t="shared" si="7"/>
        <v>493255</v>
      </c>
      <c r="G48" s="42">
        <f t="shared" si="8"/>
        <v>527288</v>
      </c>
    </row>
    <row r="49" spans="1:7" x14ac:dyDescent="0.25">
      <c r="A49" s="42" t="str">
        <f t="shared" si="3"/>
        <v>CEUTA</v>
      </c>
      <c r="B49" s="41">
        <f t="shared" si="4"/>
        <v>493255</v>
      </c>
      <c r="C49" s="41">
        <f t="shared" si="5"/>
        <v>527288</v>
      </c>
      <c r="D49" s="41">
        <f t="shared" si="6"/>
        <v>11</v>
      </c>
      <c r="E49" s="42" t="str">
        <f t="shared" si="2"/>
        <v>PASAIA</v>
      </c>
      <c r="F49" s="42">
        <f t="shared" si="7"/>
        <v>347354</v>
      </c>
      <c r="G49" s="42">
        <f t="shared" si="8"/>
        <v>280061</v>
      </c>
    </row>
    <row r="50" spans="1:7" x14ac:dyDescent="0.25">
      <c r="A50" s="42" t="str">
        <f t="shared" si="3"/>
        <v>FERROL-SAN CIBRAO</v>
      </c>
      <c r="B50" s="41">
        <f t="shared" si="4"/>
        <v>56779</v>
      </c>
      <c r="C50" s="41">
        <f t="shared" si="5"/>
        <v>68385</v>
      </c>
      <c r="D50" s="41">
        <f t="shared" si="6"/>
        <v>20</v>
      </c>
      <c r="E50" s="42" t="str">
        <f t="shared" si="2"/>
        <v>GIJON</v>
      </c>
      <c r="F50" s="42">
        <f t="shared" si="7"/>
        <v>342928</v>
      </c>
      <c r="G50" s="42">
        <f t="shared" si="8"/>
        <v>423</v>
      </c>
    </row>
    <row r="51" spans="1:7" x14ac:dyDescent="0.25">
      <c r="A51" s="42" t="str">
        <f t="shared" si="3"/>
        <v>GIJON</v>
      </c>
      <c r="B51" s="41">
        <f t="shared" si="4"/>
        <v>342928</v>
      </c>
      <c r="C51" s="41">
        <f t="shared" si="5"/>
        <v>423</v>
      </c>
      <c r="D51" s="41">
        <f t="shared" si="6"/>
        <v>13</v>
      </c>
      <c r="E51" s="42" t="str">
        <f t="shared" si="2"/>
        <v>MELILLA</v>
      </c>
      <c r="F51" s="42">
        <f t="shared" si="7"/>
        <v>334801</v>
      </c>
      <c r="G51" s="42">
        <f t="shared" si="8"/>
        <v>330309</v>
      </c>
    </row>
    <row r="52" spans="1:7" x14ac:dyDescent="0.25">
      <c r="A52" s="42" t="str">
        <f t="shared" si="3"/>
        <v>HUELVA</v>
      </c>
      <c r="B52" s="41">
        <f t="shared" si="4"/>
        <v>10436</v>
      </c>
      <c r="C52" s="41">
        <f t="shared" si="5"/>
        <v>0</v>
      </c>
      <c r="D52" s="41">
        <f t="shared" si="6"/>
        <v>21</v>
      </c>
      <c r="E52" s="42" t="str">
        <f t="shared" si="2"/>
        <v>MALAGA</v>
      </c>
      <c r="F52" s="42">
        <f t="shared" si="7"/>
        <v>268329</v>
      </c>
      <c r="G52" s="42">
        <f t="shared" si="8"/>
        <v>280802</v>
      </c>
    </row>
    <row r="53" spans="1:7" x14ac:dyDescent="0.25">
      <c r="A53" s="42" t="str">
        <f t="shared" si="3"/>
        <v>LAS PALMAS</v>
      </c>
      <c r="B53" s="41">
        <f t="shared" si="4"/>
        <v>1438135</v>
      </c>
      <c r="C53" s="41">
        <f t="shared" si="5"/>
        <v>1361799</v>
      </c>
      <c r="D53" s="41">
        <f t="shared" si="6"/>
        <v>6</v>
      </c>
      <c r="E53" s="42" t="str">
        <f t="shared" si="2"/>
        <v>ALMERIA</v>
      </c>
      <c r="F53" s="42">
        <f t="shared" si="7"/>
        <v>250944</v>
      </c>
      <c r="G53" s="42">
        <f t="shared" si="8"/>
        <v>266581</v>
      </c>
    </row>
    <row r="54" spans="1:7" x14ac:dyDescent="0.25">
      <c r="A54" s="42" t="str">
        <f t="shared" si="3"/>
        <v>MALAGA</v>
      </c>
      <c r="B54" s="41">
        <f t="shared" si="4"/>
        <v>268329</v>
      </c>
      <c r="C54" s="41">
        <f t="shared" si="5"/>
        <v>280802</v>
      </c>
      <c r="D54" s="41">
        <f t="shared" si="6"/>
        <v>15</v>
      </c>
      <c r="E54" s="42" t="str">
        <f t="shared" si="2"/>
        <v>CASTELLON</v>
      </c>
      <c r="F54" s="42">
        <f t="shared" si="7"/>
        <v>212149</v>
      </c>
      <c r="G54" s="42">
        <f t="shared" si="8"/>
        <v>91368</v>
      </c>
    </row>
    <row r="55" spans="1:7" x14ac:dyDescent="0.25">
      <c r="A55" s="42" t="str">
        <f t="shared" si="3"/>
        <v>MARIN Y RIA DE PONTEVEDRA</v>
      </c>
      <c r="B55" s="41">
        <f t="shared" si="4"/>
        <v>0</v>
      </c>
      <c r="C55" s="41">
        <f t="shared" si="5"/>
        <v>5153</v>
      </c>
      <c r="D55" s="41">
        <f t="shared" si="6"/>
        <v>28</v>
      </c>
      <c r="E55" s="42" t="str">
        <f t="shared" si="2"/>
        <v>SEVILLA</v>
      </c>
      <c r="F55" s="42">
        <f t="shared" ref="F55:F65" si="9">LOOKUP(E55,$A$38:$A$65,$B$38:$B$65)</f>
        <v>146231</v>
      </c>
      <c r="G55" s="42">
        <f t="shared" si="8"/>
        <v>118459</v>
      </c>
    </row>
    <row r="56" spans="1:7" x14ac:dyDescent="0.25">
      <c r="A56" s="42" t="str">
        <f t="shared" si="3"/>
        <v>MELILLA</v>
      </c>
      <c r="B56" s="41">
        <f t="shared" si="4"/>
        <v>334801</v>
      </c>
      <c r="C56" s="41">
        <f t="shared" si="5"/>
        <v>330309</v>
      </c>
      <c r="D56" s="41">
        <f t="shared" si="6"/>
        <v>14</v>
      </c>
      <c r="E56" s="42" t="str">
        <f t="shared" si="2"/>
        <v>TARRAGONA</v>
      </c>
      <c r="F56" s="42">
        <f t="shared" si="9"/>
        <v>80348</v>
      </c>
      <c r="G56" s="42">
        <f t="shared" si="8"/>
        <v>124176</v>
      </c>
    </row>
    <row r="57" spans="1:7" x14ac:dyDescent="0.25">
      <c r="A57" s="42" t="str">
        <f t="shared" si="3"/>
        <v>MOTRIL</v>
      </c>
      <c r="B57" s="41">
        <f t="shared" si="4"/>
        <v>2130</v>
      </c>
      <c r="C57" s="41">
        <f t="shared" si="5"/>
        <v>6924</v>
      </c>
      <c r="D57" s="41">
        <f t="shared" si="6"/>
        <v>23</v>
      </c>
      <c r="E57" s="42" t="str">
        <f t="shared" si="2"/>
        <v>FERROL-SAN CIBRAO</v>
      </c>
      <c r="F57" s="42">
        <f t="shared" si="9"/>
        <v>56779</v>
      </c>
      <c r="G57" s="42">
        <f t="shared" si="8"/>
        <v>68385</v>
      </c>
    </row>
    <row r="58" spans="1:7" x14ac:dyDescent="0.25">
      <c r="A58" s="42" t="str">
        <f t="shared" si="3"/>
        <v>PASAIA</v>
      </c>
      <c r="B58" s="41">
        <f t="shared" si="4"/>
        <v>347354</v>
      </c>
      <c r="C58" s="41">
        <f t="shared" si="5"/>
        <v>280061</v>
      </c>
      <c r="D58" s="41">
        <f t="shared" si="6"/>
        <v>12</v>
      </c>
      <c r="E58" s="42" t="str">
        <f t="shared" si="2"/>
        <v>HUELVA</v>
      </c>
      <c r="F58" s="42">
        <f t="shared" si="9"/>
        <v>10436</v>
      </c>
      <c r="G58" s="42">
        <f t="shared" si="8"/>
        <v>0</v>
      </c>
    </row>
    <row r="59" spans="1:7" x14ac:dyDescent="0.25">
      <c r="A59" s="42" t="str">
        <f t="shared" si="3"/>
        <v>SANTA CRUZ DE TENERIFE</v>
      </c>
      <c r="B59" s="41">
        <f t="shared" si="4"/>
        <v>1552733</v>
      </c>
      <c r="C59" s="41">
        <f t="shared" si="5"/>
        <v>1960037</v>
      </c>
      <c r="D59" s="41">
        <f t="shared" si="6"/>
        <v>5</v>
      </c>
      <c r="E59" s="42" t="str">
        <f t="shared" si="2"/>
        <v>ALICANTE</v>
      </c>
      <c r="F59" s="42">
        <f t="shared" si="9"/>
        <v>8850</v>
      </c>
      <c r="G59" s="42">
        <f t="shared" si="8"/>
        <v>106717</v>
      </c>
    </row>
    <row r="60" spans="1:7" x14ac:dyDescent="0.25">
      <c r="A60" s="42" t="str">
        <f t="shared" si="3"/>
        <v>SANTANDER</v>
      </c>
      <c r="B60" s="41">
        <f t="shared" si="4"/>
        <v>800074</v>
      </c>
      <c r="C60" s="41">
        <f t="shared" si="5"/>
        <v>738397</v>
      </c>
      <c r="D60" s="41">
        <f t="shared" si="6"/>
        <v>7</v>
      </c>
      <c r="E60" s="42" t="str">
        <f t="shared" si="2"/>
        <v>MOTRIL</v>
      </c>
      <c r="F60" s="42">
        <f t="shared" si="9"/>
        <v>2130</v>
      </c>
      <c r="G60" s="42">
        <f t="shared" si="8"/>
        <v>6924</v>
      </c>
    </row>
    <row r="61" spans="1:7" x14ac:dyDescent="0.25">
      <c r="A61" s="42" t="str">
        <f t="shared" si="3"/>
        <v>SEVILLA</v>
      </c>
      <c r="B61" s="41">
        <f t="shared" si="4"/>
        <v>146231</v>
      </c>
      <c r="C61" s="41">
        <f t="shared" si="5"/>
        <v>118459</v>
      </c>
      <c r="D61" s="41">
        <f t="shared" si="6"/>
        <v>18</v>
      </c>
      <c r="E61" s="42" t="str">
        <f t="shared" si="2"/>
        <v>VILAGARCIA</v>
      </c>
      <c r="F61" s="42">
        <f t="shared" si="9"/>
        <v>1200</v>
      </c>
      <c r="G61" s="42">
        <f t="shared" si="8"/>
        <v>0</v>
      </c>
    </row>
    <row r="62" spans="1:7" x14ac:dyDescent="0.25">
      <c r="A62" s="42" t="str">
        <f t="shared" si="3"/>
        <v>TARRAGONA</v>
      </c>
      <c r="B62" s="41">
        <f t="shared" si="4"/>
        <v>80348</v>
      </c>
      <c r="C62" s="41">
        <f t="shared" si="5"/>
        <v>124176</v>
      </c>
      <c r="D62" s="41">
        <f t="shared" si="6"/>
        <v>19</v>
      </c>
      <c r="E62" s="42" t="str">
        <f t="shared" si="2"/>
        <v>CARTAGENA</v>
      </c>
      <c r="F62" s="42">
        <f t="shared" si="9"/>
        <v>984</v>
      </c>
      <c r="G62" s="42">
        <f t="shared" si="8"/>
        <v>7884</v>
      </c>
    </row>
    <row r="63" spans="1:7" x14ac:dyDescent="0.25">
      <c r="A63" s="42" t="str">
        <f t="shared" si="3"/>
        <v>VALENCIA</v>
      </c>
      <c r="B63" s="41">
        <f t="shared" si="4"/>
        <v>3253245</v>
      </c>
      <c r="C63" s="41">
        <f t="shared" si="5"/>
        <v>2977557</v>
      </c>
      <c r="D63" s="41">
        <f t="shared" si="6"/>
        <v>3</v>
      </c>
      <c r="E63" s="42" t="e">
        <f t="shared" si="2"/>
        <v>#N/A</v>
      </c>
      <c r="F63" s="42" t="e">
        <f t="shared" si="9"/>
        <v>#N/A</v>
      </c>
      <c r="G63" s="42" t="e">
        <f t="shared" si="8"/>
        <v>#N/A</v>
      </c>
    </row>
    <row r="64" spans="1:7" x14ac:dyDescent="0.25">
      <c r="A64" s="42" t="str">
        <f t="shared" si="3"/>
        <v>VIGO</v>
      </c>
      <c r="B64" s="41">
        <f t="shared" si="4"/>
        <v>618611</v>
      </c>
      <c r="C64" s="41">
        <f t="shared" si="5"/>
        <v>605659</v>
      </c>
      <c r="D64" s="41">
        <f t="shared" si="6"/>
        <v>8</v>
      </c>
      <c r="E64" s="42" t="e">
        <f t="shared" si="2"/>
        <v>#N/A</v>
      </c>
      <c r="F64" s="42" t="e">
        <f t="shared" si="9"/>
        <v>#N/A</v>
      </c>
      <c r="G64" s="42" t="e">
        <f t="shared" si="8"/>
        <v>#N/A</v>
      </c>
    </row>
    <row r="65" spans="1:7" x14ac:dyDescent="0.25">
      <c r="A65" s="42" t="str">
        <f t="shared" si="3"/>
        <v>VILAGARCIA</v>
      </c>
      <c r="B65" s="41">
        <f t="shared" si="4"/>
        <v>1200</v>
      </c>
      <c r="C65" s="41">
        <f t="shared" si="5"/>
        <v>0</v>
      </c>
      <c r="D65" s="41">
        <f t="shared" si="6"/>
        <v>24</v>
      </c>
      <c r="E65" s="42" t="str">
        <f t="shared" si="2"/>
        <v>A CORUÑA</v>
      </c>
      <c r="F65" s="42">
        <f t="shared" si="9"/>
        <v>0</v>
      </c>
      <c r="G65" s="42">
        <f t="shared" si="8"/>
        <v>0</v>
      </c>
    </row>
    <row r="67" spans="1:7" x14ac:dyDescent="0.25">
      <c r="A67" s="4"/>
      <c r="B67" s="5"/>
      <c r="C67" s="5"/>
      <c r="D67" s="5"/>
      <c r="E67" s="5"/>
      <c r="F67" s="6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D7" sqref="D7:E34"/>
    </sheetView>
  </sheetViews>
  <sheetFormatPr baseColWidth="10" defaultRowHeight="15" x14ac:dyDescent="0.25"/>
  <cols>
    <col min="1" max="1" width="21.28515625" bestFit="1" customWidth="1"/>
    <col min="2" max="5" width="11.5703125" bestFit="1" customWidth="1"/>
    <col min="6" max="6" width="8" bestFit="1" customWidth="1"/>
    <col min="7" max="7" width="11.5703125" bestFit="1" customWidth="1"/>
  </cols>
  <sheetData>
    <row r="1" spans="1:12" s="2" customFormat="1" ht="22.5" customHeight="1" x14ac:dyDescent="0.35">
      <c r="F1" s="3" t="s">
        <v>86</v>
      </c>
    </row>
    <row r="2" spans="1:12" s="2" customFormat="1" ht="21" x14ac:dyDescent="0.35"/>
    <row r="5" spans="1:12" x14ac:dyDescent="0.25">
      <c r="A5" s="51" t="s">
        <v>73</v>
      </c>
      <c r="B5" s="49" t="str">
        <f>'Resumen general'!D6</f>
        <v>Mes Julio</v>
      </c>
      <c r="C5" s="50"/>
      <c r="D5" s="49" t="str">
        <f>'Resumen general'!F6</f>
        <v>Acumulado desde Enero</v>
      </c>
      <c r="E5" s="50"/>
      <c r="F5" s="50"/>
      <c r="L5" s="39">
        <f>'Resumen general'!I4</f>
        <v>40805</v>
      </c>
    </row>
    <row r="6" spans="1:12" x14ac:dyDescent="0.25">
      <c r="A6" s="52"/>
      <c r="B6" s="7">
        <f>'Resumen general'!D7</f>
        <v>2010</v>
      </c>
      <c r="C6" s="7">
        <f>'Resumen general'!E7</f>
        <v>2011</v>
      </c>
      <c r="D6" s="7">
        <f>'Resumen general'!F7</f>
        <v>2010</v>
      </c>
      <c r="E6" s="7">
        <f>'Resumen general'!G7</f>
        <v>2011</v>
      </c>
      <c r="F6" s="7" t="s">
        <v>43</v>
      </c>
    </row>
    <row r="7" spans="1:12" x14ac:dyDescent="0.25">
      <c r="A7" s="8" t="s">
        <v>44</v>
      </c>
      <c r="B7" s="35">
        <v>641</v>
      </c>
      <c r="C7" s="35">
        <v>436</v>
      </c>
      <c r="D7" s="35">
        <v>3255</v>
      </c>
      <c r="E7" s="35">
        <v>2936</v>
      </c>
      <c r="F7" s="10">
        <f>((E7*100)/D7)-100</f>
        <v>-9.8003072196620593</v>
      </c>
      <c r="G7" s="1"/>
      <c r="H7" s="1"/>
      <c r="I7" s="1"/>
    </row>
    <row r="8" spans="1:12" x14ac:dyDescent="0.25">
      <c r="A8" s="11" t="s">
        <v>45</v>
      </c>
      <c r="B8" s="36">
        <v>14665</v>
      </c>
      <c r="C8" s="36">
        <v>14550</v>
      </c>
      <c r="D8" s="36">
        <v>87816</v>
      </c>
      <c r="E8" s="36">
        <v>90288</v>
      </c>
      <c r="F8" s="13">
        <f t="shared" ref="F8:F35" si="0">((E8*100)/D8)-100</f>
        <v>2.8149767696091885</v>
      </c>
      <c r="G8" s="1"/>
      <c r="H8" s="1"/>
      <c r="I8" s="1"/>
    </row>
    <row r="9" spans="1:12" x14ac:dyDescent="0.25">
      <c r="A9" s="8" t="s">
        <v>46</v>
      </c>
      <c r="B9" s="35">
        <v>85</v>
      </c>
      <c r="C9" s="35">
        <v>278</v>
      </c>
      <c r="D9" s="35">
        <v>1402</v>
      </c>
      <c r="E9" s="35">
        <v>1944</v>
      </c>
      <c r="F9" s="10">
        <f t="shared" si="0"/>
        <v>38.659058487874461</v>
      </c>
      <c r="G9" s="1"/>
      <c r="H9" s="1"/>
      <c r="I9" s="1"/>
    </row>
    <row r="10" spans="1:12" x14ac:dyDescent="0.25">
      <c r="A10" s="11" t="s">
        <v>47</v>
      </c>
      <c r="B10" s="36">
        <v>0</v>
      </c>
      <c r="C10" s="36">
        <v>0</v>
      </c>
      <c r="D10" s="36">
        <v>0</v>
      </c>
      <c r="E10" s="36">
        <v>4</v>
      </c>
      <c r="F10" s="17" t="e">
        <f t="shared" si="0"/>
        <v>#DIV/0!</v>
      </c>
      <c r="G10" s="1"/>
      <c r="H10" s="1"/>
      <c r="I10" s="1"/>
    </row>
    <row r="11" spans="1:12" x14ac:dyDescent="0.25">
      <c r="A11" s="8" t="s">
        <v>48</v>
      </c>
      <c r="B11" s="35">
        <v>257127</v>
      </c>
      <c r="C11" s="35">
        <v>330149</v>
      </c>
      <c r="D11" s="35">
        <v>1739675.01</v>
      </c>
      <c r="E11" s="35">
        <v>1873330</v>
      </c>
      <c r="F11" s="10">
        <f t="shared" si="0"/>
        <v>7.6827562177834636</v>
      </c>
      <c r="G11" s="1"/>
      <c r="H11" s="1"/>
      <c r="I11" s="1"/>
    </row>
    <row r="12" spans="1:12" x14ac:dyDescent="0.25">
      <c r="A12" s="11" t="s">
        <v>49</v>
      </c>
      <c r="B12" s="36">
        <v>9268</v>
      </c>
      <c r="C12" s="36">
        <v>7341.5</v>
      </c>
      <c r="D12" s="36">
        <v>68233.5</v>
      </c>
      <c r="E12" s="36">
        <v>48705.5</v>
      </c>
      <c r="F12" s="13">
        <f t="shared" si="0"/>
        <v>-28.61937318179487</v>
      </c>
      <c r="G12" s="1"/>
      <c r="H12" s="1"/>
      <c r="I12" s="1"/>
    </row>
    <row r="13" spans="1:12" x14ac:dyDescent="0.25">
      <c r="A13" s="8" t="s">
        <v>50</v>
      </c>
      <c r="B13" s="35">
        <v>7568</v>
      </c>
      <c r="C13" s="35">
        <v>6997</v>
      </c>
      <c r="D13" s="35">
        <v>49283</v>
      </c>
      <c r="E13" s="35">
        <v>42805</v>
      </c>
      <c r="F13" s="10">
        <f t="shared" si="0"/>
        <v>-13.144492015502308</v>
      </c>
      <c r="G13" s="1"/>
      <c r="H13" s="1"/>
      <c r="I13" s="1"/>
    </row>
    <row r="14" spans="1:12" x14ac:dyDescent="0.25">
      <c r="A14" s="11" t="s">
        <v>51</v>
      </c>
      <c r="B14" s="36">
        <v>177477</v>
      </c>
      <c r="C14" s="36">
        <v>170818</v>
      </c>
      <c r="D14" s="36">
        <v>1077445.5</v>
      </c>
      <c r="E14" s="36">
        <v>1230821.5</v>
      </c>
      <c r="F14" s="13">
        <f t="shared" si="0"/>
        <v>14.235151569151299</v>
      </c>
      <c r="G14" s="1"/>
      <c r="H14" s="1"/>
      <c r="I14" s="1"/>
    </row>
    <row r="15" spans="1:12" x14ac:dyDescent="0.25">
      <c r="A15" s="8" t="s">
        <v>52</v>
      </c>
      <c r="B15" s="35">
        <v>46790</v>
      </c>
      <c r="C15" s="35">
        <v>47068.5</v>
      </c>
      <c r="D15" s="35">
        <v>292243.25</v>
      </c>
      <c r="E15" s="35">
        <v>321362.25</v>
      </c>
      <c r="F15" s="10">
        <f t="shared" si="0"/>
        <v>9.9639598177203368</v>
      </c>
      <c r="G15" s="1"/>
      <c r="H15" s="1"/>
      <c r="I15" s="1"/>
    </row>
    <row r="16" spans="1:12" x14ac:dyDescent="0.25">
      <c r="A16" s="11" t="s">
        <v>53</v>
      </c>
      <c r="B16" s="36">
        <v>6748</v>
      </c>
      <c r="C16" s="36">
        <v>6230</v>
      </c>
      <c r="D16" s="36">
        <v>37890</v>
      </c>
      <c r="E16" s="36">
        <v>40646</v>
      </c>
      <c r="F16" s="13">
        <f t="shared" si="0"/>
        <v>7.2736869886513631</v>
      </c>
      <c r="G16" s="1"/>
      <c r="H16" s="1"/>
      <c r="I16" s="1"/>
    </row>
    <row r="17" spans="1:9" x14ac:dyDescent="0.25">
      <c r="A17" s="8" t="s">
        <v>54</v>
      </c>
      <c r="B17" s="35">
        <v>9259</v>
      </c>
      <c r="C17" s="35">
        <v>13099</v>
      </c>
      <c r="D17" s="35">
        <v>54550</v>
      </c>
      <c r="E17" s="35">
        <v>75085</v>
      </c>
      <c r="F17" s="10">
        <f t="shared" si="0"/>
        <v>37.644362969752507</v>
      </c>
      <c r="G17" s="1"/>
      <c r="H17" s="1"/>
      <c r="I17" s="1"/>
    </row>
    <row r="18" spans="1:9" x14ac:dyDescent="0.25">
      <c r="A18" s="11" t="s">
        <v>55</v>
      </c>
      <c r="B18" s="36">
        <v>740</v>
      </c>
      <c r="C18" s="36">
        <v>1089</v>
      </c>
      <c r="D18" s="36">
        <v>5444</v>
      </c>
      <c r="E18" s="36">
        <v>5909</v>
      </c>
      <c r="F18" s="13">
        <f t="shared" si="0"/>
        <v>8.5415135929463588</v>
      </c>
      <c r="G18" s="1"/>
      <c r="H18" s="1"/>
      <c r="I18" s="1"/>
    </row>
    <row r="19" spans="1:9" x14ac:dyDescent="0.25">
      <c r="A19" s="8" t="s">
        <v>56</v>
      </c>
      <c r="B19" s="35">
        <v>50</v>
      </c>
      <c r="C19" s="35">
        <v>87</v>
      </c>
      <c r="D19" s="35">
        <v>266</v>
      </c>
      <c r="E19" s="35">
        <v>314</v>
      </c>
      <c r="F19" s="10">
        <f t="shared" si="0"/>
        <v>18.045112781954884</v>
      </c>
      <c r="G19" s="1"/>
      <c r="H19" s="1"/>
      <c r="I19" s="1"/>
    </row>
    <row r="20" spans="1:9" x14ac:dyDescent="0.25">
      <c r="A20" s="11" t="s">
        <v>57</v>
      </c>
      <c r="B20" s="36">
        <v>3567</v>
      </c>
      <c r="C20" s="36">
        <v>2499</v>
      </c>
      <c r="D20" s="36">
        <v>19504</v>
      </c>
      <c r="E20" s="36">
        <v>19875</v>
      </c>
      <c r="F20" s="13">
        <f t="shared" si="0"/>
        <v>1.9021739130434838</v>
      </c>
      <c r="G20" s="1"/>
      <c r="H20" s="1"/>
      <c r="I20" s="1"/>
    </row>
    <row r="21" spans="1:9" x14ac:dyDescent="0.25">
      <c r="A21" s="8" t="s">
        <v>58</v>
      </c>
      <c r="B21" s="35">
        <v>0</v>
      </c>
      <c r="C21" s="35">
        <v>181</v>
      </c>
      <c r="D21" s="35">
        <v>0</v>
      </c>
      <c r="E21" s="35">
        <v>528</v>
      </c>
      <c r="F21" s="10" t="e">
        <f t="shared" si="0"/>
        <v>#DIV/0!</v>
      </c>
      <c r="G21" s="1"/>
      <c r="H21" s="1"/>
      <c r="I21" s="1"/>
    </row>
    <row r="22" spans="1:9" x14ac:dyDescent="0.25">
      <c r="A22" s="11" t="s">
        <v>59</v>
      </c>
      <c r="B22" s="36">
        <v>94491</v>
      </c>
      <c r="C22" s="36">
        <v>111647</v>
      </c>
      <c r="D22" s="36">
        <v>618597</v>
      </c>
      <c r="E22" s="36">
        <v>682856</v>
      </c>
      <c r="F22" s="13">
        <f t="shared" si="0"/>
        <v>10.387861564152431</v>
      </c>
      <c r="G22" s="1"/>
      <c r="H22" s="1"/>
      <c r="I22" s="1"/>
    </row>
    <row r="23" spans="1:9" x14ac:dyDescent="0.25">
      <c r="A23" s="8" t="s">
        <v>60</v>
      </c>
      <c r="B23" s="35">
        <v>25884</v>
      </c>
      <c r="C23" s="35">
        <v>33920</v>
      </c>
      <c r="D23" s="35">
        <v>180020</v>
      </c>
      <c r="E23" s="35">
        <v>192725</v>
      </c>
      <c r="F23" s="10">
        <f t="shared" si="0"/>
        <v>7.0575491612043066</v>
      </c>
      <c r="G23" s="1"/>
      <c r="H23" s="1"/>
      <c r="I23" s="1"/>
    </row>
    <row r="24" spans="1:9" x14ac:dyDescent="0.25">
      <c r="A24" s="11" t="s">
        <v>61</v>
      </c>
      <c r="B24" s="36">
        <v>3914</v>
      </c>
      <c r="C24" s="36">
        <v>3781</v>
      </c>
      <c r="D24" s="36">
        <v>28709</v>
      </c>
      <c r="E24" s="36">
        <v>28851</v>
      </c>
      <c r="F24" s="13">
        <f t="shared" si="0"/>
        <v>0.49461841234456472</v>
      </c>
      <c r="G24" s="1"/>
      <c r="H24" s="1"/>
      <c r="I24" s="1"/>
    </row>
    <row r="25" spans="1:9" x14ac:dyDescent="0.25">
      <c r="A25" s="8" t="s">
        <v>62</v>
      </c>
      <c r="B25" s="35">
        <v>2135</v>
      </c>
      <c r="C25" s="35">
        <v>2768</v>
      </c>
      <c r="D25" s="35">
        <v>13808</v>
      </c>
      <c r="E25" s="35">
        <v>14163</v>
      </c>
      <c r="F25" s="10">
        <f t="shared" si="0"/>
        <v>2.570973348783312</v>
      </c>
      <c r="G25" s="1"/>
      <c r="H25" s="1"/>
      <c r="I25" s="1"/>
    </row>
    <row r="26" spans="1:9" x14ac:dyDescent="0.25">
      <c r="A26" s="11" t="s">
        <v>63</v>
      </c>
      <c r="B26" s="36">
        <v>134</v>
      </c>
      <c r="C26" s="36">
        <v>257</v>
      </c>
      <c r="D26" s="36">
        <v>1476</v>
      </c>
      <c r="E26" s="36">
        <v>2292</v>
      </c>
      <c r="F26" s="13">
        <f t="shared" si="0"/>
        <v>55.284552845528452</v>
      </c>
      <c r="G26" s="1"/>
      <c r="H26" s="1"/>
      <c r="I26" s="1"/>
    </row>
    <row r="27" spans="1:9" x14ac:dyDescent="0.25">
      <c r="A27" s="8" t="s">
        <v>64</v>
      </c>
      <c r="B27" s="35">
        <v>0</v>
      </c>
      <c r="C27" s="35">
        <v>0</v>
      </c>
      <c r="D27" s="35">
        <v>0</v>
      </c>
      <c r="E27" s="35">
        <v>0</v>
      </c>
      <c r="F27" s="18" t="e">
        <f t="shared" si="0"/>
        <v>#DIV/0!</v>
      </c>
      <c r="G27" s="1"/>
      <c r="H27" s="1"/>
      <c r="I27" s="1"/>
    </row>
    <row r="28" spans="1:9" x14ac:dyDescent="0.25">
      <c r="A28" s="11" t="s">
        <v>65</v>
      </c>
      <c r="B28" s="36">
        <v>29922</v>
      </c>
      <c r="C28" s="36">
        <v>25843</v>
      </c>
      <c r="D28" s="36">
        <v>206505</v>
      </c>
      <c r="E28" s="36">
        <v>193499</v>
      </c>
      <c r="F28" s="13">
        <f t="shared" si="0"/>
        <v>-6.2981525871044255</v>
      </c>
      <c r="G28" s="1"/>
      <c r="H28" s="1"/>
      <c r="I28" s="1"/>
    </row>
    <row r="29" spans="1:9" x14ac:dyDescent="0.25">
      <c r="A29" s="8" t="s">
        <v>66</v>
      </c>
      <c r="B29" s="35">
        <v>190</v>
      </c>
      <c r="C29" s="35">
        <v>166</v>
      </c>
      <c r="D29" s="35">
        <v>771</v>
      </c>
      <c r="E29" s="35">
        <v>1194</v>
      </c>
      <c r="F29" s="10">
        <f t="shared" si="0"/>
        <v>54.863813229571974</v>
      </c>
      <c r="G29" s="1"/>
      <c r="H29" s="1"/>
      <c r="I29" s="1"/>
    </row>
    <row r="30" spans="1:9" x14ac:dyDescent="0.25">
      <c r="A30" s="11" t="s">
        <v>67</v>
      </c>
      <c r="B30" s="36">
        <v>13943</v>
      </c>
      <c r="C30" s="36">
        <v>13876</v>
      </c>
      <c r="D30" s="36">
        <v>85227</v>
      </c>
      <c r="E30" s="36">
        <v>95492</v>
      </c>
      <c r="F30" s="13">
        <f t="shared" si="0"/>
        <v>12.044305208443333</v>
      </c>
      <c r="G30" s="1"/>
      <c r="H30" s="1"/>
      <c r="I30" s="1"/>
    </row>
    <row r="31" spans="1:9" x14ac:dyDescent="0.25">
      <c r="A31" s="8" t="s">
        <v>68</v>
      </c>
      <c r="B31" s="35">
        <v>22460</v>
      </c>
      <c r="C31" s="35">
        <v>21737</v>
      </c>
      <c r="D31" s="35">
        <v>149678</v>
      </c>
      <c r="E31" s="35">
        <v>133730</v>
      </c>
      <c r="F31" s="10">
        <f t="shared" si="0"/>
        <v>-10.654872459546496</v>
      </c>
      <c r="G31" s="1"/>
      <c r="H31" s="1"/>
      <c r="I31" s="1"/>
    </row>
    <row r="32" spans="1:9" x14ac:dyDescent="0.25">
      <c r="A32" s="11" t="s">
        <v>69</v>
      </c>
      <c r="B32" s="36">
        <v>373850</v>
      </c>
      <c r="C32" s="36">
        <v>362135</v>
      </c>
      <c r="D32" s="36">
        <v>2358163</v>
      </c>
      <c r="E32" s="36">
        <v>2496772</v>
      </c>
      <c r="F32" s="13">
        <f t="shared" si="0"/>
        <v>5.8778379611587468</v>
      </c>
      <c r="G32" s="1"/>
      <c r="H32" s="1"/>
      <c r="I32" s="1"/>
    </row>
    <row r="33" spans="1:9" x14ac:dyDescent="0.25">
      <c r="A33" s="8" t="s">
        <v>70</v>
      </c>
      <c r="B33" s="35">
        <v>20151.5</v>
      </c>
      <c r="C33" s="35">
        <v>17806</v>
      </c>
      <c r="D33" s="35">
        <v>125671</v>
      </c>
      <c r="E33" s="35">
        <v>130526.5</v>
      </c>
      <c r="F33" s="10">
        <f t="shared" si="0"/>
        <v>3.8636598737974595</v>
      </c>
      <c r="G33" s="1"/>
      <c r="H33" s="1"/>
      <c r="I33" s="1"/>
    </row>
    <row r="34" spans="1:9" x14ac:dyDescent="0.25">
      <c r="A34" s="11" t="s">
        <v>71</v>
      </c>
      <c r="B34" s="36">
        <v>0</v>
      </c>
      <c r="C34" s="36">
        <v>460</v>
      </c>
      <c r="D34" s="36">
        <v>589</v>
      </c>
      <c r="E34" s="36">
        <v>491</v>
      </c>
      <c r="F34" s="13">
        <f t="shared" si="0"/>
        <v>-16.638370118845501</v>
      </c>
      <c r="G34" s="1"/>
      <c r="H34" s="1"/>
      <c r="I34" s="1"/>
    </row>
    <row r="35" spans="1:9" x14ac:dyDescent="0.25">
      <c r="A35" s="14" t="s">
        <v>72</v>
      </c>
      <c r="B35" s="15">
        <f>SUM(B7:B34)</f>
        <v>1121059.5</v>
      </c>
      <c r="C35" s="15">
        <f t="shared" ref="C35:E35" si="1">SUM(C7:C34)</f>
        <v>1195219</v>
      </c>
      <c r="D35" s="15">
        <f t="shared" si="1"/>
        <v>7206221.2599999998</v>
      </c>
      <c r="E35" s="15">
        <f t="shared" si="1"/>
        <v>7727144.75</v>
      </c>
      <c r="F35" s="16">
        <f t="shared" si="0"/>
        <v>7.2288023251731204</v>
      </c>
      <c r="G35" s="1"/>
      <c r="H35" s="1"/>
      <c r="I35" s="1"/>
    </row>
    <row r="37" spans="1:9" x14ac:dyDescent="0.25">
      <c r="A37" s="42"/>
      <c r="B37" s="42">
        <f>E6</f>
        <v>2011</v>
      </c>
      <c r="C37" s="42">
        <f>D6</f>
        <v>2010</v>
      </c>
      <c r="D37" s="42"/>
      <c r="E37" s="42"/>
      <c r="F37" s="42">
        <f>B37</f>
        <v>2011</v>
      </c>
      <c r="G37" s="42">
        <f>C37</f>
        <v>2010</v>
      </c>
    </row>
    <row r="38" spans="1:9" x14ac:dyDescent="0.25">
      <c r="A38" s="42" t="str">
        <f>A7</f>
        <v>A CORUÑA</v>
      </c>
      <c r="B38" s="41">
        <f>E7</f>
        <v>2936</v>
      </c>
      <c r="C38" s="41">
        <f>D7</f>
        <v>3255</v>
      </c>
      <c r="D38" s="41">
        <f>_xlfn.RANK.EQ(B38,$B$38:$B$65)+COUNTIF($B$38:$B$65,B38)-1</f>
        <v>20</v>
      </c>
      <c r="E38" s="42" t="str">
        <f t="shared" ref="E38:E65" si="2">INDEX($A$38:$B$65,MATCH(ROW()-37,$D$38:$D$65,0),1)</f>
        <v>VALENCIA</v>
      </c>
      <c r="F38" s="42">
        <f>LOOKUP(E38,$A$38:$A$65,$B$38:$B$65)</f>
        <v>2496772</v>
      </c>
      <c r="G38" s="42">
        <f>LOOKUP(E38,$A$38:$A$65,$C$38:$C$65)</f>
        <v>2358163</v>
      </c>
    </row>
    <row r="39" spans="1:9" x14ac:dyDescent="0.25">
      <c r="A39" s="42" t="str">
        <f t="shared" ref="A39:A65" si="3">A8</f>
        <v>ALICANTE</v>
      </c>
      <c r="B39" s="41">
        <f t="shared" ref="B39:B65" si="4">E8</f>
        <v>90288</v>
      </c>
      <c r="C39" s="41">
        <f t="shared" ref="C39:C65" si="5">D8</f>
        <v>87816</v>
      </c>
      <c r="D39" s="41">
        <f t="shared" ref="D39:D65" si="6">_xlfn.RANK.EQ(B39,$B$38:$B$65)+COUNTIF($B$38:$B$65,B39)-1</f>
        <v>11</v>
      </c>
      <c r="E39" s="42" t="str">
        <f t="shared" si="2"/>
        <v>BAHIA DE ALGECIRAS</v>
      </c>
      <c r="F39" s="42">
        <f t="shared" ref="F39:F54" si="7">LOOKUP(E39,$A$38:$A$65,$B$38:$B$65)</f>
        <v>1873330</v>
      </c>
      <c r="G39" s="42">
        <f t="shared" ref="G39:G65" si="8">LOOKUP(E39,$A$38:$A$65,$C$38:$C$65)</f>
        <v>1739675.01</v>
      </c>
    </row>
    <row r="40" spans="1:9" x14ac:dyDescent="0.25">
      <c r="A40" s="42" t="str">
        <f t="shared" si="3"/>
        <v>ALMERIA</v>
      </c>
      <c r="B40" s="41">
        <f t="shared" si="4"/>
        <v>1944</v>
      </c>
      <c r="C40" s="41">
        <f t="shared" si="5"/>
        <v>1402</v>
      </c>
      <c r="D40" s="41">
        <f t="shared" si="6"/>
        <v>22</v>
      </c>
      <c r="E40" s="42" t="str">
        <f t="shared" si="2"/>
        <v>BARCELONA</v>
      </c>
      <c r="F40" s="42">
        <f t="shared" si="7"/>
        <v>1230821.5</v>
      </c>
      <c r="G40" s="42">
        <f t="shared" si="8"/>
        <v>1077445.5</v>
      </c>
    </row>
    <row r="41" spans="1:9" x14ac:dyDescent="0.25">
      <c r="A41" s="42" t="str">
        <f t="shared" si="3"/>
        <v>AVILES</v>
      </c>
      <c r="B41" s="41">
        <f t="shared" si="4"/>
        <v>4</v>
      </c>
      <c r="C41" s="41">
        <f t="shared" si="5"/>
        <v>0</v>
      </c>
      <c r="D41" s="41">
        <f t="shared" si="6"/>
        <v>27</v>
      </c>
      <c r="E41" s="42" t="str">
        <f t="shared" si="2"/>
        <v>LAS PALMAS</v>
      </c>
      <c r="F41" s="42">
        <f t="shared" si="7"/>
        <v>682856</v>
      </c>
      <c r="G41" s="42">
        <f t="shared" si="8"/>
        <v>618597</v>
      </c>
    </row>
    <row r="42" spans="1:9" x14ac:dyDescent="0.25">
      <c r="A42" s="42" t="str">
        <f t="shared" si="3"/>
        <v>BAHIA DE ALGECIRAS</v>
      </c>
      <c r="B42" s="41">
        <f t="shared" si="4"/>
        <v>1873330</v>
      </c>
      <c r="C42" s="41">
        <f t="shared" si="5"/>
        <v>1739675.01</v>
      </c>
      <c r="D42" s="41">
        <f t="shared" si="6"/>
        <v>2</v>
      </c>
      <c r="E42" s="42" t="str">
        <f t="shared" si="2"/>
        <v>BILBAO</v>
      </c>
      <c r="F42" s="42">
        <f t="shared" si="7"/>
        <v>321362.25</v>
      </c>
      <c r="G42" s="42">
        <f t="shared" si="8"/>
        <v>292243.25</v>
      </c>
    </row>
    <row r="43" spans="1:9" x14ac:dyDescent="0.25">
      <c r="A43" s="42" t="str">
        <f t="shared" si="3"/>
        <v>BAHIA DE CADIZ</v>
      </c>
      <c r="B43" s="41">
        <f t="shared" si="4"/>
        <v>48705.5</v>
      </c>
      <c r="C43" s="41">
        <f t="shared" si="5"/>
        <v>68233.5</v>
      </c>
      <c r="D43" s="41">
        <f t="shared" si="6"/>
        <v>13</v>
      </c>
      <c r="E43" s="42" t="str">
        <f t="shared" si="2"/>
        <v>SANTA CRUZ DE TENERIFE</v>
      </c>
      <c r="F43" s="42">
        <f t="shared" si="7"/>
        <v>193499</v>
      </c>
      <c r="G43" s="42">
        <f t="shared" si="8"/>
        <v>206505</v>
      </c>
    </row>
    <row r="44" spans="1:9" x14ac:dyDescent="0.25">
      <c r="A44" s="42" t="str">
        <f t="shared" si="3"/>
        <v>BALEARES</v>
      </c>
      <c r="B44" s="41">
        <f t="shared" si="4"/>
        <v>42805</v>
      </c>
      <c r="C44" s="41">
        <f t="shared" si="5"/>
        <v>49283</v>
      </c>
      <c r="D44" s="41">
        <f t="shared" si="6"/>
        <v>14</v>
      </c>
      <c r="E44" s="42" t="str">
        <f t="shared" si="2"/>
        <v>MALAGA</v>
      </c>
      <c r="F44" s="42">
        <f t="shared" si="7"/>
        <v>192725</v>
      </c>
      <c r="G44" s="42">
        <f t="shared" si="8"/>
        <v>180020</v>
      </c>
    </row>
    <row r="45" spans="1:9" x14ac:dyDescent="0.25">
      <c r="A45" s="42" t="str">
        <f t="shared" si="3"/>
        <v>BARCELONA</v>
      </c>
      <c r="B45" s="41">
        <f t="shared" si="4"/>
        <v>1230821.5</v>
      </c>
      <c r="C45" s="41">
        <f t="shared" si="5"/>
        <v>1077445.5</v>
      </c>
      <c r="D45" s="41">
        <f t="shared" si="6"/>
        <v>3</v>
      </c>
      <c r="E45" s="42" t="str">
        <f t="shared" si="2"/>
        <v>TARRAGONA</v>
      </c>
      <c r="F45" s="42">
        <f t="shared" si="7"/>
        <v>133730</v>
      </c>
      <c r="G45" s="42">
        <f t="shared" si="8"/>
        <v>149678</v>
      </c>
    </row>
    <row r="46" spans="1:9" x14ac:dyDescent="0.25">
      <c r="A46" s="42" t="str">
        <f t="shared" si="3"/>
        <v>BILBAO</v>
      </c>
      <c r="B46" s="41">
        <f t="shared" si="4"/>
        <v>321362.25</v>
      </c>
      <c r="C46" s="41">
        <f t="shared" si="5"/>
        <v>292243.25</v>
      </c>
      <c r="D46" s="41">
        <f t="shared" si="6"/>
        <v>5</v>
      </c>
      <c r="E46" s="42" t="str">
        <f t="shared" si="2"/>
        <v>VIGO</v>
      </c>
      <c r="F46" s="42">
        <f t="shared" si="7"/>
        <v>130526.5</v>
      </c>
      <c r="G46" s="42">
        <f t="shared" si="8"/>
        <v>125671</v>
      </c>
    </row>
    <row r="47" spans="1:9" x14ac:dyDescent="0.25">
      <c r="A47" s="42" t="str">
        <f t="shared" si="3"/>
        <v>CARTAGENA</v>
      </c>
      <c r="B47" s="41">
        <f t="shared" si="4"/>
        <v>40646</v>
      </c>
      <c r="C47" s="41">
        <f t="shared" si="5"/>
        <v>37890</v>
      </c>
      <c r="D47" s="41">
        <f t="shared" si="6"/>
        <v>15</v>
      </c>
      <c r="E47" s="42" t="str">
        <f t="shared" si="2"/>
        <v>SEVILLA</v>
      </c>
      <c r="F47" s="42">
        <f t="shared" si="7"/>
        <v>95492</v>
      </c>
      <c r="G47" s="42">
        <f t="shared" si="8"/>
        <v>85227</v>
      </c>
    </row>
    <row r="48" spans="1:9" x14ac:dyDescent="0.25">
      <c r="A48" s="42" t="str">
        <f t="shared" si="3"/>
        <v>CASTELLON</v>
      </c>
      <c r="B48" s="41">
        <f t="shared" si="4"/>
        <v>75085</v>
      </c>
      <c r="C48" s="41">
        <f t="shared" si="5"/>
        <v>54550</v>
      </c>
      <c r="D48" s="41">
        <f t="shared" si="6"/>
        <v>12</v>
      </c>
      <c r="E48" s="42" t="str">
        <f t="shared" si="2"/>
        <v>ALICANTE</v>
      </c>
      <c r="F48" s="42">
        <f t="shared" si="7"/>
        <v>90288</v>
      </c>
      <c r="G48" s="42">
        <f t="shared" si="8"/>
        <v>87816</v>
      </c>
    </row>
    <row r="49" spans="1:7" x14ac:dyDescent="0.25">
      <c r="A49" s="42" t="str">
        <f t="shared" si="3"/>
        <v>CEUTA</v>
      </c>
      <c r="B49" s="41">
        <f t="shared" si="4"/>
        <v>5909</v>
      </c>
      <c r="C49" s="41">
        <f t="shared" si="5"/>
        <v>5444</v>
      </c>
      <c r="D49" s="41">
        <f t="shared" si="6"/>
        <v>19</v>
      </c>
      <c r="E49" s="42" t="str">
        <f t="shared" si="2"/>
        <v>CASTELLON</v>
      </c>
      <c r="F49" s="42">
        <f t="shared" si="7"/>
        <v>75085</v>
      </c>
      <c r="G49" s="42">
        <f t="shared" si="8"/>
        <v>54550</v>
      </c>
    </row>
    <row r="50" spans="1:7" x14ac:dyDescent="0.25">
      <c r="A50" s="42" t="str">
        <f t="shared" si="3"/>
        <v>FERROL-SAN CIBRAO</v>
      </c>
      <c r="B50" s="41">
        <f t="shared" si="4"/>
        <v>314</v>
      </c>
      <c r="C50" s="41">
        <f t="shared" si="5"/>
        <v>266</v>
      </c>
      <c r="D50" s="41">
        <f t="shared" si="6"/>
        <v>26</v>
      </c>
      <c r="E50" s="42" t="str">
        <f t="shared" si="2"/>
        <v>BAHIA DE CADIZ</v>
      </c>
      <c r="F50" s="42">
        <f t="shared" si="7"/>
        <v>48705.5</v>
      </c>
      <c r="G50" s="42">
        <f t="shared" si="8"/>
        <v>68233.5</v>
      </c>
    </row>
    <row r="51" spans="1:7" x14ac:dyDescent="0.25">
      <c r="A51" s="42" t="str">
        <f t="shared" si="3"/>
        <v>GIJON</v>
      </c>
      <c r="B51" s="41">
        <f t="shared" si="4"/>
        <v>19875</v>
      </c>
      <c r="C51" s="41">
        <f t="shared" si="5"/>
        <v>19504</v>
      </c>
      <c r="D51" s="41">
        <f t="shared" si="6"/>
        <v>17</v>
      </c>
      <c r="E51" s="42" t="str">
        <f t="shared" si="2"/>
        <v>BALEARES</v>
      </c>
      <c r="F51" s="42">
        <f t="shared" si="7"/>
        <v>42805</v>
      </c>
      <c r="G51" s="42">
        <f t="shared" si="8"/>
        <v>49283</v>
      </c>
    </row>
    <row r="52" spans="1:7" x14ac:dyDescent="0.25">
      <c r="A52" s="42" t="str">
        <f t="shared" si="3"/>
        <v>HUELVA</v>
      </c>
      <c r="B52" s="41">
        <f t="shared" si="4"/>
        <v>528</v>
      </c>
      <c r="C52" s="41">
        <f t="shared" si="5"/>
        <v>0</v>
      </c>
      <c r="D52" s="41">
        <f t="shared" si="6"/>
        <v>24</v>
      </c>
      <c r="E52" s="42" t="str">
        <f t="shared" si="2"/>
        <v>CARTAGENA</v>
      </c>
      <c r="F52" s="42">
        <f t="shared" si="7"/>
        <v>40646</v>
      </c>
      <c r="G52" s="42">
        <f t="shared" si="8"/>
        <v>37890</v>
      </c>
    </row>
    <row r="53" spans="1:7" x14ac:dyDescent="0.25">
      <c r="A53" s="42" t="str">
        <f t="shared" si="3"/>
        <v>LAS PALMAS</v>
      </c>
      <c r="B53" s="41">
        <f t="shared" si="4"/>
        <v>682856</v>
      </c>
      <c r="C53" s="41">
        <f t="shared" si="5"/>
        <v>618597</v>
      </c>
      <c r="D53" s="41">
        <f t="shared" si="6"/>
        <v>4</v>
      </c>
      <c r="E53" s="42" t="str">
        <f t="shared" si="2"/>
        <v>MARIN Y RIA DE PONTEVEDRA</v>
      </c>
      <c r="F53" s="42">
        <f t="shared" si="7"/>
        <v>28851</v>
      </c>
      <c r="G53" s="42">
        <f t="shared" si="8"/>
        <v>28709</v>
      </c>
    </row>
    <row r="54" spans="1:7" x14ac:dyDescent="0.25">
      <c r="A54" s="42" t="str">
        <f t="shared" si="3"/>
        <v>MALAGA</v>
      </c>
      <c r="B54" s="41">
        <f t="shared" si="4"/>
        <v>192725</v>
      </c>
      <c r="C54" s="41">
        <f t="shared" si="5"/>
        <v>180020</v>
      </c>
      <c r="D54" s="41">
        <f t="shared" si="6"/>
        <v>7</v>
      </c>
      <c r="E54" s="42" t="str">
        <f t="shared" si="2"/>
        <v>GIJON</v>
      </c>
      <c r="F54" s="42">
        <f t="shared" si="7"/>
        <v>19875</v>
      </c>
      <c r="G54" s="42">
        <f t="shared" si="8"/>
        <v>19504</v>
      </c>
    </row>
    <row r="55" spans="1:7" x14ac:dyDescent="0.25">
      <c r="A55" s="42" t="str">
        <f t="shared" si="3"/>
        <v>MARIN Y RIA DE PONTEVEDRA</v>
      </c>
      <c r="B55" s="41">
        <f t="shared" si="4"/>
        <v>28851</v>
      </c>
      <c r="C55" s="41">
        <f t="shared" si="5"/>
        <v>28709</v>
      </c>
      <c r="D55" s="41">
        <f t="shared" si="6"/>
        <v>16</v>
      </c>
      <c r="E55" s="42" t="str">
        <f t="shared" si="2"/>
        <v>MELILLA</v>
      </c>
      <c r="F55" s="42">
        <f t="shared" ref="F55:F65" si="9">LOOKUP(E55,$A$38:$A$65,$B$38:$B$65)</f>
        <v>14163</v>
      </c>
      <c r="G55" s="42">
        <f t="shared" si="8"/>
        <v>13808</v>
      </c>
    </row>
    <row r="56" spans="1:7" x14ac:dyDescent="0.25">
      <c r="A56" s="42" t="str">
        <f t="shared" si="3"/>
        <v>MELILLA</v>
      </c>
      <c r="B56" s="41">
        <f t="shared" si="4"/>
        <v>14163</v>
      </c>
      <c r="C56" s="41">
        <f t="shared" si="5"/>
        <v>13808</v>
      </c>
      <c r="D56" s="41">
        <f t="shared" si="6"/>
        <v>18</v>
      </c>
      <c r="E56" s="42" t="str">
        <f t="shared" si="2"/>
        <v>CEUTA</v>
      </c>
      <c r="F56" s="42">
        <f t="shared" si="9"/>
        <v>5909</v>
      </c>
      <c r="G56" s="42">
        <f t="shared" si="8"/>
        <v>5444</v>
      </c>
    </row>
    <row r="57" spans="1:7" x14ac:dyDescent="0.25">
      <c r="A57" s="42" t="str">
        <f t="shared" si="3"/>
        <v>MOTRIL</v>
      </c>
      <c r="B57" s="41">
        <f t="shared" si="4"/>
        <v>2292</v>
      </c>
      <c r="C57" s="41">
        <f t="shared" si="5"/>
        <v>1476</v>
      </c>
      <c r="D57" s="41">
        <f t="shared" si="6"/>
        <v>21</v>
      </c>
      <c r="E57" s="42" t="str">
        <f t="shared" si="2"/>
        <v>A CORUÑA</v>
      </c>
      <c r="F57" s="42">
        <f t="shared" si="9"/>
        <v>2936</v>
      </c>
      <c r="G57" s="42">
        <f t="shared" si="8"/>
        <v>3255</v>
      </c>
    </row>
    <row r="58" spans="1:7" x14ac:dyDescent="0.25">
      <c r="A58" s="42" t="str">
        <f t="shared" si="3"/>
        <v>PASAIA</v>
      </c>
      <c r="B58" s="41">
        <f t="shared" si="4"/>
        <v>0</v>
      </c>
      <c r="C58" s="41">
        <f t="shared" si="5"/>
        <v>0</v>
      </c>
      <c r="D58" s="41">
        <f t="shared" si="6"/>
        <v>28</v>
      </c>
      <c r="E58" s="42" t="str">
        <f t="shared" si="2"/>
        <v>MOTRIL</v>
      </c>
      <c r="F58" s="42">
        <f t="shared" si="9"/>
        <v>2292</v>
      </c>
      <c r="G58" s="42">
        <f t="shared" si="8"/>
        <v>1476</v>
      </c>
    </row>
    <row r="59" spans="1:7" x14ac:dyDescent="0.25">
      <c r="A59" s="42" t="str">
        <f t="shared" si="3"/>
        <v>SANTA CRUZ DE TENERIFE</v>
      </c>
      <c r="B59" s="41">
        <f t="shared" si="4"/>
        <v>193499</v>
      </c>
      <c r="C59" s="41">
        <f t="shared" si="5"/>
        <v>206505</v>
      </c>
      <c r="D59" s="41">
        <f t="shared" si="6"/>
        <v>6</v>
      </c>
      <c r="E59" s="42" t="str">
        <f t="shared" si="2"/>
        <v>ALMERIA</v>
      </c>
      <c r="F59" s="42">
        <f t="shared" si="9"/>
        <v>1944</v>
      </c>
      <c r="G59" s="42">
        <f t="shared" si="8"/>
        <v>1402</v>
      </c>
    </row>
    <row r="60" spans="1:7" x14ac:dyDescent="0.25">
      <c r="A60" s="42" t="str">
        <f t="shared" si="3"/>
        <v>SANTANDER</v>
      </c>
      <c r="B60" s="41">
        <f t="shared" si="4"/>
        <v>1194</v>
      </c>
      <c r="C60" s="41">
        <f t="shared" si="5"/>
        <v>771</v>
      </c>
      <c r="D60" s="41">
        <f t="shared" si="6"/>
        <v>23</v>
      </c>
      <c r="E60" s="42" t="str">
        <f t="shared" si="2"/>
        <v>SANTANDER</v>
      </c>
      <c r="F60" s="42">
        <f t="shared" si="9"/>
        <v>1194</v>
      </c>
      <c r="G60" s="42">
        <f t="shared" si="8"/>
        <v>771</v>
      </c>
    </row>
    <row r="61" spans="1:7" x14ac:dyDescent="0.25">
      <c r="A61" s="42" t="str">
        <f t="shared" si="3"/>
        <v>SEVILLA</v>
      </c>
      <c r="B61" s="41">
        <f t="shared" si="4"/>
        <v>95492</v>
      </c>
      <c r="C61" s="41">
        <f t="shared" si="5"/>
        <v>85227</v>
      </c>
      <c r="D61" s="41">
        <f t="shared" si="6"/>
        <v>10</v>
      </c>
      <c r="E61" s="42" t="str">
        <f t="shared" si="2"/>
        <v>HUELVA</v>
      </c>
      <c r="F61" s="42">
        <f t="shared" si="9"/>
        <v>528</v>
      </c>
      <c r="G61" s="42">
        <f t="shared" si="8"/>
        <v>0</v>
      </c>
    </row>
    <row r="62" spans="1:7" x14ac:dyDescent="0.25">
      <c r="A62" s="42" t="str">
        <f t="shared" si="3"/>
        <v>TARRAGONA</v>
      </c>
      <c r="B62" s="41">
        <f t="shared" si="4"/>
        <v>133730</v>
      </c>
      <c r="C62" s="41">
        <f t="shared" si="5"/>
        <v>149678</v>
      </c>
      <c r="D62" s="41">
        <f t="shared" si="6"/>
        <v>8</v>
      </c>
      <c r="E62" s="42" t="str">
        <f t="shared" si="2"/>
        <v>VILAGARCIA</v>
      </c>
      <c r="F62" s="42">
        <f t="shared" si="9"/>
        <v>491</v>
      </c>
      <c r="G62" s="42">
        <f t="shared" si="8"/>
        <v>589</v>
      </c>
    </row>
    <row r="63" spans="1:7" x14ac:dyDescent="0.25">
      <c r="A63" s="42" t="str">
        <f t="shared" si="3"/>
        <v>VALENCIA</v>
      </c>
      <c r="B63" s="41">
        <f t="shared" si="4"/>
        <v>2496772</v>
      </c>
      <c r="C63" s="41">
        <f t="shared" si="5"/>
        <v>2358163</v>
      </c>
      <c r="D63" s="41">
        <f t="shared" si="6"/>
        <v>1</v>
      </c>
      <c r="E63" s="42" t="str">
        <f t="shared" si="2"/>
        <v>FERROL-SAN CIBRAO</v>
      </c>
      <c r="F63" s="42">
        <f t="shared" si="9"/>
        <v>314</v>
      </c>
      <c r="G63" s="42">
        <f t="shared" si="8"/>
        <v>266</v>
      </c>
    </row>
    <row r="64" spans="1:7" x14ac:dyDescent="0.25">
      <c r="A64" s="42" t="str">
        <f t="shared" si="3"/>
        <v>VIGO</v>
      </c>
      <c r="B64" s="41">
        <f t="shared" si="4"/>
        <v>130526.5</v>
      </c>
      <c r="C64" s="41">
        <f t="shared" si="5"/>
        <v>125671</v>
      </c>
      <c r="D64" s="41">
        <f t="shared" si="6"/>
        <v>9</v>
      </c>
      <c r="E64" s="42" t="str">
        <f t="shared" si="2"/>
        <v>AVILES</v>
      </c>
      <c r="F64" s="42">
        <f t="shared" si="9"/>
        <v>4</v>
      </c>
      <c r="G64" s="42">
        <f t="shared" si="8"/>
        <v>0</v>
      </c>
    </row>
    <row r="65" spans="1:7" x14ac:dyDescent="0.25">
      <c r="A65" s="42" t="str">
        <f t="shared" si="3"/>
        <v>VILAGARCIA</v>
      </c>
      <c r="B65" s="41">
        <f t="shared" si="4"/>
        <v>491</v>
      </c>
      <c r="C65" s="41">
        <f t="shared" si="5"/>
        <v>589</v>
      </c>
      <c r="D65" s="41">
        <f t="shared" si="6"/>
        <v>25</v>
      </c>
      <c r="E65" s="42" t="str">
        <f t="shared" si="2"/>
        <v>PASAIA</v>
      </c>
      <c r="F65" s="42">
        <f t="shared" si="9"/>
        <v>0</v>
      </c>
      <c r="G65" s="42">
        <f t="shared" si="8"/>
        <v>0</v>
      </c>
    </row>
    <row r="66" spans="1:7" x14ac:dyDescent="0.25">
      <c r="A66" s="42"/>
      <c r="B66" s="42"/>
      <c r="C66" s="42"/>
      <c r="D66" s="42"/>
      <c r="E66" s="42"/>
      <c r="F66" s="42"/>
      <c r="G66" s="42"/>
    </row>
    <row r="67" spans="1:7" x14ac:dyDescent="0.25">
      <c r="A67" s="43"/>
      <c r="B67" s="44"/>
      <c r="C67" s="44"/>
      <c r="D67" s="44"/>
      <c r="E67" s="44"/>
      <c r="F67" s="40"/>
      <c r="G67" s="42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D7" sqref="D7:E34"/>
    </sheetView>
  </sheetViews>
  <sheetFormatPr baseColWidth="10" defaultRowHeight="15" x14ac:dyDescent="0.25"/>
  <cols>
    <col min="1" max="1" width="21.28515625" bestFit="1" customWidth="1"/>
    <col min="2" max="5" width="11.5703125" bestFit="1" customWidth="1"/>
    <col min="6" max="6" width="8" bestFit="1" customWidth="1"/>
    <col min="7" max="7" width="11.5703125" bestFit="1" customWidth="1"/>
  </cols>
  <sheetData>
    <row r="1" spans="1:12" s="2" customFormat="1" ht="22.5" customHeight="1" x14ac:dyDescent="0.35">
      <c r="F1" s="3" t="s">
        <v>87</v>
      </c>
    </row>
    <row r="2" spans="1:12" s="2" customFormat="1" ht="21" x14ac:dyDescent="0.35"/>
    <row r="5" spans="1:12" x14ac:dyDescent="0.25">
      <c r="A5" s="51" t="s">
        <v>73</v>
      </c>
      <c r="B5" s="49" t="str">
        <f>'Resumen general'!D6</f>
        <v>Mes Julio</v>
      </c>
      <c r="C5" s="50"/>
      <c r="D5" s="49" t="str">
        <f>'Resumen general'!F6</f>
        <v>Acumulado desde Enero</v>
      </c>
      <c r="E5" s="50"/>
      <c r="F5" s="50"/>
      <c r="L5" s="39">
        <f>'Resumen general'!I4</f>
        <v>40805</v>
      </c>
    </row>
    <row r="6" spans="1:12" x14ac:dyDescent="0.25">
      <c r="A6" s="52"/>
      <c r="B6" s="7">
        <f>'Resumen general'!D7</f>
        <v>2010</v>
      </c>
      <c r="C6" s="7">
        <f>'Resumen general'!E7</f>
        <v>2011</v>
      </c>
      <c r="D6" s="7">
        <f>'Resumen general'!F7</f>
        <v>2010</v>
      </c>
      <c r="E6" s="7">
        <f>'Resumen general'!G7</f>
        <v>2011</v>
      </c>
      <c r="F6" s="7" t="s">
        <v>43</v>
      </c>
    </row>
    <row r="7" spans="1:12" x14ac:dyDescent="0.25">
      <c r="A7" s="8" t="s">
        <v>44</v>
      </c>
      <c r="B7" s="37">
        <v>0</v>
      </c>
      <c r="C7" s="37">
        <v>0</v>
      </c>
      <c r="D7" s="37">
        <v>0</v>
      </c>
      <c r="E7" s="37">
        <v>0</v>
      </c>
      <c r="F7" s="10" t="e">
        <f>((E7*100)/D7)-100</f>
        <v>#DIV/0!</v>
      </c>
      <c r="G7" s="1"/>
      <c r="H7" s="1"/>
      <c r="I7" s="1"/>
    </row>
    <row r="8" spans="1:12" x14ac:dyDescent="0.25">
      <c r="A8" s="11" t="s">
        <v>45</v>
      </c>
      <c r="B8" s="38">
        <v>184</v>
      </c>
      <c r="C8" s="38">
        <v>40</v>
      </c>
      <c r="D8" s="38">
        <v>184</v>
      </c>
      <c r="E8" s="38">
        <v>1185</v>
      </c>
      <c r="F8" s="13">
        <f t="shared" ref="F8:F35" si="0">((E8*100)/D8)-100</f>
        <v>544.02173913043475</v>
      </c>
      <c r="G8" s="1"/>
      <c r="H8" s="1"/>
      <c r="I8" s="1"/>
    </row>
    <row r="9" spans="1:12" x14ac:dyDescent="0.25">
      <c r="A9" s="8" t="s">
        <v>46</v>
      </c>
      <c r="B9" s="37">
        <v>0</v>
      </c>
      <c r="C9" s="37">
        <v>0</v>
      </c>
      <c r="D9" s="37">
        <v>0</v>
      </c>
      <c r="E9" s="37">
        <v>0</v>
      </c>
      <c r="F9" s="18" t="e">
        <f t="shared" si="0"/>
        <v>#DIV/0!</v>
      </c>
      <c r="G9" s="1"/>
      <c r="H9" s="1"/>
      <c r="I9" s="1"/>
    </row>
    <row r="10" spans="1:12" x14ac:dyDescent="0.25">
      <c r="A10" s="11" t="s">
        <v>47</v>
      </c>
      <c r="B10" s="38">
        <v>0</v>
      </c>
      <c r="C10" s="38">
        <v>0</v>
      </c>
      <c r="D10" s="38">
        <v>0</v>
      </c>
      <c r="E10" s="38">
        <v>0</v>
      </c>
      <c r="F10" s="17" t="e">
        <f t="shared" si="0"/>
        <v>#DIV/0!</v>
      </c>
      <c r="G10" s="1"/>
      <c r="H10" s="1"/>
      <c r="I10" s="1"/>
    </row>
    <row r="11" spans="1:12" x14ac:dyDescent="0.25">
      <c r="A11" s="8" t="s">
        <v>48</v>
      </c>
      <c r="B11" s="37">
        <v>236413</v>
      </c>
      <c r="C11" s="37">
        <v>311216</v>
      </c>
      <c r="D11" s="37">
        <v>1641451.5</v>
      </c>
      <c r="E11" s="37">
        <v>1743713</v>
      </c>
      <c r="F11" s="10">
        <f t="shared" si="0"/>
        <v>6.2299434372565941</v>
      </c>
      <c r="G11" s="1"/>
      <c r="H11" s="1"/>
      <c r="I11" s="1"/>
    </row>
    <row r="12" spans="1:12" x14ac:dyDescent="0.25">
      <c r="A12" s="11" t="s">
        <v>49</v>
      </c>
      <c r="B12" s="38">
        <v>0</v>
      </c>
      <c r="C12" s="38">
        <v>17</v>
      </c>
      <c r="D12" s="38">
        <v>13</v>
      </c>
      <c r="E12" s="38">
        <v>234</v>
      </c>
      <c r="F12" s="13">
        <f t="shared" si="0"/>
        <v>1700</v>
      </c>
      <c r="G12" s="1"/>
      <c r="H12" s="1"/>
      <c r="I12" s="1"/>
    </row>
    <row r="13" spans="1:12" x14ac:dyDescent="0.25">
      <c r="A13" s="8" t="s">
        <v>50</v>
      </c>
      <c r="B13" s="37">
        <v>0</v>
      </c>
      <c r="C13" s="37">
        <v>0</v>
      </c>
      <c r="D13" s="37">
        <v>0</v>
      </c>
      <c r="E13" s="37">
        <v>0</v>
      </c>
      <c r="F13" s="10" t="e">
        <f t="shared" si="0"/>
        <v>#DIV/0!</v>
      </c>
      <c r="G13" s="1"/>
      <c r="H13" s="1"/>
      <c r="I13" s="1"/>
    </row>
    <row r="14" spans="1:12" x14ac:dyDescent="0.25">
      <c r="A14" s="11" t="s">
        <v>51</v>
      </c>
      <c r="B14" s="38">
        <v>59484</v>
      </c>
      <c r="C14" s="38">
        <v>48839.5</v>
      </c>
      <c r="D14" s="38">
        <v>345103.5</v>
      </c>
      <c r="E14" s="38">
        <v>429346</v>
      </c>
      <c r="F14" s="13">
        <f t="shared" si="0"/>
        <v>24.410792704217727</v>
      </c>
      <c r="G14" s="1"/>
      <c r="H14" s="1"/>
      <c r="I14" s="1"/>
    </row>
    <row r="15" spans="1:12" x14ac:dyDescent="0.25">
      <c r="A15" s="8" t="s">
        <v>52</v>
      </c>
      <c r="B15" s="37">
        <v>502.75</v>
      </c>
      <c r="C15" s="37">
        <v>73</v>
      </c>
      <c r="D15" s="37">
        <v>3411</v>
      </c>
      <c r="E15" s="37">
        <v>2113.75</v>
      </c>
      <c r="F15" s="10">
        <f t="shared" si="0"/>
        <v>-38.031369099970682</v>
      </c>
      <c r="G15" s="1"/>
      <c r="H15" s="1"/>
      <c r="I15" s="1"/>
    </row>
    <row r="16" spans="1:12" x14ac:dyDescent="0.25">
      <c r="A16" s="11" t="s">
        <v>53</v>
      </c>
      <c r="B16" s="38">
        <v>0</v>
      </c>
      <c r="C16" s="38">
        <v>0</v>
      </c>
      <c r="D16" s="38">
        <v>0</v>
      </c>
      <c r="E16" s="38">
        <v>368</v>
      </c>
      <c r="F16" s="13" t="e">
        <f t="shared" si="0"/>
        <v>#DIV/0!</v>
      </c>
      <c r="G16" s="1"/>
      <c r="H16" s="1"/>
      <c r="I16" s="1"/>
    </row>
    <row r="17" spans="1:9" x14ac:dyDescent="0.25">
      <c r="A17" s="8" t="s">
        <v>54</v>
      </c>
      <c r="B17" s="37">
        <v>0</v>
      </c>
      <c r="C17" s="37">
        <v>0</v>
      </c>
      <c r="D17" s="37">
        <v>264</v>
      </c>
      <c r="E17" s="37">
        <v>1151</v>
      </c>
      <c r="F17" s="10">
        <f t="shared" si="0"/>
        <v>335.9848484848485</v>
      </c>
      <c r="G17" s="1"/>
      <c r="H17" s="1"/>
      <c r="I17" s="1"/>
    </row>
    <row r="18" spans="1:9" x14ac:dyDescent="0.25">
      <c r="A18" s="11" t="s">
        <v>55</v>
      </c>
      <c r="B18" s="38">
        <v>1</v>
      </c>
      <c r="C18" s="38">
        <v>0</v>
      </c>
      <c r="D18" s="38">
        <v>17</v>
      </c>
      <c r="E18" s="38">
        <v>10</v>
      </c>
      <c r="F18" s="17">
        <f t="shared" si="0"/>
        <v>-41.176470588235297</v>
      </c>
      <c r="G18" s="1"/>
      <c r="H18" s="1"/>
      <c r="I18" s="1"/>
    </row>
    <row r="19" spans="1:9" x14ac:dyDescent="0.25">
      <c r="A19" s="8" t="s">
        <v>56</v>
      </c>
      <c r="B19" s="37">
        <v>0</v>
      </c>
      <c r="C19" s="37">
        <v>0</v>
      </c>
      <c r="D19" s="37">
        <v>0</v>
      </c>
      <c r="E19" s="37">
        <v>0</v>
      </c>
      <c r="F19" s="18" t="e">
        <f t="shared" si="0"/>
        <v>#DIV/0!</v>
      </c>
      <c r="G19" s="1"/>
      <c r="H19" s="1"/>
      <c r="I19" s="1"/>
    </row>
    <row r="20" spans="1:9" x14ac:dyDescent="0.25">
      <c r="A20" s="11" t="s">
        <v>57</v>
      </c>
      <c r="B20" s="38">
        <v>0</v>
      </c>
      <c r="C20" s="38">
        <v>0</v>
      </c>
      <c r="D20" s="38">
        <v>102</v>
      </c>
      <c r="E20" s="38">
        <v>0</v>
      </c>
      <c r="F20" s="17">
        <f t="shared" si="0"/>
        <v>-100</v>
      </c>
      <c r="G20" s="1"/>
      <c r="H20" s="1"/>
      <c r="I20" s="1"/>
    </row>
    <row r="21" spans="1:9" x14ac:dyDescent="0.25">
      <c r="A21" s="8" t="s">
        <v>58</v>
      </c>
      <c r="B21" s="37">
        <v>0</v>
      </c>
      <c r="C21" s="37">
        <v>0</v>
      </c>
      <c r="D21" s="37">
        <v>0</v>
      </c>
      <c r="E21" s="37">
        <v>0</v>
      </c>
      <c r="F21" s="18" t="e">
        <f t="shared" si="0"/>
        <v>#DIV/0!</v>
      </c>
      <c r="G21" s="1"/>
      <c r="H21" s="1"/>
      <c r="I21" s="1"/>
    </row>
    <row r="22" spans="1:9" x14ac:dyDescent="0.25">
      <c r="A22" s="11" t="s">
        <v>59</v>
      </c>
      <c r="B22" s="38">
        <v>59764</v>
      </c>
      <c r="C22" s="38">
        <v>77593</v>
      </c>
      <c r="D22" s="38">
        <v>363727</v>
      </c>
      <c r="E22" s="38">
        <v>434048</v>
      </c>
      <c r="F22" s="13">
        <f t="shared" si="0"/>
        <v>19.333456136058089</v>
      </c>
      <c r="G22" s="1"/>
      <c r="H22" s="1"/>
      <c r="I22" s="1"/>
    </row>
    <row r="23" spans="1:9" x14ac:dyDescent="0.25">
      <c r="A23" s="8" t="s">
        <v>60</v>
      </c>
      <c r="B23" s="37">
        <v>23959</v>
      </c>
      <c r="C23" s="37">
        <v>31675</v>
      </c>
      <c r="D23" s="37">
        <v>169410</v>
      </c>
      <c r="E23" s="37">
        <v>179255</v>
      </c>
      <c r="F23" s="10">
        <f t="shared" si="0"/>
        <v>5.8113452570686519</v>
      </c>
      <c r="G23" s="1"/>
      <c r="H23" s="1"/>
      <c r="I23" s="1"/>
    </row>
    <row r="24" spans="1:9" x14ac:dyDescent="0.25">
      <c r="A24" s="11" t="s">
        <v>61</v>
      </c>
      <c r="B24" s="38">
        <v>252</v>
      </c>
      <c r="C24" s="38">
        <v>262</v>
      </c>
      <c r="D24" s="38">
        <v>280</v>
      </c>
      <c r="E24" s="38">
        <v>3722</v>
      </c>
      <c r="F24" s="13">
        <f t="shared" si="0"/>
        <v>1229.2857142857142</v>
      </c>
      <c r="G24" s="1"/>
      <c r="H24" s="1"/>
      <c r="I24" s="1"/>
    </row>
    <row r="25" spans="1:9" x14ac:dyDescent="0.25">
      <c r="A25" s="8" t="s">
        <v>62</v>
      </c>
      <c r="B25" s="37">
        <v>0</v>
      </c>
      <c r="C25" s="37">
        <v>0</v>
      </c>
      <c r="D25" s="37">
        <v>0</v>
      </c>
      <c r="E25" s="37">
        <v>0</v>
      </c>
      <c r="F25" s="18" t="e">
        <f t="shared" si="0"/>
        <v>#DIV/0!</v>
      </c>
      <c r="G25" s="1"/>
      <c r="H25" s="1"/>
      <c r="I25" s="1"/>
    </row>
    <row r="26" spans="1:9" x14ac:dyDescent="0.25">
      <c r="A26" s="11" t="s">
        <v>63</v>
      </c>
      <c r="B26" s="38">
        <v>0</v>
      </c>
      <c r="C26" s="38">
        <v>0</v>
      </c>
      <c r="D26" s="38">
        <v>4</v>
      </c>
      <c r="E26" s="38">
        <v>0</v>
      </c>
      <c r="F26" s="13">
        <f t="shared" si="0"/>
        <v>-100</v>
      </c>
      <c r="G26" s="1"/>
      <c r="H26" s="1"/>
      <c r="I26" s="1"/>
    </row>
    <row r="27" spans="1:9" x14ac:dyDescent="0.25">
      <c r="A27" s="8" t="s">
        <v>64</v>
      </c>
      <c r="B27" s="37">
        <v>0</v>
      </c>
      <c r="C27" s="37">
        <v>0</v>
      </c>
      <c r="D27" s="37">
        <v>0</v>
      </c>
      <c r="E27" s="37">
        <v>0</v>
      </c>
      <c r="F27" s="18" t="e">
        <f t="shared" si="0"/>
        <v>#DIV/0!</v>
      </c>
      <c r="G27" s="1"/>
      <c r="H27" s="1"/>
      <c r="I27" s="1"/>
    </row>
    <row r="28" spans="1:9" x14ac:dyDescent="0.25">
      <c r="A28" s="11" t="s">
        <v>65</v>
      </c>
      <c r="B28" s="38">
        <v>1626</v>
      </c>
      <c r="C28" s="38">
        <v>936</v>
      </c>
      <c r="D28" s="38">
        <v>8908</v>
      </c>
      <c r="E28" s="38">
        <v>9689</v>
      </c>
      <c r="F28" s="13">
        <f t="shared" si="0"/>
        <v>8.7674000898069124</v>
      </c>
      <c r="G28" s="1"/>
      <c r="H28" s="1"/>
      <c r="I28" s="1"/>
    </row>
    <row r="29" spans="1:9" x14ac:dyDescent="0.25">
      <c r="A29" s="8" t="s">
        <v>66</v>
      </c>
      <c r="B29" s="37">
        <v>0</v>
      </c>
      <c r="C29" s="37">
        <v>0</v>
      </c>
      <c r="D29" s="37">
        <v>0</v>
      </c>
      <c r="E29" s="37">
        <v>44</v>
      </c>
      <c r="F29" s="18" t="e">
        <f t="shared" si="0"/>
        <v>#DIV/0!</v>
      </c>
      <c r="G29" s="1"/>
      <c r="H29" s="1"/>
      <c r="I29" s="1"/>
    </row>
    <row r="30" spans="1:9" x14ac:dyDescent="0.25">
      <c r="A30" s="11" t="s">
        <v>67</v>
      </c>
      <c r="B30" s="38">
        <v>0</v>
      </c>
      <c r="C30" s="38">
        <v>0</v>
      </c>
      <c r="D30" s="38">
        <v>0</v>
      </c>
      <c r="E30" s="38">
        <v>0</v>
      </c>
      <c r="F30" s="17" t="e">
        <f t="shared" si="0"/>
        <v>#DIV/0!</v>
      </c>
      <c r="G30" s="1"/>
      <c r="H30" s="1"/>
      <c r="I30" s="1"/>
    </row>
    <row r="31" spans="1:9" x14ac:dyDescent="0.25">
      <c r="A31" s="8" t="s">
        <v>68</v>
      </c>
      <c r="B31" s="37">
        <v>16303</v>
      </c>
      <c r="C31" s="37">
        <v>13592</v>
      </c>
      <c r="D31" s="37">
        <v>110074</v>
      </c>
      <c r="E31" s="37">
        <v>85137</v>
      </c>
      <c r="F31" s="10">
        <f t="shared" si="0"/>
        <v>-22.654759525410185</v>
      </c>
      <c r="G31" s="1"/>
      <c r="H31" s="1"/>
      <c r="I31" s="1"/>
    </row>
    <row r="32" spans="1:9" x14ac:dyDescent="0.25">
      <c r="A32" s="11" t="s">
        <v>69</v>
      </c>
      <c r="B32" s="38">
        <v>196322</v>
      </c>
      <c r="C32" s="38">
        <v>190519</v>
      </c>
      <c r="D32" s="38">
        <v>1164147</v>
      </c>
      <c r="E32" s="38">
        <v>1241339</v>
      </c>
      <c r="F32" s="13">
        <f t="shared" si="0"/>
        <v>6.6307777282422222</v>
      </c>
      <c r="G32" s="1"/>
      <c r="H32" s="1"/>
      <c r="I32" s="1"/>
    </row>
    <row r="33" spans="1:9" x14ac:dyDescent="0.25">
      <c r="A33" s="8" t="s">
        <v>70</v>
      </c>
      <c r="B33" s="37">
        <v>674</v>
      </c>
      <c r="C33" s="37">
        <v>1047</v>
      </c>
      <c r="D33" s="37">
        <v>6178</v>
      </c>
      <c r="E33" s="37">
        <v>5328</v>
      </c>
      <c r="F33" s="10">
        <f t="shared" si="0"/>
        <v>-13.758497895759149</v>
      </c>
      <c r="G33" s="1"/>
      <c r="H33" s="1"/>
      <c r="I33" s="1"/>
    </row>
    <row r="34" spans="1:9" x14ac:dyDescent="0.25">
      <c r="A34" s="11" t="s">
        <v>71</v>
      </c>
      <c r="B34" s="38">
        <v>0</v>
      </c>
      <c r="C34" s="38">
        <v>0</v>
      </c>
      <c r="D34" s="38">
        <v>0</v>
      </c>
      <c r="E34" s="38">
        <v>0</v>
      </c>
      <c r="F34" s="13" t="e">
        <f t="shared" si="0"/>
        <v>#DIV/0!</v>
      </c>
      <c r="G34" s="1"/>
      <c r="H34" s="1"/>
      <c r="I34" s="1"/>
    </row>
    <row r="35" spans="1:9" x14ac:dyDescent="0.25">
      <c r="A35" s="14" t="s">
        <v>72</v>
      </c>
      <c r="B35" s="15">
        <f>SUM(B7:B34)</f>
        <v>595484.75</v>
      </c>
      <c r="C35" s="15">
        <f t="shared" ref="C35:E35" si="1">SUM(C7:C34)</f>
        <v>675809.5</v>
      </c>
      <c r="D35" s="15">
        <f t="shared" si="1"/>
        <v>3813274</v>
      </c>
      <c r="E35" s="15">
        <f t="shared" si="1"/>
        <v>4136682.75</v>
      </c>
      <c r="F35" s="16">
        <f t="shared" si="0"/>
        <v>8.4811306504594199</v>
      </c>
      <c r="G35" s="1"/>
      <c r="H35" s="1"/>
      <c r="I35" s="1"/>
    </row>
    <row r="37" spans="1:9" x14ac:dyDescent="0.25">
      <c r="A37" s="42"/>
      <c r="B37" s="42">
        <f>E6</f>
        <v>2011</v>
      </c>
      <c r="C37" s="42">
        <f>D6</f>
        <v>2010</v>
      </c>
      <c r="D37" s="42"/>
      <c r="E37" s="42"/>
      <c r="F37" s="42">
        <f>B37</f>
        <v>2011</v>
      </c>
      <c r="G37" s="42">
        <f>C37</f>
        <v>2010</v>
      </c>
    </row>
    <row r="38" spans="1:9" x14ac:dyDescent="0.25">
      <c r="A38" s="42" t="str">
        <f>A7</f>
        <v>A CORUÑA</v>
      </c>
      <c r="B38" s="41">
        <f>E7</f>
        <v>0</v>
      </c>
      <c r="C38" s="41">
        <f>D7</f>
        <v>0</v>
      </c>
      <c r="D38" s="41">
        <f>_xlfn.RANK.EQ(B38,$B$38:$B$65)+COUNTIF($B$38:$B$65,B38)-1</f>
        <v>28</v>
      </c>
      <c r="E38" s="42" t="str">
        <f t="shared" ref="E38:E65" si="2">INDEX($A$38:$B$65,MATCH(ROW()-37,$D$38:$D$65,0),1)</f>
        <v>BAHIA DE ALGECIRAS</v>
      </c>
      <c r="F38" s="42">
        <f>LOOKUP(E38,$A$38:$A$65,$B$38:$B$65)</f>
        <v>1743713</v>
      </c>
      <c r="G38" s="42">
        <f>LOOKUP(E38,$A$38:$A$65,$C$38:$C$65)</f>
        <v>1641451.5</v>
      </c>
    </row>
    <row r="39" spans="1:9" x14ac:dyDescent="0.25">
      <c r="A39" s="42" t="str">
        <f t="shared" ref="A39:A65" si="3">A8</f>
        <v>ALICANTE</v>
      </c>
      <c r="B39" s="41">
        <f t="shared" ref="B39:B65" si="4">E8</f>
        <v>1185</v>
      </c>
      <c r="C39" s="41">
        <f t="shared" ref="C39:C65" si="5">D8</f>
        <v>184</v>
      </c>
      <c r="D39" s="41">
        <f t="shared" ref="D39:D65" si="6">_xlfn.RANK.EQ(B39,$B$38:$B$65)+COUNTIF($B$38:$B$65,B39)-1</f>
        <v>11</v>
      </c>
      <c r="E39" s="42" t="str">
        <f t="shared" si="2"/>
        <v>VALENCIA</v>
      </c>
      <c r="F39" s="42">
        <f t="shared" ref="F39:F54" si="7">LOOKUP(E39,$A$38:$A$65,$B$38:$B$65)</f>
        <v>1241339</v>
      </c>
      <c r="G39" s="42">
        <f t="shared" ref="G39:G65" si="8">LOOKUP(E39,$A$38:$A$65,$C$38:$C$65)</f>
        <v>1164147</v>
      </c>
    </row>
    <row r="40" spans="1:9" x14ac:dyDescent="0.25">
      <c r="A40" s="42" t="str">
        <f t="shared" si="3"/>
        <v>ALMERIA</v>
      </c>
      <c r="B40" s="41">
        <f t="shared" si="4"/>
        <v>0</v>
      </c>
      <c r="C40" s="41">
        <f t="shared" si="5"/>
        <v>0</v>
      </c>
      <c r="D40" s="41">
        <f t="shared" si="6"/>
        <v>28</v>
      </c>
      <c r="E40" s="42" t="str">
        <f t="shared" si="2"/>
        <v>LAS PALMAS</v>
      </c>
      <c r="F40" s="42">
        <f t="shared" si="7"/>
        <v>434048</v>
      </c>
      <c r="G40" s="42">
        <f t="shared" si="8"/>
        <v>363727</v>
      </c>
    </row>
    <row r="41" spans="1:9" x14ac:dyDescent="0.25">
      <c r="A41" s="42" t="str">
        <f t="shared" si="3"/>
        <v>AVILES</v>
      </c>
      <c r="B41" s="41">
        <f t="shared" si="4"/>
        <v>0</v>
      </c>
      <c r="C41" s="41">
        <f t="shared" si="5"/>
        <v>0</v>
      </c>
      <c r="D41" s="41">
        <f t="shared" si="6"/>
        <v>28</v>
      </c>
      <c r="E41" s="42" t="str">
        <f t="shared" si="2"/>
        <v>BARCELONA</v>
      </c>
      <c r="F41" s="42">
        <f t="shared" si="7"/>
        <v>429346</v>
      </c>
      <c r="G41" s="42">
        <f t="shared" si="8"/>
        <v>345103.5</v>
      </c>
    </row>
    <row r="42" spans="1:9" x14ac:dyDescent="0.25">
      <c r="A42" s="42" t="str">
        <f t="shared" si="3"/>
        <v>BAHIA DE ALGECIRAS</v>
      </c>
      <c r="B42" s="41">
        <f t="shared" si="4"/>
        <v>1743713</v>
      </c>
      <c r="C42" s="41">
        <f t="shared" si="5"/>
        <v>1641451.5</v>
      </c>
      <c r="D42" s="41">
        <f t="shared" si="6"/>
        <v>1</v>
      </c>
      <c r="E42" s="42" t="str">
        <f t="shared" si="2"/>
        <v>MALAGA</v>
      </c>
      <c r="F42" s="42">
        <f t="shared" si="7"/>
        <v>179255</v>
      </c>
      <c r="G42" s="42">
        <f t="shared" si="8"/>
        <v>169410</v>
      </c>
    </row>
    <row r="43" spans="1:9" x14ac:dyDescent="0.25">
      <c r="A43" s="42" t="str">
        <f t="shared" si="3"/>
        <v>BAHIA DE CADIZ</v>
      </c>
      <c r="B43" s="41">
        <f t="shared" si="4"/>
        <v>234</v>
      </c>
      <c r="C43" s="41">
        <f t="shared" si="5"/>
        <v>13</v>
      </c>
      <c r="D43" s="41">
        <f t="shared" si="6"/>
        <v>14</v>
      </c>
      <c r="E43" s="42" t="str">
        <f t="shared" si="2"/>
        <v>TARRAGONA</v>
      </c>
      <c r="F43" s="42">
        <f t="shared" si="7"/>
        <v>85137</v>
      </c>
      <c r="G43" s="42">
        <f t="shared" si="8"/>
        <v>110074</v>
      </c>
    </row>
    <row r="44" spans="1:9" x14ac:dyDescent="0.25">
      <c r="A44" s="42" t="str">
        <f t="shared" si="3"/>
        <v>BALEARES</v>
      </c>
      <c r="B44" s="41">
        <f t="shared" si="4"/>
        <v>0</v>
      </c>
      <c r="C44" s="41">
        <f t="shared" si="5"/>
        <v>0</v>
      </c>
      <c r="D44" s="41">
        <f t="shared" si="6"/>
        <v>28</v>
      </c>
      <c r="E44" s="42" t="str">
        <f t="shared" si="2"/>
        <v>SANTA CRUZ DE TENERIFE</v>
      </c>
      <c r="F44" s="42">
        <f t="shared" si="7"/>
        <v>9689</v>
      </c>
      <c r="G44" s="42">
        <f t="shared" si="8"/>
        <v>8908</v>
      </c>
    </row>
    <row r="45" spans="1:9" x14ac:dyDescent="0.25">
      <c r="A45" s="42" t="str">
        <f t="shared" si="3"/>
        <v>BARCELONA</v>
      </c>
      <c r="B45" s="41">
        <f t="shared" si="4"/>
        <v>429346</v>
      </c>
      <c r="C45" s="41">
        <f t="shared" si="5"/>
        <v>345103.5</v>
      </c>
      <c r="D45" s="41">
        <f t="shared" si="6"/>
        <v>4</v>
      </c>
      <c r="E45" s="42" t="str">
        <f t="shared" si="2"/>
        <v>VIGO</v>
      </c>
      <c r="F45" s="42">
        <f t="shared" si="7"/>
        <v>5328</v>
      </c>
      <c r="G45" s="42">
        <f t="shared" si="8"/>
        <v>6178</v>
      </c>
    </row>
    <row r="46" spans="1:9" x14ac:dyDescent="0.25">
      <c r="A46" s="42" t="str">
        <f t="shared" si="3"/>
        <v>BILBAO</v>
      </c>
      <c r="B46" s="41">
        <f t="shared" si="4"/>
        <v>2113.75</v>
      </c>
      <c r="C46" s="41">
        <f t="shared" si="5"/>
        <v>3411</v>
      </c>
      <c r="D46" s="41">
        <f t="shared" si="6"/>
        <v>10</v>
      </c>
      <c r="E46" s="42" t="str">
        <f t="shared" si="2"/>
        <v>MARIN Y RIA DE PONTEVEDRA</v>
      </c>
      <c r="F46" s="42">
        <f t="shared" si="7"/>
        <v>3722</v>
      </c>
      <c r="G46" s="42">
        <f t="shared" si="8"/>
        <v>280</v>
      </c>
    </row>
    <row r="47" spans="1:9" x14ac:dyDescent="0.25">
      <c r="A47" s="42" t="str">
        <f t="shared" si="3"/>
        <v>CARTAGENA</v>
      </c>
      <c r="B47" s="41">
        <f t="shared" si="4"/>
        <v>368</v>
      </c>
      <c r="C47" s="41">
        <f t="shared" si="5"/>
        <v>0</v>
      </c>
      <c r="D47" s="41">
        <f t="shared" si="6"/>
        <v>13</v>
      </c>
      <c r="E47" s="42" t="str">
        <f t="shared" si="2"/>
        <v>BILBAO</v>
      </c>
      <c r="F47" s="42">
        <f t="shared" si="7"/>
        <v>2113.75</v>
      </c>
      <c r="G47" s="42">
        <f t="shared" si="8"/>
        <v>3411</v>
      </c>
    </row>
    <row r="48" spans="1:9" x14ac:dyDescent="0.25">
      <c r="A48" s="42" t="str">
        <f t="shared" si="3"/>
        <v>CASTELLON</v>
      </c>
      <c r="B48" s="41">
        <f t="shared" si="4"/>
        <v>1151</v>
      </c>
      <c r="C48" s="41">
        <f t="shared" si="5"/>
        <v>264</v>
      </c>
      <c r="D48" s="41">
        <f t="shared" si="6"/>
        <v>12</v>
      </c>
      <c r="E48" s="42" t="str">
        <f t="shared" si="2"/>
        <v>ALICANTE</v>
      </c>
      <c r="F48" s="42">
        <f t="shared" si="7"/>
        <v>1185</v>
      </c>
      <c r="G48" s="42">
        <f t="shared" si="8"/>
        <v>184</v>
      </c>
    </row>
    <row r="49" spans="1:7" x14ac:dyDescent="0.25">
      <c r="A49" s="42" t="str">
        <f t="shared" si="3"/>
        <v>CEUTA</v>
      </c>
      <c r="B49" s="41">
        <f t="shared" si="4"/>
        <v>10</v>
      </c>
      <c r="C49" s="41">
        <f t="shared" si="5"/>
        <v>17</v>
      </c>
      <c r="D49" s="41">
        <f t="shared" si="6"/>
        <v>16</v>
      </c>
      <c r="E49" s="42" t="str">
        <f t="shared" si="2"/>
        <v>CASTELLON</v>
      </c>
      <c r="F49" s="42">
        <f t="shared" si="7"/>
        <v>1151</v>
      </c>
      <c r="G49" s="42">
        <f t="shared" si="8"/>
        <v>264</v>
      </c>
    </row>
    <row r="50" spans="1:7" x14ac:dyDescent="0.25">
      <c r="A50" s="42" t="str">
        <f t="shared" si="3"/>
        <v>FERROL-SAN CIBRAO</v>
      </c>
      <c r="B50" s="41">
        <f t="shared" si="4"/>
        <v>0</v>
      </c>
      <c r="C50" s="41">
        <f t="shared" si="5"/>
        <v>0</v>
      </c>
      <c r="D50" s="41">
        <f t="shared" si="6"/>
        <v>28</v>
      </c>
      <c r="E50" s="42" t="str">
        <f t="shared" si="2"/>
        <v>CARTAGENA</v>
      </c>
      <c r="F50" s="42">
        <f t="shared" si="7"/>
        <v>368</v>
      </c>
      <c r="G50" s="42">
        <f t="shared" si="8"/>
        <v>0</v>
      </c>
    </row>
    <row r="51" spans="1:7" x14ac:dyDescent="0.25">
      <c r="A51" s="42" t="str">
        <f t="shared" si="3"/>
        <v>GIJON</v>
      </c>
      <c r="B51" s="41">
        <f t="shared" si="4"/>
        <v>0</v>
      </c>
      <c r="C51" s="41">
        <f t="shared" si="5"/>
        <v>102</v>
      </c>
      <c r="D51" s="41">
        <f t="shared" si="6"/>
        <v>28</v>
      </c>
      <c r="E51" s="42" t="str">
        <f t="shared" si="2"/>
        <v>BAHIA DE CADIZ</v>
      </c>
      <c r="F51" s="42">
        <f t="shared" si="7"/>
        <v>234</v>
      </c>
      <c r="G51" s="42">
        <f t="shared" si="8"/>
        <v>13</v>
      </c>
    </row>
    <row r="52" spans="1:7" x14ac:dyDescent="0.25">
      <c r="A52" s="42" t="str">
        <f t="shared" si="3"/>
        <v>HUELVA</v>
      </c>
      <c r="B52" s="41">
        <f t="shared" si="4"/>
        <v>0</v>
      </c>
      <c r="C52" s="41">
        <f t="shared" si="5"/>
        <v>0</v>
      </c>
      <c r="D52" s="41">
        <f t="shared" si="6"/>
        <v>28</v>
      </c>
      <c r="E52" s="42" t="str">
        <f t="shared" si="2"/>
        <v>SANTANDER</v>
      </c>
      <c r="F52" s="42">
        <f t="shared" si="7"/>
        <v>44</v>
      </c>
      <c r="G52" s="42">
        <f t="shared" si="8"/>
        <v>0</v>
      </c>
    </row>
    <row r="53" spans="1:7" x14ac:dyDescent="0.25">
      <c r="A53" s="42" t="str">
        <f t="shared" si="3"/>
        <v>LAS PALMAS</v>
      </c>
      <c r="B53" s="41">
        <f t="shared" si="4"/>
        <v>434048</v>
      </c>
      <c r="C53" s="41">
        <f t="shared" si="5"/>
        <v>363727</v>
      </c>
      <c r="D53" s="41">
        <f t="shared" si="6"/>
        <v>3</v>
      </c>
      <c r="E53" s="42" t="str">
        <f t="shared" si="2"/>
        <v>CEUTA</v>
      </c>
      <c r="F53" s="42">
        <f t="shared" si="7"/>
        <v>10</v>
      </c>
      <c r="G53" s="42">
        <f t="shared" si="8"/>
        <v>17</v>
      </c>
    </row>
    <row r="54" spans="1:7" x14ac:dyDescent="0.25">
      <c r="A54" s="42" t="str">
        <f t="shared" si="3"/>
        <v>MALAGA</v>
      </c>
      <c r="B54" s="41">
        <f t="shared" si="4"/>
        <v>179255</v>
      </c>
      <c r="C54" s="41">
        <f t="shared" si="5"/>
        <v>169410</v>
      </c>
      <c r="D54" s="41">
        <f t="shared" si="6"/>
        <v>5</v>
      </c>
      <c r="E54" s="42" t="e">
        <f t="shared" si="2"/>
        <v>#N/A</v>
      </c>
      <c r="F54" s="42" t="e">
        <f t="shared" si="7"/>
        <v>#N/A</v>
      </c>
      <c r="G54" s="42" t="e">
        <f t="shared" si="8"/>
        <v>#N/A</v>
      </c>
    </row>
    <row r="55" spans="1:7" x14ac:dyDescent="0.25">
      <c r="A55" s="42" t="str">
        <f t="shared" si="3"/>
        <v>MARIN Y RIA DE PONTEVEDRA</v>
      </c>
      <c r="B55" s="41">
        <f t="shared" si="4"/>
        <v>3722</v>
      </c>
      <c r="C55" s="41">
        <f t="shared" si="5"/>
        <v>280</v>
      </c>
      <c r="D55" s="41">
        <f t="shared" si="6"/>
        <v>9</v>
      </c>
      <c r="E55" s="42" t="e">
        <f t="shared" si="2"/>
        <v>#N/A</v>
      </c>
      <c r="F55" s="42" t="e">
        <f t="shared" ref="F55:F65" si="9">LOOKUP(E55,$A$38:$A$65,$B$38:$B$65)</f>
        <v>#N/A</v>
      </c>
      <c r="G55" s="42" t="e">
        <f t="shared" si="8"/>
        <v>#N/A</v>
      </c>
    </row>
    <row r="56" spans="1:7" x14ac:dyDescent="0.25">
      <c r="A56" s="42" t="str">
        <f t="shared" si="3"/>
        <v>MELILLA</v>
      </c>
      <c r="B56" s="41">
        <f t="shared" si="4"/>
        <v>0</v>
      </c>
      <c r="C56" s="41">
        <f t="shared" si="5"/>
        <v>0</v>
      </c>
      <c r="D56" s="41">
        <f t="shared" si="6"/>
        <v>28</v>
      </c>
      <c r="E56" s="42" t="e">
        <f t="shared" si="2"/>
        <v>#N/A</v>
      </c>
      <c r="F56" s="42" t="e">
        <f t="shared" si="9"/>
        <v>#N/A</v>
      </c>
      <c r="G56" s="42" t="e">
        <f t="shared" si="8"/>
        <v>#N/A</v>
      </c>
    </row>
    <row r="57" spans="1:7" x14ac:dyDescent="0.25">
      <c r="A57" s="42" t="str">
        <f t="shared" si="3"/>
        <v>MOTRIL</v>
      </c>
      <c r="B57" s="41">
        <f t="shared" si="4"/>
        <v>0</v>
      </c>
      <c r="C57" s="41">
        <f t="shared" si="5"/>
        <v>4</v>
      </c>
      <c r="D57" s="41">
        <f t="shared" si="6"/>
        <v>28</v>
      </c>
      <c r="E57" s="42" t="e">
        <f t="shared" si="2"/>
        <v>#N/A</v>
      </c>
      <c r="F57" s="42" t="e">
        <f t="shared" si="9"/>
        <v>#N/A</v>
      </c>
      <c r="G57" s="42" t="e">
        <f t="shared" si="8"/>
        <v>#N/A</v>
      </c>
    </row>
    <row r="58" spans="1:7" x14ac:dyDescent="0.25">
      <c r="A58" s="42" t="str">
        <f t="shared" si="3"/>
        <v>PASAIA</v>
      </c>
      <c r="B58" s="41">
        <f t="shared" si="4"/>
        <v>0</v>
      </c>
      <c r="C58" s="41">
        <f t="shared" si="5"/>
        <v>0</v>
      </c>
      <c r="D58" s="41">
        <f t="shared" si="6"/>
        <v>28</v>
      </c>
      <c r="E58" s="42" t="e">
        <f t="shared" si="2"/>
        <v>#N/A</v>
      </c>
      <c r="F58" s="42" t="e">
        <f t="shared" si="9"/>
        <v>#N/A</v>
      </c>
      <c r="G58" s="42" t="e">
        <f t="shared" si="8"/>
        <v>#N/A</v>
      </c>
    </row>
    <row r="59" spans="1:7" x14ac:dyDescent="0.25">
      <c r="A59" s="42" t="str">
        <f t="shared" si="3"/>
        <v>SANTA CRUZ DE TENERIFE</v>
      </c>
      <c r="B59" s="41">
        <f t="shared" si="4"/>
        <v>9689</v>
      </c>
      <c r="C59" s="41">
        <f t="shared" si="5"/>
        <v>8908</v>
      </c>
      <c r="D59" s="41">
        <f t="shared" si="6"/>
        <v>7</v>
      </c>
      <c r="E59" s="42" t="e">
        <f t="shared" si="2"/>
        <v>#N/A</v>
      </c>
      <c r="F59" s="42" t="e">
        <f t="shared" si="9"/>
        <v>#N/A</v>
      </c>
      <c r="G59" s="42" t="e">
        <f t="shared" si="8"/>
        <v>#N/A</v>
      </c>
    </row>
    <row r="60" spans="1:7" x14ac:dyDescent="0.25">
      <c r="A60" s="42" t="str">
        <f t="shared" si="3"/>
        <v>SANTANDER</v>
      </c>
      <c r="B60" s="41">
        <f t="shared" si="4"/>
        <v>44</v>
      </c>
      <c r="C60" s="41">
        <f t="shared" si="5"/>
        <v>0</v>
      </c>
      <c r="D60" s="41">
        <f t="shared" si="6"/>
        <v>15</v>
      </c>
      <c r="E60" s="42" t="e">
        <f t="shared" si="2"/>
        <v>#N/A</v>
      </c>
      <c r="F60" s="42" t="e">
        <f t="shared" si="9"/>
        <v>#N/A</v>
      </c>
      <c r="G60" s="42" t="e">
        <f t="shared" si="8"/>
        <v>#N/A</v>
      </c>
    </row>
    <row r="61" spans="1:7" x14ac:dyDescent="0.25">
      <c r="A61" s="42" t="str">
        <f t="shared" si="3"/>
        <v>SEVILLA</v>
      </c>
      <c r="B61" s="41">
        <f t="shared" si="4"/>
        <v>0</v>
      </c>
      <c r="C61" s="41">
        <f t="shared" si="5"/>
        <v>0</v>
      </c>
      <c r="D61" s="41">
        <f t="shared" si="6"/>
        <v>28</v>
      </c>
      <c r="E61" s="42" t="e">
        <f t="shared" si="2"/>
        <v>#N/A</v>
      </c>
      <c r="F61" s="42" t="e">
        <f t="shared" si="9"/>
        <v>#N/A</v>
      </c>
      <c r="G61" s="42" t="e">
        <f t="shared" si="8"/>
        <v>#N/A</v>
      </c>
    </row>
    <row r="62" spans="1:7" x14ac:dyDescent="0.25">
      <c r="A62" s="42" t="str">
        <f t="shared" si="3"/>
        <v>TARRAGONA</v>
      </c>
      <c r="B62" s="41">
        <f t="shared" si="4"/>
        <v>85137</v>
      </c>
      <c r="C62" s="41">
        <f t="shared" si="5"/>
        <v>110074</v>
      </c>
      <c r="D62" s="41">
        <f t="shared" si="6"/>
        <v>6</v>
      </c>
      <c r="E62" s="42" t="e">
        <f t="shared" si="2"/>
        <v>#N/A</v>
      </c>
      <c r="F62" s="42" t="e">
        <f t="shared" si="9"/>
        <v>#N/A</v>
      </c>
      <c r="G62" s="42" t="e">
        <f t="shared" si="8"/>
        <v>#N/A</v>
      </c>
    </row>
    <row r="63" spans="1:7" x14ac:dyDescent="0.25">
      <c r="A63" s="42" t="str">
        <f t="shared" si="3"/>
        <v>VALENCIA</v>
      </c>
      <c r="B63" s="41">
        <f t="shared" si="4"/>
        <v>1241339</v>
      </c>
      <c r="C63" s="41">
        <f t="shared" si="5"/>
        <v>1164147</v>
      </c>
      <c r="D63" s="41">
        <f t="shared" si="6"/>
        <v>2</v>
      </c>
      <c r="E63" s="42" t="e">
        <f t="shared" si="2"/>
        <v>#N/A</v>
      </c>
      <c r="F63" s="42" t="e">
        <f t="shared" si="9"/>
        <v>#N/A</v>
      </c>
      <c r="G63" s="42" t="e">
        <f t="shared" si="8"/>
        <v>#N/A</v>
      </c>
    </row>
    <row r="64" spans="1:7" x14ac:dyDescent="0.25">
      <c r="A64" s="42" t="str">
        <f t="shared" si="3"/>
        <v>VIGO</v>
      </c>
      <c r="B64" s="41">
        <f t="shared" si="4"/>
        <v>5328</v>
      </c>
      <c r="C64" s="41">
        <f t="shared" si="5"/>
        <v>6178</v>
      </c>
      <c r="D64" s="41">
        <f t="shared" si="6"/>
        <v>8</v>
      </c>
      <c r="E64" s="42" t="e">
        <f t="shared" si="2"/>
        <v>#N/A</v>
      </c>
      <c r="F64" s="42" t="e">
        <f t="shared" si="9"/>
        <v>#N/A</v>
      </c>
      <c r="G64" s="42" t="e">
        <f t="shared" si="8"/>
        <v>#N/A</v>
      </c>
    </row>
    <row r="65" spans="1:7" x14ac:dyDescent="0.25">
      <c r="A65" s="42" t="str">
        <f t="shared" si="3"/>
        <v>VILAGARCIA</v>
      </c>
      <c r="B65" s="41">
        <f t="shared" si="4"/>
        <v>0</v>
      </c>
      <c r="C65" s="41">
        <f t="shared" si="5"/>
        <v>0</v>
      </c>
      <c r="D65" s="41">
        <f t="shared" si="6"/>
        <v>28</v>
      </c>
      <c r="E65" s="42" t="str">
        <f t="shared" si="2"/>
        <v>A CORUÑA</v>
      </c>
      <c r="F65" s="42">
        <f t="shared" si="9"/>
        <v>0</v>
      </c>
      <c r="G65" s="42">
        <f t="shared" si="8"/>
        <v>0</v>
      </c>
    </row>
    <row r="67" spans="1:7" x14ac:dyDescent="0.25">
      <c r="A67" s="4"/>
      <c r="B67" s="5"/>
      <c r="C67" s="5"/>
      <c r="D67" s="5"/>
      <c r="E67" s="5"/>
      <c r="F67" s="6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67"/>
  <sheetViews>
    <sheetView workbookViewId="0">
      <selection activeCell="D7" sqref="D7:E34"/>
    </sheetView>
  </sheetViews>
  <sheetFormatPr baseColWidth="10" defaultRowHeight="15" x14ac:dyDescent="0.25"/>
  <cols>
    <col min="1" max="1" width="21.28515625" bestFit="1" customWidth="1"/>
    <col min="2" max="5" width="11.5703125" bestFit="1" customWidth="1"/>
    <col min="6" max="6" width="7" bestFit="1" customWidth="1"/>
    <col min="7" max="7" width="11.5703125" bestFit="1" customWidth="1"/>
  </cols>
  <sheetData>
    <row r="1" spans="1:12" s="2" customFormat="1" ht="22.5" customHeight="1" x14ac:dyDescent="0.35">
      <c r="F1" s="3" t="s">
        <v>94</v>
      </c>
    </row>
    <row r="2" spans="1:12" s="2" customFormat="1" ht="21" x14ac:dyDescent="0.35"/>
    <row r="5" spans="1:12" x14ac:dyDescent="0.25">
      <c r="A5" s="51" t="s">
        <v>73</v>
      </c>
      <c r="B5" s="49" t="str">
        <f>'Resumen general'!D6</f>
        <v>Mes Julio</v>
      </c>
      <c r="C5" s="50"/>
      <c r="D5" s="49" t="s">
        <v>40</v>
      </c>
      <c r="E5" s="50"/>
      <c r="F5" s="50"/>
      <c r="L5" s="39">
        <f>'Resumen general'!I4</f>
        <v>40805</v>
      </c>
    </row>
    <row r="6" spans="1:12" x14ac:dyDescent="0.25">
      <c r="A6" s="52"/>
      <c r="B6" s="7">
        <f>'Resumen general'!D7</f>
        <v>2010</v>
      </c>
      <c r="C6" s="7">
        <f>'Resumen general'!E7</f>
        <v>2011</v>
      </c>
      <c r="D6" s="7">
        <f>'Resumen general'!F7</f>
        <v>2010</v>
      </c>
      <c r="E6" s="7">
        <f>'Resumen general'!G7</f>
        <v>2011</v>
      </c>
      <c r="F6" s="7" t="s">
        <v>43</v>
      </c>
    </row>
    <row r="7" spans="1:12" x14ac:dyDescent="0.25">
      <c r="A7" s="8" t="s">
        <v>44</v>
      </c>
      <c r="B7" s="9">
        <v>0</v>
      </c>
      <c r="C7" s="9">
        <v>16</v>
      </c>
      <c r="D7" s="9">
        <v>37</v>
      </c>
      <c r="E7" s="9">
        <v>99</v>
      </c>
      <c r="F7" s="10">
        <f>((E7*100)/D7)-100</f>
        <v>167.56756756756755</v>
      </c>
      <c r="G7" s="1"/>
      <c r="H7" s="1"/>
      <c r="I7" s="1"/>
    </row>
    <row r="8" spans="1:12" x14ac:dyDescent="0.25">
      <c r="A8" s="11" t="s">
        <v>45</v>
      </c>
      <c r="B8" s="12">
        <v>12299</v>
      </c>
      <c r="C8" s="12">
        <v>10409</v>
      </c>
      <c r="D8" s="12">
        <v>75289</v>
      </c>
      <c r="E8" s="12">
        <v>65871</v>
      </c>
      <c r="F8" s="13">
        <f t="shared" ref="F8:F35" si="0">((E8*100)/D8)-100</f>
        <v>-12.509131480030277</v>
      </c>
      <c r="G8" s="1"/>
      <c r="H8" s="1"/>
      <c r="I8" s="1"/>
    </row>
    <row r="9" spans="1:12" x14ac:dyDescent="0.25">
      <c r="A9" s="8" t="s">
        <v>46</v>
      </c>
      <c r="B9" s="9">
        <v>85</v>
      </c>
      <c r="C9" s="9">
        <v>278</v>
      </c>
      <c r="D9" s="9">
        <v>1284</v>
      </c>
      <c r="E9" s="9">
        <v>1850</v>
      </c>
      <c r="F9" s="10">
        <f t="shared" si="0"/>
        <v>44.080996884735214</v>
      </c>
      <c r="G9" s="1"/>
      <c r="H9" s="1"/>
      <c r="I9" s="1"/>
    </row>
    <row r="10" spans="1:12" x14ac:dyDescent="0.25">
      <c r="A10" s="11" t="s">
        <v>47</v>
      </c>
      <c r="B10" s="12">
        <v>0</v>
      </c>
      <c r="C10" s="12">
        <v>0</v>
      </c>
      <c r="D10" s="12">
        <v>0</v>
      </c>
      <c r="E10" s="12">
        <v>0</v>
      </c>
      <c r="F10" s="17" t="e">
        <f t="shared" si="0"/>
        <v>#DIV/0!</v>
      </c>
      <c r="G10" s="1"/>
      <c r="H10" s="1"/>
      <c r="I10" s="1"/>
    </row>
    <row r="11" spans="1:12" x14ac:dyDescent="0.25">
      <c r="A11" s="8" t="s">
        <v>48</v>
      </c>
      <c r="B11" s="9">
        <v>880</v>
      </c>
      <c r="C11" s="9">
        <v>1613</v>
      </c>
      <c r="D11" s="9">
        <v>4720.01</v>
      </c>
      <c r="E11" s="9">
        <v>8693</v>
      </c>
      <c r="F11" s="10">
        <f t="shared" si="0"/>
        <v>84.173338615808007</v>
      </c>
      <c r="G11" s="1"/>
      <c r="H11" s="1"/>
      <c r="I11" s="1"/>
    </row>
    <row r="12" spans="1:12" x14ac:dyDescent="0.25">
      <c r="A12" s="11" t="s">
        <v>49</v>
      </c>
      <c r="B12" s="12">
        <v>5462</v>
      </c>
      <c r="C12" s="12">
        <v>3235</v>
      </c>
      <c r="D12" s="12">
        <v>39901.5</v>
      </c>
      <c r="E12" s="12">
        <v>22438.5</v>
      </c>
      <c r="F12" s="13">
        <f t="shared" si="0"/>
        <v>-43.765271982256309</v>
      </c>
      <c r="G12" s="1"/>
      <c r="H12" s="1"/>
      <c r="I12" s="1"/>
    </row>
    <row r="13" spans="1:12" x14ac:dyDescent="0.25">
      <c r="A13" s="8" t="s">
        <v>50</v>
      </c>
      <c r="B13" s="9">
        <v>7568</v>
      </c>
      <c r="C13" s="9">
        <v>6995</v>
      </c>
      <c r="D13" s="9">
        <v>49283</v>
      </c>
      <c r="E13" s="9">
        <v>42797</v>
      </c>
      <c r="F13" s="10">
        <f t="shared" si="0"/>
        <v>-13.160724793539359</v>
      </c>
      <c r="G13" s="1"/>
      <c r="H13" s="1"/>
      <c r="I13" s="1"/>
    </row>
    <row r="14" spans="1:12" x14ac:dyDescent="0.25">
      <c r="A14" s="11" t="s">
        <v>51</v>
      </c>
      <c r="B14" s="12">
        <v>17745</v>
      </c>
      <c r="C14" s="12">
        <v>18090.5</v>
      </c>
      <c r="D14" s="12">
        <v>113874.5</v>
      </c>
      <c r="E14" s="12">
        <v>112063</v>
      </c>
      <c r="F14" s="13">
        <f t="shared" si="0"/>
        <v>-1.5907863481288587</v>
      </c>
      <c r="G14" s="1"/>
      <c r="H14" s="1"/>
      <c r="I14" s="1"/>
    </row>
    <row r="15" spans="1:12" x14ac:dyDescent="0.25">
      <c r="A15" s="8" t="s">
        <v>52</v>
      </c>
      <c r="B15" s="9">
        <v>4070</v>
      </c>
      <c r="C15" s="9">
        <v>3115</v>
      </c>
      <c r="D15" s="9">
        <v>29141.25</v>
      </c>
      <c r="E15" s="9">
        <v>25857.75</v>
      </c>
      <c r="F15" s="10">
        <f t="shared" si="0"/>
        <v>-11.267533136018528</v>
      </c>
      <c r="G15" s="1"/>
      <c r="H15" s="1"/>
      <c r="I15" s="1"/>
    </row>
    <row r="16" spans="1:12" x14ac:dyDescent="0.25">
      <c r="A16" s="11" t="s">
        <v>53</v>
      </c>
      <c r="B16" s="12">
        <v>5296</v>
      </c>
      <c r="C16" s="12">
        <v>2458</v>
      </c>
      <c r="D16" s="12">
        <v>26275</v>
      </c>
      <c r="E16" s="12">
        <v>17044</v>
      </c>
      <c r="F16" s="13">
        <f t="shared" si="0"/>
        <v>-35.132254995242633</v>
      </c>
      <c r="G16" s="1"/>
      <c r="H16" s="1"/>
      <c r="I16" s="1"/>
    </row>
    <row r="17" spans="1:9" x14ac:dyDescent="0.25">
      <c r="A17" s="8" t="s">
        <v>54</v>
      </c>
      <c r="B17" s="9">
        <v>294</v>
      </c>
      <c r="C17" s="9">
        <v>551</v>
      </c>
      <c r="D17" s="9">
        <v>1289</v>
      </c>
      <c r="E17" s="9">
        <v>2805</v>
      </c>
      <c r="F17" s="10">
        <f t="shared" si="0"/>
        <v>117.61055081458494</v>
      </c>
      <c r="G17" s="1"/>
      <c r="H17" s="1"/>
      <c r="I17" s="1"/>
    </row>
    <row r="18" spans="1:9" x14ac:dyDescent="0.25">
      <c r="A18" s="11" t="s">
        <v>55</v>
      </c>
      <c r="B18" s="12">
        <v>617</v>
      </c>
      <c r="C18" s="12">
        <v>1052</v>
      </c>
      <c r="D18" s="12">
        <v>4920</v>
      </c>
      <c r="E18" s="12">
        <v>5614</v>
      </c>
      <c r="F18" s="13">
        <f t="shared" si="0"/>
        <v>14.105691056910572</v>
      </c>
      <c r="G18" s="1"/>
      <c r="H18" s="1"/>
      <c r="I18" s="1"/>
    </row>
    <row r="19" spans="1:9" x14ac:dyDescent="0.25">
      <c r="A19" s="8" t="s">
        <v>56</v>
      </c>
      <c r="B19" s="9">
        <v>0</v>
      </c>
      <c r="C19" s="9">
        <v>0</v>
      </c>
      <c r="D19" s="9">
        <v>0</v>
      </c>
      <c r="E19" s="9">
        <v>0</v>
      </c>
      <c r="F19" s="18" t="e">
        <f t="shared" si="0"/>
        <v>#DIV/0!</v>
      </c>
      <c r="G19" s="1"/>
      <c r="H19" s="1"/>
      <c r="I19" s="1"/>
    </row>
    <row r="20" spans="1:9" x14ac:dyDescent="0.25">
      <c r="A20" s="11" t="s">
        <v>57</v>
      </c>
      <c r="B20" s="12">
        <v>1208</v>
      </c>
      <c r="C20" s="12">
        <v>397</v>
      </c>
      <c r="D20" s="12">
        <v>6044</v>
      </c>
      <c r="E20" s="12">
        <v>5220</v>
      </c>
      <c r="F20" s="13">
        <f t="shared" si="0"/>
        <v>-13.633355393778956</v>
      </c>
      <c r="G20" s="1"/>
      <c r="H20" s="1"/>
      <c r="I20" s="1"/>
    </row>
    <row r="21" spans="1:9" x14ac:dyDescent="0.25">
      <c r="A21" s="8" t="s">
        <v>58</v>
      </c>
      <c r="B21" s="9">
        <v>0</v>
      </c>
      <c r="C21" s="9">
        <v>0</v>
      </c>
      <c r="D21" s="9">
        <v>0</v>
      </c>
      <c r="E21" s="9">
        <v>323</v>
      </c>
      <c r="F21" s="10" t="e">
        <f t="shared" si="0"/>
        <v>#DIV/0!</v>
      </c>
      <c r="G21" s="1"/>
      <c r="H21" s="1"/>
      <c r="I21" s="1"/>
    </row>
    <row r="22" spans="1:9" x14ac:dyDescent="0.25">
      <c r="A22" s="11" t="s">
        <v>59</v>
      </c>
      <c r="B22" s="12">
        <v>27969</v>
      </c>
      <c r="C22" s="12">
        <v>27603</v>
      </c>
      <c r="D22" s="12">
        <v>200996</v>
      </c>
      <c r="E22" s="12">
        <v>199683</v>
      </c>
      <c r="F22" s="13">
        <f t="shared" si="0"/>
        <v>-0.65324683078270596</v>
      </c>
      <c r="G22" s="1"/>
      <c r="H22" s="1"/>
      <c r="I22" s="1"/>
    </row>
    <row r="23" spans="1:9" x14ac:dyDescent="0.25">
      <c r="A23" s="8" t="s">
        <v>60</v>
      </c>
      <c r="B23" s="9">
        <v>1157</v>
      </c>
      <c r="C23" s="9">
        <v>850</v>
      </c>
      <c r="D23" s="9">
        <v>6781</v>
      </c>
      <c r="E23" s="9">
        <v>5014</v>
      </c>
      <c r="F23" s="10">
        <f t="shared" si="0"/>
        <v>-26.0581035245539</v>
      </c>
      <c r="G23" s="1"/>
      <c r="H23" s="1"/>
      <c r="I23" s="1"/>
    </row>
    <row r="24" spans="1:9" x14ac:dyDescent="0.25">
      <c r="A24" s="11" t="s">
        <v>61</v>
      </c>
      <c r="B24" s="12">
        <v>2040</v>
      </c>
      <c r="C24" s="12">
        <v>1980</v>
      </c>
      <c r="D24" s="12">
        <v>16561</v>
      </c>
      <c r="E24" s="12">
        <v>16382</v>
      </c>
      <c r="F24" s="13">
        <f t="shared" si="0"/>
        <v>-1.0808526055189844</v>
      </c>
      <c r="G24" s="1"/>
      <c r="H24" s="1"/>
      <c r="I24" s="1"/>
    </row>
    <row r="25" spans="1:9" x14ac:dyDescent="0.25">
      <c r="A25" s="8" t="s">
        <v>62</v>
      </c>
      <c r="B25" s="9">
        <v>1332</v>
      </c>
      <c r="C25" s="9">
        <v>1677</v>
      </c>
      <c r="D25" s="9">
        <v>8278</v>
      </c>
      <c r="E25" s="9">
        <v>8606</v>
      </c>
      <c r="F25" s="10">
        <f t="shared" si="0"/>
        <v>3.9623097366513633</v>
      </c>
      <c r="G25" s="1"/>
      <c r="H25" s="1"/>
      <c r="I25" s="1"/>
    </row>
    <row r="26" spans="1:9" x14ac:dyDescent="0.25">
      <c r="A26" s="11" t="s">
        <v>63</v>
      </c>
      <c r="B26" s="12">
        <v>16</v>
      </c>
      <c r="C26" s="12">
        <v>82</v>
      </c>
      <c r="D26" s="12">
        <v>511</v>
      </c>
      <c r="E26" s="12">
        <v>744</v>
      </c>
      <c r="F26" s="13">
        <f t="shared" si="0"/>
        <v>45.596868884540129</v>
      </c>
      <c r="G26" s="1"/>
      <c r="H26" s="1"/>
      <c r="I26" s="1"/>
    </row>
    <row r="27" spans="1:9" x14ac:dyDescent="0.25">
      <c r="A27" s="8" t="s">
        <v>64</v>
      </c>
      <c r="B27" s="9">
        <v>0</v>
      </c>
      <c r="C27" s="9">
        <v>0</v>
      </c>
      <c r="D27" s="9">
        <v>0</v>
      </c>
      <c r="E27" s="9">
        <v>0</v>
      </c>
      <c r="F27" s="18" t="e">
        <f t="shared" si="0"/>
        <v>#DIV/0!</v>
      </c>
      <c r="G27" s="1"/>
      <c r="H27" s="1"/>
      <c r="I27" s="1"/>
    </row>
    <row r="28" spans="1:9" x14ac:dyDescent="0.25">
      <c r="A28" s="11" t="s">
        <v>65</v>
      </c>
      <c r="B28" s="12">
        <v>24758</v>
      </c>
      <c r="C28" s="12">
        <v>24907</v>
      </c>
      <c r="D28" s="12">
        <v>172460</v>
      </c>
      <c r="E28" s="12">
        <v>183761</v>
      </c>
      <c r="F28" s="13">
        <f t="shared" si="0"/>
        <v>6.552823843210021</v>
      </c>
      <c r="G28" s="1"/>
      <c r="H28" s="1"/>
      <c r="I28" s="1"/>
    </row>
    <row r="29" spans="1:9" x14ac:dyDescent="0.25">
      <c r="A29" s="8" t="s">
        <v>66</v>
      </c>
      <c r="B29" s="9">
        <v>0</v>
      </c>
      <c r="C29" s="9">
        <v>0</v>
      </c>
      <c r="D29" s="9">
        <v>0</v>
      </c>
      <c r="E29" s="9">
        <v>0</v>
      </c>
      <c r="F29" s="18" t="e">
        <f t="shared" si="0"/>
        <v>#DIV/0!</v>
      </c>
      <c r="G29" s="1"/>
      <c r="H29" s="1"/>
      <c r="I29" s="1"/>
    </row>
    <row r="30" spans="1:9" x14ac:dyDescent="0.25">
      <c r="A30" s="11" t="s">
        <v>67</v>
      </c>
      <c r="B30" s="12">
        <v>12053</v>
      </c>
      <c r="C30" s="12">
        <v>12137</v>
      </c>
      <c r="D30" s="12">
        <v>71380</v>
      </c>
      <c r="E30" s="12">
        <v>81887</v>
      </c>
      <c r="F30" s="13">
        <f t="shared" si="0"/>
        <v>14.719809470439898</v>
      </c>
      <c r="G30" s="1"/>
      <c r="H30" s="1"/>
      <c r="I30" s="1"/>
    </row>
    <row r="31" spans="1:9" x14ac:dyDescent="0.25">
      <c r="A31" s="8" t="s">
        <v>68</v>
      </c>
      <c r="B31" s="9">
        <v>975</v>
      </c>
      <c r="C31" s="9">
        <v>2379</v>
      </c>
      <c r="D31" s="9">
        <v>5789</v>
      </c>
      <c r="E31" s="9">
        <v>15811</v>
      </c>
      <c r="F31" s="10">
        <f t="shared" si="0"/>
        <v>173.12143720849889</v>
      </c>
      <c r="G31" s="1"/>
      <c r="H31" s="1"/>
      <c r="I31" s="1"/>
    </row>
    <row r="32" spans="1:9" x14ac:dyDescent="0.25">
      <c r="A32" s="11" t="s">
        <v>69</v>
      </c>
      <c r="B32" s="12">
        <v>11688</v>
      </c>
      <c r="C32" s="12">
        <v>14768</v>
      </c>
      <c r="D32" s="12">
        <v>80070</v>
      </c>
      <c r="E32" s="12">
        <v>88728</v>
      </c>
      <c r="F32" s="13">
        <f t="shared" si="0"/>
        <v>10.813038591232669</v>
      </c>
      <c r="G32" s="1"/>
      <c r="H32" s="1"/>
      <c r="I32" s="1"/>
    </row>
    <row r="33" spans="1:9" x14ac:dyDescent="0.25">
      <c r="A33" s="8" t="s">
        <v>70</v>
      </c>
      <c r="B33" s="9">
        <v>2878</v>
      </c>
      <c r="C33" s="9">
        <v>1700</v>
      </c>
      <c r="D33" s="9">
        <v>26186</v>
      </c>
      <c r="E33" s="9">
        <v>18074</v>
      </c>
      <c r="F33" s="10">
        <f t="shared" si="0"/>
        <v>-30.978385396776901</v>
      </c>
      <c r="G33" s="1"/>
      <c r="H33" s="1"/>
      <c r="I33" s="1"/>
    </row>
    <row r="34" spans="1:9" x14ac:dyDescent="0.25">
      <c r="A34" s="11" t="s">
        <v>71</v>
      </c>
      <c r="B34" s="12">
        <v>0</v>
      </c>
      <c r="C34" s="12">
        <v>459</v>
      </c>
      <c r="D34" s="12">
        <v>34</v>
      </c>
      <c r="E34" s="12">
        <v>490</v>
      </c>
      <c r="F34" s="13">
        <f t="shared" si="0"/>
        <v>1341.1764705882354</v>
      </c>
      <c r="G34" s="1"/>
      <c r="H34" s="1"/>
      <c r="I34" s="1"/>
    </row>
    <row r="35" spans="1:9" x14ac:dyDescent="0.25">
      <c r="A35" s="14" t="s">
        <v>72</v>
      </c>
      <c r="B35" s="15">
        <f>SUM(B7:B34)</f>
        <v>140390</v>
      </c>
      <c r="C35" s="15">
        <f t="shared" ref="C35:E35" si="1">SUM(C7:C34)</f>
        <v>136751.5</v>
      </c>
      <c r="D35" s="15">
        <f t="shared" si="1"/>
        <v>941104.26</v>
      </c>
      <c r="E35" s="15">
        <f t="shared" si="1"/>
        <v>929855.25</v>
      </c>
      <c r="F35" s="16">
        <f t="shared" si="0"/>
        <v>-1.1952990203232048</v>
      </c>
      <c r="G35" s="1"/>
      <c r="H35" s="1"/>
      <c r="I35" s="1"/>
    </row>
    <row r="37" spans="1:9" x14ac:dyDescent="0.25">
      <c r="A37" s="42"/>
      <c r="B37" s="42">
        <f>E6</f>
        <v>2011</v>
      </c>
      <c r="C37" s="42">
        <f>D6</f>
        <v>2010</v>
      </c>
      <c r="D37" s="42"/>
      <c r="E37" s="42"/>
      <c r="F37" s="42">
        <f>B37</f>
        <v>2011</v>
      </c>
      <c r="G37" s="42">
        <f>C37</f>
        <v>2010</v>
      </c>
    </row>
    <row r="38" spans="1:9" x14ac:dyDescent="0.25">
      <c r="A38" s="42" t="str">
        <f>A7</f>
        <v>A CORUÑA</v>
      </c>
      <c r="B38" s="41">
        <f>E7</f>
        <v>99</v>
      </c>
      <c r="C38" s="41">
        <f>D7</f>
        <v>37</v>
      </c>
      <c r="D38" s="41">
        <f>_xlfn.RANK.EQ(B38,$B$38:$B$65)+COUNTIF($B$38:$B$65,B38)-1</f>
        <v>24</v>
      </c>
      <c r="E38" s="42" t="str">
        <f t="shared" ref="E38:E65" si="2">INDEX($A$38:$B$65,MATCH(ROW()-37,$D$38:$D$65,0),1)</f>
        <v>LAS PALMAS</v>
      </c>
      <c r="F38" s="42">
        <f>LOOKUP(E38,$A$38:$A$65,$B$38:$B$65)</f>
        <v>199683</v>
      </c>
      <c r="G38" s="42">
        <f>LOOKUP(E38,$A$38:$A$65,$C$38:$C$65)</f>
        <v>200996</v>
      </c>
    </row>
    <row r="39" spans="1:9" x14ac:dyDescent="0.25">
      <c r="A39" s="42" t="str">
        <f t="shared" ref="A39:A65" si="3">A8</f>
        <v>ALICANTE</v>
      </c>
      <c r="B39" s="41">
        <f t="shared" ref="B39:B65" si="4">E8</f>
        <v>65871</v>
      </c>
      <c r="C39" s="41">
        <f t="shared" ref="C39:C65" si="5">D8</f>
        <v>75289</v>
      </c>
      <c r="D39" s="41">
        <f t="shared" ref="D39:D65" si="6">_xlfn.RANK.EQ(B39,$B$38:$B$65)+COUNTIF($B$38:$B$65,B39)-1</f>
        <v>6</v>
      </c>
      <c r="E39" s="42" t="str">
        <f t="shared" si="2"/>
        <v>SANTA CRUZ DE TENERIFE</v>
      </c>
      <c r="F39" s="42">
        <f t="shared" ref="F39:F65" si="7">LOOKUP(E39,$A$38:$A$65,$B$38:$B$65)</f>
        <v>183761</v>
      </c>
      <c r="G39" s="42">
        <f t="shared" ref="G39:G65" si="8">LOOKUP(E39,$A$38:$A$65,$C$38:$C$65)</f>
        <v>172460</v>
      </c>
    </row>
    <row r="40" spans="1:9" x14ac:dyDescent="0.25">
      <c r="A40" s="42" t="str">
        <f t="shared" si="3"/>
        <v>ALMERIA</v>
      </c>
      <c r="B40" s="41">
        <f t="shared" si="4"/>
        <v>1850</v>
      </c>
      <c r="C40" s="41">
        <f t="shared" si="5"/>
        <v>1284</v>
      </c>
      <c r="D40" s="41">
        <f t="shared" si="6"/>
        <v>20</v>
      </c>
      <c r="E40" s="42" t="str">
        <f t="shared" si="2"/>
        <v>BARCELONA</v>
      </c>
      <c r="F40" s="42">
        <f t="shared" si="7"/>
        <v>112063</v>
      </c>
      <c r="G40" s="42">
        <f t="shared" si="8"/>
        <v>113874.5</v>
      </c>
    </row>
    <row r="41" spans="1:9" x14ac:dyDescent="0.25">
      <c r="A41" s="42" t="str">
        <f t="shared" si="3"/>
        <v>AVILES</v>
      </c>
      <c r="B41" s="41">
        <f t="shared" si="4"/>
        <v>0</v>
      </c>
      <c r="C41" s="41">
        <f t="shared" si="5"/>
        <v>0</v>
      </c>
      <c r="D41" s="41">
        <f t="shared" si="6"/>
        <v>28</v>
      </c>
      <c r="E41" s="42" t="str">
        <f t="shared" si="2"/>
        <v>VALENCIA</v>
      </c>
      <c r="F41" s="42">
        <f t="shared" si="7"/>
        <v>88728</v>
      </c>
      <c r="G41" s="42">
        <f t="shared" si="8"/>
        <v>80070</v>
      </c>
    </row>
    <row r="42" spans="1:9" x14ac:dyDescent="0.25">
      <c r="A42" s="42" t="str">
        <f t="shared" si="3"/>
        <v>BAHIA DE ALGECIRAS</v>
      </c>
      <c r="B42" s="41">
        <f t="shared" si="4"/>
        <v>8693</v>
      </c>
      <c r="C42" s="41">
        <f t="shared" si="5"/>
        <v>4720.01</v>
      </c>
      <c r="D42" s="41">
        <f t="shared" si="6"/>
        <v>14</v>
      </c>
      <c r="E42" s="42" t="str">
        <f t="shared" si="2"/>
        <v>SEVILLA</v>
      </c>
      <c r="F42" s="42">
        <f t="shared" si="7"/>
        <v>81887</v>
      </c>
      <c r="G42" s="42">
        <f t="shared" si="8"/>
        <v>71380</v>
      </c>
    </row>
    <row r="43" spans="1:9" x14ac:dyDescent="0.25">
      <c r="A43" s="42" t="str">
        <f t="shared" si="3"/>
        <v>BAHIA DE CADIZ</v>
      </c>
      <c r="B43" s="41">
        <f t="shared" si="4"/>
        <v>22438.5</v>
      </c>
      <c r="C43" s="41">
        <f t="shared" si="5"/>
        <v>39901.5</v>
      </c>
      <c r="D43" s="41">
        <f t="shared" si="6"/>
        <v>9</v>
      </c>
      <c r="E43" s="42" t="str">
        <f t="shared" si="2"/>
        <v>ALICANTE</v>
      </c>
      <c r="F43" s="42">
        <f t="shared" si="7"/>
        <v>65871</v>
      </c>
      <c r="G43" s="42">
        <f t="shared" si="8"/>
        <v>75289</v>
      </c>
    </row>
    <row r="44" spans="1:9" x14ac:dyDescent="0.25">
      <c r="A44" s="42" t="str">
        <f t="shared" si="3"/>
        <v>BALEARES</v>
      </c>
      <c r="B44" s="41">
        <f t="shared" si="4"/>
        <v>42797</v>
      </c>
      <c r="C44" s="41">
        <f t="shared" si="5"/>
        <v>49283</v>
      </c>
      <c r="D44" s="41">
        <f t="shared" si="6"/>
        <v>7</v>
      </c>
      <c r="E44" s="42" t="str">
        <f t="shared" si="2"/>
        <v>BALEARES</v>
      </c>
      <c r="F44" s="42">
        <f t="shared" si="7"/>
        <v>42797</v>
      </c>
      <c r="G44" s="42">
        <f t="shared" si="8"/>
        <v>49283</v>
      </c>
    </row>
    <row r="45" spans="1:9" x14ac:dyDescent="0.25">
      <c r="A45" s="42" t="str">
        <f t="shared" si="3"/>
        <v>BARCELONA</v>
      </c>
      <c r="B45" s="41">
        <f t="shared" si="4"/>
        <v>112063</v>
      </c>
      <c r="C45" s="41">
        <f t="shared" si="5"/>
        <v>113874.5</v>
      </c>
      <c r="D45" s="41">
        <f t="shared" si="6"/>
        <v>3</v>
      </c>
      <c r="E45" s="42" t="str">
        <f t="shared" si="2"/>
        <v>BILBAO</v>
      </c>
      <c r="F45" s="42">
        <f t="shared" si="7"/>
        <v>25857.75</v>
      </c>
      <c r="G45" s="42">
        <f t="shared" si="8"/>
        <v>29141.25</v>
      </c>
    </row>
    <row r="46" spans="1:9" x14ac:dyDescent="0.25">
      <c r="A46" s="42" t="str">
        <f t="shared" si="3"/>
        <v>BILBAO</v>
      </c>
      <c r="B46" s="41">
        <f t="shared" si="4"/>
        <v>25857.75</v>
      </c>
      <c r="C46" s="41">
        <f t="shared" si="5"/>
        <v>29141.25</v>
      </c>
      <c r="D46" s="41">
        <f t="shared" si="6"/>
        <v>8</v>
      </c>
      <c r="E46" s="42" t="str">
        <f t="shared" si="2"/>
        <v>BAHIA DE CADIZ</v>
      </c>
      <c r="F46" s="42">
        <f t="shared" si="7"/>
        <v>22438.5</v>
      </c>
      <c r="G46" s="42">
        <f t="shared" si="8"/>
        <v>39901.5</v>
      </c>
    </row>
    <row r="47" spans="1:9" x14ac:dyDescent="0.25">
      <c r="A47" s="42" t="str">
        <f t="shared" si="3"/>
        <v>CARTAGENA</v>
      </c>
      <c r="B47" s="41">
        <f t="shared" si="4"/>
        <v>17044</v>
      </c>
      <c r="C47" s="41">
        <f t="shared" si="5"/>
        <v>26275</v>
      </c>
      <c r="D47" s="41">
        <f t="shared" si="6"/>
        <v>11</v>
      </c>
      <c r="E47" s="42" t="str">
        <f t="shared" si="2"/>
        <v>VIGO</v>
      </c>
      <c r="F47" s="42">
        <f t="shared" si="7"/>
        <v>18074</v>
      </c>
      <c r="G47" s="42">
        <f t="shared" si="8"/>
        <v>26186</v>
      </c>
    </row>
    <row r="48" spans="1:9" x14ac:dyDescent="0.25">
      <c r="A48" s="42" t="str">
        <f t="shared" si="3"/>
        <v>CASTELLON</v>
      </c>
      <c r="B48" s="41">
        <f t="shared" si="4"/>
        <v>2805</v>
      </c>
      <c r="C48" s="41">
        <f t="shared" si="5"/>
        <v>1289</v>
      </c>
      <c r="D48" s="41">
        <f t="shared" si="6"/>
        <v>19</v>
      </c>
      <c r="E48" s="42" t="str">
        <f t="shared" si="2"/>
        <v>CARTAGENA</v>
      </c>
      <c r="F48" s="42">
        <f t="shared" si="7"/>
        <v>17044</v>
      </c>
      <c r="G48" s="42">
        <f t="shared" si="8"/>
        <v>26275</v>
      </c>
    </row>
    <row r="49" spans="1:7" x14ac:dyDescent="0.25">
      <c r="A49" s="42" t="str">
        <f t="shared" si="3"/>
        <v>CEUTA</v>
      </c>
      <c r="B49" s="41">
        <f t="shared" si="4"/>
        <v>5614</v>
      </c>
      <c r="C49" s="41">
        <f t="shared" si="5"/>
        <v>4920</v>
      </c>
      <c r="D49" s="41">
        <f t="shared" si="6"/>
        <v>16</v>
      </c>
      <c r="E49" s="42" t="str">
        <f t="shared" si="2"/>
        <v>MARIN Y RIA DE PONTEVEDRA</v>
      </c>
      <c r="F49" s="42">
        <f t="shared" si="7"/>
        <v>16382</v>
      </c>
      <c r="G49" s="42">
        <f t="shared" si="8"/>
        <v>16561</v>
      </c>
    </row>
    <row r="50" spans="1:7" x14ac:dyDescent="0.25">
      <c r="A50" s="42" t="str">
        <f t="shared" si="3"/>
        <v>FERROL-SAN CIBRAO</v>
      </c>
      <c r="B50" s="41">
        <f t="shared" si="4"/>
        <v>0</v>
      </c>
      <c r="C50" s="41">
        <f t="shared" si="5"/>
        <v>0</v>
      </c>
      <c r="D50" s="41">
        <f t="shared" si="6"/>
        <v>28</v>
      </c>
      <c r="E50" s="42" t="str">
        <f t="shared" si="2"/>
        <v>TARRAGONA</v>
      </c>
      <c r="F50" s="42">
        <f t="shared" si="7"/>
        <v>15811</v>
      </c>
      <c r="G50" s="42">
        <f t="shared" si="8"/>
        <v>5789</v>
      </c>
    </row>
    <row r="51" spans="1:7" x14ac:dyDescent="0.25">
      <c r="A51" s="42" t="str">
        <f t="shared" si="3"/>
        <v>GIJON</v>
      </c>
      <c r="B51" s="41">
        <f t="shared" si="4"/>
        <v>5220</v>
      </c>
      <c r="C51" s="41">
        <f t="shared" si="5"/>
        <v>6044</v>
      </c>
      <c r="D51" s="41">
        <f t="shared" si="6"/>
        <v>17</v>
      </c>
      <c r="E51" s="42" t="str">
        <f t="shared" si="2"/>
        <v>BAHIA DE ALGECIRAS</v>
      </c>
      <c r="F51" s="42">
        <f t="shared" si="7"/>
        <v>8693</v>
      </c>
      <c r="G51" s="42">
        <f t="shared" si="8"/>
        <v>4720.01</v>
      </c>
    </row>
    <row r="52" spans="1:7" x14ac:dyDescent="0.25">
      <c r="A52" s="42" t="str">
        <f t="shared" si="3"/>
        <v>HUELVA</v>
      </c>
      <c r="B52" s="41">
        <f t="shared" si="4"/>
        <v>323</v>
      </c>
      <c r="C52" s="41">
        <f t="shared" si="5"/>
        <v>0</v>
      </c>
      <c r="D52" s="41">
        <f t="shared" si="6"/>
        <v>23</v>
      </c>
      <c r="E52" s="42" t="str">
        <f t="shared" si="2"/>
        <v>MELILLA</v>
      </c>
      <c r="F52" s="42">
        <f t="shared" si="7"/>
        <v>8606</v>
      </c>
      <c r="G52" s="42">
        <f t="shared" si="8"/>
        <v>8278</v>
      </c>
    </row>
    <row r="53" spans="1:7" x14ac:dyDescent="0.25">
      <c r="A53" s="42" t="str">
        <f t="shared" si="3"/>
        <v>LAS PALMAS</v>
      </c>
      <c r="B53" s="41">
        <f t="shared" si="4"/>
        <v>199683</v>
      </c>
      <c r="C53" s="41">
        <f t="shared" si="5"/>
        <v>200996</v>
      </c>
      <c r="D53" s="41">
        <f t="shared" si="6"/>
        <v>1</v>
      </c>
      <c r="E53" s="42" t="str">
        <f t="shared" si="2"/>
        <v>CEUTA</v>
      </c>
      <c r="F53" s="42">
        <f t="shared" si="7"/>
        <v>5614</v>
      </c>
      <c r="G53" s="42">
        <f t="shared" si="8"/>
        <v>4920</v>
      </c>
    </row>
    <row r="54" spans="1:7" x14ac:dyDescent="0.25">
      <c r="A54" s="42" t="str">
        <f t="shared" si="3"/>
        <v>MALAGA</v>
      </c>
      <c r="B54" s="41">
        <f t="shared" si="4"/>
        <v>5014</v>
      </c>
      <c r="C54" s="41">
        <f t="shared" si="5"/>
        <v>6781</v>
      </c>
      <c r="D54" s="41">
        <f t="shared" si="6"/>
        <v>18</v>
      </c>
      <c r="E54" s="42" t="str">
        <f t="shared" si="2"/>
        <v>GIJON</v>
      </c>
      <c r="F54" s="42">
        <f t="shared" si="7"/>
        <v>5220</v>
      </c>
      <c r="G54" s="42">
        <f t="shared" si="8"/>
        <v>6044</v>
      </c>
    </row>
    <row r="55" spans="1:7" x14ac:dyDescent="0.25">
      <c r="A55" s="42" t="str">
        <f t="shared" si="3"/>
        <v>MARIN Y RIA DE PONTEVEDRA</v>
      </c>
      <c r="B55" s="41">
        <f t="shared" si="4"/>
        <v>16382</v>
      </c>
      <c r="C55" s="41">
        <f t="shared" si="5"/>
        <v>16561</v>
      </c>
      <c r="D55" s="41">
        <f t="shared" si="6"/>
        <v>12</v>
      </c>
      <c r="E55" s="42" t="str">
        <f t="shared" si="2"/>
        <v>MALAGA</v>
      </c>
      <c r="F55" s="42">
        <f t="shared" si="7"/>
        <v>5014</v>
      </c>
      <c r="G55" s="42">
        <f t="shared" si="8"/>
        <v>6781</v>
      </c>
    </row>
    <row r="56" spans="1:7" x14ac:dyDescent="0.25">
      <c r="A56" s="42" t="str">
        <f t="shared" si="3"/>
        <v>MELILLA</v>
      </c>
      <c r="B56" s="41">
        <f t="shared" si="4"/>
        <v>8606</v>
      </c>
      <c r="C56" s="41">
        <f t="shared" si="5"/>
        <v>8278</v>
      </c>
      <c r="D56" s="41">
        <f t="shared" si="6"/>
        <v>15</v>
      </c>
      <c r="E56" s="42" t="str">
        <f t="shared" si="2"/>
        <v>CASTELLON</v>
      </c>
      <c r="F56" s="42">
        <f t="shared" si="7"/>
        <v>2805</v>
      </c>
      <c r="G56" s="42">
        <f t="shared" si="8"/>
        <v>1289</v>
      </c>
    </row>
    <row r="57" spans="1:7" x14ac:dyDescent="0.25">
      <c r="A57" s="42" t="str">
        <f t="shared" si="3"/>
        <v>MOTRIL</v>
      </c>
      <c r="B57" s="41">
        <f t="shared" si="4"/>
        <v>744</v>
      </c>
      <c r="C57" s="41">
        <f t="shared" si="5"/>
        <v>511</v>
      </c>
      <c r="D57" s="41">
        <f t="shared" si="6"/>
        <v>21</v>
      </c>
      <c r="E57" s="42" t="str">
        <f t="shared" si="2"/>
        <v>ALMERIA</v>
      </c>
      <c r="F57" s="42">
        <f t="shared" si="7"/>
        <v>1850</v>
      </c>
      <c r="G57" s="42">
        <f t="shared" si="8"/>
        <v>1284</v>
      </c>
    </row>
    <row r="58" spans="1:7" x14ac:dyDescent="0.25">
      <c r="A58" s="42" t="str">
        <f t="shared" si="3"/>
        <v>PASAIA</v>
      </c>
      <c r="B58" s="41">
        <f t="shared" si="4"/>
        <v>0</v>
      </c>
      <c r="C58" s="41">
        <f t="shared" si="5"/>
        <v>0</v>
      </c>
      <c r="D58" s="41">
        <f t="shared" si="6"/>
        <v>28</v>
      </c>
      <c r="E58" s="42" t="str">
        <f t="shared" si="2"/>
        <v>MOTRIL</v>
      </c>
      <c r="F58" s="42">
        <f t="shared" si="7"/>
        <v>744</v>
      </c>
      <c r="G58" s="42">
        <f t="shared" si="8"/>
        <v>511</v>
      </c>
    </row>
    <row r="59" spans="1:7" x14ac:dyDescent="0.25">
      <c r="A59" s="42" t="str">
        <f t="shared" si="3"/>
        <v>SANTA CRUZ DE TENERIFE</v>
      </c>
      <c r="B59" s="41">
        <f t="shared" si="4"/>
        <v>183761</v>
      </c>
      <c r="C59" s="41">
        <f t="shared" si="5"/>
        <v>172460</v>
      </c>
      <c r="D59" s="41">
        <f t="shared" si="6"/>
        <v>2</v>
      </c>
      <c r="E59" s="42" t="str">
        <f t="shared" si="2"/>
        <v>VILAGARCIA</v>
      </c>
      <c r="F59" s="42">
        <f t="shared" si="7"/>
        <v>490</v>
      </c>
      <c r="G59" s="42">
        <f t="shared" si="8"/>
        <v>34</v>
      </c>
    </row>
    <row r="60" spans="1:7" x14ac:dyDescent="0.25">
      <c r="A60" s="42" t="str">
        <f t="shared" si="3"/>
        <v>SANTANDER</v>
      </c>
      <c r="B60" s="41">
        <f t="shared" si="4"/>
        <v>0</v>
      </c>
      <c r="C60" s="41">
        <f t="shared" si="5"/>
        <v>0</v>
      </c>
      <c r="D60" s="41">
        <f t="shared" si="6"/>
        <v>28</v>
      </c>
      <c r="E60" s="42" t="str">
        <f t="shared" si="2"/>
        <v>HUELVA</v>
      </c>
      <c r="F60" s="42">
        <f t="shared" si="7"/>
        <v>323</v>
      </c>
      <c r="G60" s="42">
        <f t="shared" si="8"/>
        <v>0</v>
      </c>
    </row>
    <row r="61" spans="1:7" x14ac:dyDescent="0.25">
      <c r="A61" s="42" t="str">
        <f t="shared" si="3"/>
        <v>SEVILLA</v>
      </c>
      <c r="B61" s="41">
        <f t="shared" si="4"/>
        <v>81887</v>
      </c>
      <c r="C61" s="41">
        <f t="shared" si="5"/>
        <v>71380</v>
      </c>
      <c r="D61" s="41">
        <f t="shared" si="6"/>
        <v>5</v>
      </c>
      <c r="E61" s="42" t="str">
        <f t="shared" si="2"/>
        <v>A CORUÑA</v>
      </c>
      <c r="F61" s="42">
        <f t="shared" si="7"/>
        <v>99</v>
      </c>
      <c r="G61" s="42">
        <f t="shared" si="8"/>
        <v>37</v>
      </c>
    </row>
    <row r="62" spans="1:7" x14ac:dyDescent="0.25">
      <c r="A62" s="42" t="str">
        <f t="shared" si="3"/>
        <v>TARRAGONA</v>
      </c>
      <c r="B62" s="41">
        <f t="shared" si="4"/>
        <v>15811</v>
      </c>
      <c r="C62" s="41">
        <f t="shared" si="5"/>
        <v>5789</v>
      </c>
      <c r="D62" s="41">
        <f t="shared" si="6"/>
        <v>13</v>
      </c>
      <c r="E62" s="42" t="e">
        <f t="shared" si="2"/>
        <v>#N/A</v>
      </c>
      <c r="F62" s="42" t="e">
        <f t="shared" si="7"/>
        <v>#N/A</v>
      </c>
      <c r="G62" s="42" t="e">
        <f t="shared" si="8"/>
        <v>#N/A</v>
      </c>
    </row>
    <row r="63" spans="1:7" x14ac:dyDescent="0.25">
      <c r="A63" s="42" t="str">
        <f t="shared" si="3"/>
        <v>VALENCIA</v>
      </c>
      <c r="B63" s="41">
        <f t="shared" si="4"/>
        <v>88728</v>
      </c>
      <c r="C63" s="41">
        <f t="shared" si="5"/>
        <v>80070</v>
      </c>
      <c r="D63" s="41">
        <f t="shared" si="6"/>
        <v>4</v>
      </c>
      <c r="E63" s="42" t="e">
        <f t="shared" si="2"/>
        <v>#N/A</v>
      </c>
      <c r="F63" s="42" t="e">
        <f t="shared" si="7"/>
        <v>#N/A</v>
      </c>
      <c r="G63" s="42" t="e">
        <f t="shared" si="8"/>
        <v>#N/A</v>
      </c>
    </row>
    <row r="64" spans="1:7" x14ac:dyDescent="0.25">
      <c r="A64" s="42" t="str">
        <f t="shared" si="3"/>
        <v>VIGO</v>
      </c>
      <c r="B64" s="41">
        <f t="shared" si="4"/>
        <v>18074</v>
      </c>
      <c r="C64" s="41">
        <f t="shared" si="5"/>
        <v>26186</v>
      </c>
      <c r="D64" s="41">
        <f t="shared" si="6"/>
        <v>10</v>
      </c>
      <c r="E64" s="42" t="e">
        <f t="shared" si="2"/>
        <v>#N/A</v>
      </c>
      <c r="F64" s="42" t="e">
        <f t="shared" si="7"/>
        <v>#N/A</v>
      </c>
      <c r="G64" s="42" t="e">
        <f t="shared" si="8"/>
        <v>#N/A</v>
      </c>
    </row>
    <row r="65" spans="1:7" x14ac:dyDescent="0.25">
      <c r="A65" s="42" t="str">
        <f t="shared" si="3"/>
        <v>VILAGARCIA</v>
      </c>
      <c r="B65" s="41">
        <f t="shared" si="4"/>
        <v>490</v>
      </c>
      <c r="C65" s="41">
        <f t="shared" si="5"/>
        <v>34</v>
      </c>
      <c r="D65" s="41">
        <f t="shared" si="6"/>
        <v>22</v>
      </c>
      <c r="E65" s="42" t="str">
        <f t="shared" si="2"/>
        <v>AVILES</v>
      </c>
      <c r="F65" s="42">
        <f t="shared" si="7"/>
        <v>0</v>
      </c>
      <c r="G65" s="42">
        <f t="shared" si="8"/>
        <v>0</v>
      </c>
    </row>
    <row r="67" spans="1:7" x14ac:dyDescent="0.25">
      <c r="A67" s="4"/>
      <c r="B67" s="5"/>
      <c r="C67" s="5"/>
      <c r="D67" s="5"/>
      <c r="E67" s="5"/>
      <c r="F67" s="6"/>
    </row>
  </sheetData>
  <mergeCells count="3">
    <mergeCell ref="A5:A6"/>
    <mergeCell ref="B5:C5"/>
    <mergeCell ref="D5:F5"/>
  </mergeCells>
  <pageMargins left="0.7" right="0.7" top="0.75" bottom="0.75" header="0.3" footer="0.3"/>
  <drawing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67"/>
  <sheetViews>
    <sheetView workbookViewId="0">
      <selection activeCell="D7" sqref="D7:E34"/>
    </sheetView>
  </sheetViews>
  <sheetFormatPr baseColWidth="10" defaultRowHeight="15" x14ac:dyDescent="0.25"/>
  <cols>
    <col min="1" max="1" width="21.28515625" bestFit="1" customWidth="1"/>
    <col min="2" max="4" width="11.5703125" bestFit="1" customWidth="1"/>
    <col min="6" max="6" width="8" bestFit="1" customWidth="1"/>
    <col min="7" max="7" width="11.5703125" bestFit="1" customWidth="1"/>
  </cols>
  <sheetData>
    <row r="1" spans="1:12" s="2" customFormat="1" ht="22.5" customHeight="1" x14ac:dyDescent="0.35">
      <c r="F1" s="3" t="s">
        <v>95</v>
      </c>
    </row>
    <row r="2" spans="1:12" s="2" customFormat="1" ht="21" x14ac:dyDescent="0.35"/>
    <row r="5" spans="1:12" x14ac:dyDescent="0.25">
      <c r="A5" s="51" t="s">
        <v>73</v>
      </c>
      <c r="B5" s="49" t="str">
        <f>'Resumen general'!D6</f>
        <v>Mes Julio</v>
      </c>
      <c r="C5" s="50"/>
      <c r="D5" s="49" t="s">
        <v>40</v>
      </c>
      <c r="E5" s="50"/>
      <c r="F5" s="50"/>
      <c r="L5" s="39">
        <f>'Resumen general'!I4</f>
        <v>40805</v>
      </c>
    </row>
    <row r="6" spans="1:12" x14ac:dyDescent="0.25">
      <c r="A6" s="52"/>
      <c r="B6" s="7">
        <f>'Resumen general'!D7</f>
        <v>2010</v>
      </c>
      <c r="C6" s="7">
        <f>'Resumen general'!E7</f>
        <v>2011</v>
      </c>
      <c r="D6" s="7">
        <f>'Resumen general'!F7</f>
        <v>2010</v>
      </c>
      <c r="E6" s="7">
        <f>'Resumen general'!G7</f>
        <v>2011</v>
      </c>
      <c r="F6" s="7" t="s">
        <v>43</v>
      </c>
    </row>
    <row r="7" spans="1:12" x14ac:dyDescent="0.25">
      <c r="A7" s="8" t="s">
        <v>44</v>
      </c>
      <c r="B7" s="9">
        <v>641</v>
      </c>
      <c r="C7" s="9">
        <v>420</v>
      </c>
      <c r="D7" s="9">
        <v>3218</v>
      </c>
      <c r="E7" s="9">
        <v>2837</v>
      </c>
      <c r="F7" s="10">
        <f>((E7*100)/D7)-100</f>
        <v>-11.839651957737729</v>
      </c>
      <c r="G7" s="1"/>
      <c r="H7" s="1"/>
      <c r="I7" s="1"/>
    </row>
    <row r="8" spans="1:12" x14ac:dyDescent="0.25">
      <c r="A8" s="11" t="s">
        <v>45</v>
      </c>
      <c r="B8" s="12">
        <v>2182</v>
      </c>
      <c r="C8" s="12">
        <v>4101</v>
      </c>
      <c r="D8" s="12">
        <v>12343</v>
      </c>
      <c r="E8" s="12">
        <v>23232</v>
      </c>
      <c r="F8" s="13">
        <f t="shared" ref="F8:F35" si="0">((E8*100)/D8)-100</f>
        <v>88.220043749493641</v>
      </c>
      <c r="G8" s="1"/>
      <c r="H8" s="1"/>
      <c r="I8" s="1"/>
    </row>
    <row r="9" spans="1:12" x14ac:dyDescent="0.25">
      <c r="A9" s="8" t="s">
        <v>46</v>
      </c>
      <c r="B9" s="9">
        <v>0</v>
      </c>
      <c r="C9" s="9">
        <v>0</v>
      </c>
      <c r="D9" s="9">
        <v>118</v>
      </c>
      <c r="E9" s="9">
        <v>94</v>
      </c>
      <c r="F9" s="10">
        <f t="shared" si="0"/>
        <v>-20.33898305084746</v>
      </c>
      <c r="G9" s="1"/>
      <c r="H9" s="1"/>
      <c r="I9" s="1"/>
    </row>
    <row r="10" spans="1:12" x14ac:dyDescent="0.25">
      <c r="A10" s="11" t="s">
        <v>47</v>
      </c>
      <c r="B10" s="12">
        <v>0</v>
      </c>
      <c r="C10" s="12">
        <v>0</v>
      </c>
      <c r="D10" s="12">
        <v>0</v>
      </c>
      <c r="E10" s="12">
        <v>4</v>
      </c>
      <c r="F10" s="17" t="e">
        <f t="shared" si="0"/>
        <v>#DIV/0!</v>
      </c>
      <c r="G10" s="1"/>
      <c r="H10" s="1"/>
      <c r="I10" s="1"/>
    </row>
    <row r="11" spans="1:12" x14ac:dyDescent="0.25">
      <c r="A11" s="8" t="s">
        <v>48</v>
      </c>
      <c r="B11" s="9">
        <v>19832</v>
      </c>
      <c r="C11" s="9">
        <v>17320</v>
      </c>
      <c r="D11" s="9">
        <v>93499.5</v>
      </c>
      <c r="E11" s="9">
        <v>119055</v>
      </c>
      <c r="F11" s="10">
        <f t="shared" si="0"/>
        <v>27.332231723164298</v>
      </c>
      <c r="G11" s="1"/>
      <c r="H11" s="1"/>
      <c r="I11" s="1"/>
    </row>
    <row r="12" spans="1:12" x14ac:dyDescent="0.25">
      <c r="A12" s="11" t="s">
        <v>49</v>
      </c>
      <c r="B12" s="12">
        <v>3806</v>
      </c>
      <c r="C12" s="12">
        <v>4089.5</v>
      </c>
      <c r="D12" s="12">
        <v>28319</v>
      </c>
      <c r="E12" s="12">
        <v>26033</v>
      </c>
      <c r="F12" s="13">
        <f t="shared" si="0"/>
        <v>-8.0723189378155951</v>
      </c>
      <c r="G12" s="1"/>
      <c r="H12" s="1"/>
      <c r="I12" s="1"/>
    </row>
    <row r="13" spans="1:12" x14ac:dyDescent="0.25">
      <c r="A13" s="8" t="s">
        <v>50</v>
      </c>
      <c r="B13" s="9">
        <v>0</v>
      </c>
      <c r="C13" s="9">
        <v>2</v>
      </c>
      <c r="D13" s="9">
        <v>0</v>
      </c>
      <c r="E13" s="9">
        <v>8</v>
      </c>
      <c r="F13" s="10" t="e">
        <f t="shared" si="0"/>
        <v>#DIV/0!</v>
      </c>
      <c r="G13" s="1"/>
      <c r="H13" s="1"/>
      <c r="I13" s="1"/>
    </row>
    <row r="14" spans="1:12" x14ac:dyDescent="0.25">
      <c r="A14" s="11" t="s">
        <v>51</v>
      </c>
      <c r="B14" s="12">
        <v>100248</v>
      </c>
      <c r="C14" s="12">
        <v>103888</v>
      </c>
      <c r="D14" s="12">
        <v>618467.5</v>
      </c>
      <c r="E14" s="12">
        <v>689412.5</v>
      </c>
      <c r="F14" s="13">
        <f t="shared" si="0"/>
        <v>11.471095894287089</v>
      </c>
      <c r="G14" s="1"/>
      <c r="H14" s="1"/>
      <c r="I14" s="1"/>
    </row>
    <row r="15" spans="1:12" x14ac:dyDescent="0.25">
      <c r="A15" s="8" t="s">
        <v>52</v>
      </c>
      <c r="B15" s="9">
        <v>42217.25</v>
      </c>
      <c r="C15" s="9">
        <v>43880.5</v>
      </c>
      <c r="D15" s="9">
        <v>259691</v>
      </c>
      <c r="E15" s="9">
        <v>293390.75</v>
      </c>
      <c r="F15" s="10">
        <f t="shared" si="0"/>
        <v>12.976864812411677</v>
      </c>
      <c r="G15" s="1"/>
      <c r="H15" s="1"/>
      <c r="I15" s="1"/>
    </row>
    <row r="16" spans="1:12" x14ac:dyDescent="0.25">
      <c r="A16" s="11" t="s">
        <v>53</v>
      </c>
      <c r="B16" s="12">
        <v>1452</v>
      </c>
      <c r="C16" s="12">
        <v>3772</v>
      </c>
      <c r="D16" s="12">
        <v>11615</v>
      </c>
      <c r="E16" s="12">
        <v>23234</v>
      </c>
      <c r="F16" s="13">
        <f t="shared" si="0"/>
        <v>100.03443822643135</v>
      </c>
      <c r="G16" s="1"/>
      <c r="H16" s="1"/>
      <c r="I16" s="1"/>
    </row>
    <row r="17" spans="1:9" x14ac:dyDescent="0.25">
      <c r="A17" s="8" t="s">
        <v>54</v>
      </c>
      <c r="B17" s="9">
        <v>8965</v>
      </c>
      <c r="C17" s="9">
        <v>12548</v>
      </c>
      <c r="D17" s="9">
        <v>52997</v>
      </c>
      <c r="E17" s="9">
        <v>71129</v>
      </c>
      <c r="F17" s="10">
        <f t="shared" si="0"/>
        <v>34.213257354189864</v>
      </c>
      <c r="G17" s="1"/>
      <c r="H17" s="1"/>
      <c r="I17" s="1"/>
    </row>
    <row r="18" spans="1:9" x14ac:dyDescent="0.25">
      <c r="A18" s="11" t="s">
        <v>55</v>
      </c>
      <c r="B18" s="12">
        <v>122</v>
      </c>
      <c r="C18" s="12">
        <v>37</v>
      </c>
      <c r="D18" s="12">
        <v>507</v>
      </c>
      <c r="E18" s="12">
        <v>285</v>
      </c>
      <c r="F18" s="13">
        <f t="shared" si="0"/>
        <v>-43.786982248520708</v>
      </c>
      <c r="G18" s="1"/>
      <c r="H18" s="1"/>
      <c r="I18" s="1"/>
    </row>
    <row r="19" spans="1:9" x14ac:dyDescent="0.25">
      <c r="A19" s="8" t="s">
        <v>56</v>
      </c>
      <c r="B19" s="9">
        <v>50</v>
      </c>
      <c r="C19" s="9">
        <v>87</v>
      </c>
      <c r="D19" s="9">
        <v>266</v>
      </c>
      <c r="E19" s="9">
        <v>314</v>
      </c>
      <c r="F19" s="10">
        <f t="shared" si="0"/>
        <v>18.045112781954884</v>
      </c>
      <c r="G19" s="1"/>
      <c r="H19" s="1"/>
      <c r="I19" s="1"/>
    </row>
    <row r="20" spans="1:9" x14ac:dyDescent="0.25">
      <c r="A20" s="11" t="s">
        <v>57</v>
      </c>
      <c r="B20" s="12">
        <v>2359</v>
      </c>
      <c r="C20" s="12">
        <v>2102</v>
      </c>
      <c r="D20" s="12">
        <v>13358</v>
      </c>
      <c r="E20" s="12">
        <v>14655</v>
      </c>
      <c r="F20" s="13">
        <f t="shared" si="0"/>
        <v>9.7095373558915981</v>
      </c>
      <c r="G20" s="1"/>
      <c r="H20" s="1"/>
      <c r="I20" s="1"/>
    </row>
    <row r="21" spans="1:9" x14ac:dyDescent="0.25">
      <c r="A21" s="8" t="s">
        <v>58</v>
      </c>
      <c r="B21" s="9">
        <v>0</v>
      </c>
      <c r="C21" s="9">
        <v>181</v>
      </c>
      <c r="D21" s="9">
        <v>0</v>
      </c>
      <c r="E21" s="9">
        <v>205</v>
      </c>
      <c r="F21" s="10" t="e">
        <f t="shared" si="0"/>
        <v>#DIV/0!</v>
      </c>
      <c r="G21" s="1"/>
      <c r="H21" s="1"/>
      <c r="I21" s="1"/>
    </row>
    <row r="22" spans="1:9" x14ac:dyDescent="0.25">
      <c r="A22" s="11" t="s">
        <v>59</v>
      </c>
      <c r="B22" s="12">
        <v>6758</v>
      </c>
      <c r="C22" s="12">
        <v>6427</v>
      </c>
      <c r="D22" s="12">
        <v>53856</v>
      </c>
      <c r="E22" s="12">
        <v>49032</v>
      </c>
      <c r="F22" s="13">
        <f t="shared" si="0"/>
        <v>-8.9572192513368947</v>
      </c>
      <c r="G22" s="1"/>
      <c r="H22" s="1"/>
      <c r="I22" s="1"/>
    </row>
    <row r="23" spans="1:9" x14ac:dyDescent="0.25">
      <c r="A23" s="8" t="s">
        <v>60</v>
      </c>
      <c r="B23" s="9">
        <v>768</v>
      </c>
      <c r="C23" s="9">
        <v>1395</v>
      </c>
      <c r="D23" s="9">
        <v>3829</v>
      </c>
      <c r="E23" s="9">
        <v>8456</v>
      </c>
      <c r="F23" s="10">
        <f t="shared" si="0"/>
        <v>120.84095063985376</v>
      </c>
      <c r="G23" s="1"/>
      <c r="H23" s="1"/>
      <c r="I23" s="1"/>
    </row>
    <row r="24" spans="1:9" x14ac:dyDescent="0.25">
      <c r="A24" s="11" t="s">
        <v>61</v>
      </c>
      <c r="B24" s="12">
        <v>1622</v>
      </c>
      <c r="C24" s="12">
        <v>1539</v>
      </c>
      <c r="D24" s="12">
        <v>11862</v>
      </c>
      <c r="E24" s="12">
        <v>8747</v>
      </c>
      <c r="F24" s="13">
        <f t="shared" si="0"/>
        <v>-26.260327094924975</v>
      </c>
      <c r="G24" s="1"/>
      <c r="H24" s="1"/>
      <c r="I24" s="1"/>
    </row>
    <row r="25" spans="1:9" x14ac:dyDescent="0.25">
      <c r="A25" s="8" t="s">
        <v>62</v>
      </c>
      <c r="B25" s="9">
        <v>803</v>
      </c>
      <c r="C25" s="9">
        <v>1091</v>
      </c>
      <c r="D25" s="9">
        <v>5530</v>
      </c>
      <c r="E25" s="9">
        <v>5557</v>
      </c>
      <c r="F25" s="10">
        <f t="shared" si="0"/>
        <v>0.48824593128389893</v>
      </c>
      <c r="G25" s="1"/>
      <c r="H25" s="1"/>
      <c r="I25" s="1"/>
    </row>
    <row r="26" spans="1:9" x14ac:dyDescent="0.25">
      <c r="A26" s="11" t="s">
        <v>63</v>
      </c>
      <c r="B26" s="12">
        <v>118</v>
      </c>
      <c r="C26" s="12">
        <v>175</v>
      </c>
      <c r="D26" s="12">
        <v>961</v>
      </c>
      <c r="E26" s="12">
        <v>1548</v>
      </c>
      <c r="F26" s="13">
        <f t="shared" si="0"/>
        <v>61.082206035379812</v>
      </c>
      <c r="G26" s="1"/>
      <c r="H26" s="1"/>
      <c r="I26" s="1"/>
    </row>
    <row r="27" spans="1:9" x14ac:dyDescent="0.25">
      <c r="A27" s="8" t="s">
        <v>64</v>
      </c>
      <c r="B27" s="9">
        <v>0</v>
      </c>
      <c r="C27" s="9">
        <v>0</v>
      </c>
      <c r="D27" s="9">
        <v>0</v>
      </c>
      <c r="E27" s="9">
        <v>0</v>
      </c>
      <c r="F27" s="18" t="e">
        <f t="shared" si="0"/>
        <v>#DIV/0!</v>
      </c>
      <c r="G27" s="1"/>
      <c r="H27" s="1"/>
      <c r="I27" s="1"/>
    </row>
    <row r="28" spans="1:9" x14ac:dyDescent="0.25">
      <c r="A28" s="11" t="s">
        <v>65</v>
      </c>
      <c r="B28" s="12">
        <v>3538</v>
      </c>
      <c r="C28" s="12">
        <v>0</v>
      </c>
      <c r="D28" s="12">
        <v>25137</v>
      </c>
      <c r="E28" s="12">
        <v>49</v>
      </c>
      <c r="F28" s="13">
        <f t="shared" si="0"/>
        <v>-99.805068226120852</v>
      </c>
      <c r="G28" s="1"/>
      <c r="H28" s="1"/>
      <c r="I28" s="1"/>
    </row>
    <row r="29" spans="1:9" x14ac:dyDescent="0.25">
      <c r="A29" s="8" t="s">
        <v>66</v>
      </c>
      <c r="B29" s="9">
        <v>190</v>
      </c>
      <c r="C29" s="9">
        <v>166</v>
      </c>
      <c r="D29" s="9">
        <v>771</v>
      </c>
      <c r="E29" s="9">
        <v>1150</v>
      </c>
      <c r="F29" s="10">
        <f t="shared" si="0"/>
        <v>49.156939040207533</v>
      </c>
      <c r="G29" s="1"/>
      <c r="H29" s="1"/>
      <c r="I29" s="1"/>
    </row>
    <row r="30" spans="1:9" x14ac:dyDescent="0.25">
      <c r="A30" s="11" t="s">
        <v>67</v>
      </c>
      <c r="B30" s="12">
        <v>1890</v>
      </c>
      <c r="C30" s="12">
        <v>1739</v>
      </c>
      <c r="D30" s="12">
        <v>13847</v>
      </c>
      <c r="E30" s="12">
        <v>13605</v>
      </c>
      <c r="F30" s="13">
        <f t="shared" si="0"/>
        <v>-1.7476709756626008</v>
      </c>
      <c r="G30" s="1"/>
      <c r="H30" s="1"/>
      <c r="I30" s="1"/>
    </row>
    <row r="31" spans="1:9" x14ac:dyDescent="0.25">
      <c r="A31" s="8" t="s">
        <v>68</v>
      </c>
      <c r="B31" s="9">
        <v>5182</v>
      </c>
      <c r="C31" s="9">
        <v>5766</v>
      </c>
      <c r="D31" s="9">
        <v>33815</v>
      </c>
      <c r="E31" s="9">
        <v>32782</v>
      </c>
      <c r="F31" s="10">
        <f t="shared" si="0"/>
        <v>-3.0548573118438611</v>
      </c>
      <c r="G31" s="1"/>
      <c r="H31" s="1"/>
      <c r="I31" s="1"/>
    </row>
    <row r="32" spans="1:9" x14ac:dyDescent="0.25">
      <c r="A32" s="11" t="s">
        <v>69</v>
      </c>
      <c r="B32" s="12">
        <v>165840</v>
      </c>
      <c r="C32" s="12">
        <v>156848</v>
      </c>
      <c r="D32" s="12">
        <v>1113946</v>
      </c>
      <c r="E32" s="12">
        <v>1166705</v>
      </c>
      <c r="F32" s="13">
        <f t="shared" si="0"/>
        <v>4.7362259930014545</v>
      </c>
      <c r="G32" s="1"/>
      <c r="H32" s="1"/>
      <c r="I32" s="1"/>
    </row>
    <row r="33" spans="1:9" x14ac:dyDescent="0.25">
      <c r="A33" s="8" t="s">
        <v>70</v>
      </c>
      <c r="B33" s="9">
        <v>16599.5</v>
      </c>
      <c r="C33" s="9">
        <v>15059</v>
      </c>
      <c r="D33" s="9">
        <v>93307</v>
      </c>
      <c r="E33" s="9">
        <v>107124.5</v>
      </c>
      <c r="F33" s="10">
        <f t="shared" si="0"/>
        <v>14.808642438402259</v>
      </c>
      <c r="G33" s="1"/>
      <c r="H33" s="1"/>
      <c r="I33" s="1"/>
    </row>
    <row r="34" spans="1:9" x14ac:dyDescent="0.25">
      <c r="A34" s="11" t="s">
        <v>71</v>
      </c>
      <c r="B34" s="12">
        <v>0</v>
      </c>
      <c r="C34" s="12">
        <v>1</v>
      </c>
      <c r="D34" s="12">
        <v>555</v>
      </c>
      <c r="E34" s="12">
        <v>1</v>
      </c>
      <c r="F34" s="13">
        <f t="shared" si="0"/>
        <v>-99.819819819819813</v>
      </c>
      <c r="G34" s="1"/>
      <c r="H34" s="1"/>
      <c r="I34" s="1"/>
    </row>
    <row r="35" spans="1:9" x14ac:dyDescent="0.25">
      <c r="A35" s="14" t="s">
        <v>72</v>
      </c>
      <c r="B35" s="15">
        <f>SUM(B7:B34)</f>
        <v>385182.75</v>
      </c>
      <c r="C35" s="15">
        <f t="shared" ref="C35:E35" si="1">SUM(C7:C34)</f>
        <v>382634</v>
      </c>
      <c r="D35" s="15">
        <f t="shared" si="1"/>
        <v>2451815</v>
      </c>
      <c r="E35" s="15">
        <f t="shared" si="1"/>
        <v>2658644.75</v>
      </c>
      <c r="F35" s="16">
        <f t="shared" si="0"/>
        <v>8.435781247769512</v>
      </c>
      <c r="G35" s="1"/>
      <c r="H35" s="1"/>
      <c r="I35" s="1"/>
    </row>
    <row r="37" spans="1:9" x14ac:dyDescent="0.25">
      <c r="A37" s="42"/>
      <c r="B37" s="42">
        <f>E6</f>
        <v>2011</v>
      </c>
      <c r="C37" s="42">
        <f>D6</f>
        <v>2010</v>
      </c>
      <c r="D37" s="42"/>
      <c r="E37" s="42"/>
      <c r="F37" s="42">
        <f>B37</f>
        <v>2011</v>
      </c>
      <c r="G37" s="42">
        <f>C37</f>
        <v>2010</v>
      </c>
    </row>
    <row r="38" spans="1:9" x14ac:dyDescent="0.25">
      <c r="A38" s="42" t="str">
        <f>A7</f>
        <v>A CORUÑA</v>
      </c>
      <c r="B38" s="41">
        <f>E7</f>
        <v>2837</v>
      </c>
      <c r="C38" s="41">
        <f>D7</f>
        <v>3218</v>
      </c>
      <c r="D38" s="41">
        <f>_xlfn.RANK.EQ(B38,$B$38:$B$65)+COUNTIF($B$38:$B$65,B38)-1</f>
        <v>17</v>
      </c>
      <c r="E38" s="42" t="str">
        <f t="shared" ref="E38:E65" si="2">INDEX($A$38:$B$65,MATCH(ROW()-37,$D$38:$D$65,0),1)</f>
        <v>VALENCIA</v>
      </c>
      <c r="F38" s="42">
        <f>LOOKUP(E38,$A$38:$A$65,$B$38:$B$65)</f>
        <v>1166705</v>
      </c>
      <c r="G38" s="42">
        <f>LOOKUP(E38,$A$38:$A$65,$C$38:$C$65)</f>
        <v>1113946</v>
      </c>
    </row>
    <row r="39" spans="1:9" x14ac:dyDescent="0.25">
      <c r="A39" s="42" t="str">
        <f t="shared" ref="A39:A65" si="3">A8</f>
        <v>ALICANTE</v>
      </c>
      <c r="B39" s="41">
        <f t="shared" ref="B39:B65" si="4">E8</f>
        <v>23232</v>
      </c>
      <c r="C39" s="41">
        <f t="shared" ref="C39:C65" si="5">D8</f>
        <v>12343</v>
      </c>
      <c r="D39" s="41">
        <f t="shared" ref="D39:D65" si="6">_xlfn.RANK.EQ(B39,$B$38:$B$65)+COUNTIF($B$38:$B$65,B39)-1</f>
        <v>11</v>
      </c>
      <c r="E39" s="42" t="str">
        <f t="shared" si="2"/>
        <v>BARCELONA</v>
      </c>
      <c r="F39" s="42">
        <f t="shared" ref="F39:F65" si="7">LOOKUP(E39,$A$38:$A$65,$B$38:$B$65)</f>
        <v>689412.5</v>
      </c>
      <c r="G39" s="42">
        <f t="shared" ref="G39:G65" si="8">LOOKUP(E39,$A$38:$A$65,$C$38:$C$65)</f>
        <v>618467.5</v>
      </c>
    </row>
    <row r="40" spans="1:9" x14ac:dyDescent="0.25">
      <c r="A40" s="42" t="str">
        <f t="shared" si="3"/>
        <v>ALMERIA</v>
      </c>
      <c r="B40" s="41">
        <f t="shared" si="4"/>
        <v>94</v>
      </c>
      <c r="C40" s="41">
        <f t="shared" si="5"/>
        <v>118</v>
      </c>
      <c r="D40" s="41">
        <f t="shared" si="6"/>
        <v>23</v>
      </c>
      <c r="E40" s="42" t="str">
        <f t="shared" si="2"/>
        <v>BILBAO</v>
      </c>
      <c r="F40" s="42">
        <f t="shared" si="7"/>
        <v>293390.75</v>
      </c>
      <c r="G40" s="42">
        <f t="shared" si="8"/>
        <v>259691</v>
      </c>
    </row>
    <row r="41" spans="1:9" x14ac:dyDescent="0.25">
      <c r="A41" s="42" t="str">
        <f t="shared" si="3"/>
        <v>AVILES</v>
      </c>
      <c r="B41" s="41">
        <f t="shared" si="4"/>
        <v>4</v>
      </c>
      <c r="C41" s="41">
        <f t="shared" si="5"/>
        <v>0</v>
      </c>
      <c r="D41" s="41">
        <f t="shared" si="6"/>
        <v>26</v>
      </c>
      <c r="E41" s="42" t="str">
        <f t="shared" si="2"/>
        <v>BAHIA DE ALGECIRAS</v>
      </c>
      <c r="F41" s="42">
        <f t="shared" si="7"/>
        <v>119055</v>
      </c>
      <c r="G41" s="42">
        <f t="shared" si="8"/>
        <v>93499.5</v>
      </c>
    </row>
    <row r="42" spans="1:9" x14ac:dyDescent="0.25">
      <c r="A42" s="42" t="str">
        <f t="shared" si="3"/>
        <v>BAHIA DE ALGECIRAS</v>
      </c>
      <c r="B42" s="41">
        <f t="shared" si="4"/>
        <v>119055</v>
      </c>
      <c r="C42" s="41">
        <f t="shared" si="5"/>
        <v>93499.5</v>
      </c>
      <c r="D42" s="41">
        <f t="shared" si="6"/>
        <v>4</v>
      </c>
      <c r="E42" s="42" t="str">
        <f t="shared" si="2"/>
        <v>VIGO</v>
      </c>
      <c r="F42" s="42">
        <f t="shared" si="7"/>
        <v>107124.5</v>
      </c>
      <c r="G42" s="42">
        <f t="shared" si="8"/>
        <v>93307</v>
      </c>
    </row>
    <row r="43" spans="1:9" x14ac:dyDescent="0.25">
      <c r="A43" s="42" t="str">
        <f t="shared" si="3"/>
        <v>BAHIA DE CADIZ</v>
      </c>
      <c r="B43" s="41">
        <f t="shared" si="4"/>
        <v>26033</v>
      </c>
      <c r="C43" s="41">
        <f t="shared" si="5"/>
        <v>28319</v>
      </c>
      <c r="D43" s="41">
        <f t="shared" si="6"/>
        <v>9</v>
      </c>
      <c r="E43" s="42" t="str">
        <f t="shared" si="2"/>
        <v>CASTELLON</v>
      </c>
      <c r="F43" s="42">
        <f t="shared" si="7"/>
        <v>71129</v>
      </c>
      <c r="G43" s="42">
        <f t="shared" si="8"/>
        <v>52997</v>
      </c>
    </row>
    <row r="44" spans="1:9" x14ac:dyDescent="0.25">
      <c r="A44" s="42" t="str">
        <f t="shared" si="3"/>
        <v>BALEARES</v>
      </c>
      <c r="B44" s="41">
        <f t="shared" si="4"/>
        <v>8</v>
      </c>
      <c r="C44" s="41">
        <f t="shared" si="5"/>
        <v>0</v>
      </c>
      <c r="D44" s="41">
        <f t="shared" si="6"/>
        <v>25</v>
      </c>
      <c r="E44" s="42" t="str">
        <f t="shared" si="2"/>
        <v>LAS PALMAS</v>
      </c>
      <c r="F44" s="42">
        <f t="shared" si="7"/>
        <v>49032</v>
      </c>
      <c r="G44" s="42">
        <f t="shared" si="8"/>
        <v>53856</v>
      </c>
    </row>
    <row r="45" spans="1:9" x14ac:dyDescent="0.25">
      <c r="A45" s="42" t="str">
        <f t="shared" si="3"/>
        <v>BARCELONA</v>
      </c>
      <c r="B45" s="41">
        <f t="shared" si="4"/>
        <v>689412.5</v>
      </c>
      <c r="C45" s="41">
        <f t="shared" si="5"/>
        <v>618467.5</v>
      </c>
      <c r="D45" s="41">
        <f t="shared" si="6"/>
        <v>2</v>
      </c>
      <c r="E45" s="42" t="str">
        <f t="shared" si="2"/>
        <v>TARRAGONA</v>
      </c>
      <c r="F45" s="42">
        <f t="shared" si="7"/>
        <v>32782</v>
      </c>
      <c r="G45" s="42">
        <f t="shared" si="8"/>
        <v>33815</v>
      </c>
    </row>
    <row r="46" spans="1:9" x14ac:dyDescent="0.25">
      <c r="A46" s="42" t="str">
        <f t="shared" si="3"/>
        <v>BILBAO</v>
      </c>
      <c r="B46" s="41">
        <f t="shared" si="4"/>
        <v>293390.75</v>
      </c>
      <c r="C46" s="41">
        <f t="shared" si="5"/>
        <v>259691</v>
      </c>
      <c r="D46" s="41">
        <f t="shared" si="6"/>
        <v>3</v>
      </c>
      <c r="E46" s="42" t="str">
        <f t="shared" si="2"/>
        <v>BAHIA DE CADIZ</v>
      </c>
      <c r="F46" s="42">
        <f t="shared" si="7"/>
        <v>26033</v>
      </c>
      <c r="G46" s="42">
        <f t="shared" si="8"/>
        <v>28319</v>
      </c>
    </row>
    <row r="47" spans="1:9" x14ac:dyDescent="0.25">
      <c r="A47" s="42" t="str">
        <f t="shared" si="3"/>
        <v>CARTAGENA</v>
      </c>
      <c r="B47" s="41">
        <f t="shared" si="4"/>
        <v>23234</v>
      </c>
      <c r="C47" s="41">
        <f t="shared" si="5"/>
        <v>11615</v>
      </c>
      <c r="D47" s="41">
        <f t="shared" si="6"/>
        <v>10</v>
      </c>
      <c r="E47" s="42" t="str">
        <f t="shared" si="2"/>
        <v>CARTAGENA</v>
      </c>
      <c r="F47" s="42">
        <f t="shared" si="7"/>
        <v>23234</v>
      </c>
      <c r="G47" s="42">
        <f t="shared" si="8"/>
        <v>11615</v>
      </c>
    </row>
    <row r="48" spans="1:9" x14ac:dyDescent="0.25">
      <c r="A48" s="42" t="str">
        <f t="shared" si="3"/>
        <v>CASTELLON</v>
      </c>
      <c r="B48" s="41">
        <f t="shared" si="4"/>
        <v>71129</v>
      </c>
      <c r="C48" s="41">
        <f t="shared" si="5"/>
        <v>52997</v>
      </c>
      <c r="D48" s="41">
        <f t="shared" si="6"/>
        <v>6</v>
      </c>
      <c r="E48" s="42" t="str">
        <f t="shared" si="2"/>
        <v>ALICANTE</v>
      </c>
      <c r="F48" s="42">
        <f t="shared" si="7"/>
        <v>23232</v>
      </c>
      <c r="G48" s="42">
        <f t="shared" si="8"/>
        <v>12343</v>
      </c>
    </row>
    <row r="49" spans="1:7" x14ac:dyDescent="0.25">
      <c r="A49" s="42" t="str">
        <f t="shared" si="3"/>
        <v>CEUTA</v>
      </c>
      <c r="B49" s="41">
        <f t="shared" si="4"/>
        <v>285</v>
      </c>
      <c r="C49" s="41">
        <f t="shared" si="5"/>
        <v>507</v>
      </c>
      <c r="D49" s="41">
        <f t="shared" si="6"/>
        <v>21</v>
      </c>
      <c r="E49" s="42" t="str">
        <f t="shared" si="2"/>
        <v>GIJON</v>
      </c>
      <c r="F49" s="42">
        <f t="shared" si="7"/>
        <v>14655</v>
      </c>
      <c r="G49" s="42">
        <f t="shared" si="8"/>
        <v>13358</v>
      </c>
    </row>
    <row r="50" spans="1:7" x14ac:dyDescent="0.25">
      <c r="A50" s="42" t="str">
        <f t="shared" si="3"/>
        <v>FERROL-SAN CIBRAO</v>
      </c>
      <c r="B50" s="41">
        <f t="shared" si="4"/>
        <v>314</v>
      </c>
      <c r="C50" s="41">
        <f t="shared" si="5"/>
        <v>266</v>
      </c>
      <c r="D50" s="41">
        <f t="shared" si="6"/>
        <v>20</v>
      </c>
      <c r="E50" s="42" t="str">
        <f t="shared" si="2"/>
        <v>SEVILLA</v>
      </c>
      <c r="F50" s="42">
        <f t="shared" si="7"/>
        <v>13605</v>
      </c>
      <c r="G50" s="42">
        <f t="shared" si="8"/>
        <v>13847</v>
      </c>
    </row>
    <row r="51" spans="1:7" x14ac:dyDescent="0.25">
      <c r="A51" s="42" t="str">
        <f t="shared" si="3"/>
        <v>GIJON</v>
      </c>
      <c r="B51" s="41">
        <f t="shared" si="4"/>
        <v>14655</v>
      </c>
      <c r="C51" s="41">
        <f t="shared" si="5"/>
        <v>13358</v>
      </c>
      <c r="D51" s="41">
        <f t="shared" si="6"/>
        <v>12</v>
      </c>
      <c r="E51" s="42" t="str">
        <f t="shared" si="2"/>
        <v>MARIN Y RIA DE PONTEVEDRA</v>
      </c>
      <c r="F51" s="42">
        <f t="shared" si="7"/>
        <v>8747</v>
      </c>
      <c r="G51" s="42">
        <f t="shared" si="8"/>
        <v>11862</v>
      </c>
    </row>
    <row r="52" spans="1:7" x14ac:dyDescent="0.25">
      <c r="A52" s="42" t="str">
        <f t="shared" si="3"/>
        <v>HUELVA</v>
      </c>
      <c r="B52" s="41">
        <f t="shared" si="4"/>
        <v>205</v>
      </c>
      <c r="C52" s="41">
        <f t="shared" si="5"/>
        <v>0</v>
      </c>
      <c r="D52" s="41">
        <f t="shared" si="6"/>
        <v>22</v>
      </c>
      <c r="E52" s="42" t="str">
        <f t="shared" si="2"/>
        <v>MALAGA</v>
      </c>
      <c r="F52" s="42">
        <f t="shared" si="7"/>
        <v>8456</v>
      </c>
      <c r="G52" s="42">
        <f t="shared" si="8"/>
        <v>3829</v>
      </c>
    </row>
    <row r="53" spans="1:7" x14ac:dyDescent="0.25">
      <c r="A53" s="42" t="str">
        <f t="shared" si="3"/>
        <v>LAS PALMAS</v>
      </c>
      <c r="B53" s="41">
        <f t="shared" si="4"/>
        <v>49032</v>
      </c>
      <c r="C53" s="41">
        <f t="shared" si="5"/>
        <v>53856</v>
      </c>
      <c r="D53" s="41">
        <f t="shared" si="6"/>
        <v>7</v>
      </c>
      <c r="E53" s="42" t="str">
        <f t="shared" si="2"/>
        <v>MELILLA</v>
      </c>
      <c r="F53" s="42">
        <f t="shared" si="7"/>
        <v>5557</v>
      </c>
      <c r="G53" s="42">
        <f t="shared" si="8"/>
        <v>5530</v>
      </c>
    </row>
    <row r="54" spans="1:7" x14ac:dyDescent="0.25">
      <c r="A54" s="42" t="str">
        <f t="shared" si="3"/>
        <v>MALAGA</v>
      </c>
      <c r="B54" s="41">
        <f t="shared" si="4"/>
        <v>8456</v>
      </c>
      <c r="C54" s="41">
        <f t="shared" si="5"/>
        <v>3829</v>
      </c>
      <c r="D54" s="41">
        <f t="shared" si="6"/>
        <v>15</v>
      </c>
      <c r="E54" s="42" t="str">
        <f t="shared" si="2"/>
        <v>A CORUÑA</v>
      </c>
      <c r="F54" s="42">
        <f t="shared" si="7"/>
        <v>2837</v>
      </c>
      <c r="G54" s="42">
        <f t="shared" si="8"/>
        <v>3218</v>
      </c>
    </row>
    <row r="55" spans="1:7" x14ac:dyDescent="0.25">
      <c r="A55" s="42" t="str">
        <f t="shared" si="3"/>
        <v>MARIN Y RIA DE PONTEVEDRA</v>
      </c>
      <c r="B55" s="41">
        <f t="shared" si="4"/>
        <v>8747</v>
      </c>
      <c r="C55" s="41">
        <f t="shared" si="5"/>
        <v>11862</v>
      </c>
      <c r="D55" s="41">
        <f t="shared" si="6"/>
        <v>14</v>
      </c>
      <c r="E55" s="42" t="str">
        <f t="shared" si="2"/>
        <v>MOTRIL</v>
      </c>
      <c r="F55" s="42">
        <f t="shared" si="7"/>
        <v>1548</v>
      </c>
      <c r="G55" s="42">
        <f t="shared" si="8"/>
        <v>961</v>
      </c>
    </row>
    <row r="56" spans="1:7" x14ac:dyDescent="0.25">
      <c r="A56" s="42" t="str">
        <f t="shared" si="3"/>
        <v>MELILLA</v>
      </c>
      <c r="B56" s="41">
        <f t="shared" si="4"/>
        <v>5557</v>
      </c>
      <c r="C56" s="41">
        <f t="shared" si="5"/>
        <v>5530</v>
      </c>
      <c r="D56" s="41">
        <f t="shared" si="6"/>
        <v>16</v>
      </c>
      <c r="E56" s="42" t="str">
        <f t="shared" si="2"/>
        <v>SANTANDER</v>
      </c>
      <c r="F56" s="42">
        <f t="shared" si="7"/>
        <v>1150</v>
      </c>
      <c r="G56" s="42">
        <f t="shared" si="8"/>
        <v>771</v>
      </c>
    </row>
    <row r="57" spans="1:7" x14ac:dyDescent="0.25">
      <c r="A57" s="42" t="str">
        <f t="shared" si="3"/>
        <v>MOTRIL</v>
      </c>
      <c r="B57" s="41">
        <f t="shared" si="4"/>
        <v>1548</v>
      </c>
      <c r="C57" s="41">
        <f t="shared" si="5"/>
        <v>961</v>
      </c>
      <c r="D57" s="41">
        <f t="shared" si="6"/>
        <v>18</v>
      </c>
      <c r="E57" s="42" t="str">
        <f t="shared" si="2"/>
        <v>FERROL-SAN CIBRAO</v>
      </c>
      <c r="F57" s="42">
        <f t="shared" si="7"/>
        <v>314</v>
      </c>
      <c r="G57" s="42">
        <f t="shared" si="8"/>
        <v>266</v>
      </c>
    </row>
    <row r="58" spans="1:7" x14ac:dyDescent="0.25">
      <c r="A58" s="42" t="str">
        <f t="shared" si="3"/>
        <v>PASAIA</v>
      </c>
      <c r="B58" s="41">
        <f t="shared" si="4"/>
        <v>0</v>
      </c>
      <c r="C58" s="41">
        <f t="shared" si="5"/>
        <v>0</v>
      </c>
      <c r="D58" s="41">
        <f t="shared" si="6"/>
        <v>28</v>
      </c>
      <c r="E58" s="42" t="str">
        <f t="shared" si="2"/>
        <v>CEUTA</v>
      </c>
      <c r="F58" s="42">
        <f t="shared" si="7"/>
        <v>285</v>
      </c>
      <c r="G58" s="42">
        <f t="shared" si="8"/>
        <v>507</v>
      </c>
    </row>
    <row r="59" spans="1:7" x14ac:dyDescent="0.25">
      <c r="A59" s="42" t="str">
        <f t="shared" si="3"/>
        <v>SANTA CRUZ DE TENERIFE</v>
      </c>
      <c r="B59" s="41">
        <f t="shared" si="4"/>
        <v>49</v>
      </c>
      <c r="C59" s="41">
        <f t="shared" si="5"/>
        <v>25137</v>
      </c>
      <c r="D59" s="41">
        <f t="shared" si="6"/>
        <v>24</v>
      </c>
      <c r="E59" s="42" t="str">
        <f t="shared" si="2"/>
        <v>HUELVA</v>
      </c>
      <c r="F59" s="42">
        <f t="shared" si="7"/>
        <v>205</v>
      </c>
      <c r="G59" s="42">
        <f t="shared" si="8"/>
        <v>0</v>
      </c>
    </row>
    <row r="60" spans="1:7" x14ac:dyDescent="0.25">
      <c r="A60" s="42" t="str">
        <f t="shared" si="3"/>
        <v>SANTANDER</v>
      </c>
      <c r="B60" s="41">
        <f t="shared" si="4"/>
        <v>1150</v>
      </c>
      <c r="C60" s="41">
        <f t="shared" si="5"/>
        <v>771</v>
      </c>
      <c r="D60" s="41">
        <f t="shared" si="6"/>
        <v>19</v>
      </c>
      <c r="E60" s="42" t="str">
        <f t="shared" si="2"/>
        <v>ALMERIA</v>
      </c>
      <c r="F60" s="42">
        <f t="shared" si="7"/>
        <v>94</v>
      </c>
      <c r="G60" s="42">
        <f t="shared" si="8"/>
        <v>118</v>
      </c>
    </row>
    <row r="61" spans="1:7" x14ac:dyDescent="0.25">
      <c r="A61" s="42" t="str">
        <f t="shared" si="3"/>
        <v>SEVILLA</v>
      </c>
      <c r="B61" s="41">
        <f t="shared" si="4"/>
        <v>13605</v>
      </c>
      <c r="C61" s="41">
        <f t="shared" si="5"/>
        <v>13847</v>
      </c>
      <c r="D61" s="41">
        <f t="shared" si="6"/>
        <v>13</v>
      </c>
      <c r="E61" s="42" t="str">
        <f t="shared" si="2"/>
        <v>SANTA CRUZ DE TENERIFE</v>
      </c>
      <c r="F61" s="42">
        <f t="shared" si="7"/>
        <v>49</v>
      </c>
      <c r="G61" s="42">
        <f t="shared" si="8"/>
        <v>25137</v>
      </c>
    </row>
    <row r="62" spans="1:7" x14ac:dyDescent="0.25">
      <c r="A62" s="42" t="str">
        <f t="shared" si="3"/>
        <v>TARRAGONA</v>
      </c>
      <c r="B62" s="41">
        <f t="shared" si="4"/>
        <v>32782</v>
      </c>
      <c r="C62" s="41">
        <f t="shared" si="5"/>
        <v>33815</v>
      </c>
      <c r="D62" s="41">
        <f t="shared" si="6"/>
        <v>8</v>
      </c>
      <c r="E62" s="42" t="str">
        <f t="shared" si="2"/>
        <v>BALEARES</v>
      </c>
      <c r="F62" s="42">
        <f t="shared" si="7"/>
        <v>8</v>
      </c>
      <c r="G62" s="42">
        <f t="shared" si="8"/>
        <v>0</v>
      </c>
    </row>
    <row r="63" spans="1:7" x14ac:dyDescent="0.25">
      <c r="A63" s="42" t="str">
        <f t="shared" si="3"/>
        <v>VALENCIA</v>
      </c>
      <c r="B63" s="41">
        <f t="shared" si="4"/>
        <v>1166705</v>
      </c>
      <c r="C63" s="41">
        <f t="shared" si="5"/>
        <v>1113946</v>
      </c>
      <c r="D63" s="41">
        <f t="shared" si="6"/>
        <v>1</v>
      </c>
      <c r="E63" s="42" t="str">
        <f t="shared" si="2"/>
        <v>AVILES</v>
      </c>
      <c r="F63" s="42">
        <f t="shared" si="7"/>
        <v>4</v>
      </c>
      <c r="G63" s="42">
        <f t="shared" si="8"/>
        <v>0</v>
      </c>
    </row>
    <row r="64" spans="1:7" x14ac:dyDescent="0.25">
      <c r="A64" s="42" t="str">
        <f t="shared" si="3"/>
        <v>VIGO</v>
      </c>
      <c r="B64" s="41">
        <f t="shared" si="4"/>
        <v>107124.5</v>
      </c>
      <c r="C64" s="41">
        <f t="shared" si="5"/>
        <v>93307</v>
      </c>
      <c r="D64" s="41">
        <f t="shared" si="6"/>
        <v>5</v>
      </c>
      <c r="E64" s="42" t="str">
        <f t="shared" si="2"/>
        <v>VILAGARCIA</v>
      </c>
      <c r="F64" s="42">
        <f t="shared" si="7"/>
        <v>1</v>
      </c>
      <c r="G64" s="42">
        <f t="shared" si="8"/>
        <v>555</v>
      </c>
    </row>
    <row r="65" spans="1:7" x14ac:dyDescent="0.25">
      <c r="A65" s="42" t="str">
        <f t="shared" si="3"/>
        <v>VILAGARCIA</v>
      </c>
      <c r="B65" s="41">
        <f t="shared" si="4"/>
        <v>1</v>
      </c>
      <c r="C65" s="41">
        <f t="shared" si="5"/>
        <v>555</v>
      </c>
      <c r="D65" s="41">
        <f t="shared" si="6"/>
        <v>27</v>
      </c>
      <c r="E65" s="42" t="str">
        <f t="shared" si="2"/>
        <v>PASAIA</v>
      </c>
      <c r="F65" s="42">
        <f t="shared" si="7"/>
        <v>0</v>
      </c>
      <c r="G65" s="42">
        <f t="shared" si="8"/>
        <v>0</v>
      </c>
    </row>
    <row r="67" spans="1:7" x14ac:dyDescent="0.25">
      <c r="A67" s="4"/>
      <c r="B67" s="5"/>
      <c r="C67" s="5"/>
      <c r="D67" s="5"/>
      <c r="E67" s="5"/>
      <c r="F67" s="6"/>
    </row>
  </sheetData>
  <mergeCells count="3">
    <mergeCell ref="A5:A6"/>
    <mergeCell ref="B5:C5"/>
    <mergeCell ref="D5:F5"/>
  </mergeCells>
  <pageMargins left="0.7" right="0.7" top="0.75" bottom="0.75" header="0.3" footer="0.3"/>
  <drawing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67"/>
  <sheetViews>
    <sheetView workbookViewId="0">
      <selection activeCell="D7" sqref="D7:E34"/>
    </sheetView>
  </sheetViews>
  <sheetFormatPr baseColWidth="10" defaultRowHeight="15" x14ac:dyDescent="0.25"/>
  <cols>
    <col min="1" max="1" width="21.28515625" bestFit="1" customWidth="1"/>
    <col min="2" max="5" width="11.5703125" bestFit="1" customWidth="1"/>
    <col min="6" max="6" width="8" bestFit="1" customWidth="1"/>
    <col min="7" max="7" width="11.5703125" bestFit="1" customWidth="1"/>
  </cols>
  <sheetData>
    <row r="1" spans="1:12" s="2" customFormat="1" ht="22.5" customHeight="1" x14ac:dyDescent="0.35">
      <c r="F1" s="3" t="s">
        <v>96</v>
      </c>
    </row>
    <row r="2" spans="1:12" s="2" customFormat="1" ht="21" x14ac:dyDescent="0.35">
      <c r="F2" s="3"/>
    </row>
    <row r="5" spans="1:12" x14ac:dyDescent="0.25">
      <c r="A5" s="51" t="s">
        <v>73</v>
      </c>
      <c r="B5" s="49" t="str">
        <f>'Resumen general'!D6</f>
        <v>Mes Julio</v>
      </c>
      <c r="C5" s="50"/>
      <c r="D5" s="49" t="s">
        <v>40</v>
      </c>
      <c r="E5" s="50"/>
      <c r="F5" s="50"/>
      <c r="L5" s="39">
        <f>'Resumen general'!I4</f>
        <v>40805</v>
      </c>
    </row>
    <row r="6" spans="1:12" x14ac:dyDescent="0.25">
      <c r="A6" s="52"/>
      <c r="B6" s="7">
        <f>'Resumen general'!D7</f>
        <v>2010</v>
      </c>
      <c r="C6" s="7">
        <f>'Resumen general'!E7</f>
        <v>2011</v>
      </c>
      <c r="D6" s="7">
        <f>'Resumen general'!F7</f>
        <v>2010</v>
      </c>
      <c r="E6" s="7">
        <f>'Resumen general'!G7</f>
        <v>2011</v>
      </c>
      <c r="F6" s="7" t="s">
        <v>43</v>
      </c>
    </row>
    <row r="7" spans="1:12" x14ac:dyDescent="0.25">
      <c r="A7" s="8" t="s">
        <v>44</v>
      </c>
      <c r="B7" s="9">
        <v>641</v>
      </c>
      <c r="C7" s="9">
        <v>436</v>
      </c>
      <c r="D7" s="9">
        <v>3255</v>
      </c>
      <c r="E7" s="9">
        <v>2936</v>
      </c>
      <c r="F7" s="10">
        <f>((E7*100)/D7)-100</f>
        <v>-9.8003072196620593</v>
      </c>
      <c r="G7" s="1"/>
      <c r="H7" s="1"/>
      <c r="I7" s="1"/>
    </row>
    <row r="8" spans="1:12" x14ac:dyDescent="0.25">
      <c r="A8" s="11" t="s">
        <v>45</v>
      </c>
      <c r="B8" s="12">
        <v>14481</v>
      </c>
      <c r="C8" s="12">
        <v>14510</v>
      </c>
      <c r="D8" s="12">
        <v>87632</v>
      </c>
      <c r="E8" s="12">
        <v>89103</v>
      </c>
      <c r="F8" s="13">
        <f t="shared" ref="F8:F35" si="0">((E8*100)/D8)-100</f>
        <v>1.678610553222569</v>
      </c>
      <c r="G8" s="1"/>
      <c r="H8" s="1"/>
      <c r="I8" s="1"/>
    </row>
    <row r="9" spans="1:12" x14ac:dyDescent="0.25">
      <c r="A9" s="8" t="s">
        <v>46</v>
      </c>
      <c r="B9" s="9">
        <v>85</v>
      </c>
      <c r="C9" s="9">
        <v>278</v>
      </c>
      <c r="D9" s="9">
        <v>1402</v>
      </c>
      <c r="E9" s="9">
        <v>1944</v>
      </c>
      <c r="F9" s="10">
        <f t="shared" si="0"/>
        <v>38.659058487874461</v>
      </c>
      <c r="G9" s="1"/>
      <c r="H9" s="1"/>
      <c r="I9" s="1"/>
    </row>
    <row r="10" spans="1:12" x14ac:dyDescent="0.25">
      <c r="A10" s="11" t="s">
        <v>47</v>
      </c>
      <c r="B10" s="12">
        <v>0</v>
      </c>
      <c r="C10" s="12">
        <v>0</v>
      </c>
      <c r="D10" s="12">
        <v>0</v>
      </c>
      <c r="E10" s="12">
        <v>4</v>
      </c>
      <c r="F10" s="17" t="e">
        <f t="shared" si="0"/>
        <v>#DIV/0!</v>
      </c>
      <c r="G10" s="1"/>
      <c r="H10" s="1"/>
      <c r="I10" s="1"/>
    </row>
    <row r="11" spans="1:12" x14ac:dyDescent="0.25">
      <c r="A11" s="8" t="s">
        <v>48</v>
      </c>
      <c r="B11" s="9">
        <v>20714</v>
      </c>
      <c r="C11" s="9">
        <v>18933</v>
      </c>
      <c r="D11" s="9">
        <v>98223.51</v>
      </c>
      <c r="E11" s="9">
        <v>129617</v>
      </c>
      <c r="F11" s="10">
        <f t="shared" si="0"/>
        <v>31.961278923956201</v>
      </c>
      <c r="G11" s="1"/>
      <c r="H11" s="1"/>
      <c r="I11" s="1"/>
    </row>
    <row r="12" spans="1:12" x14ac:dyDescent="0.25">
      <c r="A12" s="11" t="s">
        <v>49</v>
      </c>
      <c r="B12" s="12">
        <v>9268</v>
      </c>
      <c r="C12" s="12">
        <v>7324.5</v>
      </c>
      <c r="D12" s="12">
        <v>68220.5</v>
      </c>
      <c r="E12" s="12">
        <v>48471.5</v>
      </c>
      <c r="F12" s="13">
        <f t="shared" si="0"/>
        <v>-28.948776394192365</v>
      </c>
      <c r="G12" s="1"/>
      <c r="H12" s="1"/>
      <c r="I12" s="1"/>
    </row>
    <row r="13" spans="1:12" x14ac:dyDescent="0.25">
      <c r="A13" s="8" t="s">
        <v>50</v>
      </c>
      <c r="B13" s="9">
        <v>7568</v>
      </c>
      <c r="C13" s="9">
        <v>6997</v>
      </c>
      <c r="D13" s="9">
        <v>49283</v>
      </c>
      <c r="E13" s="9">
        <v>42805</v>
      </c>
      <c r="F13" s="10">
        <f t="shared" si="0"/>
        <v>-13.144492015502308</v>
      </c>
      <c r="G13" s="1"/>
      <c r="H13" s="1"/>
      <c r="I13" s="1"/>
    </row>
    <row r="14" spans="1:12" x14ac:dyDescent="0.25">
      <c r="A14" s="11" t="s">
        <v>51</v>
      </c>
      <c r="B14" s="12">
        <v>117993</v>
      </c>
      <c r="C14" s="12">
        <v>121978.5</v>
      </c>
      <c r="D14" s="12">
        <v>732342</v>
      </c>
      <c r="E14" s="12">
        <v>801475.5</v>
      </c>
      <c r="F14" s="13">
        <f t="shared" si="0"/>
        <v>9.4400566948229141</v>
      </c>
      <c r="G14" s="1"/>
      <c r="H14" s="1"/>
      <c r="I14" s="1"/>
    </row>
    <row r="15" spans="1:12" x14ac:dyDescent="0.25">
      <c r="A15" s="8" t="s">
        <v>52</v>
      </c>
      <c r="B15" s="9">
        <v>46287.25</v>
      </c>
      <c r="C15" s="9">
        <v>46995.5</v>
      </c>
      <c r="D15" s="9">
        <v>288832.25</v>
      </c>
      <c r="E15" s="9">
        <v>319248.5</v>
      </c>
      <c r="F15" s="10">
        <f t="shared" si="0"/>
        <v>10.530766560867079</v>
      </c>
      <c r="G15" s="1"/>
      <c r="H15" s="1"/>
      <c r="I15" s="1"/>
    </row>
    <row r="16" spans="1:12" x14ac:dyDescent="0.25">
      <c r="A16" s="11" t="s">
        <v>53</v>
      </c>
      <c r="B16" s="12">
        <v>6748</v>
      </c>
      <c r="C16" s="12">
        <v>6230</v>
      </c>
      <c r="D16" s="12">
        <v>37890</v>
      </c>
      <c r="E16" s="12">
        <v>40278</v>
      </c>
      <c r="F16" s="13">
        <f t="shared" si="0"/>
        <v>6.3024544734758479</v>
      </c>
      <c r="G16" s="1"/>
      <c r="H16" s="1"/>
      <c r="I16" s="1"/>
    </row>
    <row r="17" spans="1:9" x14ac:dyDescent="0.25">
      <c r="A17" s="8" t="s">
        <v>54</v>
      </c>
      <c r="B17" s="9">
        <v>9259</v>
      </c>
      <c r="C17" s="9">
        <v>13099</v>
      </c>
      <c r="D17" s="9">
        <v>54286</v>
      </c>
      <c r="E17" s="9">
        <v>73934</v>
      </c>
      <c r="F17" s="10">
        <f t="shared" si="0"/>
        <v>36.193493718454107</v>
      </c>
      <c r="G17" s="1"/>
      <c r="H17" s="1"/>
      <c r="I17" s="1"/>
    </row>
    <row r="18" spans="1:9" x14ac:dyDescent="0.25">
      <c r="A18" s="11" t="s">
        <v>55</v>
      </c>
      <c r="B18" s="12">
        <v>739</v>
      </c>
      <c r="C18" s="12">
        <v>1089</v>
      </c>
      <c r="D18" s="12">
        <v>5427</v>
      </c>
      <c r="E18" s="12">
        <v>5899</v>
      </c>
      <c r="F18" s="13">
        <f t="shared" si="0"/>
        <v>8.6972544683987536</v>
      </c>
      <c r="G18" s="1"/>
      <c r="H18" s="1"/>
      <c r="I18" s="1"/>
    </row>
    <row r="19" spans="1:9" x14ac:dyDescent="0.25">
      <c r="A19" s="8" t="s">
        <v>56</v>
      </c>
      <c r="B19" s="9">
        <v>50</v>
      </c>
      <c r="C19" s="9">
        <v>87</v>
      </c>
      <c r="D19" s="9">
        <v>266</v>
      </c>
      <c r="E19" s="9">
        <v>314</v>
      </c>
      <c r="F19" s="10">
        <f t="shared" si="0"/>
        <v>18.045112781954884</v>
      </c>
      <c r="G19" s="1"/>
      <c r="H19" s="1"/>
      <c r="I19" s="1"/>
    </row>
    <row r="20" spans="1:9" x14ac:dyDescent="0.25">
      <c r="A20" s="11" t="s">
        <v>57</v>
      </c>
      <c r="B20" s="12">
        <v>3567</v>
      </c>
      <c r="C20" s="12">
        <v>2499</v>
      </c>
      <c r="D20" s="12">
        <v>19402</v>
      </c>
      <c r="E20" s="12">
        <v>19875</v>
      </c>
      <c r="F20" s="13">
        <f t="shared" si="0"/>
        <v>2.4378930007215729</v>
      </c>
      <c r="G20" s="1"/>
      <c r="H20" s="1"/>
      <c r="I20" s="1"/>
    </row>
    <row r="21" spans="1:9" x14ac:dyDescent="0.25">
      <c r="A21" s="8" t="s">
        <v>58</v>
      </c>
      <c r="B21" s="9">
        <v>0</v>
      </c>
      <c r="C21" s="9">
        <v>181</v>
      </c>
      <c r="D21" s="9">
        <v>0</v>
      </c>
      <c r="E21" s="9">
        <v>528</v>
      </c>
      <c r="F21" s="10" t="e">
        <f t="shared" si="0"/>
        <v>#DIV/0!</v>
      </c>
      <c r="G21" s="1"/>
      <c r="H21" s="1"/>
      <c r="I21" s="1"/>
    </row>
    <row r="22" spans="1:9" x14ac:dyDescent="0.25">
      <c r="A22" s="11" t="s">
        <v>59</v>
      </c>
      <c r="B22" s="12">
        <v>34727</v>
      </c>
      <c r="C22" s="12">
        <v>34054</v>
      </c>
      <c r="D22" s="12">
        <v>254870</v>
      </c>
      <c r="E22" s="12">
        <v>248808</v>
      </c>
      <c r="F22" s="13">
        <f t="shared" si="0"/>
        <v>-2.3784674539961514</v>
      </c>
      <c r="G22" s="1"/>
      <c r="H22" s="1"/>
      <c r="I22" s="1"/>
    </row>
    <row r="23" spans="1:9" x14ac:dyDescent="0.25">
      <c r="A23" s="8" t="s">
        <v>60</v>
      </c>
      <c r="B23" s="9">
        <v>1925</v>
      </c>
      <c r="C23" s="9">
        <v>2245</v>
      </c>
      <c r="D23" s="9">
        <v>10610</v>
      </c>
      <c r="E23" s="9">
        <v>13470</v>
      </c>
      <c r="F23" s="10">
        <f t="shared" si="0"/>
        <v>26.955702167766262</v>
      </c>
      <c r="G23" s="1"/>
      <c r="H23" s="1"/>
      <c r="I23" s="1"/>
    </row>
    <row r="24" spans="1:9" x14ac:dyDescent="0.25">
      <c r="A24" s="11" t="s">
        <v>61</v>
      </c>
      <c r="B24" s="12">
        <v>3662</v>
      </c>
      <c r="C24" s="12">
        <v>3519</v>
      </c>
      <c r="D24" s="12">
        <v>28429</v>
      </c>
      <c r="E24" s="12">
        <v>25129</v>
      </c>
      <c r="F24" s="13">
        <f t="shared" si="0"/>
        <v>-11.607865208062194</v>
      </c>
      <c r="G24" s="1"/>
      <c r="H24" s="1"/>
      <c r="I24" s="1"/>
    </row>
    <row r="25" spans="1:9" x14ac:dyDescent="0.25">
      <c r="A25" s="8" t="s">
        <v>62</v>
      </c>
      <c r="B25" s="9">
        <v>2135</v>
      </c>
      <c r="C25" s="9">
        <v>2768</v>
      </c>
      <c r="D25" s="9">
        <v>13808</v>
      </c>
      <c r="E25" s="9">
        <v>14163</v>
      </c>
      <c r="F25" s="10">
        <f t="shared" si="0"/>
        <v>2.570973348783312</v>
      </c>
      <c r="G25" s="1"/>
      <c r="H25" s="1"/>
      <c r="I25" s="1"/>
    </row>
    <row r="26" spans="1:9" x14ac:dyDescent="0.25">
      <c r="A26" s="11" t="s">
        <v>63</v>
      </c>
      <c r="B26" s="12">
        <v>134</v>
      </c>
      <c r="C26" s="12">
        <v>257</v>
      </c>
      <c r="D26" s="12">
        <v>1472</v>
      </c>
      <c r="E26" s="12">
        <v>2292</v>
      </c>
      <c r="F26" s="13">
        <f t="shared" si="0"/>
        <v>55.706521739130437</v>
      </c>
      <c r="G26" s="1"/>
      <c r="H26" s="1"/>
      <c r="I26" s="1"/>
    </row>
    <row r="27" spans="1:9" x14ac:dyDescent="0.25">
      <c r="A27" s="8" t="s">
        <v>64</v>
      </c>
      <c r="B27" s="9">
        <v>0</v>
      </c>
      <c r="C27" s="9">
        <v>0</v>
      </c>
      <c r="D27" s="9">
        <v>0</v>
      </c>
      <c r="E27" s="9">
        <v>0</v>
      </c>
      <c r="F27" s="18" t="e">
        <f t="shared" si="0"/>
        <v>#DIV/0!</v>
      </c>
      <c r="G27" s="1"/>
      <c r="H27" s="1"/>
      <c r="I27" s="1"/>
    </row>
    <row r="28" spans="1:9" x14ac:dyDescent="0.25">
      <c r="A28" s="11" t="s">
        <v>65</v>
      </c>
      <c r="B28" s="12">
        <v>28296</v>
      </c>
      <c r="C28" s="12">
        <v>24907</v>
      </c>
      <c r="D28" s="12">
        <v>197597</v>
      </c>
      <c r="E28" s="12">
        <v>183810</v>
      </c>
      <c r="F28" s="13">
        <f t="shared" si="0"/>
        <v>-6.9773326518115084</v>
      </c>
      <c r="G28" s="1"/>
      <c r="H28" s="1"/>
      <c r="I28" s="1"/>
    </row>
    <row r="29" spans="1:9" x14ac:dyDescent="0.25">
      <c r="A29" s="8" t="s">
        <v>66</v>
      </c>
      <c r="B29" s="9">
        <v>190</v>
      </c>
      <c r="C29" s="9">
        <v>166</v>
      </c>
      <c r="D29" s="9">
        <v>771</v>
      </c>
      <c r="E29" s="9">
        <v>1150</v>
      </c>
      <c r="F29" s="10">
        <f t="shared" si="0"/>
        <v>49.156939040207533</v>
      </c>
      <c r="G29" s="1"/>
      <c r="H29" s="1"/>
      <c r="I29" s="1"/>
    </row>
    <row r="30" spans="1:9" x14ac:dyDescent="0.25">
      <c r="A30" s="11" t="s">
        <v>67</v>
      </c>
      <c r="B30" s="12">
        <v>13943</v>
      </c>
      <c r="C30" s="12">
        <v>13876</v>
      </c>
      <c r="D30" s="12">
        <v>85227</v>
      </c>
      <c r="E30" s="12">
        <v>95492</v>
      </c>
      <c r="F30" s="13">
        <f t="shared" si="0"/>
        <v>12.044305208443333</v>
      </c>
      <c r="G30" s="1"/>
      <c r="H30" s="1"/>
      <c r="I30" s="1"/>
    </row>
    <row r="31" spans="1:9" x14ac:dyDescent="0.25">
      <c r="A31" s="8" t="s">
        <v>68</v>
      </c>
      <c r="B31" s="9">
        <v>6157</v>
      </c>
      <c r="C31" s="9">
        <v>8145</v>
      </c>
      <c r="D31" s="9">
        <v>39604</v>
      </c>
      <c r="E31" s="9">
        <v>48593</v>
      </c>
      <c r="F31" s="10">
        <f t="shared" si="0"/>
        <v>22.697202302797692</v>
      </c>
      <c r="G31" s="1"/>
      <c r="H31" s="1"/>
      <c r="I31" s="1"/>
    </row>
    <row r="32" spans="1:9" x14ac:dyDescent="0.25">
      <c r="A32" s="11" t="s">
        <v>69</v>
      </c>
      <c r="B32" s="12">
        <v>177528</v>
      </c>
      <c r="C32" s="12">
        <v>171616</v>
      </c>
      <c r="D32" s="12">
        <v>1194016</v>
      </c>
      <c r="E32" s="12">
        <v>1255433</v>
      </c>
      <c r="F32" s="13">
        <f t="shared" si="0"/>
        <v>5.1437334173076437</v>
      </c>
      <c r="G32" s="1"/>
      <c r="H32" s="1"/>
      <c r="I32" s="1"/>
    </row>
    <row r="33" spans="1:9" x14ac:dyDescent="0.25">
      <c r="A33" s="8" t="s">
        <v>70</v>
      </c>
      <c r="B33" s="9">
        <v>19477.5</v>
      </c>
      <c r="C33" s="9">
        <v>16759</v>
      </c>
      <c r="D33" s="9">
        <v>119493</v>
      </c>
      <c r="E33" s="9">
        <v>125198.5</v>
      </c>
      <c r="F33" s="10">
        <f t="shared" si="0"/>
        <v>4.7747566803076325</v>
      </c>
      <c r="G33" s="1"/>
      <c r="H33" s="1"/>
      <c r="I33" s="1"/>
    </row>
    <row r="34" spans="1:9" x14ac:dyDescent="0.25">
      <c r="A34" s="11" t="s">
        <v>71</v>
      </c>
      <c r="B34" s="12">
        <v>0</v>
      </c>
      <c r="C34" s="12">
        <v>460</v>
      </c>
      <c r="D34" s="12">
        <v>589</v>
      </c>
      <c r="E34" s="12">
        <v>491</v>
      </c>
      <c r="F34" s="13">
        <f t="shared" si="0"/>
        <v>-16.638370118845501</v>
      </c>
      <c r="G34" s="1"/>
      <c r="H34" s="1"/>
      <c r="I34" s="1"/>
    </row>
    <row r="35" spans="1:9" x14ac:dyDescent="0.25">
      <c r="A35" s="14" t="s">
        <v>72</v>
      </c>
      <c r="B35" s="15">
        <f>SUM(B7:B34)</f>
        <v>525574.75</v>
      </c>
      <c r="C35" s="15">
        <f t="shared" ref="C35:E35" si="1">SUM(C7:C34)</f>
        <v>519409.5</v>
      </c>
      <c r="D35" s="15">
        <f t="shared" si="1"/>
        <v>3392947.26</v>
      </c>
      <c r="E35" s="15">
        <f t="shared" si="1"/>
        <v>3590462</v>
      </c>
      <c r="F35" s="16">
        <f t="shared" si="0"/>
        <v>5.8213324541920599</v>
      </c>
      <c r="G35" s="1"/>
      <c r="H35" s="1"/>
      <c r="I35" s="1"/>
    </row>
    <row r="37" spans="1:9" x14ac:dyDescent="0.25">
      <c r="A37" s="42"/>
      <c r="B37" s="42">
        <f>E6</f>
        <v>2011</v>
      </c>
      <c r="C37" s="42">
        <f>D6</f>
        <v>2010</v>
      </c>
      <c r="D37" s="42"/>
      <c r="E37" s="42"/>
      <c r="F37" s="42">
        <f>B37</f>
        <v>2011</v>
      </c>
      <c r="G37" s="42">
        <f>C37</f>
        <v>2010</v>
      </c>
    </row>
    <row r="38" spans="1:9" x14ac:dyDescent="0.25">
      <c r="A38" s="42" t="str">
        <f>A7</f>
        <v>A CORUÑA</v>
      </c>
      <c r="B38" s="41">
        <f>E7</f>
        <v>2936</v>
      </c>
      <c r="C38" s="41">
        <f>D7</f>
        <v>3255</v>
      </c>
      <c r="D38" s="41">
        <f>_xlfn.RANK.EQ(B38,$B$38:$B$65)+COUNTIF($B$38:$B$65,B38)-1</f>
        <v>20</v>
      </c>
      <c r="E38" s="42" t="str">
        <f t="shared" ref="E38:E65" si="2">INDEX($A$38:$B$65,MATCH(ROW()-37,$D$38:$D$65,0),1)</f>
        <v>VALENCIA</v>
      </c>
      <c r="F38" s="42">
        <f>LOOKUP(E38,$A$38:$A$65,$B$38:$B$65)</f>
        <v>1255433</v>
      </c>
      <c r="G38" s="42">
        <f>LOOKUP(E38,$A$38:$A$65,$C$38:$C$65)</f>
        <v>1194016</v>
      </c>
    </row>
    <row r="39" spans="1:9" x14ac:dyDescent="0.25">
      <c r="A39" s="42" t="str">
        <f t="shared" ref="A39:A65" si="3">A8</f>
        <v>ALICANTE</v>
      </c>
      <c r="B39" s="41">
        <f t="shared" ref="B39:B65" si="4">E8</f>
        <v>89103</v>
      </c>
      <c r="C39" s="41">
        <f t="shared" ref="C39:C65" si="5">D8</f>
        <v>87632</v>
      </c>
      <c r="D39" s="41">
        <f t="shared" ref="D39:D65" si="6">_xlfn.RANK.EQ(B39,$B$38:$B$65)+COUNTIF($B$38:$B$65,B39)-1</f>
        <v>9</v>
      </c>
      <c r="E39" s="42" t="str">
        <f t="shared" si="2"/>
        <v>BARCELONA</v>
      </c>
      <c r="F39" s="42">
        <f t="shared" ref="F39:F65" si="7">LOOKUP(E39,$A$38:$A$65,$B$38:$B$65)</f>
        <v>801475.5</v>
      </c>
      <c r="G39" s="42">
        <f t="shared" ref="G39:G65" si="8">LOOKUP(E39,$A$38:$A$65,$C$38:$C$65)</f>
        <v>732342</v>
      </c>
    </row>
    <row r="40" spans="1:9" x14ac:dyDescent="0.25">
      <c r="A40" s="42" t="str">
        <f t="shared" si="3"/>
        <v>ALMERIA</v>
      </c>
      <c r="B40" s="41">
        <f t="shared" si="4"/>
        <v>1944</v>
      </c>
      <c r="C40" s="41">
        <f t="shared" si="5"/>
        <v>1402</v>
      </c>
      <c r="D40" s="41">
        <f t="shared" si="6"/>
        <v>22</v>
      </c>
      <c r="E40" s="42" t="str">
        <f t="shared" si="2"/>
        <v>BILBAO</v>
      </c>
      <c r="F40" s="42">
        <f t="shared" si="7"/>
        <v>319248.5</v>
      </c>
      <c r="G40" s="42">
        <f t="shared" si="8"/>
        <v>288832.25</v>
      </c>
    </row>
    <row r="41" spans="1:9" x14ac:dyDescent="0.25">
      <c r="A41" s="42" t="str">
        <f t="shared" si="3"/>
        <v>AVILES</v>
      </c>
      <c r="B41" s="41">
        <f t="shared" si="4"/>
        <v>4</v>
      </c>
      <c r="C41" s="41">
        <f t="shared" si="5"/>
        <v>0</v>
      </c>
      <c r="D41" s="41">
        <f t="shared" si="6"/>
        <v>27</v>
      </c>
      <c r="E41" s="42" t="str">
        <f t="shared" si="2"/>
        <v>LAS PALMAS</v>
      </c>
      <c r="F41" s="42">
        <f t="shared" si="7"/>
        <v>248808</v>
      </c>
      <c r="G41" s="42">
        <f t="shared" si="8"/>
        <v>254870</v>
      </c>
    </row>
    <row r="42" spans="1:9" x14ac:dyDescent="0.25">
      <c r="A42" s="42" t="str">
        <f t="shared" si="3"/>
        <v>BAHIA DE ALGECIRAS</v>
      </c>
      <c r="B42" s="41">
        <f t="shared" si="4"/>
        <v>129617</v>
      </c>
      <c r="C42" s="41">
        <f t="shared" si="5"/>
        <v>98223.51</v>
      </c>
      <c r="D42" s="41">
        <f t="shared" si="6"/>
        <v>6</v>
      </c>
      <c r="E42" s="42" t="str">
        <f t="shared" si="2"/>
        <v>SANTA CRUZ DE TENERIFE</v>
      </c>
      <c r="F42" s="42">
        <f t="shared" si="7"/>
        <v>183810</v>
      </c>
      <c r="G42" s="42">
        <f t="shared" si="8"/>
        <v>197597</v>
      </c>
    </row>
    <row r="43" spans="1:9" x14ac:dyDescent="0.25">
      <c r="A43" s="42" t="str">
        <f t="shared" si="3"/>
        <v>BAHIA DE CADIZ</v>
      </c>
      <c r="B43" s="41">
        <f t="shared" si="4"/>
        <v>48471.5</v>
      </c>
      <c r="C43" s="41">
        <f t="shared" si="5"/>
        <v>68220.5</v>
      </c>
      <c r="D43" s="41">
        <f t="shared" si="6"/>
        <v>12</v>
      </c>
      <c r="E43" s="42" t="str">
        <f t="shared" si="2"/>
        <v>BAHIA DE ALGECIRAS</v>
      </c>
      <c r="F43" s="42">
        <f t="shared" si="7"/>
        <v>129617</v>
      </c>
      <c r="G43" s="42">
        <f t="shared" si="8"/>
        <v>98223.51</v>
      </c>
    </row>
    <row r="44" spans="1:9" x14ac:dyDescent="0.25">
      <c r="A44" s="42" t="str">
        <f t="shared" si="3"/>
        <v>BALEARES</v>
      </c>
      <c r="B44" s="41">
        <f t="shared" si="4"/>
        <v>42805</v>
      </c>
      <c r="C44" s="41">
        <f t="shared" si="5"/>
        <v>49283</v>
      </c>
      <c r="D44" s="41">
        <f t="shared" si="6"/>
        <v>13</v>
      </c>
      <c r="E44" s="42" t="str">
        <f t="shared" si="2"/>
        <v>VIGO</v>
      </c>
      <c r="F44" s="42">
        <f t="shared" si="7"/>
        <v>125198.5</v>
      </c>
      <c r="G44" s="42">
        <f t="shared" si="8"/>
        <v>119493</v>
      </c>
    </row>
    <row r="45" spans="1:9" x14ac:dyDescent="0.25">
      <c r="A45" s="42" t="str">
        <f t="shared" si="3"/>
        <v>BARCELONA</v>
      </c>
      <c r="B45" s="41">
        <f t="shared" si="4"/>
        <v>801475.5</v>
      </c>
      <c r="C45" s="41">
        <f t="shared" si="5"/>
        <v>732342</v>
      </c>
      <c r="D45" s="41">
        <f t="shared" si="6"/>
        <v>2</v>
      </c>
      <c r="E45" s="42" t="str">
        <f t="shared" si="2"/>
        <v>SEVILLA</v>
      </c>
      <c r="F45" s="42">
        <f t="shared" si="7"/>
        <v>95492</v>
      </c>
      <c r="G45" s="42">
        <f t="shared" si="8"/>
        <v>85227</v>
      </c>
    </row>
    <row r="46" spans="1:9" x14ac:dyDescent="0.25">
      <c r="A46" s="42" t="str">
        <f t="shared" si="3"/>
        <v>BILBAO</v>
      </c>
      <c r="B46" s="41">
        <f t="shared" si="4"/>
        <v>319248.5</v>
      </c>
      <c r="C46" s="41">
        <f t="shared" si="5"/>
        <v>288832.25</v>
      </c>
      <c r="D46" s="41">
        <f t="shared" si="6"/>
        <v>3</v>
      </c>
      <c r="E46" s="42" t="str">
        <f t="shared" si="2"/>
        <v>ALICANTE</v>
      </c>
      <c r="F46" s="42">
        <f t="shared" si="7"/>
        <v>89103</v>
      </c>
      <c r="G46" s="42">
        <f t="shared" si="8"/>
        <v>87632</v>
      </c>
    </row>
    <row r="47" spans="1:9" x14ac:dyDescent="0.25">
      <c r="A47" s="42" t="str">
        <f t="shared" si="3"/>
        <v>CARTAGENA</v>
      </c>
      <c r="B47" s="41">
        <f t="shared" si="4"/>
        <v>40278</v>
      </c>
      <c r="C47" s="41">
        <f t="shared" si="5"/>
        <v>37890</v>
      </c>
      <c r="D47" s="41">
        <f t="shared" si="6"/>
        <v>14</v>
      </c>
      <c r="E47" s="42" t="str">
        <f t="shared" si="2"/>
        <v>CASTELLON</v>
      </c>
      <c r="F47" s="42">
        <f t="shared" si="7"/>
        <v>73934</v>
      </c>
      <c r="G47" s="42">
        <f t="shared" si="8"/>
        <v>54286</v>
      </c>
    </row>
    <row r="48" spans="1:9" x14ac:dyDescent="0.25">
      <c r="A48" s="42" t="str">
        <f t="shared" si="3"/>
        <v>CASTELLON</v>
      </c>
      <c r="B48" s="41">
        <f t="shared" si="4"/>
        <v>73934</v>
      </c>
      <c r="C48" s="41">
        <f t="shared" si="5"/>
        <v>54286</v>
      </c>
      <c r="D48" s="41">
        <f t="shared" si="6"/>
        <v>10</v>
      </c>
      <c r="E48" s="42" t="str">
        <f t="shared" si="2"/>
        <v>TARRAGONA</v>
      </c>
      <c r="F48" s="42">
        <f t="shared" si="7"/>
        <v>48593</v>
      </c>
      <c r="G48" s="42">
        <f t="shared" si="8"/>
        <v>39604</v>
      </c>
    </row>
    <row r="49" spans="1:7" x14ac:dyDescent="0.25">
      <c r="A49" s="42" t="str">
        <f t="shared" si="3"/>
        <v>CEUTA</v>
      </c>
      <c r="B49" s="41">
        <f t="shared" si="4"/>
        <v>5899</v>
      </c>
      <c r="C49" s="41">
        <f t="shared" si="5"/>
        <v>5427</v>
      </c>
      <c r="D49" s="41">
        <f t="shared" si="6"/>
        <v>19</v>
      </c>
      <c r="E49" s="42" t="str">
        <f t="shared" si="2"/>
        <v>BAHIA DE CADIZ</v>
      </c>
      <c r="F49" s="42">
        <f t="shared" si="7"/>
        <v>48471.5</v>
      </c>
      <c r="G49" s="42">
        <f t="shared" si="8"/>
        <v>68220.5</v>
      </c>
    </row>
    <row r="50" spans="1:7" x14ac:dyDescent="0.25">
      <c r="A50" s="42" t="str">
        <f t="shared" si="3"/>
        <v>FERROL-SAN CIBRAO</v>
      </c>
      <c r="B50" s="41">
        <f t="shared" si="4"/>
        <v>314</v>
      </c>
      <c r="C50" s="41">
        <f t="shared" si="5"/>
        <v>266</v>
      </c>
      <c r="D50" s="41">
        <f t="shared" si="6"/>
        <v>26</v>
      </c>
      <c r="E50" s="42" t="str">
        <f t="shared" si="2"/>
        <v>BALEARES</v>
      </c>
      <c r="F50" s="42">
        <f t="shared" si="7"/>
        <v>42805</v>
      </c>
      <c r="G50" s="42">
        <f t="shared" si="8"/>
        <v>49283</v>
      </c>
    </row>
    <row r="51" spans="1:7" x14ac:dyDescent="0.25">
      <c r="A51" s="42" t="str">
        <f t="shared" si="3"/>
        <v>GIJON</v>
      </c>
      <c r="B51" s="41">
        <f t="shared" si="4"/>
        <v>19875</v>
      </c>
      <c r="C51" s="41">
        <f t="shared" si="5"/>
        <v>19402</v>
      </c>
      <c r="D51" s="41">
        <f t="shared" si="6"/>
        <v>16</v>
      </c>
      <c r="E51" s="42" t="str">
        <f t="shared" si="2"/>
        <v>CARTAGENA</v>
      </c>
      <c r="F51" s="42">
        <f t="shared" si="7"/>
        <v>40278</v>
      </c>
      <c r="G51" s="42">
        <f t="shared" si="8"/>
        <v>37890</v>
      </c>
    </row>
    <row r="52" spans="1:7" x14ac:dyDescent="0.25">
      <c r="A52" s="42" t="str">
        <f t="shared" si="3"/>
        <v>HUELVA</v>
      </c>
      <c r="B52" s="41">
        <f t="shared" si="4"/>
        <v>528</v>
      </c>
      <c r="C52" s="41">
        <f t="shared" si="5"/>
        <v>0</v>
      </c>
      <c r="D52" s="41">
        <f t="shared" si="6"/>
        <v>24</v>
      </c>
      <c r="E52" s="42" t="str">
        <f t="shared" si="2"/>
        <v>MARIN Y RIA DE PONTEVEDRA</v>
      </c>
      <c r="F52" s="42">
        <f t="shared" si="7"/>
        <v>25129</v>
      </c>
      <c r="G52" s="42">
        <f t="shared" si="8"/>
        <v>28429</v>
      </c>
    </row>
    <row r="53" spans="1:7" x14ac:dyDescent="0.25">
      <c r="A53" s="42" t="str">
        <f t="shared" si="3"/>
        <v>LAS PALMAS</v>
      </c>
      <c r="B53" s="41">
        <f t="shared" si="4"/>
        <v>248808</v>
      </c>
      <c r="C53" s="41">
        <f t="shared" si="5"/>
        <v>254870</v>
      </c>
      <c r="D53" s="41">
        <f t="shared" si="6"/>
        <v>4</v>
      </c>
      <c r="E53" s="42" t="str">
        <f t="shared" si="2"/>
        <v>GIJON</v>
      </c>
      <c r="F53" s="42">
        <f t="shared" si="7"/>
        <v>19875</v>
      </c>
      <c r="G53" s="42">
        <f t="shared" si="8"/>
        <v>19402</v>
      </c>
    </row>
    <row r="54" spans="1:7" x14ac:dyDescent="0.25">
      <c r="A54" s="42" t="str">
        <f t="shared" si="3"/>
        <v>MALAGA</v>
      </c>
      <c r="B54" s="41">
        <f t="shared" si="4"/>
        <v>13470</v>
      </c>
      <c r="C54" s="41">
        <f t="shared" si="5"/>
        <v>10610</v>
      </c>
      <c r="D54" s="41">
        <f t="shared" si="6"/>
        <v>18</v>
      </c>
      <c r="E54" s="42" t="str">
        <f t="shared" si="2"/>
        <v>MELILLA</v>
      </c>
      <c r="F54" s="42">
        <f t="shared" si="7"/>
        <v>14163</v>
      </c>
      <c r="G54" s="42">
        <f t="shared" si="8"/>
        <v>13808</v>
      </c>
    </row>
    <row r="55" spans="1:7" x14ac:dyDescent="0.25">
      <c r="A55" s="42" t="str">
        <f t="shared" si="3"/>
        <v>MARIN Y RIA DE PONTEVEDRA</v>
      </c>
      <c r="B55" s="41">
        <f t="shared" si="4"/>
        <v>25129</v>
      </c>
      <c r="C55" s="41">
        <f t="shared" si="5"/>
        <v>28429</v>
      </c>
      <c r="D55" s="41">
        <f t="shared" si="6"/>
        <v>15</v>
      </c>
      <c r="E55" s="42" t="str">
        <f t="shared" si="2"/>
        <v>MALAGA</v>
      </c>
      <c r="F55" s="42">
        <f t="shared" si="7"/>
        <v>13470</v>
      </c>
      <c r="G55" s="42">
        <f t="shared" si="8"/>
        <v>10610</v>
      </c>
    </row>
    <row r="56" spans="1:7" x14ac:dyDescent="0.25">
      <c r="A56" s="42" t="str">
        <f t="shared" si="3"/>
        <v>MELILLA</v>
      </c>
      <c r="B56" s="41">
        <f t="shared" si="4"/>
        <v>14163</v>
      </c>
      <c r="C56" s="41">
        <f t="shared" si="5"/>
        <v>13808</v>
      </c>
      <c r="D56" s="41">
        <f t="shared" si="6"/>
        <v>17</v>
      </c>
      <c r="E56" s="42" t="str">
        <f t="shared" si="2"/>
        <v>CEUTA</v>
      </c>
      <c r="F56" s="42">
        <f t="shared" si="7"/>
        <v>5899</v>
      </c>
      <c r="G56" s="42">
        <f t="shared" si="8"/>
        <v>5427</v>
      </c>
    </row>
    <row r="57" spans="1:7" x14ac:dyDescent="0.25">
      <c r="A57" s="42" t="str">
        <f t="shared" si="3"/>
        <v>MOTRIL</v>
      </c>
      <c r="B57" s="41">
        <f t="shared" si="4"/>
        <v>2292</v>
      </c>
      <c r="C57" s="41">
        <f t="shared" si="5"/>
        <v>1472</v>
      </c>
      <c r="D57" s="41">
        <f t="shared" si="6"/>
        <v>21</v>
      </c>
      <c r="E57" s="42" t="str">
        <f t="shared" si="2"/>
        <v>A CORUÑA</v>
      </c>
      <c r="F57" s="42">
        <f t="shared" si="7"/>
        <v>2936</v>
      </c>
      <c r="G57" s="42">
        <f t="shared" si="8"/>
        <v>3255</v>
      </c>
    </row>
    <row r="58" spans="1:7" x14ac:dyDescent="0.25">
      <c r="A58" s="42" t="str">
        <f t="shared" si="3"/>
        <v>PASAIA</v>
      </c>
      <c r="B58" s="41">
        <f t="shared" si="4"/>
        <v>0</v>
      </c>
      <c r="C58" s="41">
        <f t="shared" si="5"/>
        <v>0</v>
      </c>
      <c r="D58" s="41">
        <f t="shared" si="6"/>
        <v>28</v>
      </c>
      <c r="E58" s="42" t="str">
        <f t="shared" si="2"/>
        <v>MOTRIL</v>
      </c>
      <c r="F58" s="42">
        <f t="shared" si="7"/>
        <v>2292</v>
      </c>
      <c r="G58" s="42">
        <f t="shared" si="8"/>
        <v>1472</v>
      </c>
    </row>
    <row r="59" spans="1:7" x14ac:dyDescent="0.25">
      <c r="A59" s="42" t="str">
        <f t="shared" si="3"/>
        <v>SANTA CRUZ DE TENERIFE</v>
      </c>
      <c r="B59" s="41">
        <f t="shared" si="4"/>
        <v>183810</v>
      </c>
      <c r="C59" s="41">
        <f t="shared" si="5"/>
        <v>197597</v>
      </c>
      <c r="D59" s="41">
        <f t="shared" si="6"/>
        <v>5</v>
      </c>
      <c r="E59" s="42" t="str">
        <f t="shared" si="2"/>
        <v>ALMERIA</v>
      </c>
      <c r="F59" s="42">
        <f t="shared" si="7"/>
        <v>1944</v>
      </c>
      <c r="G59" s="42">
        <f t="shared" si="8"/>
        <v>1402</v>
      </c>
    </row>
    <row r="60" spans="1:7" x14ac:dyDescent="0.25">
      <c r="A60" s="42" t="str">
        <f t="shared" si="3"/>
        <v>SANTANDER</v>
      </c>
      <c r="B60" s="41">
        <f t="shared" si="4"/>
        <v>1150</v>
      </c>
      <c r="C60" s="41">
        <f t="shared" si="5"/>
        <v>771</v>
      </c>
      <c r="D60" s="41">
        <f t="shared" si="6"/>
        <v>23</v>
      </c>
      <c r="E60" s="42" t="str">
        <f t="shared" si="2"/>
        <v>SANTANDER</v>
      </c>
      <c r="F60" s="42">
        <f t="shared" si="7"/>
        <v>1150</v>
      </c>
      <c r="G60" s="42">
        <f t="shared" si="8"/>
        <v>771</v>
      </c>
    </row>
    <row r="61" spans="1:7" x14ac:dyDescent="0.25">
      <c r="A61" s="42" t="str">
        <f t="shared" si="3"/>
        <v>SEVILLA</v>
      </c>
      <c r="B61" s="41">
        <f t="shared" si="4"/>
        <v>95492</v>
      </c>
      <c r="C61" s="41">
        <f t="shared" si="5"/>
        <v>85227</v>
      </c>
      <c r="D61" s="41">
        <f t="shared" si="6"/>
        <v>8</v>
      </c>
      <c r="E61" s="42" t="str">
        <f t="shared" si="2"/>
        <v>HUELVA</v>
      </c>
      <c r="F61" s="42">
        <f t="shared" si="7"/>
        <v>528</v>
      </c>
      <c r="G61" s="42">
        <f t="shared" si="8"/>
        <v>0</v>
      </c>
    </row>
    <row r="62" spans="1:7" x14ac:dyDescent="0.25">
      <c r="A62" s="42" t="str">
        <f t="shared" si="3"/>
        <v>TARRAGONA</v>
      </c>
      <c r="B62" s="41">
        <f t="shared" si="4"/>
        <v>48593</v>
      </c>
      <c r="C62" s="41">
        <f t="shared" si="5"/>
        <v>39604</v>
      </c>
      <c r="D62" s="41">
        <f t="shared" si="6"/>
        <v>11</v>
      </c>
      <c r="E62" s="42" t="str">
        <f t="shared" si="2"/>
        <v>VILAGARCIA</v>
      </c>
      <c r="F62" s="42">
        <f t="shared" si="7"/>
        <v>491</v>
      </c>
      <c r="G62" s="42">
        <f t="shared" si="8"/>
        <v>589</v>
      </c>
    </row>
    <row r="63" spans="1:7" x14ac:dyDescent="0.25">
      <c r="A63" s="42" t="str">
        <f t="shared" si="3"/>
        <v>VALENCIA</v>
      </c>
      <c r="B63" s="41">
        <f t="shared" si="4"/>
        <v>1255433</v>
      </c>
      <c r="C63" s="41">
        <f t="shared" si="5"/>
        <v>1194016</v>
      </c>
      <c r="D63" s="41">
        <f t="shared" si="6"/>
        <v>1</v>
      </c>
      <c r="E63" s="42" t="str">
        <f t="shared" si="2"/>
        <v>FERROL-SAN CIBRAO</v>
      </c>
      <c r="F63" s="42">
        <f t="shared" si="7"/>
        <v>314</v>
      </c>
      <c r="G63" s="42">
        <f t="shared" si="8"/>
        <v>266</v>
      </c>
    </row>
    <row r="64" spans="1:7" x14ac:dyDescent="0.25">
      <c r="A64" s="42" t="str">
        <f t="shared" si="3"/>
        <v>VIGO</v>
      </c>
      <c r="B64" s="41">
        <f t="shared" si="4"/>
        <v>125198.5</v>
      </c>
      <c r="C64" s="41">
        <f t="shared" si="5"/>
        <v>119493</v>
      </c>
      <c r="D64" s="41">
        <f t="shared" si="6"/>
        <v>7</v>
      </c>
      <c r="E64" s="42" t="str">
        <f t="shared" si="2"/>
        <v>AVILES</v>
      </c>
      <c r="F64" s="42">
        <f t="shared" si="7"/>
        <v>4</v>
      </c>
      <c r="G64" s="42">
        <f t="shared" si="8"/>
        <v>0</v>
      </c>
    </row>
    <row r="65" spans="1:7" x14ac:dyDescent="0.25">
      <c r="A65" s="42" t="str">
        <f t="shared" si="3"/>
        <v>VILAGARCIA</v>
      </c>
      <c r="B65" s="41">
        <f t="shared" si="4"/>
        <v>491</v>
      </c>
      <c r="C65" s="41">
        <f t="shared" si="5"/>
        <v>589</v>
      </c>
      <c r="D65" s="41">
        <f t="shared" si="6"/>
        <v>25</v>
      </c>
      <c r="E65" s="42" t="str">
        <f t="shared" si="2"/>
        <v>PASAIA</v>
      </c>
      <c r="F65" s="42">
        <f t="shared" si="7"/>
        <v>0</v>
      </c>
      <c r="G65" s="42">
        <f t="shared" si="8"/>
        <v>0</v>
      </c>
    </row>
    <row r="67" spans="1:7" x14ac:dyDescent="0.25">
      <c r="A67" s="4"/>
      <c r="B67" s="5"/>
      <c r="C67" s="5"/>
      <c r="D67" s="5"/>
      <c r="E67" s="5"/>
      <c r="F67" s="6"/>
    </row>
  </sheetData>
  <mergeCells count="3">
    <mergeCell ref="A5:A6"/>
    <mergeCell ref="B5:C5"/>
    <mergeCell ref="D5:F5"/>
  </mergeCells>
  <pageMargins left="0.7" right="0.7" top="0.75" bottom="0.75" header="0.3" footer="0.3"/>
  <drawing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D7" sqref="D7:E34"/>
    </sheetView>
  </sheetViews>
  <sheetFormatPr baseColWidth="10" defaultRowHeight="15" x14ac:dyDescent="0.25"/>
  <cols>
    <col min="1" max="1" width="21.28515625" bestFit="1" customWidth="1"/>
    <col min="2" max="5" width="11.5703125" bestFit="1" customWidth="1"/>
    <col min="6" max="6" width="8" bestFit="1" customWidth="1"/>
    <col min="7" max="7" width="11.5703125" bestFit="1" customWidth="1"/>
  </cols>
  <sheetData>
    <row r="1" spans="1:12" s="2" customFormat="1" ht="22.5" customHeight="1" x14ac:dyDescent="0.35">
      <c r="F1" s="3" t="s">
        <v>88</v>
      </c>
    </row>
    <row r="2" spans="1:12" s="2" customFormat="1" ht="21" x14ac:dyDescent="0.35"/>
    <row r="5" spans="1:12" x14ac:dyDescent="0.25">
      <c r="A5" s="51" t="s">
        <v>73</v>
      </c>
      <c r="B5" s="49" t="str">
        <f>'Resumen general'!D6</f>
        <v>Mes Julio</v>
      </c>
      <c r="C5" s="50"/>
      <c r="D5" s="49" t="str">
        <f>'Resumen general'!F6</f>
        <v>Acumulado desde Enero</v>
      </c>
      <c r="E5" s="50"/>
      <c r="F5" s="50"/>
      <c r="L5" s="39">
        <f>'Resumen general'!I4</f>
        <v>40805</v>
      </c>
    </row>
    <row r="6" spans="1:12" x14ac:dyDescent="0.25">
      <c r="A6" s="52"/>
      <c r="B6" s="7">
        <f>'Resumen general'!D7</f>
        <v>2010</v>
      </c>
      <c r="C6" s="7">
        <f>'Resumen general'!E7</f>
        <v>2011</v>
      </c>
      <c r="D6" s="7">
        <f>'Resumen general'!F7</f>
        <v>2010</v>
      </c>
      <c r="E6" s="7">
        <f>'Resumen general'!G7</f>
        <v>2011</v>
      </c>
      <c r="F6" s="7" t="s">
        <v>43</v>
      </c>
    </row>
    <row r="7" spans="1:12" x14ac:dyDescent="0.25">
      <c r="A7" s="8" t="s">
        <v>44</v>
      </c>
      <c r="B7" s="9">
        <v>2495</v>
      </c>
      <c r="C7" s="9">
        <v>11355</v>
      </c>
      <c r="D7" s="9">
        <v>32970</v>
      </c>
      <c r="E7" s="9">
        <v>54244</v>
      </c>
      <c r="F7" s="10">
        <f>((E7*100)/D7)-100</f>
        <v>64.525326053988465</v>
      </c>
      <c r="G7" s="1"/>
      <c r="H7" s="1"/>
      <c r="I7" s="1"/>
    </row>
    <row r="8" spans="1:12" x14ac:dyDescent="0.25">
      <c r="A8" s="11" t="s">
        <v>45</v>
      </c>
      <c r="B8" s="12">
        <v>48934</v>
      </c>
      <c r="C8" s="12">
        <v>55295</v>
      </c>
      <c r="D8" s="12">
        <v>154005</v>
      </c>
      <c r="E8" s="12">
        <v>187933</v>
      </c>
      <c r="F8" s="13">
        <f t="shared" ref="F8:F35" si="0">((E8*100)/D8)-100</f>
        <v>22.03045355670271</v>
      </c>
      <c r="G8" s="1"/>
      <c r="H8" s="1"/>
      <c r="I8" s="1"/>
    </row>
    <row r="9" spans="1:12" x14ac:dyDescent="0.25">
      <c r="A9" s="8" t="s">
        <v>46</v>
      </c>
      <c r="B9" s="9">
        <v>271724</v>
      </c>
      <c r="C9" s="9">
        <v>258501</v>
      </c>
      <c r="D9" s="9">
        <v>554167</v>
      </c>
      <c r="E9" s="9">
        <v>545402</v>
      </c>
      <c r="F9" s="10">
        <f t="shared" si="0"/>
        <v>-1.5816531839680152</v>
      </c>
      <c r="G9" s="1"/>
      <c r="H9" s="1"/>
      <c r="I9" s="1"/>
    </row>
    <row r="10" spans="1:12" x14ac:dyDescent="0.25">
      <c r="A10" s="11" t="s">
        <v>47</v>
      </c>
      <c r="B10" s="12">
        <v>0</v>
      </c>
      <c r="C10" s="12">
        <v>0</v>
      </c>
      <c r="D10" s="12">
        <v>0</v>
      </c>
      <c r="E10" s="12">
        <v>0</v>
      </c>
      <c r="F10" s="17" t="e">
        <f t="shared" si="0"/>
        <v>#DIV/0!</v>
      </c>
      <c r="G10" s="1"/>
      <c r="H10" s="1"/>
      <c r="I10" s="1"/>
    </row>
    <row r="11" spans="1:12" x14ac:dyDescent="0.25">
      <c r="A11" s="8" t="s">
        <v>48</v>
      </c>
      <c r="B11" s="9">
        <v>758826</v>
      </c>
      <c r="C11" s="9">
        <v>779810</v>
      </c>
      <c r="D11" s="9">
        <v>2624085</v>
      </c>
      <c r="E11" s="9">
        <v>2540154</v>
      </c>
      <c r="F11" s="10">
        <f t="shared" si="0"/>
        <v>-3.198486329520577</v>
      </c>
      <c r="G11" s="1"/>
      <c r="H11" s="1"/>
      <c r="I11" s="1"/>
    </row>
    <row r="12" spans="1:12" x14ac:dyDescent="0.25">
      <c r="A12" s="11" t="s">
        <v>49</v>
      </c>
      <c r="B12" s="12">
        <v>28454</v>
      </c>
      <c r="C12" s="12">
        <v>22228</v>
      </c>
      <c r="D12" s="12">
        <v>151312</v>
      </c>
      <c r="E12" s="12">
        <v>185516</v>
      </c>
      <c r="F12" s="13">
        <f t="shared" si="0"/>
        <v>22.604948715237384</v>
      </c>
      <c r="G12" s="1"/>
      <c r="H12" s="1"/>
      <c r="I12" s="1"/>
    </row>
    <row r="13" spans="1:12" x14ac:dyDescent="0.25">
      <c r="A13" s="8" t="s">
        <v>50</v>
      </c>
      <c r="B13" s="9">
        <v>928000</v>
      </c>
      <c r="C13" s="9">
        <v>905082</v>
      </c>
      <c r="D13" s="9">
        <v>2918086</v>
      </c>
      <c r="E13" s="9">
        <v>2729549</v>
      </c>
      <c r="F13" s="10">
        <f t="shared" si="0"/>
        <v>-6.4609816160318729</v>
      </c>
      <c r="G13" s="1"/>
      <c r="H13" s="1"/>
      <c r="I13" s="1"/>
    </row>
    <row r="14" spans="1:12" x14ac:dyDescent="0.25">
      <c r="A14" s="11" t="s">
        <v>51</v>
      </c>
      <c r="B14" s="12">
        <v>451668</v>
      </c>
      <c r="C14" s="12">
        <v>555189</v>
      </c>
      <c r="D14" s="12">
        <v>1782320</v>
      </c>
      <c r="E14" s="12">
        <v>1999624</v>
      </c>
      <c r="F14" s="13">
        <f t="shared" si="0"/>
        <v>12.192198931729436</v>
      </c>
      <c r="G14" s="1"/>
      <c r="H14" s="1"/>
      <c r="I14" s="1"/>
    </row>
    <row r="15" spans="1:12" x14ac:dyDescent="0.25">
      <c r="A15" s="8" t="s">
        <v>52</v>
      </c>
      <c r="B15" s="9">
        <v>26744</v>
      </c>
      <c r="C15" s="9">
        <v>25344</v>
      </c>
      <c r="D15" s="9">
        <v>106468</v>
      </c>
      <c r="E15" s="9">
        <v>71324</v>
      </c>
      <c r="F15" s="10">
        <f t="shared" si="0"/>
        <v>-33.008979223804332</v>
      </c>
      <c r="G15" s="1"/>
      <c r="H15" s="1"/>
      <c r="I15" s="1"/>
    </row>
    <row r="16" spans="1:12" x14ac:dyDescent="0.25">
      <c r="A16" s="11" t="s">
        <v>53</v>
      </c>
      <c r="B16" s="12">
        <v>9718</v>
      </c>
      <c r="C16" s="12">
        <v>4788</v>
      </c>
      <c r="D16" s="12">
        <v>47684</v>
      </c>
      <c r="E16" s="12">
        <v>34779</v>
      </c>
      <c r="F16" s="13">
        <f t="shared" si="0"/>
        <v>-27.06358526969214</v>
      </c>
      <c r="G16" s="1"/>
      <c r="H16" s="1"/>
      <c r="I16" s="1"/>
    </row>
    <row r="17" spans="1:9" x14ac:dyDescent="0.25">
      <c r="A17" s="8" t="s">
        <v>54</v>
      </c>
      <c r="B17" s="9">
        <v>0</v>
      </c>
      <c r="C17" s="9">
        <v>0</v>
      </c>
      <c r="D17" s="9">
        <v>725</v>
      </c>
      <c r="E17" s="9">
        <v>0</v>
      </c>
      <c r="F17" s="10">
        <f t="shared" si="0"/>
        <v>-100</v>
      </c>
      <c r="G17" s="1"/>
      <c r="H17" s="1"/>
      <c r="I17" s="1"/>
    </row>
    <row r="18" spans="1:9" x14ac:dyDescent="0.25">
      <c r="A18" s="11" t="s">
        <v>55</v>
      </c>
      <c r="B18" s="12">
        <v>232549</v>
      </c>
      <c r="C18" s="12">
        <v>236929</v>
      </c>
      <c r="D18" s="12">
        <v>1104798</v>
      </c>
      <c r="E18" s="12">
        <v>1062426</v>
      </c>
      <c r="F18" s="13">
        <f t="shared" si="0"/>
        <v>-3.8352712441550381</v>
      </c>
      <c r="G18" s="1"/>
      <c r="H18" s="1"/>
      <c r="I18" s="1"/>
    </row>
    <row r="19" spans="1:9" x14ac:dyDescent="0.25">
      <c r="A19" s="8" t="s">
        <v>56</v>
      </c>
      <c r="B19" s="9">
        <v>0</v>
      </c>
      <c r="C19" s="9">
        <v>0</v>
      </c>
      <c r="D19" s="9">
        <v>3</v>
      </c>
      <c r="E19" s="9">
        <v>4948</v>
      </c>
      <c r="F19" s="10">
        <f t="shared" si="0"/>
        <v>164833.33333333334</v>
      </c>
      <c r="G19" s="1"/>
      <c r="H19" s="1"/>
      <c r="I19" s="1"/>
    </row>
    <row r="20" spans="1:9" x14ac:dyDescent="0.25">
      <c r="A20" s="11" t="s">
        <v>57</v>
      </c>
      <c r="B20" s="12">
        <v>0</v>
      </c>
      <c r="C20" s="12">
        <v>8076</v>
      </c>
      <c r="D20" s="12">
        <v>2244</v>
      </c>
      <c r="E20" s="12">
        <v>29187</v>
      </c>
      <c r="F20" s="13">
        <f t="shared" si="0"/>
        <v>1200.668449197861</v>
      </c>
      <c r="G20" s="1"/>
      <c r="H20" s="1"/>
      <c r="I20" s="1"/>
    </row>
    <row r="21" spans="1:9" x14ac:dyDescent="0.25">
      <c r="A21" s="8" t="s">
        <v>58</v>
      </c>
      <c r="B21" s="9">
        <v>0</v>
      </c>
      <c r="C21" s="9">
        <v>1157</v>
      </c>
      <c r="D21" s="9">
        <v>0</v>
      </c>
      <c r="E21" s="9">
        <v>6583</v>
      </c>
      <c r="F21" s="10" t="e">
        <f t="shared" si="0"/>
        <v>#DIV/0!</v>
      </c>
      <c r="G21" s="1"/>
      <c r="H21" s="1"/>
      <c r="I21" s="1"/>
    </row>
    <row r="22" spans="1:9" x14ac:dyDescent="0.25">
      <c r="A22" s="11" t="s">
        <v>59</v>
      </c>
      <c r="B22" s="12">
        <v>119123</v>
      </c>
      <c r="C22" s="12">
        <v>100920</v>
      </c>
      <c r="D22" s="12">
        <v>762863</v>
      </c>
      <c r="E22" s="12">
        <v>864325</v>
      </c>
      <c r="F22" s="13">
        <f t="shared" si="0"/>
        <v>13.300160054950894</v>
      </c>
      <c r="G22" s="1"/>
      <c r="H22" s="1"/>
      <c r="I22" s="1"/>
    </row>
    <row r="23" spans="1:9" x14ac:dyDescent="0.25">
      <c r="A23" s="8" t="s">
        <v>60</v>
      </c>
      <c r="B23" s="9">
        <v>126820</v>
      </c>
      <c r="C23" s="9">
        <v>98172</v>
      </c>
      <c r="D23" s="9">
        <v>441609</v>
      </c>
      <c r="E23" s="9">
        <v>465207</v>
      </c>
      <c r="F23" s="10">
        <f t="shared" si="0"/>
        <v>5.3436410942711774</v>
      </c>
      <c r="G23" s="1"/>
      <c r="H23" s="1"/>
      <c r="I23" s="1"/>
    </row>
    <row r="24" spans="1:9" x14ac:dyDescent="0.25">
      <c r="A24" s="11" t="s">
        <v>61</v>
      </c>
      <c r="B24" s="12">
        <v>0</v>
      </c>
      <c r="C24" s="12">
        <v>0</v>
      </c>
      <c r="D24" s="12">
        <v>0</v>
      </c>
      <c r="E24" s="12">
        <v>0</v>
      </c>
      <c r="F24" s="17" t="e">
        <f t="shared" si="0"/>
        <v>#DIV/0!</v>
      </c>
      <c r="G24" s="1"/>
      <c r="H24" s="1"/>
      <c r="I24" s="1"/>
    </row>
    <row r="25" spans="1:9" x14ac:dyDescent="0.25">
      <c r="A25" s="8" t="s">
        <v>62</v>
      </c>
      <c r="B25" s="9">
        <v>96175</v>
      </c>
      <c r="C25" s="9">
        <v>105270</v>
      </c>
      <c r="D25" s="9">
        <v>362638</v>
      </c>
      <c r="E25" s="9">
        <v>345774</v>
      </c>
      <c r="F25" s="10">
        <f t="shared" si="0"/>
        <v>-4.6503675842024279</v>
      </c>
      <c r="G25" s="1"/>
      <c r="H25" s="1"/>
      <c r="I25" s="1"/>
    </row>
    <row r="26" spans="1:9" x14ac:dyDescent="0.25">
      <c r="A26" s="11" t="s">
        <v>63</v>
      </c>
      <c r="B26" s="12">
        <v>52</v>
      </c>
      <c r="C26" s="12">
        <v>6342</v>
      </c>
      <c r="D26" s="12">
        <v>1004</v>
      </c>
      <c r="E26" s="12">
        <v>9756</v>
      </c>
      <c r="F26" s="13">
        <f t="shared" si="0"/>
        <v>871.7131474103586</v>
      </c>
      <c r="G26" s="1"/>
      <c r="H26" s="1"/>
      <c r="I26" s="1"/>
    </row>
    <row r="27" spans="1:9" x14ac:dyDescent="0.25">
      <c r="A27" s="8" t="s">
        <v>64</v>
      </c>
      <c r="B27" s="9">
        <v>0</v>
      </c>
      <c r="C27" s="9">
        <v>0</v>
      </c>
      <c r="D27" s="9">
        <v>0</v>
      </c>
      <c r="E27" s="9">
        <v>0</v>
      </c>
      <c r="F27" s="18" t="e">
        <f t="shared" si="0"/>
        <v>#DIV/0!</v>
      </c>
      <c r="G27" s="1"/>
      <c r="H27" s="1"/>
      <c r="I27" s="1"/>
    </row>
    <row r="28" spans="1:9" x14ac:dyDescent="0.25">
      <c r="A28" s="11" t="s">
        <v>65</v>
      </c>
      <c r="B28" s="12">
        <v>422512</v>
      </c>
      <c r="C28" s="12">
        <v>369893</v>
      </c>
      <c r="D28" s="12">
        <v>2533321</v>
      </c>
      <c r="E28" s="12">
        <v>2586465</v>
      </c>
      <c r="F28" s="13">
        <f t="shared" si="0"/>
        <v>2.0977996866563728</v>
      </c>
      <c r="G28" s="1"/>
      <c r="H28" s="1"/>
      <c r="I28" s="1"/>
    </row>
    <row r="29" spans="1:9" x14ac:dyDescent="0.25">
      <c r="A29" s="8" t="s">
        <v>66</v>
      </c>
      <c r="B29" s="9">
        <v>29755</v>
      </c>
      <c r="C29" s="9">
        <v>22378</v>
      </c>
      <c r="D29" s="9">
        <v>122835</v>
      </c>
      <c r="E29" s="9">
        <v>120005</v>
      </c>
      <c r="F29" s="10">
        <f t="shared" si="0"/>
        <v>-2.3039036105344621</v>
      </c>
      <c r="G29" s="1"/>
      <c r="H29" s="1"/>
      <c r="I29" s="1"/>
    </row>
    <row r="30" spans="1:9" x14ac:dyDescent="0.25">
      <c r="A30" s="11" t="s">
        <v>67</v>
      </c>
      <c r="B30" s="12">
        <v>802</v>
      </c>
      <c r="C30" s="12">
        <v>1018</v>
      </c>
      <c r="D30" s="12">
        <v>6240</v>
      </c>
      <c r="E30" s="12">
        <v>8332</v>
      </c>
      <c r="F30" s="13">
        <f t="shared" si="0"/>
        <v>33.525641025641022</v>
      </c>
      <c r="G30" s="1"/>
      <c r="H30" s="1"/>
      <c r="I30" s="1"/>
    </row>
    <row r="31" spans="1:9" x14ac:dyDescent="0.25">
      <c r="A31" s="8" t="s">
        <v>68</v>
      </c>
      <c r="B31" s="9">
        <v>3148</v>
      </c>
      <c r="C31" s="9">
        <v>0</v>
      </c>
      <c r="D31" s="9">
        <v>3148</v>
      </c>
      <c r="E31" s="9">
        <v>0</v>
      </c>
      <c r="F31" s="10">
        <f t="shared" si="0"/>
        <v>-100</v>
      </c>
      <c r="G31" s="1"/>
      <c r="H31" s="1"/>
      <c r="I31" s="1"/>
    </row>
    <row r="32" spans="1:9" x14ac:dyDescent="0.25">
      <c r="A32" s="11" t="s">
        <v>69</v>
      </c>
      <c r="B32" s="12">
        <v>68672</v>
      </c>
      <c r="C32" s="12">
        <v>48051</v>
      </c>
      <c r="D32" s="12">
        <v>263769</v>
      </c>
      <c r="E32" s="12">
        <v>291175</v>
      </c>
      <c r="F32" s="13">
        <f t="shared" si="0"/>
        <v>10.39015198905102</v>
      </c>
      <c r="G32" s="1"/>
      <c r="H32" s="1"/>
      <c r="I32" s="1"/>
    </row>
    <row r="33" spans="1:9" x14ac:dyDescent="0.25">
      <c r="A33" s="8" t="s">
        <v>70</v>
      </c>
      <c r="B33" s="9">
        <v>25998</v>
      </c>
      <c r="C33" s="9">
        <v>19005</v>
      </c>
      <c r="D33" s="9">
        <v>110031</v>
      </c>
      <c r="E33" s="9">
        <v>129102</v>
      </c>
      <c r="F33" s="10">
        <f t="shared" si="0"/>
        <v>17.332388145159086</v>
      </c>
      <c r="G33" s="1"/>
      <c r="H33" s="1"/>
      <c r="I33" s="1"/>
    </row>
    <row r="34" spans="1:9" x14ac:dyDescent="0.25">
      <c r="A34" s="11" t="s">
        <v>71</v>
      </c>
      <c r="B34" s="12">
        <v>0</v>
      </c>
      <c r="C34" s="12">
        <v>0</v>
      </c>
      <c r="D34" s="12">
        <v>1966</v>
      </c>
      <c r="E34" s="12">
        <v>1451</v>
      </c>
      <c r="F34" s="13">
        <f t="shared" si="0"/>
        <v>-26.195320447609362</v>
      </c>
      <c r="G34" s="1"/>
      <c r="H34" s="1"/>
      <c r="I34" s="1"/>
    </row>
    <row r="35" spans="1:9" x14ac:dyDescent="0.25">
      <c r="A35" s="14" t="s">
        <v>72</v>
      </c>
      <c r="B35" s="15">
        <f>SUM(B7:B34)</f>
        <v>3652169</v>
      </c>
      <c r="C35" s="15">
        <f t="shared" ref="C35:E35" si="1">SUM(C7:C34)</f>
        <v>3634803</v>
      </c>
      <c r="D35" s="15">
        <f t="shared" si="1"/>
        <v>14088291</v>
      </c>
      <c r="E35" s="15">
        <f t="shared" si="1"/>
        <v>14273261</v>
      </c>
      <c r="F35" s="16">
        <f t="shared" si="0"/>
        <v>1.3129342657672254</v>
      </c>
      <c r="G35" s="1"/>
      <c r="H35" s="1"/>
      <c r="I35" s="1"/>
    </row>
    <row r="36" spans="1:9" x14ac:dyDescent="0.25">
      <c r="A36" s="42"/>
      <c r="B36" s="42"/>
      <c r="C36" s="42"/>
      <c r="D36" s="42"/>
      <c r="E36" s="42"/>
      <c r="F36" s="42"/>
      <c r="G36" s="42"/>
    </row>
    <row r="37" spans="1:9" x14ac:dyDescent="0.25">
      <c r="A37" s="42"/>
      <c r="B37" s="42">
        <f>E6</f>
        <v>2011</v>
      </c>
      <c r="C37" s="42">
        <f>D6</f>
        <v>2010</v>
      </c>
      <c r="D37" s="42"/>
      <c r="E37" s="42"/>
      <c r="F37" s="42">
        <f>B37</f>
        <v>2011</v>
      </c>
      <c r="G37" s="42">
        <f>C37</f>
        <v>2010</v>
      </c>
    </row>
    <row r="38" spans="1:9" x14ac:dyDescent="0.25">
      <c r="A38" s="42" t="str">
        <f>A7</f>
        <v>A CORUÑA</v>
      </c>
      <c r="B38" s="41">
        <f>E7</f>
        <v>54244</v>
      </c>
      <c r="C38" s="41">
        <f>D7</f>
        <v>32970</v>
      </c>
      <c r="D38" s="41">
        <f>_xlfn.RANK.EQ(B38,$B$38:$B$65)+COUNTIF($B$38:$B$65,B38)-1</f>
        <v>16</v>
      </c>
      <c r="E38" s="42" t="str">
        <f t="shared" ref="E38:E65" si="2">INDEX($A$38:$B$65,MATCH(ROW()-37,$D$38:$D$65,0),1)</f>
        <v>BALEARES</v>
      </c>
      <c r="F38" s="42">
        <f>LOOKUP(E38,$A$38:$A$65,$B$38:$B$65)</f>
        <v>2729549</v>
      </c>
      <c r="G38" s="42">
        <f>LOOKUP(E38,$A$38:$A$65,$C$38:$C$65)</f>
        <v>2918086</v>
      </c>
    </row>
    <row r="39" spans="1:9" x14ac:dyDescent="0.25">
      <c r="A39" s="42" t="str">
        <f t="shared" ref="A39:A65" si="3">A8</f>
        <v>ALICANTE</v>
      </c>
      <c r="B39" s="41">
        <f t="shared" ref="B39:B65" si="4">E8</f>
        <v>187933</v>
      </c>
      <c r="C39" s="41">
        <f t="shared" ref="C39:C65" si="5">D8</f>
        <v>154005</v>
      </c>
      <c r="D39" s="41">
        <f t="shared" ref="D39:D65" si="6">_xlfn.RANK.EQ(B39,$B$38:$B$65)+COUNTIF($B$38:$B$65,B39)-1</f>
        <v>11</v>
      </c>
      <c r="E39" s="42" t="str">
        <f t="shared" si="2"/>
        <v>SANTA CRUZ DE TENERIFE</v>
      </c>
      <c r="F39" s="42">
        <f t="shared" ref="F39:F54" si="7">LOOKUP(E39,$A$38:$A$65,$B$38:$B$65)</f>
        <v>2586465</v>
      </c>
      <c r="G39" s="42">
        <f t="shared" ref="G39:G65" si="8">LOOKUP(E39,$A$38:$A$65,$C$38:$C$65)</f>
        <v>2533321</v>
      </c>
    </row>
    <row r="40" spans="1:9" x14ac:dyDescent="0.25">
      <c r="A40" s="42" t="str">
        <f t="shared" si="3"/>
        <v>ALMERIA</v>
      </c>
      <c r="B40" s="41">
        <f t="shared" si="4"/>
        <v>545402</v>
      </c>
      <c r="C40" s="41">
        <f t="shared" si="5"/>
        <v>554167</v>
      </c>
      <c r="D40" s="41">
        <f t="shared" si="6"/>
        <v>7</v>
      </c>
      <c r="E40" s="42" t="str">
        <f t="shared" si="2"/>
        <v>BAHIA DE ALGECIRAS</v>
      </c>
      <c r="F40" s="42">
        <f t="shared" si="7"/>
        <v>2540154</v>
      </c>
      <c r="G40" s="42">
        <f t="shared" si="8"/>
        <v>2624085</v>
      </c>
    </row>
    <row r="41" spans="1:9" x14ac:dyDescent="0.25">
      <c r="A41" s="42" t="str">
        <f t="shared" si="3"/>
        <v>AVILES</v>
      </c>
      <c r="B41" s="41">
        <f t="shared" si="4"/>
        <v>0</v>
      </c>
      <c r="C41" s="41">
        <f t="shared" si="5"/>
        <v>0</v>
      </c>
      <c r="D41" s="41">
        <f t="shared" si="6"/>
        <v>28</v>
      </c>
      <c r="E41" s="42" t="str">
        <f t="shared" si="2"/>
        <v>BARCELONA</v>
      </c>
      <c r="F41" s="42">
        <f t="shared" si="7"/>
        <v>1999624</v>
      </c>
      <c r="G41" s="42">
        <f t="shared" si="8"/>
        <v>1782320</v>
      </c>
    </row>
    <row r="42" spans="1:9" x14ac:dyDescent="0.25">
      <c r="A42" s="42" t="str">
        <f t="shared" si="3"/>
        <v>BAHIA DE ALGECIRAS</v>
      </c>
      <c r="B42" s="41">
        <f t="shared" si="4"/>
        <v>2540154</v>
      </c>
      <c r="C42" s="41">
        <f t="shared" si="5"/>
        <v>2624085</v>
      </c>
      <c r="D42" s="41">
        <f t="shared" si="6"/>
        <v>3</v>
      </c>
      <c r="E42" s="42" t="str">
        <f t="shared" si="2"/>
        <v>CEUTA</v>
      </c>
      <c r="F42" s="42">
        <f t="shared" si="7"/>
        <v>1062426</v>
      </c>
      <c r="G42" s="42">
        <f t="shared" si="8"/>
        <v>1104798</v>
      </c>
    </row>
    <row r="43" spans="1:9" x14ac:dyDescent="0.25">
      <c r="A43" s="42" t="str">
        <f t="shared" si="3"/>
        <v>BAHIA DE CADIZ</v>
      </c>
      <c r="B43" s="41">
        <f t="shared" si="4"/>
        <v>185516</v>
      </c>
      <c r="C43" s="41">
        <f t="shared" si="5"/>
        <v>151312</v>
      </c>
      <c r="D43" s="41">
        <f t="shared" si="6"/>
        <v>12</v>
      </c>
      <c r="E43" s="42" t="str">
        <f t="shared" si="2"/>
        <v>LAS PALMAS</v>
      </c>
      <c r="F43" s="42">
        <f t="shared" si="7"/>
        <v>864325</v>
      </c>
      <c r="G43" s="42">
        <f t="shared" si="8"/>
        <v>762863</v>
      </c>
    </row>
    <row r="44" spans="1:9" x14ac:dyDescent="0.25">
      <c r="A44" s="42" t="str">
        <f t="shared" si="3"/>
        <v>BALEARES</v>
      </c>
      <c r="B44" s="41">
        <f t="shared" si="4"/>
        <v>2729549</v>
      </c>
      <c r="C44" s="41">
        <f t="shared" si="5"/>
        <v>2918086</v>
      </c>
      <c r="D44" s="41">
        <f t="shared" si="6"/>
        <v>1</v>
      </c>
      <c r="E44" s="42" t="str">
        <f t="shared" si="2"/>
        <v>ALMERIA</v>
      </c>
      <c r="F44" s="42">
        <f t="shared" si="7"/>
        <v>545402</v>
      </c>
      <c r="G44" s="42">
        <f t="shared" si="8"/>
        <v>554167</v>
      </c>
    </row>
    <row r="45" spans="1:9" x14ac:dyDescent="0.25">
      <c r="A45" s="42" t="str">
        <f t="shared" si="3"/>
        <v>BARCELONA</v>
      </c>
      <c r="B45" s="41">
        <f t="shared" si="4"/>
        <v>1999624</v>
      </c>
      <c r="C45" s="41">
        <f t="shared" si="5"/>
        <v>1782320</v>
      </c>
      <c r="D45" s="41">
        <f t="shared" si="6"/>
        <v>4</v>
      </c>
      <c r="E45" s="42" t="str">
        <f t="shared" si="2"/>
        <v>MALAGA</v>
      </c>
      <c r="F45" s="42">
        <f t="shared" si="7"/>
        <v>465207</v>
      </c>
      <c r="G45" s="42">
        <f t="shared" si="8"/>
        <v>441609</v>
      </c>
    </row>
    <row r="46" spans="1:9" x14ac:dyDescent="0.25">
      <c r="A46" s="42" t="str">
        <f t="shared" si="3"/>
        <v>BILBAO</v>
      </c>
      <c r="B46" s="41">
        <f t="shared" si="4"/>
        <v>71324</v>
      </c>
      <c r="C46" s="41">
        <f t="shared" si="5"/>
        <v>106468</v>
      </c>
      <c r="D46" s="41">
        <f t="shared" si="6"/>
        <v>15</v>
      </c>
      <c r="E46" s="42" t="str">
        <f t="shared" si="2"/>
        <v>MELILLA</v>
      </c>
      <c r="F46" s="42">
        <f t="shared" si="7"/>
        <v>345774</v>
      </c>
      <c r="G46" s="42">
        <f t="shared" si="8"/>
        <v>362638</v>
      </c>
    </row>
    <row r="47" spans="1:9" x14ac:dyDescent="0.25">
      <c r="A47" s="42" t="str">
        <f t="shared" si="3"/>
        <v>CARTAGENA</v>
      </c>
      <c r="B47" s="41">
        <f t="shared" si="4"/>
        <v>34779</v>
      </c>
      <c r="C47" s="41">
        <f t="shared" si="5"/>
        <v>47684</v>
      </c>
      <c r="D47" s="41">
        <f t="shared" si="6"/>
        <v>17</v>
      </c>
      <c r="E47" s="42" t="str">
        <f t="shared" si="2"/>
        <v>VALENCIA</v>
      </c>
      <c r="F47" s="42">
        <f t="shared" si="7"/>
        <v>291175</v>
      </c>
      <c r="G47" s="42">
        <f t="shared" si="8"/>
        <v>263769</v>
      </c>
    </row>
    <row r="48" spans="1:9" x14ac:dyDescent="0.25">
      <c r="A48" s="42" t="str">
        <f t="shared" si="3"/>
        <v>CASTELLON</v>
      </c>
      <c r="B48" s="41">
        <f t="shared" si="4"/>
        <v>0</v>
      </c>
      <c r="C48" s="41">
        <f t="shared" si="5"/>
        <v>725</v>
      </c>
      <c r="D48" s="41">
        <f t="shared" si="6"/>
        <v>28</v>
      </c>
      <c r="E48" s="42" t="str">
        <f t="shared" si="2"/>
        <v>ALICANTE</v>
      </c>
      <c r="F48" s="42">
        <f t="shared" si="7"/>
        <v>187933</v>
      </c>
      <c r="G48" s="42">
        <f t="shared" si="8"/>
        <v>154005</v>
      </c>
    </row>
    <row r="49" spans="1:7" x14ac:dyDescent="0.25">
      <c r="A49" s="42" t="str">
        <f t="shared" si="3"/>
        <v>CEUTA</v>
      </c>
      <c r="B49" s="41">
        <f t="shared" si="4"/>
        <v>1062426</v>
      </c>
      <c r="C49" s="41">
        <f t="shared" si="5"/>
        <v>1104798</v>
      </c>
      <c r="D49" s="41">
        <f t="shared" si="6"/>
        <v>5</v>
      </c>
      <c r="E49" s="42" t="str">
        <f t="shared" si="2"/>
        <v>BAHIA DE CADIZ</v>
      </c>
      <c r="F49" s="42">
        <f t="shared" si="7"/>
        <v>185516</v>
      </c>
      <c r="G49" s="42">
        <f t="shared" si="8"/>
        <v>151312</v>
      </c>
    </row>
    <row r="50" spans="1:7" x14ac:dyDescent="0.25">
      <c r="A50" s="42" t="str">
        <f t="shared" si="3"/>
        <v>FERROL-SAN CIBRAO</v>
      </c>
      <c r="B50" s="41">
        <f t="shared" si="4"/>
        <v>4948</v>
      </c>
      <c r="C50" s="41">
        <f t="shared" si="5"/>
        <v>3</v>
      </c>
      <c r="D50" s="41">
        <f t="shared" si="6"/>
        <v>22</v>
      </c>
      <c r="E50" s="42" t="str">
        <f t="shared" si="2"/>
        <v>VIGO</v>
      </c>
      <c r="F50" s="42">
        <f t="shared" si="7"/>
        <v>129102</v>
      </c>
      <c r="G50" s="42">
        <f t="shared" si="8"/>
        <v>110031</v>
      </c>
    </row>
    <row r="51" spans="1:7" x14ac:dyDescent="0.25">
      <c r="A51" s="42" t="str">
        <f t="shared" si="3"/>
        <v>GIJON</v>
      </c>
      <c r="B51" s="41">
        <f t="shared" si="4"/>
        <v>29187</v>
      </c>
      <c r="C51" s="41">
        <f t="shared" si="5"/>
        <v>2244</v>
      </c>
      <c r="D51" s="41">
        <f t="shared" si="6"/>
        <v>18</v>
      </c>
      <c r="E51" s="42" t="str">
        <f t="shared" si="2"/>
        <v>SANTANDER</v>
      </c>
      <c r="F51" s="42">
        <f t="shared" si="7"/>
        <v>120005</v>
      </c>
      <c r="G51" s="42">
        <f t="shared" si="8"/>
        <v>122835</v>
      </c>
    </row>
    <row r="52" spans="1:7" x14ac:dyDescent="0.25">
      <c r="A52" s="42" t="str">
        <f t="shared" si="3"/>
        <v>HUELVA</v>
      </c>
      <c r="B52" s="41">
        <f t="shared" si="4"/>
        <v>6583</v>
      </c>
      <c r="C52" s="41">
        <f t="shared" si="5"/>
        <v>0</v>
      </c>
      <c r="D52" s="41">
        <f t="shared" si="6"/>
        <v>21</v>
      </c>
      <c r="E52" s="42" t="str">
        <f t="shared" si="2"/>
        <v>BILBAO</v>
      </c>
      <c r="F52" s="42">
        <f t="shared" si="7"/>
        <v>71324</v>
      </c>
      <c r="G52" s="42">
        <f t="shared" si="8"/>
        <v>106468</v>
      </c>
    </row>
    <row r="53" spans="1:7" x14ac:dyDescent="0.25">
      <c r="A53" s="42" t="str">
        <f t="shared" si="3"/>
        <v>LAS PALMAS</v>
      </c>
      <c r="B53" s="41">
        <f t="shared" si="4"/>
        <v>864325</v>
      </c>
      <c r="C53" s="41">
        <f t="shared" si="5"/>
        <v>762863</v>
      </c>
      <c r="D53" s="41">
        <f t="shared" si="6"/>
        <v>6</v>
      </c>
      <c r="E53" s="42" t="str">
        <f t="shared" si="2"/>
        <v>A CORUÑA</v>
      </c>
      <c r="F53" s="42">
        <f t="shared" si="7"/>
        <v>54244</v>
      </c>
      <c r="G53" s="42">
        <f t="shared" si="8"/>
        <v>32970</v>
      </c>
    </row>
    <row r="54" spans="1:7" x14ac:dyDescent="0.25">
      <c r="A54" s="42" t="str">
        <f t="shared" si="3"/>
        <v>MALAGA</v>
      </c>
      <c r="B54" s="41">
        <f t="shared" si="4"/>
        <v>465207</v>
      </c>
      <c r="C54" s="41">
        <f t="shared" si="5"/>
        <v>441609</v>
      </c>
      <c r="D54" s="41">
        <f t="shared" si="6"/>
        <v>8</v>
      </c>
      <c r="E54" s="42" t="str">
        <f t="shared" si="2"/>
        <v>CARTAGENA</v>
      </c>
      <c r="F54" s="42">
        <f t="shared" si="7"/>
        <v>34779</v>
      </c>
      <c r="G54" s="42">
        <f t="shared" si="8"/>
        <v>47684</v>
      </c>
    </row>
    <row r="55" spans="1:7" x14ac:dyDescent="0.25">
      <c r="A55" s="42" t="str">
        <f t="shared" si="3"/>
        <v>MARIN Y RIA DE PONTEVEDRA</v>
      </c>
      <c r="B55" s="41">
        <f t="shared" si="4"/>
        <v>0</v>
      </c>
      <c r="C55" s="41">
        <f t="shared" si="5"/>
        <v>0</v>
      </c>
      <c r="D55" s="41">
        <f t="shared" si="6"/>
        <v>28</v>
      </c>
      <c r="E55" s="42" t="str">
        <f t="shared" si="2"/>
        <v>GIJON</v>
      </c>
      <c r="F55" s="42">
        <f t="shared" ref="F55:F65" si="9">LOOKUP(E55,$A$38:$A$65,$B$38:$B$65)</f>
        <v>29187</v>
      </c>
      <c r="G55" s="42">
        <f t="shared" si="8"/>
        <v>2244</v>
      </c>
    </row>
    <row r="56" spans="1:7" x14ac:dyDescent="0.25">
      <c r="A56" s="42" t="str">
        <f t="shared" si="3"/>
        <v>MELILLA</v>
      </c>
      <c r="B56" s="41">
        <f t="shared" si="4"/>
        <v>345774</v>
      </c>
      <c r="C56" s="41">
        <f t="shared" si="5"/>
        <v>362638</v>
      </c>
      <c r="D56" s="41">
        <f t="shared" si="6"/>
        <v>9</v>
      </c>
      <c r="E56" s="42" t="str">
        <f t="shared" si="2"/>
        <v>MOTRIL</v>
      </c>
      <c r="F56" s="42">
        <f t="shared" si="9"/>
        <v>9756</v>
      </c>
      <c r="G56" s="42">
        <f t="shared" si="8"/>
        <v>1004</v>
      </c>
    </row>
    <row r="57" spans="1:7" x14ac:dyDescent="0.25">
      <c r="A57" s="42" t="str">
        <f t="shared" si="3"/>
        <v>MOTRIL</v>
      </c>
      <c r="B57" s="41">
        <f t="shared" si="4"/>
        <v>9756</v>
      </c>
      <c r="C57" s="41">
        <f t="shared" si="5"/>
        <v>1004</v>
      </c>
      <c r="D57" s="41">
        <f t="shared" si="6"/>
        <v>19</v>
      </c>
      <c r="E57" s="42" t="str">
        <f t="shared" si="2"/>
        <v>SEVILLA</v>
      </c>
      <c r="F57" s="42">
        <f t="shared" si="9"/>
        <v>8332</v>
      </c>
      <c r="G57" s="42">
        <f t="shared" si="8"/>
        <v>6240</v>
      </c>
    </row>
    <row r="58" spans="1:7" x14ac:dyDescent="0.25">
      <c r="A58" s="42" t="str">
        <f t="shared" si="3"/>
        <v>PASAIA</v>
      </c>
      <c r="B58" s="41">
        <f t="shared" si="4"/>
        <v>0</v>
      </c>
      <c r="C58" s="41">
        <f t="shared" si="5"/>
        <v>0</v>
      </c>
      <c r="D58" s="41">
        <f t="shared" si="6"/>
        <v>28</v>
      </c>
      <c r="E58" s="42" t="str">
        <f t="shared" si="2"/>
        <v>HUELVA</v>
      </c>
      <c r="F58" s="42">
        <f t="shared" si="9"/>
        <v>6583</v>
      </c>
      <c r="G58" s="42">
        <f t="shared" si="8"/>
        <v>0</v>
      </c>
    </row>
    <row r="59" spans="1:7" x14ac:dyDescent="0.25">
      <c r="A59" s="42" t="str">
        <f t="shared" si="3"/>
        <v>SANTA CRUZ DE TENERIFE</v>
      </c>
      <c r="B59" s="41">
        <f t="shared" si="4"/>
        <v>2586465</v>
      </c>
      <c r="C59" s="41">
        <f t="shared" si="5"/>
        <v>2533321</v>
      </c>
      <c r="D59" s="41">
        <f t="shared" si="6"/>
        <v>2</v>
      </c>
      <c r="E59" s="42" t="str">
        <f t="shared" si="2"/>
        <v>FERROL-SAN CIBRAO</v>
      </c>
      <c r="F59" s="42">
        <f t="shared" si="9"/>
        <v>4948</v>
      </c>
      <c r="G59" s="42">
        <f t="shared" si="8"/>
        <v>3</v>
      </c>
    </row>
    <row r="60" spans="1:7" x14ac:dyDescent="0.25">
      <c r="A60" s="42" t="str">
        <f t="shared" si="3"/>
        <v>SANTANDER</v>
      </c>
      <c r="B60" s="41">
        <f t="shared" si="4"/>
        <v>120005</v>
      </c>
      <c r="C60" s="41">
        <f t="shared" si="5"/>
        <v>122835</v>
      </c>
      <c r="D60" s="41">
        <f t="shared" si="6"/>
        <v>14</v>
      </c>
      <c r="E60" s="42" t="str">
        <f t="shared" si="2"/>
        <v>VILAGARCIA</v>
      </c>
      <c r="F60" s="42">
        <f t="shared" si="9"/>
        <v>1451</v>
      </c>
      <c r="G60" s="42">
        <f t="shared" si="8"/>
        <v>1966</v>
      </c>
    </row>
    <row r="61" spans="1:7" x14ac:dyDescent="0.25">
      <c r="A61" s="42" t="str">
        <f t="shared" si="3"/>
        <v>SEVILLA</v>
      </c>
      <c r="B61" s="41">
        <f t="shared" si="4"/>
        <v>8332</v>
      </c>
      <c r="C61" s="41">
        <f t="shared" si="5"/>
        <v>6240</v>
      </c>
      <c r="D61" s="41">
        <f t="shared" si="6"/>
        <v>20</v>
      </c>
      <c r="E61" s="42" t="e">
        <f t="shared" si="2"/>
        <v>#N/A</v>
      </c>
      <c r="F61" s="42" t="e">
        <f t="shared" si="9"/>
        <v>#N/A</v>
      </c>
      <c r="G61" s="42" t="e">
        <f t="shared" si="8"/>
        <v>#N/A</v>
      </c>
    </row>
    <row r="62" spans="1:7" x14ac:dyDescent="0.25">
      <c r="A62" s="42" t="str">
        <f t="shared" si="3"/>
        <v>TARRAGONA</v>
      </c>
      <c r="B62" s="41">
        <f t="shared" si="4"/>
        <v>0</v>
      </c>
      <c r="C62" s="41">
        <f t="shared" si="5"/>
        <v>3148</v>
      </c>
      <c r="D62" s="41">
        <f t="shared" si="6"/>
        <v>28</v>
      </c>
      <c r="E62" s="42" t="e">
        <f t="shared" si="2"/>
        <v>#N/A</v>
      </c>
      <c r="F62" s="42" t="e">
        <f t="shared" si="9"/>
        <v>#N/A</v>
      </c>
      <c r="G62" s="42" t="e">
        <f t="shared" si="8"/>
        <v>#N/A</v>
      </c>
    </row>
    <row r="63" spans="1:7" x14ac:dyDescent="0.25">
      <c r="A63" s="42" t="str">
        <f t="shared" si="3"/>
        <v>VALENCIA</v>
      </c>
      <c r="B63" s="41">
        <f t="shared" si="4"/>
        <v>291175</v>
      </c>
      <c r="C63" s="41">
        <f t="shared" si="5"/>
        <v>263769</v>
      </c>
      <c r="D63" s="41">
        <f t="shared" si="6"/>
        <v>10</v>
      </c>
      <c r="E63" s="42" t="e">
        <f t="shared" si="2"/>
        <v>#N/A</v>
      </c>
      <c r="F63" s="42" t="e">
        <f t="shared" si="9"/>
        <v>#N/A</v>
      </c>
      <c r="G63" s="42" t="e">
        <f t="shared" si="8"/>
        <v>#N/A</v>
      </c>
    </row>
    <row r="64" spans="1:7" x14ac:dyDescent="0.25">
      <c r="A64" s="42" t="str">
        <f t="shared" si="3"/>
        <v>VIGO</v>
      </c>
      <c r="B64" s="41">
        <f t="shared" si="4"/>
        <v>129102</v>
      </c>
      <c r="C64" s="41">
        <f t="shared" si="5"/>
        <v>110031</v>
      </c>
      <c r="D64" s="41">
        <f t="shared" si="6"/>
        <v>13</v>
      </c>
      <c r="E64" s="42" t="e">
        <f t="shared" si="2"/>
        <v>#N/A</v>
      </c>
      <c r="F64" s="42" t="e">
        <f t="shared" si="9"/>
        <v>#N/A</v>
      </c>
      <c r="G64" s="42" t="e">
        <f t="shared" si="8"/>
        <v>#N/A</v>
      </c>
    </row>
    <row r="65" spans="1:7" x14ac:dyDescent="0.25">
      <c r="A65" s="42" t="str">
        <f t="shared" si="3"/>
        <v>VILAGARCIA</v>
      </c>
      <c r="B65" s="41">
        <f t="shared" si="4"/>
        <v>1451</v>
      </c>
      <c r="C65" s="41">
        <f t="shared" si="5"/>
        <v>1966</v>
      </c>
      <c r="D65" s="41">
        <f t="shared" si="6"/>
        <v>23</v>
      </c>
      <c r="E65" s="42" t="str">
        <f t="shared" si="2"/>
        <v>AVILES</v>
      </c>
      <c r="F65" s="42">
        <f t="shared" si="9"/>
        <v>0</v>
      </c>
      <c r="G65" s="42">
        <f t="shared" si="8"/>
        <v>0</v>
      </c>
    </row>
    <row r="66" spans="1:7" x14ac:dyDescent="0.25">
      <c r="A66" s="42"/>
      <c r="B66" s="42"/>
      <c r="C66" s="42"/>
      <c r="D66" s="42"/>
      <c r="E66" s="42"/>
      <c r="F66" s="42"/>
      <c r="G66" s="42"/>
    </row>
    <row r="67" spans="1:7" x14ac:dyDescent="0.25">
      <c r="A67" s="4"/>
      <c r="B67" s="5"/>
      <c r="C67" s="5"/>
      <c r="D67" s="5"/>
      <c r="E67" s="5"/>
      <c r="F67" s="6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D7" sqref="D7:E34"/>
    </sheetView>
  </sheetViews>
  <sheetFormatPr baseColWidth="10" defaultRowHeight="15" x14ac:dyDescent="0.25"/>
  <cols>
    <col min="1" max="1" width="21.28515625" bestFit="1" customWidth="1"/>
    <col min="2" max="5" width="11.5703125" bestFit="1" customWidth="1"/>
    <col min="6" max="6" width="8" bestFit="1" customWidth="1"/>
    <col min="7" max="7" width="11.5703125" bestFit="1" customWidth="1"/>
  </cols>
  <sheetData>
    <row r="1" spans="1:12" s="2" customFormat="1" ht="22.5" customHeight="1" x14ac:dyDescent="0.35">
      <c r="F1" s="3" t="s">
        <v>89</v>
      </c>
    </row>
    <row r="2" spans="1:12" s="2" customFormat="1" ht="21" x14ac:dyDescent="0.35"/>
    <row r="5" spans="1:12" x14ac:dyDescent="0.25">
      <c r="A5" s="51" t="s">
        <v>73</v>
      </c>
      <c r="B5" s="49" t="str">
        <f>'Resumen general'!D6</f>
        <v>Mes Julio</v>
      </c>
      <c r="C5" s="50"/>
      <c r="D5" s="49" t="str">
        <f>'Resumen general'!F6</f>
        <v>Acumulado desde Enero</v>
      </c>
      <c r="E5" s="50"/>
      <c r="F5" s="50"/>
      <c r="L5" s="39">
        <f>'Resumen general'!I4</f>
        <v>40805</v>
      </c>
    </row>
    <row r="6" spans="1:12" x14ac:dyDescent="0.25">
      <c r="A6" s="52"/>
      <c r="B6" s="7">
        <f>'Resumen general'!D7</f>
        <v>2010</v>
      </c>
      <c r="C6" s="7">
        <f>'Resumen general'!E7</f>
        <v>2011</v>
      </c>
      <c r="D6" s="7">
        <f>'Resumen general'!F7</f>
        <v>2010</v>
      </c>
      <c r="E6" s="7">
        <f>'Resumen general'!G7</f>
        <v>2011</v>
      </c>
      <c r="F6" s="7" t="s">
        <v>43</v>
      </c>
    </row>
    <row r="7" spans="1:12" x14ac:dyDescent="0.25">
      <c r="A7" s="8" t="s">
        <v>44</v>
      </c>
      <c r="B7" s="9">
        <v>2495</v>
      </c>
      <c r="C7" s="9">
        <v>11355</v>
      </c>
      <c r="D7" s="9">
        <v>32970</v>
      </c>
      <c r="E7" s="9">
        <v>54244</v>
      </c>
      <c r="F7" s="10">
        <f>((E7*100)/D7)-100</f>
        <v>64.525326053988465</v>
      </c>
      <c r="G7" s="1"/>
      <c r="H7" s="1"/>
      <c r="I7" s="1"/>
    </row>
    <row r="8" spans="1:12" x14ac:dyDescent="0.25">
      <c r="A8" s="11" t="s">
        <v>45</v>
      </c>
      <c r="B8" s="12">
        <v>1537</v>
      </c>
      <c r="C8" s="12">
        <v>4088</v>
      </c>
      <c r="D8" s="12">
        <v>26225</v>
      </c>
      <c r="E8" s="12">
        <v>51554</v>
      </c>
      <c r="F8" s="13">
        <f t="shared" ref="F8:F35" si="0">((E8*100)/D8)-100</f>
        <v>96.583412774070553</v>
      </c>
      <c r="G8" s="1"/>
      <c r="H8" s="1"/>
      <c r="I8" s="1"/>
    </row>
    <row r="9" spans="1:12" x14ac:dyDescent="0.25">
      <c r="A9" s="8" t="s">
        <v>46</v>
      </c>
      <c r="B9" s="9">
        <v>9249</v>
      </c>
      <c r="C9" s="9">
        <v>4520</v>
      </c>
      <c r="D9" s="9">
        <v>31071</v>
      </c>
      <c r="E9" s="9">
        <v>20840</v>
      </c>
      <c r="F9" s="10">
        <f t="shared" si="0"/>
        <v>-32.927810498535607</v>
      </c>
      <c r="G9" s="1"/>
      <c r="H9" s="1"/>
      <c r="I9" s="1"/>
    </row>
    <row r="10" spans="1:12" x14ac:dyDescent="0.25">
      <c r="A10" s="11" t="s">
        <v>47</v>
      </c>
      <c r="B10" s="12">
        <v>0</v>
      </c>
      <c r="C10" s="12">
        <v>0</v>
      </c>
      <c r="D10" s="12">
        <v>0</v>
      </c>
      <c r="E10" s="12">
        <v>0</v>
      </c>
      <c r="F10" s="17" t="e">
        <f t="shared" si="0"/>
        <v>#DIV/0!</v>
      </c>
      <c r="G10" s="1"/>
      <c r="H10" s="1"/>
      <c r="I10" s="1"/>
    </row>
    <row r="11" spans="1:12" x14ac:dyDescent="0.25">
      <c r="A11" s="8" t="s">
        <v>48</v>
      </c>
      <c r="B11" s="9">
        <v>0</v>
      </c>
      <c r="C11" s="9">
        <v>0</v>
      </c>
      <c r="D11" s="9">
        <v>37</v>
      </c>
      <c r="E11" s="9">
        <v>0</v>
      </c>
      <c r="F11" s="10">
        <f t="shared" si="0"/>
        <v>-100</v>
      </c>
      <c r="G11" s="1"/>
      <c r="H11" s="1"/>
      <c r="I11" s="1"/>
    </row>
    <row r="12" spans="1:12" x14ac:dyDescent="0.25">
      <c r="A12" s="11" t="s">
        <v>49</v>
      </c>
      <c r="B12" s="12">
        <v>25750</v>
      </c>
      <c r="C12" s="12">
        <v>20107</v>
      </c>
      <c r="D12" s="12">
        <v>139776</v>
      </c>
      <c r="E12" s="12">
        <v>175156</v>
      </c>
      <c r="F12" s="13">
        <f t="shared" si="0"/>
        <v>25.31192765567765</v>
      </c>
      <c r="G12" s="1"/>
      <c r="H12" s="1"/>
      <c r="I12" s="1"/>
    </row>
    <row r="13" spans="1:12" x14ac:dyDescent="0.25">
      <c r="A13" s="8" t="s">
        <v>50</v>
      </c>
      <c r="B13" s="9">
        <v>237825</v>
      </c>
      <c r="C13" s="9">
        <v>214493</v>
      </c>
      <c r="D13" s="9">
        <v>783592</v>
      </c>
      <c r="E13" s="9">
        <v>769177</v>
      </c>
      <c r="F13" s="10">
        <f t="shared" si="0"/>
        <v>-1.8396053048014807</v>
      </c>
      <c r="G13" s="1"/>
      <c r="H13" s="1"/>
      <c r="I13" s="1"/>
    </row>
    <row r="14" spans="1:12" x14ac:dyDescent="0.25">
      <c r="A14" s="11" t="s">
        <v>51</v>
      </c>
      <c r="B14" s="12">
        <v>277983</v>
      </c>
      <c r="C14" s="12">
        <v>371197</v>
      </c>
      <c r="D14" s="12">
        <v>1183654</v>
      </c>
      <c r="E14" s="12">
        <v>1371042</v>
      </c>
      <c r="F14" s="13">
        <f t="shared" si="0"/>
        <v>15.831315570259548</v>
      </c>
      <c r="G14" s="1"/>
      <c r="H14" s="1"/>
      <c r="I14" s="1"/>
    </row>
    <row r="15" spans="1:12" x14ac:dyDescent="0.25">
      <c r="A15" s="8" t="s">
        <v>52</v>
      </c>
      <c r="B15" s="9">
        <v>6421</v>
      </c>
      <c r="C15" s="9">
        <v>16257</v>
      </c>
      <c r="D15" s="9">
        <v>25729</v>
      </c>
      <c r="E15" s="9">
        <v>39982</v>
      </c>
      <c r="F15" s="10">
        <f t="shared" si="0"/>
        <v>55.39663414823741</v>
      </c>
      <c r="G15" s="1"/>
      <c r="H15" s="1"/>
      <c r="I15" s="1"/>
    </row>
    <row r="16" spans="1:12" x14ac:dyDescent="0.25">
      <c r="A16" s="11" t="s">
        <v>53</v>
      </c>
      <c r="B16" s="12">
        <v>9718</v>
      </c>
      <c r="C16" s="12">
        <v>4788</v>
      </c>
      <c r="D16" s="12">
        <v>47684</v>
      </c>
      <c r="E16" s="12">
        <v>34779</v>
      </c>
      <c r="F16" s="13">
        <f t="shared" si="0"/>
        <v>-27.06358526969214</v>
      </c>
      <c r="G16" s="1"/>
      <c r="H16" s="1"/>
      <c r="I16" s="1"/>
    </row>
    <row r="17" spans="1:9" x14ac:dyDescent="0.25">
      <c r="A17" s="8" t="s">
        <v>54</v>
      </c>
      <c r="B17" s="9">
        <v>0</v>
      </c>
      <c r="C17" s="9">
        <v>0</v>
      </c>
      <c r="D17" s="9">
        <v>725</v>
      </c>
      <c r="E17" s="9">
        <v>0</v>
      </c>
      <c r="F17" s="10">
        <f t="shared" si="0"/>
        <v>-100</v>
      </c>
      <c r="G17" s="1"/>
      <c r="H17" s="1"/>
      <c r="I17" s="1"/>
    </row>
    <row r="18" spans="1:9" x14ac:dyDescent="0.25">
      <c r="A18" s="11" t="s">
        <v>55</v>
      </c>
      <c r="B18" s="12">
        <v>0</v>
      </c>
      <c r="C18" s="12">
        <v>0</v>
      </c>
      <c r="D18" s="12">
        <v>2613</v>
      </c>
      <c r="E18" s="12">
        <v>1511</v>
      </c>
      <c r="F18" s="13">
        <f t="shared" si="0"/>
        <v>-42.173746651358591</v>
      </c>
      <c r="G18" s="1"/>
      <c r="H18" s="1"/>
      <c r="I18" s="1"/>
    </row>
    <row r="19" spans="1:9" x14ac:dyDescent="0.25">
      <c r="A19" s="8" t="s">
        <v>56</v>
      </c>
      <c r="B19" s="9">
        <v>0</v>
      </c>
      <c r="C19" s="9">
        <v>0</v>
      </c>
      <c r="D19" s="9">
        <v>0</v>
      </c>
      <c r="E19" s="9">
        <v>4948</v>
      </c>
      <c r="F19" s="10" t="e">
        <f t="shared" si="0"/>
        <v>#DIV/0!</v>
      </c>
      <c r="G19" s="1"/>
      <c r="H19" s="1"/>
      <c r="I19" s="1"/>
    </row>
    <row r="20" spans="1:9" x14ac:dyDescent="0.25">
      <c r="A20" s="11" t="s">
        <v>57</v>
      </c>
      <c r="B20" s="12">
        <v>0</v>
      </c>
      <c r="C20" s="12">
        <v>0</v>
      </c>
      <c r="D20" s="12">
        <v>2244</v>
      </c>
      <c r="E20" s="12">
        <v>2243</v>
      </c>
      <c r="F20" s="13">
        <f t="shared" si="0"/>
        <v>-4.4563279857399607E-2</v>
      </c>
      <c r="G20" s="1"/>
      <c r="H20" s="1"/>
      <c r="I20" s="1"/>
    </row>
    <row r="21" spans="1:9" x14ac:dyDescent="0.25">
      <c r="A21" s="8" t="s">
        <v>58</v>
      </c>
      <c r="B21" s="9">
        <v>0</v>
      </c>
      <c r="C21" s="9">
        <v>0</v>
      </c>
      <c r="D21" s="9">
        <v>0</v>
      </c>
      <c r="E21" s="9">
        <v>0</v>
      </c>
      <c r="F21" s="18" t="e">
        <f t="shared" si="0"/>
        <v>#DIV/0!</v>
      </c>
      <c r="G21" s="1"/>
      <c r="H21" s="1"/>
      <c r="I21" s="1"/>
    </row>
    <row r="22" spans="1:9" x14ac:dyDescent="0.25">
      <c r="A22" s="11" t="s">
        <v>59</v>
      </c>
      <c r="B22" s="12">
        <v>18424</v>
      </c>
      <c r="C22" s="12">
        <v>1710</v>
      </c>
      <c r="D22" s="12">
        <v>316769</v>
      </c>
      <c r="E22" s="12">
        <v>409827</v>
      </c>
      <c r="F22" s="13">
        <f t="shared" si="0"/>
        <v>29.377243353989826</v>
      </c>
      <c r="G22" s="1"/>
      <c r="H22" s="1"/>
      <c r="I22" s="1"/>
    </row>
    <row r="23" spans="1:9" x14ac:dyDescent="0.25">
      <c r="A23" s="8" t="s">
        <v>60</v>
      </c>
      <c r="B23" s="9">
        <v>75688</v>
      </c>
      <c r="C23" s="9">
        <v>46145</v>
      </c>
      <c r="D23" s="9">
        <v>258600</v>
      </c>
      <c r="E23" s="9">
        <v>289939</v>
      </c>
      <c r="F23" s="10">
        <f t="shared" si="0"/>
        <v>12.118716163959789</v>
      </c>
      <c r="G23" s="1"/>
      <c r="H23" s="1"/>
      <c r="I23" s="1"/>
    </row>
    <row r="24" spans="1:9" x14ac:dyDescent="0.25">
      <c r="A24" s="11" t="s">
        <v>61</v>
      </c>
      <c r="B24" s="12">
        <v>0</v>
      </c>
      <c r="C24" s="12">
        <v>0</v>
      </c>
      <c r="D24" s="12">
        <v>0</v>
      </c>
      <c r="E24" s="12">
        <v>0</v>
      </c>
      <c r="F24" s="17" t="e">
        <f t="shared" si="0"/>
        <v>#DIV/0!</v>
      </c>
      <c r="G24" s="1"/>
      <c r="H24" s="1"/>
      <c r="I24" s="1"/>
    </row>
    <row r="25" spans="1:9" x14ac:dyDescent="0.25">
      <c r="A25" s="8" t="s">
        <v>62</v>
      </c>
      <c r="B25" s="9">
        <v>0</v>
      </c>
      <c r="C25" s="9">
        <v>0</v>
      </c>
      <c r="D25" s="9">
        <v>0</v>
      </c>
      <c r="E25" s="9">
        <v>379</v>
      </c>
      <c r="F25" s="10" t="e">
        <f t="shared" si="0"/>
        <v>#DIV/0!</v>
      </c>
      <c r="G25" s="1"/>
      <c r="H25" s="1"/>
      <c r="I25" s="1"/>
    </row>
    <row r="26" spans="1:9" x14ac:dyDescent="0.25">
      <c r="A26" s="11" t="s">
        <v>63</v>
      </c>
      <c r="B26" s="12">
        <v>52</v>
      </c>
      <c r="C26" s="12">
        <v>0</v>
      </c>
      <c r="D26" s="12">
        <v>1004</v>
      </c>
      <c r="E26" s="12">
        <v>3414</v>
      </c>
      <c r="F26" s="13">
        <f t="shared" si="0"/>
        <v>240.0398406374502</v>
      </c>
      <c r="G26" s="1"/>
      <c r="H26" s="1"/>
      <c r="I26" s="1"/>
    </row>
    <row r="27" spans="1:9" x14ac:dyDescent="0.25">
      <c r="A27" s="8" t="s">
        <v>64</v>
      </c>
      <c r="B27" s="9">
        <v>0</v>
      </c>
      <c r="C27" s="9">
        <v>0</v>
      </c>
      <c r="D27" s="9">
        <v>0</v>
      </c>
      <c r="E27" s="9">
        <v>0</v>
      </c>
      <c r="F27" s="18" t="e">
        <f t="shared" si="0"/>
        <v>#DIV/0!</v>
      </c>
      <c r="G27" s="1"/>
      <c r="H27" s="1"/>
      <c r="I27" s="1"/>
    </row>
    <row r="28" spans="1:9" x14ac:dyDescent="0.25">
      <c r="A28" s="11" t="s">
        <v>65</v>
      </c>
      <c r="B28" s="12">
        <v>14975</v>
      </c>
      <c r="C28" s="12">
        <v>880</v>
      </c>
      <c r="D28" s="12">
        <v>347413</v>
      </c>
      <c r="E28" s="12">
        <v>412114</v>
      </c>
      <c r="F28" s="13">
        <f t="shared" si="0"/>
        <v>18.623655418766717</v>
      </c>
      <c r="G28" s="1"/>
      <c r="H28" s="1"/>
      <c r="I28" s="1"/>
    </row>
    <row r="29" spans="1:9" x14ac:dyDescent="0.25">
      <c r="A29" s="8" t="s">
        <v>66</v>
      </c>
      <c r="B29" s="9">
        <v>369</v>
      </c>
      <c r="C29" s="9">
        <v>407</v>
      </c>
      <c r="D29" s="9">
        <v>8396</v>
      </c>
      <c r="E29" s="9">
        <v>7807</v>
      </c>
      <c r="F29" s="10">
        <f t="shared" si="0"/>
        <v>-7.0152453549309257</v>
      </c>
      <c r="G29" s="1"/>
      <c r="H29" s="1"/>
      <c r="I29" s="1"/>
    </row>
    <row r="30" spans="1:9" x14ac:dyDescent="0.25">
      <c r="A30" s="11" t="s">
        <v>67</v>
      </c>
      <c r="B30" s="12">
        <v>802</v>
      </c>
      <c r="C30" s="12">
        <v>1018</v>
      </c>
      <c r="D30" s="12">
        <v>6240</v>
      </c>
      <c r="E30" s="12">
        <v>8332</v>
      </c>
      <c r="F30" s="13">
        <f t="shared" si="0"/>
        <v>33.525641025641022</v>
      </c>
      <c r="G30" s="1"/>
      <c r="H30" s="1"/>
      <c r="I30" s="1"/>
    </row>
    <row r="31" spans="1:9" x14ac:dyDescent="0.25">
      <c r="A31" s="8" t="s">
        <v>68</v>
      </c>
      <c r="B31" s="9">
        <v>3148</v>
      </c>
      <c r="C31" s="9">
        <v>0</v>
      </c>
      <c r="D31" s="9">
        <v>3148</v>
      </c>
      <c r="E31" s="9">
        <v>0</v>
      </c>
      <c r="F31" s="10">
        <f t="shared" si="0"/>
        <v>-100</v>
      </c>
      <c r="G31" s="1"/>
      <c r="H31" s="1"/>
      <c r="I31" s="1"/>
    </row>
    <row r="32" spans="1:9" x14ac:dyDescent="0.25">
      <c r="A32" s="11" t="s">
        <v>69</v>
      </c>
      <c r="B32" s="12">
        <v>31801</v>
      </c>
      <c r="C32" s="12">
        <v>45786</v>
      </c>
      <c r="D32" s="12">
        <v>131303</v>
      </c>
      <c r="E32" s="12">
        <v>163562</v>
      </c>
      <c r="F32" s="13">
        <f t="shared" si="0"/>
        <v>24.5683647746053</v>
      </c>
      <c r="G32" s="1"/>
      <c r="H32" s="1"/>
      <c r="I32" s="1"/>
    </row>
    <row r="33" spans="1:9" x14ac:dyDescent="0.25">
      <c r="A33" s="8" t="s">
        <v>70</v>
      </c>
      <c r="B33" s="9">
        <v>25998</v>
      </c>
      <c r="C33" s="9">
        <v>19005</v>
      </c>
      <c r="D33" s="9">
        <v>110031</v>
      </c>
      <c r="E33" s="9">
        <v>129102</v>
      </c>
      <c r="F33" s="10">
        <f t="shared" si="0"/>
        <v>17.332388145159086</v>
      </c>
      <c r="G33" s="1"/>
      <c r="H33" s="1"/>
      <c r="I33" s="1"/>
    </row>
    <row r="34" spans="1:9" x14ac:dyDescent="0.25">
      <c r="A34" s="11" t="s">
        <v>71</v>
      </c>
      <c r="B34" s="12">
        <v>0</v>
      </c>
      <c r="C34" s="12">
        <v>0</v>
      </c>
      <c r="D34" s="12">
        <v>1966</v>
      </c>
      <c r="E34" s="12">
        <v>1451</v>
      </c>
      <c r="F34" s="13">
        <f t="shared" si="0"/>
        <v>-26.195320447609362</v>
      </c>
      <c r="G34" s="1"/>
      <c r="H34" s="1"/>
      <c r="I34" s="1"/>
    </row>
    <row r="35" spans="1:9" x14ac:dyDescent="0.25">
      <c r="A35" s="14" t="s">
        <v>72</v>
      </c>
      <c r="B35" s="15">
        <f>SUM(B7:B34)</f>
        <v>742235</v>
      </c>
      <c r="C35" s="15">
        <f t="shared" ref="C35:E35" si="1">SUM(C7:C34)</f>
        <v>761756</v>
      </c>
      <c r="D35" s="15">
        <f t="shared" si="1"/>
        <v>3461190</v>
      </c>
      <c r="E35" s="15">
        <f t="shared" si="1"/>
        <v>3951403</v>
      </c>
      <c r="F35" s="16">
        <f t="shared" si="0"/>
        <v>14.16313464444309</v>
      </c>
      <c r="G35" s="1"/>
      <c r="H35" s="1"/>
      <c r="I35" s="1"/>
    </row>
    <row r="37" spans="1:9" x14ac:dyDescent="0.25">
      <c r="A37" s="42"/>
      <c r="B37" s="42">
        <f>E6</f>
        <v>2011</v>
      </c>
      <c r="C37" s="42">
        <f>D6</f>
        <v>2010</v>
      </c>
      <c r="D37" s="42"/>
      <c r="E37" s="42"/>
      <c r="F37" s="42">
        <f>B37</f>
        <v>2011</v>
      </c>
      <c r="G37" s="42">
        <f>C37</f>
        <v>2010</v>
      </c>
    </row>
    <row r="38" spans="1:9" x14ac:dyDescent="0.25">
      <c r="A38" s="42" t="str">
        <f>A7</f>
        <v>A CORUÑA</v>
      </c>
      <c r="B38" s="41">
        <f>E7</f>
        <v>54244</v>
      </c>
      <c r="C38" s="41">
        <f>D7</f>
        <v>32970</v>
      </c>
      <c r="D38" s="41">
        <f>_xlfn.RANK.EQ(B38,$B$38:$B$65)+COUNTIF($B$38:$B$65,B38)-1</f>
        <v>9</v>
      </c>
      <c r="E38" s="42" t="str">
        <f t="shared" ref="E38:E65" si="2">INDEX($A$38:$B$65,MATCH(ROW()-37,$D$38:$D$65,0),1)</f>
        <v>BARCELONA</v>
      </c>
      <c r="F38" s="42">
        <f>LOOKUP(E38,$A$38:$A$65,$B$38:$B$65)</f>
        <v>1371042</v>
      </c>
      <c r="G38" s="42">
        <f>LOOKUP(E38,$A$38:$A$65,$C$38:$C$65)</f>
        <v>1183654</v>
      </c>
    </row>
    <row r="39" spans="1:9" x14ac:dyDescent="0.25">
      <c r="A39" s="42" t="str">
        <f t="shared" ref="A39:A65" si="3">A8</f>
        <v>ALICANTE</v>
      </c>
      <c r="B39" s="41">
        <f t="shared" ref="B39:B65" si="4">E8</f>
        <v>51554</v>
      </c>
      <c r="C39" s="41">
        <f t="shared" ref="C39:C65" si="5">D8</f>
        <v>26225</v>
      </c>
      <c r="D39" s="41">
        <f t="shared" ref="D39:D65" si="6">_xlfn.RANK.EQ(B39,$B$38:$B$65)+COUNTIF($B$38:$B$65,B39)-1</f>
        <v>10</v>
      </c>
      <c r="E39" s="42" t="str">
        <f t="shared" si="2"/>
        <v>BALEARES</v>
      </c>
      <c r="F39" s="42">
        <f t="shared" ref="F39:F54" si="7">LOOKUP(E39,$A$38:$A$65,$B$38:$B$65)</f>
        <v>769177</v>
      </c>
      <c r="G39" s="42">
        <f t="shared" ref="G39:G65" si="8">LOOKUP(E39,$A$38:$A$65,$C$38:$C$65)</f>
        <v>783592</v>
      </c>
    </row>
    <row r="40" spans="1:9" x14ac:dyDescent="0.25">
      <c r="A40" s="42" t="str">
        <f t="shared" si="3"/>
        <v>ALMERIA</v>
      </c>
      <c r="B40" s="41">
        <f t="shared" si="4"/>
        <v>20840</v>
      </c>
      <c r="C40" s="41">
        <f t="shared" si="5"/>
        <v>31071</v>
      </c>
      <c r="D40" s="41">
        <f t="shared" si="6"/>
        <v>13</v>
      </c>
      <c r="E40" s="42" t="str">
        <f t="shared" si="2"/>
        <v>SANTA CRUZ DE TENERIFE</v>
      </c>
      <c r="F40" s="42">
        <f t="shared" si="7"/>
        <v>412114</v>
      </c>
      <c r="G40" s="42">
        <f t="shared" si="8"/>
        <v>347413</v>
      </c>
    </row>
    <row r="41" spans="1:9" x14ac:dyDescent="0.25">
      <c r="A41" s="42" t="str">
        <f t="shared" si="3"/>
        <v>AVILES</v>
      </c>
      <c r="B41" s="41">
        <f t="shared" si="4"/>
        <v>0</v>
      </c>
      <c r="C41" s="41">
        <f t="shared" si="5"/>
        <v>0</v>
      </c>
      <c r="D41" s="41">
        <f t="shared" si="6"/>
        <v>28</v>
      </c>
      <c r="E41" s="42" t="str">
        <f t="shared" si="2"/>
        <v>LAS PALMAS</v>
      </c>
      <c r="F41" s="42">
        <f t="shared" si="7"/>
        <v>409827</v>
      </c>
      <c r="G41" s="42">
        <f t="shared" si="8"/>
        <v>316769</v>
      </c>
    </row>
    <row r="42" spans="1:9" x14ac:dyDescent="0.25">
      <c r="A42" s="42" t="str">
        <f t="shared" si="3"/>
        <v>BAHIA DE ALGECIRAS</v>
      </c>
      <c r="B42" s="41">
        <f t="shared" si="4"/>
        <v>0</v>
      </c>
      <c r="C42" s="41">
        <f t="shared" si="5"/>
        <v>37</v>
      </c>
      <c r="D42" s="41">
        <f t="shared" si="6"/>
        <v>28</v>
      </c>
      <c r="E42" s="42" t="str">
        <f t="shared" si="2"/>
        <v>MALAGA</v>
      </c>
      <c r="F42" s="42">
        <f t="shared" si="7"/>
        <v>289939</v>
      </c>
      <c r="G42" s="42">
        <f t="shared" si="8"/>
        <v>258600</v>
      </c>
    </row>
    <row r="43" spans="1:9" x14ac:dyDescent="0.25">
      <c r="A43" s="42" t="str">
        <f t="shared" si="3"/>
        <v>BAHIA DE CADIZ</v>
      </c>
      <c r="B43" s="41">
        <f t="shared" si="4"/>
        <v>175156</v>
      </c>
      <c r="C43" s="41">
        <f t="shared" si="5"/>
        <v>139776</v>
      </c>
      <c r="D43" s="41">
        <f t="shared" si="6"/>
        <v>6</v>
      </c>
      <c r="E43" s="42" t="str">
        <f t="shared" si="2"/>
        <v>BAHIA DE CADIZ</v>
      </c>
      <c r="F43" s="42">
        <f t="shared" si="7"/>
        <v>175156</v>
      </c>
      <c r="G43" s="42">
        <f t="shared" si="8"/>
        <v>139776</v>
      </c>
    </row>
    <row r="44" spans="1:9" x14ac:dyDescent="0.25">
      <c r="A44" s="42" t="str">
        <f t="shared" si="3"/>
        <v>BALEARES</v>
      </c>
      <c r="B44" s="41">
        <f t="shared" si="4"/>
        <v>769177</v>
      </c>
      <c r="C44" s="41">
        <f t="shared" si="5"/>
        <v>783592</v>
      </c>
      <c r="D44" s="41">
        <f t="shared" si="6"/>
        <v>2</v>
      </c>
      <c r="E44" s="42" t="str">
        <f t="shared" si="2"/>
        <v>VALENCIA</v>
      </c>
      <c r="F44" s="42">
        <f t="shared" si="7"/>
        <v>163562</v>
      </c>
      <c r="G44" s="42">
        <f t="shared" si="8"/>
        <v>131303</v>
      </c>
    </row>
    <row r="45" spans="1:9" x14ac:dyDescent="0.25">
      <c r="A45" s="42" t="str">
        <f t="shared" si="3"/>
        <v>BARCELONA</v>
      </c>
      <c r="B45" s="41">
        <f t="shared" si="4"/>
        <v>1371042</v>
      </c>
      <c r="C45" s="41">
        <f t="shared" si="5"/>
        <v>1183654</v>
      </c>
      <c r="D45" s="41">
        <f t="shared" si="6"/>
        <v>1</v>
      </c>
      <c r="E45" s="42" t="str">
        <f t="shared" si="2"/>
        <v>VIGO</v>
      </c>
      <c r="F45" s="42">
        <f t="shared" si="7"/>
        <v>129102</v>
      </c>
      <c r="G45" s="42">
        <f t="shared" si="8"/>
        <v>110031</v>
      </c>
    </row>
    <row r="46" spans="1:9" x14ac:dyDescent="0.25">
      <c r="A46" s="42" t="str">
        <f t="shared" si="3"/>
        <v>BILBAO</v>
      </c>
      <c r="B46" s="41">
        <f t="shared" si="4"/>
        <v>39982</v>
      </c>
      <c r="C46" s="41">
        <f t="shared" si="5"/>
        <v>25729</v>
      </c>
      <c r="D46" s="41">
        <f t="shared" si="6"/>
        <v>11</v>
      </c>
      <c r="E46" s="42" t="str">
        <f t="shared" si="2"/>
        <v>A CORUÑA</v>
      </c>
      <c r="F46" s="42">
        <f t="shared" si="7"/>
        <v>54244</v>
      </c>
      <c r="G46" s="42">
        <f t="shared" si="8"/>
        <v>32970</v>
      </c>
    </row>
    <row r="47" spans="1:9" x14ac:dyDescent="0.25">
      <c r="A47" s="42" t="str">
        <f t="shared" si="3"/>
        <v>CARTAGENA</v>
      </c>
      <c r="B47" s="41">
        <f t="shared" si="4"/>
        <v>34779</v>
      </c>
      <c r="C47" s="41">
        <f t="shared" si="5"/>
        <v>47684</v>
      </c>
      <c r="D47" s="41">
        <f t="shared" si="6"/>
        <v>12</v>
      </c>
      <c r="E47" s="42" t="str">
        <f t="shared" si="2"/>
        <v>ALICANTE</v>
      </c>
      <c r="F47" s="42">
        <f t="shared" si="7"/>
        <v>51554</v>
      </c>
      <c r="G47" s="42">
        <f t="shared" si="8"/>
        <v>26225</v>
      </c>
    </row>
    <row r="48" spans="1:9" x14ac:dyDescent="0.25">
      <c r="A48" s="42" t="str">
        <f t="shared" si="3"/>
        <v>CASTELLON</v>
      </c>
      <c r="B48" s="41">
        <f t="shared" si="4"/>
        <v>0</v>
      </c>
      <c r="C48" s="41">
        <f t="shared" si="5"/>
        <v>725</v>
      </c>
      <c r="D48" s="41">
        <f t="shared" si="6"/>
        <v>28</v>
      </c>
      <c r="E48" s="42" t="str">
        <f t="shared" si="2"/>
        <v>BILBAO</v>
      </c>
      <c r="F48" s="42">
        <f t="shared" si="7"/>
        <v>39982</v>
      </c>
      <c r="G48" s="42">
        <f t="shared" si="8"/>
        <v>25729</v>
      </c>
    </row>
    <row r="49" spans="1:7" x14ac:dyDescent="0.25">
      <c r="A49" s="42" t="str">
        <f t="shared" si="3"/>
        <v>CEUTA</v>
      </c>
      <c r="B49" s="41">
        <f t="shared" si="4"/>
        <v>1511</v>
      </c>
      <c r="C49" s="41">
        <f t="shared" si="5"/>
        <v>2613</v>
      </c>
      <c r="D49" s="41">
        <f t="shared" si="6"/>
        <v>19</v>
      </c>
      <c r="E49" s="42" t="str">
        <f t="shared" si="2"/>
        <v>CARTAGENA</v>
      </c>
      <c r="F49" s="42">
        <f t="shared" si="7"/>
        <v>34779</v>
      </c>
      <c r="G49" s="42">
        <f t="shared" si="8"/>
        <v>47684</v>
      </c>
    </row>
    <row r="50" spans="1:7" x14ac:dyDescent="0.25">
      <c r="A50" s="42" t="str">
        <f t="shared" si="3"/>
        <v>FERROL-SAN CIBRAO</v>
      </c>
      <c r="B50" s="41">
        <f t="shared" si="4"/>
        <v>4948</v>
      </c>
      <c r="C50" s="41">
        <f t="shared" si="5"/>
        <v>0</v>
      </c>
      <c r="D50" s="41">
        <f t="shared" si="6"/>
        <v>16</v>
      </c>
      <c r="E50" s="42" t="str">
        <f t="shared" si="2"/>
        <v>ALMERIA</v>
      </c>
      <c r="F50" s="42">
        <f t="shared" si="7"/>
        <v>20840</v>
      </c>
      <c r="G50" s="42">
        <f t="shared" si="8"/>
        <v>31071</v>
      </c>
    </row>
    <row r="51" spans="1:7" x14ac:dyDescent="0.25">
      <c r="A51" s="42" t="str">
        <f t="shared" si="3"/>
        <v>GIJON</v>
      </c>
      <c r="B51" s="41">
        <f t="shared" si="4"/>
        <v>2243</v>
      </c>
      <c r="C51" s="41">
        <f t="shared" si="5"/>
        <v>2244</v>
      </c>
      <c r="D51" s="41">
        <f t="shared" si="6"/>
        <v>18</v>
      </c>
      <c r="E51" s="42" t="str">
        <f t="shared" si="2"/>
        <v>SEVILLA</v>
      </c>
      <c r="F51" s="42">
        <f t="shared" si="7"/>
        <v>8332</v>
      </c>
      <c r="G51" s="42">
        <f t="shared" si="8"/>
        <v>6240</v>
      </c>
    </row>
    <row r="52" spans="1:7" x14ac:dyDescent="0.25">
      <c r="A52" s="42" t="str">
        <f t="shared" si="3"/>
        <v>HUELVA</v>
      </c>
      <c r="B52" s="41">
        <f t="shared" si="4"/>
        <v>0</v>
      </c>
      <c r="C52" s="41">
        <f t="shared" si="5"/>
        <v>0</v>
      </c>
      <c r="D52" s="41">
        <f t="shared" si="6"/>
        <v>28</v>
      </c>
      <c r="E52" s="42" t="str">
        <f t="shared" si="2"/>
        <v>SANTANDER</v>
      </c>
      <c r="F52" s="42">
        <f t="shared" si="7"/>
        <v>7807</v>
      </c>
      <c r="G52" s="42">
        <f t="shared" si="8"/>
        <v>8396</v>
      </c>
    </row>
    <row r="53" spans="1:7" x14ac:dyDescent="0.25">
      <c r="A53" s="42" t="str">
        <f t="shared" si="3"/>
        <v>LAS PALMAS</v>
      </c>
      <c r="B53" s="41">
        <f t="shared" si="4"/>
        <v>409827</v>
      </c>
      <c r="C53" s="41">
        <f t="shared" si="5"/>
        <v>316769</v>
      </c>
      <c r="D53" s="41">
        <f t="shared" si="6"/>
        <v>4</v>
      </c>
      <c r="E53" s="42" t="str">
        <f t="shared" si="2"/>
        <v>FERROL-SAN CIBRAO</v>
      </c>
      <c r="F53" s="42">
        <f t="shared" si="7"/>
        <v>4948</v>
      </c>
      <c r="G53" s="42">
        <f t="shared" si="8"/>
        <v>0</v>
      </c>
    </row>
    <row r="54" spans="1:7" x14ac:dyDescent="0.25">
      <c r="A54" s="42" t="str">
        <f t="shared" si="3"/>
        <v>MALAGA</v>
      </c>
      <c r="B54" s="41">
        <f t="shared" si="4"/>
        <v>289939</v>
      </c>
      <c r="C54" s="41">
        <f t="shared" si="5"/>
        <v>258600</v>
      </c>
      <c r="D54" s="41">
        <f t="shared" si="6"/>
        <v>5</v>
      </c>
      <c r="E54" s="42" t="str">
        <f t="shared" si="2"/>
        <v>MOTRIL</v>
      </c>
      <c r="F54" s="42">
        <f t="shared" si="7"/>
        <v>3414</v>
      </c>
      <c r="G54" s="42">
        <f t="shared" si="8"/>
        <v>1004</v>
      </c>
    </row>
    <row r="55" spans="1:7" x14ac:dyDescent="0.25">
      <c r="A55" s="42" t="str">
        <f t="shared" si="3"/>
        <v>MARIN Y RIA DE PONTEVEDRA</v>
      </c>
      <c r="B55" s="41">
        <f t="shared" si="4"/>
        <v>0</v>
      </c>
      <c r="C55" s="41">
        <f t="shared" si="5"/>
        <v>0</v>
      </c>
      <c r="D55" s="41">
        <f t="shared" si="6"/>
        <v>28</v>
      </c>
      <c r="E55" s="42" t="str">
        <f t="shared" si="2"/>
        <v>GIJON</v>
      </c>
      <c r="F55" s="42">
        <f t="shared" ref="F55:F65" si="9">LOOKUP(E55,$A$38:$A$65,$B$38:$B$65)</f>
        <v>2243</v>
      </c>
      <c r="G55" s="42">
        <f t="shared" si="8"/>
        <v>2244</v>
      </c>
    </row>
    <row r="56" spans="1:7" x14ac:dyDescent="0.25">
      <c r="A56" s="42" t="str">
        <f t="shared" si="3"/>
        <v>MELILLA</v>
      </c>
      <c r="B56" s="41">
        <f t="shared" si="4"/>
        <v>379</v>
      </c>
      <c r="C56" s="41">
        <f t="shared" si="5"/>
        <v>0</v>
      </c>
      <c r="D56" s="41">
        <f t="shared" si="6"/>
        <v>21</v>
      </c>
      <c r="E56" s="42" t="str">
        <f t="shared" si="2"/>
        <v>CEUTA</v>
      </c>
      <c r="F56" s="42">
        <f t="shared" si="9"/>
        <v>1511</v>
      </c>
      <c r="G56" s="42">
        <f t="shared" si="8"/>
        <v>2613</v>
      </c>
    </row>
    <row r="57" spans="1:7" x14ac:dyDescent="0.25">
      <c r="A57" s="42" t="str">
        <f t="shared" si="3"/>
        <v>MOTRIL</v>
      </c>
      <c r="B57" s="41">
        <f t="shared" si="4"/>
        <v>3414</v>
      </c>
      <c r="C57" s="41">
        <f t="shared" si="5"/>
        <v>1004</v>
      </c>
      <c r="D57" s="41">
        <f t="shared" si="6"/>
        <v>17</v>
      </c>
      <c r="E57" s="42" t="str">
        <f t="shared" si="2"/>
        <v>VILAGARCIA</v>
      </c>
      <c r="F57" s="42">
        <f t="shared" si="9"/>
        <v>1451</v>
      </c>
      <c r="G57" s="42">
        <f t="shared" si="8"/>
        <v>1966</v>
      </c>
    </row>
    <row r="58" spans="1:7" x14ac:dyDescent="0.25">
      <c r="A58" s="42" t="str">
        <f t="shared" si="3"/>
        <v>PASAIA</v>
      </c>
      <c r="B58" s="41">
        <f t="shared" si="4"/>
        <v>0</v>
      </c>
      <c r="C58" s="41">
        <f t="shared" si="5"/>
        <v>0</v>
      </c>
      <c r="D58" s="41">
        <f t="shared" si="6"/>
        <v>28</v>
      </c>
      <c r="E58" s="42" t="str">
        <f t="shared" si="2"/>
        <v>MELILLA</v>
      </c>
      <c r="F58" s="42">
        <f t="shared" si="9"/>
        <v>379</v>
      </c>
      <c r="G58" s="42">
        <f t="shared" si="8"/>
        <v>0</v>
      </c>
    </row>
    <row r="59" spans="1:7" x14ac:dyDescent="0.25">
      <c r="A59" s="42" t="str">
        <f t="shared" si="3"/>
        <v>SANTA CRUZ DE TENERIFE</v>
      </c>
      <c r="B59" s="41">
        <f t="shared" si="4"/>
        <v>412114</v>
      </c>
      <c r="C59" s="41">
        <f t="shared" si="5"/>
        <v>347413</v>
      </c>
      <c r="D59" s="41">
        <f t="shared" si="6"/>
        <v>3</v>
      </c>
      <c r="E59" s="42" t="e">
        <f t="shared" si="2"/>
        <v>#N/A</v>
      </c>
      <c r="F59" s="42" t="e">
        <f t="shared" si="9"/>
        <v>#N/A</v>
      </c>
      <c r="G59" s="42" t="e">
        <f t="shared" si="8"/>
        <v>#N/A</v>
      </c>
    </row>
    <row r="60" spans="1:7" x14ac:dyDescent="0.25">
      <c r="A60" s="42" t="str">
        <f t="shared" si="3"/>
        <v>SANTANDER</v>
      </c>
      <c r="B60" s="41">
        <f t="shared" si="4"/>
        <v>7807</v>
      </c>
      <c r="C60" s="41">
        <f t="shared" si="5"/>
        <v>8396</v>
      </c>
      <c r="D60" s="41">
        <f t="shared" si="6"/>
        <v>15</v>
      </c>
      <c r="E60" s="42" t="e">
        <f t="shared" si="2"/>
        <v>#N/A</v>
      </c>
      <c r="F60" s="42" t="e">
        <f t="shared" si="9"/>
        <v>#N/A</v>
      </c>
      <c r="G60" s="42" t="e">
        <f t="shared" si="8"/>
        <v>#N/A</v>
      </c>
    </row>
    <row r="61" spans="1:7" x14ac:dyDescent="0.25">
      <c r="A61" s="42" t="str">
        <f t="shared" si="3"/>
        <v>SEVILLA</v>
      </c>
      <c r="B61" s="41">
        <f t="shared" si="4"/>
        <v>8332</v>
      </c>
      <c r="C61" s="41">
        <f t="shared" si="5"/>
        <v>6240</v>
      </c>
      <c r="D61" s="41">
        <f t="shared" si="6"/>
        <v>14</v>
      </c>
      <c r="E61" s="42" t="e">
        <f t="shared" si="2"/>
        <v>#N/A</v>
      </c>
      <c r="F61" s="42" t="e">
        <f t="shared" si="9"/>
        <v>#N/A</v>
      </c>
      <c r="G61" s="42" t="e">
        <f t="shared" si="8"/>
        <v>#N/A</v>
      </c>
    </row>
    <row r="62" spans="1:7" x14ac:dyDescent="0.25">
      <c r="A62" s="42" t="str">
        <f t="shared" si="3"/>
        <v>TARRAGONA</v>
      </c>
      <c r="B62" s="41">
        <f t="shared" si="4"/>
        <v>0</v>
      </c>
      <c r="C62" s="41">
        <f t="shared" si="5"/>
        <v>3148</v>
      </c>
      <c r="D62" s="41">
        <f t="shared" si="6"/>
        <v>28</v>
      </c>
      <c r="E62" s="42" t="e">
        <f t="shared" si="2"/>
        <v>#N/A</v>
      </c>
      <c r="F62" s="42" t="e">
        <f t="shared" si="9"/>
        <v>#N/A</v>
      </c>
      <c r="G62" s="42" t="e">
        <f t="shared" si="8"/>
        <v>#N/A</v>
      </c>
    </row>
    <row r="63" spans="1:7" x14ac:dyDescent="0.25">
      <c r="A63" s="42" t="str">
        <f t="shared" si="3"/>
        <v>VALENCIA</v>
      </c>
      <c r="B63" s="41">
        <f t="shared" si="4"/>
        <v>163562</v>
      </c>
      <c r="C63" s="41">
        <f t="shared" si="5"/>
        <v>131303</v>
      </c>
      <c r="D63" s="41">
        <f t="shared" si="6"/>
        <v>7</v>
      </c>
      <c r="E63" s="42" t="e">
        <f t="shared" si="2"/>
        <v>#N/A</v>
      </c>
      <c r="F63" s="42" t="e">
        <f t="shared" si="9"/>
        <v>#N/A</v>
      </c>
      <c r="G63" s="42" t="e">
        <f t="shared" si="8"/>
        <v>#N/A</v>
      </c>
    </row>
    <row r="64" spans="1:7" x14ac:dyDescent="0.25">
      <c r="A64" s="42" t="str">
        <f t="shared" si="3"/>
        <v>VIGO</v>
      </c>
      <c r="B64" s="41">
        <f t="shared" si="4"/>
        <v>129102</v>
      </c>
      <c r="C64" s="41">
        <f t="shared" si="5"/>
        <v>110031</v>
      </c>
      <c r="D64" s="41">
        <f t="shared" si="6"/>
        <v>8</v>
      </c>
      <c r="E64" s="42" t="e">
        <f t="shared" si="2"/>
        <v>#N/A</v>
      </c>
      <c r="F64" s="42" t="e">
        <f t="shared" si="9"/>
        <v>#N/A</v>
      </c>
      <c r="G64" s="42" t="e">
        <f t="shared" si="8"/>
        <v>#N/A</v>
      </c>
    </row>
    <row r="65" spans="1:7" x14ac:dyDescent="0.25">
      <c r="A65" s="42" t="str">
        <f t="shared" si="3"/>
        <v>VILAGARCIA</v>
      </c>
      <c r="B65" s="41">
        <f t="shared" si="4"/>
        <v>1451</v>
      </c>
      <c r="C65" s="41">
        <f t="shared" si="5"/>
        <v>1966</v>
      </c>
      <c r="D65" s="41">
        <f t="shared" si="6"/>
        <v>20</v>
      </c>
      <c r="E65" s="42" t="str">
        <f t="shared" si="2"/>
        <v>AVILES</v>
      </c>
      <c r="F65" s="42">
        <f t="shared" si="9"/>
        <v>0</v>
      </c>
      <c r="G65" s="42">
        <f t="shared" si="8"/>
        <v>0</v>
      </c>
    </row>
    <row r="67" spans="1:7" x14ac:dyDescent="0.25">
      <c r="A67" s="4"/>
      <c r="B67" s="5"/>
      <c r="C67" s="5"/>
      <c r="D67" s="5"/>
      <c r="E67" s="5"/>
      <c r="F67" s="6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D7" sqref="D7:E34"/>
    </sheetView>
  </sheetViews>
  <sheetFormatPr baseColWidth="10" defaultRowHeight="15" x14ac:dyDescent="0.25"/>
  <cols>
    <col min="1" max="1" width="21.28515625" bestFit="1" customWidth="1"/>
    <col min="2" max="5" width="11.5703125" bestFit="1" customWidth="1"/>
    <col min="6" max="6" width="8" bestFit="1" customWidth="1"/>
    <col min="7" max="7" width="11.5703125" bestFit="1" customWidth="1"/>
  </cols>
  <sheetData>
    <row r="1" spans="1:12" s="2" customFormat="1" ht="22.5" customHeight="1" x14ac:dyDescent="0.35">
      <c r="F1" s="3" t="s">
        <v>90</v>
      </c>
    </row>
    <row r="2" spans="1:12" s="2" customFormat="1" ht="21" x14ac:dyDescent="0.35">
      <c r="F2" s="3"/>
    </row>
    <row r="5" spans="1:12" x14ac:dyDescent="0.25">
      <c r="A5" s="51" t="s">
        <v>73</v>
      </c>
      <c r="B5" s="49" t="str">
        <f>'Resumen general'!D6</f>
        <v>Mes Julio</v>
      </c>
      <c r="C5" s="50"/>
      <c r="D5" s="49" t="str">
        <f>'Resumen general'!F6</f>
        <v>Acumulado desde Enero</v>
      </c>
      <c r="E5" s="50"/>
      <c r="F5" s="50"/>
      <c r="L5" s="39">
        <f>'Resumen general'!I4</f>
        <v>40805</v>
      </c>
    </row>
    <row r="6" spans="1:12" x14ac:dyDescent="0.25">
      <c r="A6" s="52"/>
      <c r="B6" s="7">
        <f>'Resumen general'!D7</f>
        <v>2010</v>
      </c>
      <c r="C6" s="7">
        <f>'Resumen general'!E7</f>
        <v>2011</v>
      </c>
      <c r="D6" s="7">
        <f>'Resumen general'!F7</f>
        <v>2010</v>
      </c>
      <c r="E6" s="7">
        <f>'Resumen general'!G7</f>
        <v>2011</v>
      </c>
      <c r="F6" s="7" t="s">
        <v>43</v>
      </c>
    </row>
    <row r="7" spans="1:12" x14ac:dyDescent="0.25">
      <c r="A7" s="8" t="s">
        <v>44</v>
      </c>
      <c r="B7" s="9">
        <v>0</v>
      </c>
      <c r="C7" s="9">
        <v>0</v>
      </c>
      <c r="D7" s="9">
        <v>0</v>
      </c>
      <c r="E7" s="9">
        <v>0</v>
      </c>
      <c r="F7" s="18" t="e">
        <f>((E7*100)/D7)-100</f>
        <v>#DIV/0!</v>
      </c>
      <c r="G7" s="1"/>
      <c r="H7" s="1"/>
      <c r="I7" s="1"/>
    </row>
    <row r="8" spans="1:12" x14ac:dyDescent="0.25">
      <c r="A8" s="11" t="s">
        <v>45</v>
      </c>
      <c r="B8" s="12">
        <v>11339</v>
      </c>
      <c r="C8" s="12">
        <v>11632</v>
      </c>
      <c r="D8" s="12">
        <v>29915</v>
      </c>
      <c r="E8" s="12">
        <v>33133</v>
      </c>
      <c r="F8" s="13">
        <f t="shared" ref="F8:F35" si="0">((E8*100)/D8)-100</f>
        <v>10.757145244860439</v>
      </c>
      <c r="G8" s="1"/>
      <c r="H8" s="1"/>
      <c r="I8" s="1"/>
    </row>
    <row r="9" spans="1:12" x14ac:dyDescent="0.25">
      <c r="A9" s="8" t="s">
        <v>46</v>
      </c>
      <c r="B9" s="9">
        <v>56887</v>
      </c>
      <c r="C9" s="9">
        <v>52559</v>
      </c>
      <c r="D9" s="9">
        <v>103119</v>
      </c>
      <c r="E9" s="9">
        <v>99747</v>
      </c>
      <c r="F9" s="10">
        <f t="shared" si="0"/>
        <v>-3.2700084368545106</v>
      </c>
      <c r="G9" s="1"/>
      <c r="H9" s="1"/>
      <c r="I9" s="1"/>
    </row>
    <row r="10" spans="1:12" x14ac:dyDescent="0.25">
      <c r="A10" s="11" t="s">
        <v>47</v>
      </c>
      <c r="B10" s="12">
        <v>0</v>
      </c>
      <c r="C10" s="12">
        <v>0</v>
      </c>
      <c r="D10" s="12">
        <v>0</v>
      </c>
      <c r="E10" s="12">
        <v>0</v>
      </c>
      <c r="F10" s="17" t="e">
        <f t="shared" si="0"/>
        <v>#DIV/0!</v>
      </c>
      <c r="G10" s="1"/>
      <c r="H10" s="1"/>
      <c r="I10" s="1"/>
    </row>
    <row r="11" spans="1:12" x14ac:dyDescent="0.25">
      <c r="A11" s="8" t="s">
        <v>48</v>
      </c>
      <c r="B11" s="9">
        <v>212186</v>
      </c>
      <c r="C11" s="9">
        <v>223250</v>
      </c>
      <c r="D11" s="9">
        <v>661410</v>
      </c>
      <c r="E11" s="9">
        <v>637322</v>
      </c>
      <c r="F11" s="10">
        <f t="shared" si="0"/>
        <v>-3.641916511694717</v>
      </c>
      <c r="G11" s="1"/>
      <c r="H11" s="1"/>
      <c r="I11" s="1"/>
    </row>
    <row r="12" spans="1:12" x14ac:dyDescent="0.25">
      <c r="A12" s="11" t="s">
        <v>49</v>
      </c>
      <c r="B12" s="12">
        <v>1683</v>
      </c>
      <c r="C12" s="12">
        <v>1165</v>
      </c>
      <c r="D12" s="12">
        <v>6012</v>
      </c>
      <c r="E12" s="12">
        <v>5443</v>
      </c>
      <c r="F12" s="13">
        <f t="shared" si="0"/>
        <v>-9.4644045242847596</v>
      </c>
      <c r="G12" s="1"/>
      <c r="H12" s="1"/>
      <c r="I12" s="1"/>
    </row>
    <row r="13" spans="1:12" x14ac:dyDescent="0.25">
      <c r="A13" s="8" t="s">
        <v>50</v>
      </c>
      <c r="B13" s="9">
        <v>68840</v>
      </c>
      <c r="C13" s="9">
        <v>57656</v>
      </c>
      <c r="D13" s="9">
        <v>214625</v>
      </c>
      <c r="E13" s="9">
        <v>193472</v>
      </c>
      <c r="F13" s="10">
        <f t="shared" si="0"/>
        <v>-9.855794991263835</v>
      </c>
      <c r="G13" s="1"/>
      <c r="H13" s="1"/>
      <c r="I13" s="1"/>
    </row>
    <row r="14" spans="1:12" x14ac:dyDescent="0.25">
      <c r="A14" s="11" t="s">
        <v>51</v>
      </c>
      <c r="B14" s="12">
        <v>49475</v>
      </c>
      <c r="C14" s="12">
        <v>48544</v>
      </c>
      <c r="D14" s="12">
        <v>150018</v>
      </c>
      <c r="E14" s="12">
        <v>141879</v>
      </c>
      <c r="F14" s="13">
        <f t="shared" si="0"/>
        <v>-5.4253489581250278</v>
      </c>
      <c r="G14" s="1"/>
      <c r="H14" s="1"/>
      <c r="I14" s="1"/>
    </row>
    <row r="15" spans="1:12" x14ac:dyDescent="0.25">
      <c r="A15" s="8" t="s">
        <v>52</v>
      </c>
      <c r="B15" s="9">
        <v>5476</v>
      </c>
      <c r="C15" s="9">
        <v>3695</v>
      </c>
      <c r="D15" s="9">
        <v>20887</v>
      </c>
      <c r="E15" s="9">
        <v>13693</v>
      </c>
      <c r="F15" s="10">
        <f t="shared" si="0"/>
        <v>-34.442476181356824</v>
      </c>
      <c r="G15" s="1"/>
      <c r="H15" s="1"/>
      <c r="I15" s="1"/>
    </row>
    <row r="16" spans="1:12" x14ac:dyDescent="0.25">
      <c r="A16" s="11" t="s">
        <v>53</v>
      </c>
      <c r="B16" s="12">
        <v>0</v>
      </c>
      <c r="C16" s="12">
        <v>0</v>
      </c>
      <c r="D16" s="12">
        <v>0</v>
      </c>
      <c r="E16" s="12">
        <v>0</v>
      </c>
      <c r="F16" s="17" t="e">
        <f t="shared" si="0"/>
        <v>#DIV/0!</v>
      </c>
      <c r="G16" s="1"/>
      <c r="H16" s="1"/>
      <c r="I16" s="1"/>
    </row>
    <row r="17" spans="1:9" x14ac:dyDescent="0.25">
      <c r="A17" s="8" t="s">
        <v>54</v>
      </c>
      <c r="B17" s="9">
        <v>0</v>
      </c>
      <c r="C17" s="9">
        <v>0</v>
      </c>
      <c r="D17" s="9">
        <v>0</v>
      </c>
      <c r="E17" s="9">
        <v>0</v>
      </c>
      <c r="F17" s="18" t="e">
        <f t="shared" si="0"/>
        <v>#DIV/0!</v>
      </c>
      <c r="G17" s="1"/>
      <c r="H17" s="1"/>
      <c r="I17" s="1"/>
    </row>
    <row r="18" spans="1:9" x14ac:dyDescent="0.25">
      <c r="A18" s="11" t="s">
        <v>55</v>
      </c>
      <c r="B18" s="12">
        <v>52940</v>
      </c>
      <c r="C18" s="12">
        <v>56326</v>
      </c>
      <c r="D18" s="12">
        <v>233814</v>
      </c>
      <c r="E18" s="12">
        <v>219458</v>
      </c>
      <c r="F18" s="13">
        <f t="shared" si="0"/>
        <v>-6.1399231868066124</v>
      </c>
      <c r="G18" s="1"/>
      <c r="H18" s="1"/>
      <c r="I18" s="1"/>
    </row>
    <row r="19" spans="1:9" x14ac:dyDescent="0.25">
      <c r="A19" s="8" t="s">
        <v>56</v>
      </c>
      <c r="B19" s="9">
        <v>0</v>
      </c>
      <c r="C19" s="9">
        <v>0</v>
      </c>
      <c r="D19" s="9">
        <v>0</v>
      </c>
      <c r="E19" s="9">
        <v>0</v>
      </c>
      <c r="F19" s="18" t="e">
        <f t="shared" si="0"/>
        <v>#DIV/0!</v>
      </c>
      <c r="G19" s="1"/>
      <c r="H19" s="1"/>
      <c r="I19" s="1"/>
    </row>
    <row r="20" spans="1:9" x14ac:dyDescent="0.25">
      <c r="A20" s="11" t="s">
        <v>57</v>
      </c>
      <c r="B20" s="12">
        <v>0</v>
      </c>
      <c r="C20" s="12">
        <v>2019</v>
      </c>
      <c r="D20" s="12">
        <v>0</v>
      </c>
      <c r="E20" s="12">
        <v>6823</v>
      </c>
      <c r="F20" s="13" t="e">
        <f t="shared" si="0"/>
        <v>#DIV/0!</v>
      </c>
      <c r="G20" s="1"/>
      <c r="H20" s="1"/>
      <c r="I20" s="1"/>
    </row>
    <row r="21" spans="1:9" x14ac:dyDescent="0.25">
      <c r="A21" s="8" t="s">
        <v>58</v>
      </c>
      <c r="B21" s="9">
        <v>0</v>
      </c>
      <c r="C21" s="9">
        <v>885</v>
      </c>
      <c r="D21" s="9">
        <v>0</v>
      </c>
      <c r="E21" s="9">
        <v>3649</v>
      </c>
      <c r="F21" s="10" t="e">
        <f t="shared" si="0"/>
        <v>#DIV/0!</v>
      </c>
      <c r="G21" s="1"/>
      <c r="H21" s="1"/>
      <c r="I21" s="1"/>
    </row>
    <row r="22" spans="1:9" x14ac:dyDescent="0.25">
      <c r="A22" s="11" t="s">
        <v>59</v>
      </c>
      <c r="B22" s="12">
        <v>24890</v>
      </c>
      <c r="C22" s="12">
        <v>30641</v>
      </c>
      <c r="D22" s="12">
        <v>111652</v>
      </c>
      <c r="E22" s="12">
        <v>131054</v>
      </c>
      <c r="F22" s="13">
        <f t="shared" si="0"/>
        <v>17.377207752660055</v>
      </c>
      <c r="G22" s="1"/>
      <c r="H22" s="1"/>
      <c r="I22" s="1"/>
    </row>
    <row r="23" spans="1:9" x14ac:dyDescent="0.25">
      <c r="A23" s="8" t="s">
        <v>60</v>
      </c>
      <c r="B23" s="9">
        <v>5728</v>
      </c>
      <c r="C23" s="9">
        <v>6233</v>
      </c>
      <c r="D23" s="9">
        <v>18045</v>
      </c>
      <c r="E23" s="9">
        <v>16562</v>
      </c>
      <c r="F23" s="10">
        <f t="shared" si="0"/>
        <v>-8.2183430313106101</v>
      </c>
      <c r="G23" s="1"/>
      <c r="H23" s="1"/>
      <c r="I23" s="1"/>
    </row>
    <row r="24" spans="1:9" x14ac:dyDescent="0.25">
      <c r="A24" s="11" t="s">
        <v>61</v>
      </c>
      <c r="B24" s="12">
        <v>0</v>
      </c>
      <c r="C24" s="12">
        <v>0</v>
      </c>
      <c r="D24" s="12">
        <v>0</v>
      </c>
      <c r="E24" s="12">
        <v>0</v>
      </c>
      <c r="F24" s="17" t="e">
        <f t="shared" si="0"/>
        <v>#DIV/0!</v>
      </c>
      <c r="G24" s="1"/>
      <c r="H24" s="1"/>
      <c r="I24" s="1"/>
    </row>
    <row r="25" spans="1:9" x14ac:dyDescent="0.25">
      <c r="A25" s="8" t="s">
        <v>62</v>
      </c>
      <c r="B25" s="9">
        <v>13041</v>
      </c>
      <c r="C25" s="9">
        <v>16132</v>
      </c>
      <c r="D25" s="9">
        <v>45347</v>
      </c>
      <c r="E25" s="9">
        <v>43790</v>
      </c>
      <c r="F25" s="10">
        <f t="shared" si="0"/>
        <v>-3.4335237171146957</v>
      </c>
      <c r="G25" s="1"/>
      <c r="H25" s="1"/>
      <c r="I25" s="1"/>
    </row>
    <row r="26" spans="1:9" x14ac:dyDescent="0.25">
      <c r="A26" s="11" t="s">
        <v>63</v>
      </c>
      <c r="B26" s="12">
        <v>0</v>
      </c>
      <c r="C26" s="12">
        <v>1724</v>
      </c>
      <c r="D26" s="12">
        <v>0</v>
      </c>
      <c r="E26" s="12">
        <v>1724</v>
      </c>
      <c r="F26" s="13" t="e">
        <f t="shared" si="0"/>
        <v>#DIV/0!</v>
      </c>
      <c r="G26" s="1"/>
      <c r="H26" s="1"/>
      <c r="I26" s="1"/>
    </row>
    <row r="27" spans="1:9" x14ac:dyDescent="0.25">
      <c r="A27" s="8" t="s">
        <v>64</v>
      </c>
      <c r="B27" s="9">
        <v>0</v>
      </c>
      <c r="C27" s="9">
        <v>0</v>
      </c>
      <c r="D27" s="9">
        <v>0</v>
      </c>
      <c r="E27" s="9">
        <v>0</v>
      </c>
      <c r="F27" s="18" t="e">
        <f t="shared" si="0"/>
        <v>#DIV/0!</v>
      </c>
      <c r="G27" s="1"/>
      <c r="H27" s="1"/>
      <c r="I27" s="1"/>
    </row>
    <row r="28" spans="1:9" x14ac:dyDescent="0.25">
      <c r="A28" s="11" t="s">
        <v>65</v>
      </c>
      <c r="B28" s="12">
        <v>89942</v>
      </c>
      <c r="C28" s="12">
        <v>84043</v>
      </c>
      <c r="D28" s="12">
        <v>427178</v>
      </c>
      <c r="E28" s="12">
        <v>433165</v>
      </c>
      <c r="F28" s="13">
        <f t="shared" si="0"/>
        <v>1.4015234866964192</v>
      </c>
      <c r="G28" s="1"/>
      <c r="H28" s="1"/>
      <c r="I28" s="1"/>
    </row>
    <row r="29" spans="1:9" x14ac:dyDescent="0.25">
      <c r="A29" s="8" t="s">
        <v>66</v>
      </c>
      <c r="B29" s="9">
        <v>9744</v>
      </c>
      <c r="C29" s="9">
        <v>7683</v>
      </c>
      <c r="D29" s="9">
        <v>41675</v>
      </c>
      <c r="E29" s="9">
        <v>46188</v>
      </c>
      <c r="F29" s="10">
        <f t="shared" si="0"/>
        <v>10.829034193161363</v>
      </c>
      <c r="G29" s="1"/>
      <c r="H29" s="1"/>
      <c r="I29" s="1"/>
    </row>
    <row r="30" spans="1:9" x14ac:dyDescent="0.25">
      <c r="A30" s="11" t="s">
        <v>67</v>
      </c>
      <c r="B30" s="12">
        <v>0</v>
      </c>
      <c r="C30" s="12">
        <v>0</v>
      </c>
      <c r="D30" s="12">
        <v>0</v>
      </c>
      <c r="E30" s="12">
        <v>0</v>
      </c>
      <c r="F30" s="17" t="e">
        <f t="shared" si="0"/>
        <v>#DIV/0!</v>
      </c>
      <c r="G30" s="1"/>
      <c r="H30" s="1"/>
      <c r="I30" s="1"/>
    </row>
    <row r="31" spans="1:9" x14ac:dyDescent="0.25">
      <c r="A31" s="8" t="s">
        <v>68</v>
      </c>
      <c r="B31" s="9">
        <v>0</v>
      </c>
      <c r="C31" s="9">
        <v>0</v>
      </c>
      <c r="D31" s="9">
        <v>0</v>
      </c>
      <c r="E31" s="9">
        <v>98</v>
      </c>
      <c r="F31" s="10" t="e">
        <f t="shared" si="0"/>
        <v>#DIV/0!</v>
      </c>
      <c r="G31" s="1"/>
      <c r="H31" s="1"/>
      <c r="I31" s="1"/>
    </row>
    <row r="32" spans="1:9" x14ac:dyDescent="0.25">
      <c r="A32" s="11" t="s">
        <v>69</v>
      </c>
      <c r="B32" s="12">
        <v>10280</v>
      </c>
      <c r="C32" s="12">
        <v>11113</v>
      </c>
      <c r="D32" s="12">
        <v>35841</v>
      </c>
      <c r="E32" s="12">
        <v>37066</v>
      </c>
      <c r="F32" s="13">
        <f t="shared" si="0"/>
        <v>3.4178733852291998</v>
      </c>
      <c r="G32" s="1"/>
      <c r="H32" s="1"/>
      <c r="I32" s="1"/>
    </row>
    <row r="33" spans="1:9" x14ac:dyDescent="0.25">
      <c r="A33" s="8" t="s">
        <v>70</v>
      </c>
      <c r="B33" s="9">
        <v>0</v>
      </c>
      <c r="C33" s="9">
        <v>0</v>
      </c>
      <c r="D33" s="9">
        <v>0</v>
      </c>
      <c r="E33" s="9">
        <v>0</v>
      </c>
      <c r="F33" s="18" t="e">
        <f t="shared" si="0"/>
        <v>#DIV/0!</v>
      </c>
      <c r="G33" s="1"/>
      <c r="H33" s="1"/>
      <c r="I33" s="1"/>
    </row>
    <row r="34" spans="1:9" x14ac:dyDescent="0.25">
      <c r="A34" s="11" t="s">
        <v>71</v>
      </c>
      <c r="B34" s="12">
        <v>0</v>
      </c>
      <c r="C34" s="12">
        <v>0</v>
      </c>
      <c r="D34" s="12">
        <v>0</v>
      </c>
      <c r="E34" s="12">
        <v>0</v>
      </c>
      <c r="F34" s="17" t="e">
        <f t="shared" si="0"/>
        <v>#DIV/0!</v>
      </c>
      <c r="G34" s="1"/>
      <c r="H34" s="1"/>
      <c r="I34" s="1"/>
    </row>
    <row r="35" spans="1:9" x14ac:dyDescent="0.25">
      <c r="A35" s="14" t="s">
        <v>72</v>
      </c>
      <c r="B35" s="15">
        <f>SUM(B7:B34)</f>
        <v>612451</v>
      </c>
      <c r="C35" s="15">
        <f t="shared" ref="C35:E35" si="1">SUM(C7:C34)</f>
        <v>615300</v>
      </c>
      <c r="D35" s="15">
        <f t="shared" si="1"/>
        <v>2099538</v>
      </c>
      <c r="E35" s="15">
        <f t="shared" si="1"/>
        <v>2064266</v>
      </c>
      <c r="F35" s="16">
        <f t="shared" si="0"/>
        <v>-1.6799886451209716</v>
      </c>
      <c r="G35" s="1"/>
      <c r="H35" s="1"/>
      <c r="I35" s="1"/>
    </row>
    <row r="37" spans="1:9" x14ac:dyDescent="0.25">
      <c r="A37" s="42"/>
      <c r="B37" s="42">
        <f>E6</f>
        <v>2011</v>
      </c>
      <c r="C37" s="42">
        <f>D6</f>
        <v>2010</v>
      </c>
      <c r="D37" s="42"/>
      <c r="E37" s="42"/>
      <c r="F37" s="42">
        <f>B37</f>
        <v>2011</v>
      </c>
      <c r="G37" s="42">
        <f>C37</f>
        <v>2010</v>
      </c>
    </row>
    <row r="38" spans="1:9" x14ac:dyDescent="0.25">
      <c r="A38" s="42" t="str">
        <f>A7</f>
        <v>A CORUÑA</v>
      </c>
      <c r="B38" s="41">
        <f>E7</f>
        <v>0</v>
      </c>
      <c r="C38" s="41">
        <f>D7</f>
        <v>0</v>
      </c>
      <c r="D38" s="41">
        <f>_xlfn.RANK.EQ(B38,$B$38:$B$65)+COUNTIF($B$38:$B$65,B38)-1</f>
        <v>28</v>
      </c>
      <c r="E38" s="42" t="str">
        <f t="shared" ref="E38:E65" si="2">INDEX($A$38:$B$65,MATCH(ROW()-37,$D$38:$D$65,0),1)</f>
        <v>BAHIA DE ALGECIRAS</v>
      </c>
      <c r="F38" s="42">
        <f>LOOKUP(E38,$A$38:$A$65,$B$38:$B$65)</f>
        <v>637322</v>
      </c>
      <c r="G38" s="42">
        <f>LOOKUP(E38,$A$38:$A$65,$C$38:$C$65)</f>
        <v>661410</v>
      </c>
    </row>
    <row r="39" spans="1:9" x14ac:dyDescent="0.25">
      <c r="A39" s="42" t="str">
        <f t="shared" ref="A39:A65" si="3">A8</f>
        <v>ALICANTE</v>
      </c>
      <c r="B39" s="41">
        <f t="shared" ref="B39:B65" si="4">E8</f>
        <v>33133</v>
      </c>
      <c r="C39" s="41">
        <f t="shared" ref="C39:C65" si="5">D8</f>
        <v>29915</v>
      </c>
      <c r="D39" s="41">
        <f t="shared" ref="D39:D65" si="6">_xlfn.RANK.EQ(B39,$B$38:$B$65)+COUNTIF($B$38:$B$65,B39)-1</f>
        <v>11</v>
      </c>
      <c r="E39" s="42" t="str">
        <f t="shared" si="2"/>
        <v>SANTA CRUZ DE TENERIFE</v>
      </c>
      <c r="F39" s="42">
        <f t="shared" ref="F39:F54" si="7">LOOKUP(E39,$A$38:$A$65,$B$38:$B$65)</f>
        <v>433165</v>
      </c>
      <c r="G39" s="42">
        <f t="shared" ref="G39:G65" si="8">LOOKUP(E39,$A$38:$A$65,$C$38:$C$65)</f>
        <v>427178</v>
      </c>
    </row>
    <row r="40" spans="1:9" x14ac:dyDescent="0.25">
      <c r="A40" s="42" t="str">
        <f t="shared" si="3"/>
        <v>ALMERIA</v>
      </c>
      <c r="B40" s="41">
        <f t="shared" si="4"/>
        <v>99747</v>
      </c>
      <c r="C40" s="41">
        <f t="shared" si="5"/>
        <v>103119</v>
      </c>
      <c r="D40" s="41">
        <f t="shared" si="6"/>
        <v>7</v>
      </c>
      <c r="E40" s="42" t="str">
        <f t="shared" si="2"/>
        <v>CEUTA</v>
      </c>
      <c r="F40" s="42">
        <f t="shared" si="7"/>
        <v>219458</v>
      </c>
      <c r="G40" s="42">
        <f t="shared" si="8"/>
        <v>233814</v>
      </c>
    </row>
    <row r="41" spans="1:9" x14ac:dyDescent="0.25">
      <c r="A41" s="42" t="str">
        <f t="shared" si="3"/>
        <v>AVILES</v>
      </c>
      <c r="B41" s="41">
        <f t="shared" si="4"/>
        <v>0</v>
      </c>
      <c r="C41" s="41">
        <f t="shared" si="5"/>
        <v>0</v>
      </c>
      <c r="D41" s="41">
        <f t="shared" si="6"/>
        <v>28</v>
      </c>
      <c r="E41" s="42" t="str">
        <f t="shared" si="2"/>
        <v>BALEARES</v>
      </c>
      <c r="F41" s="42">
        <f t="shared" si="7"/>
        <v>193472</v>
      </c>
      <c r="G41" s="42">
        <f t="shared" si="8"/>
        <v>214625</v>
      </c>
    </row>
    <row r="42" spans="1:9" x14ac:dyDescent="0.25">
      <c r="A42" s="42" t="str">
        <f t="shared" si="3"/>
        <v>BAHIA DE ALGECIRAS</v>
      </c>
      <c r="B42" s="41">
        <f t="shared" si="4"/>
        <v>637322</v>
      </c>
      <c r="C42" s="41">
        <f t="shared" si="5"/>
        <v>661410</v>
      </c>
      <c r="D42" s="41">
        <f t="shared" si="6"/>
        <v>1</v>
      </c>
      <c r="E42" s="42" t="str">
        <f t="shared" si="2"/>
        <v>BARCELONA</v>
      </c>
      <c r="F42" s="42">
        <f t="shared" si="7"/>
        <v>141879</v>
      </c>
      <c r="G42" s="42">
        <f t="shared" si="8"/>
        <v>150018</v>
      </c>
    </row>
    <row r="43" spans="1:9" x14ac:dyDescent="0.25">
      <c r="A43" s="42" t="str">
        <f t="shared" si="3"/>
        <v>BAHIA DE CADIZ</v>
      </c>
      <c r="B43" s="41">
        <f t="shared" si="4"/>
        <v>5443</v>
      </c>
      <c r="C43" s="41">
        <f t="shared" si="5"/>
        <v>6012</v>
      </c>
      <c r="D43" s="41">
        <f t="shared" si="6"/>
        <v>15</v>
      </c>
      <c r="E43" s="42" t="str">
        <f t="shared" si="2"/>
        <v>LAS PALMAS</v>
      </c>
      <c r="F43" s="42">
        <f t="shared" si="7"/>
        <v>131054</v>
      </c>
      <c r="G43" s="42">
        <f t="shared" si="8"/>
        <v>111652</v>
      </c>
    </row>
    <row r="44" spans="1:9" x14ac:dyDescent="0.25">
      <c r="A44" s="42" t="str">
        <f t="shared" si="3"/>
        <v>BALEARES</v>
      </c>
      <c r="B44" s="41">
        <f t="shared" si="4"/>
        <v>193472</v>
      </c>
      <c r="C44" s="41">
        <f t="shared" si="5"/>
        <v>214625</v>
      </c>
      <c r="D44" s="41">
        <f t="shared" si="6"/>
        <v>4</v>
      </c>
      <c r="E44" s="42" t="str">
        <f t="shared" si="2"/>
        <v>ALMERIA</v>
      </c>
      <c r="F44" s="42">
        <f t="shared" si="7"/>
        <v>99747</v>
      </c>
      <c r="G44" s="42">
        <f t="shared" si="8"/>
        <v>103119</v>
      </c>
    </row>
    <row r="45" spans="1:9" x14ac:dyDescent="0.25">
      <c r="A45" s="42" t="str">
        <f t="shared" si="3"/>
        <v>BARCELONA</v>
      </c>
      <c r="B45" s="41">
        <f t="shared" si="4"/>
        <v>141879</v>
      </c>
      <c r="C45" s="41">
        <f t="shared" si="5"/>
        <v>150018</v>
      </c>
      <c r="D45" s="41">
        <f t="shared" si="6"/>
        <v>5</v>
      </c>
      <c r="E45" s="42" t="str">
        <f t="shared" si="2"/>
        <v>SANTANDER</v>
      </c>
      <c r="F45" s="42">
        <f t="shared" si="7"/>
        <v>46188</v>
      </c>
      <c r="G45" s="42">
        <f t="shared" si="8"/>
        <v>41675</v>
      </c>
    </row>
    <row r="46" spans="1:9" x14ac:dyDescent="0.25">
      <c r="A46" s="42" t="str">
        <f t="shared" si="3"/>
        <v>BILBAO</v>
      </c>
      <c r="B46" s="41">
        <f t="shared" si="4"/>
        <v>13693</v>
      </c>
      <c r="C46" s="41">
        <f t="shared" si="5"/>
        <v>20887</v>
      </c>
      <c r="D46" s="41">
        <f t="shared" si="6"/>
        <v>13</v>
      </c>
      <c r="E46" s="42" t="str">
        <f t="shared" si="2"/>
        <v>MELILLA</v>
      </c>
      <c r="F46" s="42">
        <f t="shared" si="7"/>
        <v>43790</v>
      </c>
      <c r="G46" s="42">
        <f t="shared" si="8"/>
        <v>45347</v>
      </c>
    </row>
    <row r="47" spans="1:9" x14ac:dyDescent="0.25">
      <c r="A47" s="42" t="str">
        <f t="shared" si="3"/>
        <v>CARTAGENA</v>
      </c>
      <c r="B47" s="41">
        <f t="shared" si="4"/>
        <v>0</v>
      </c>
      <c r="C47" s="41">
        <f t="shared" si="5"/>
        <v>0</v>
      </c>
      <c r="D47" s="41">
        <f t="shared" si="6"/>
        <v>28</v>
      </c>
      <c r="E47" s="42" t="str">
        <f t="shared" si="2"/>
        <v>VALENCIA</v>
      </c>
      <c r="F47" s="42">
        <f t="shared" si="7"/>
        <v>37066</v>
      </c>
      <c r="G47" s="42">
        <f t="shared" si="8"/>
        <v>35841</v>
      </c>
    </row>
    <row r="48" spans="1:9" x14ac:dyDescent="0.25">
      <c r="A48" s="42" t="str">
        <f t="shared" si="3"/>
        <v>CASTELLON</v>
      </c>
      <c r="B48" s="41">
        <f t="shared" si="4"/>
        <v>0</v>
      </c>
      <c r="C48" s="41">
        <f t="shared" si="5"/>
        <v>0</v>
      </c>
      <c r="D48" s="41">
        <f t="shared" si="6"/>
        <v>28</v>
      </c>
      <c r="E48" s="42" t="str">
        <f t="shared" si="2"/>
        <v>ALICANTE</v>
      </c>
      <c r="F48" s="42">
        <f t="shared" si="7"/>
        <v>33133</v>
      </c>
      <c r="G48" s="42">
        <f t="shared" si="8"/>
        <v>29915</v>
      </c>
    </row>
    <row r="49" spans="1:7" x14ac:dyDescent="0.25">
      <c r="A49" s="42" t="str">
        <f t="shared" si="3"/>
        <v>CEUTA</v>
      </c>
      <c r="B49" s="41">
        <f t="shared" si="4"/>
        <v>219458</v>
      </c>
      <c r="C49" s="41">
        <f t="shared" si="5"/>
        <v>233814</v>
      </c>
      <c r="D49" s="41">
        <f t="shared" si="6"/>
        <v>3</v>
      </c>
      <c r="E49" s="42" t="str">
        <f t="shared" si="2"/>
        <v>MALAGA</v>
      </c>
      <c r="F49" s="42">
        <f t="shared" si="7"/>
        <v>16562</v>
      </c>
      <c r="G49" s="42">
        <f t="shared" si="8"/>
        <v>18045</v>
      </c>
    </row>
    <row r="50" spans="1:7" x14ac:dyDescent="0.25">
      <c r="A50" s="42" t="str">
        <f t="shared" si="3"/>
        <v>FERROL-SAN CIBRAO</v>
      </c>
      <c r="B50" s="41">
        <f t="shared" si="4"/>
        <v>0</v>
      </c>
      <c r="C50" s="41">
        <f t="shared" si="5"/>
        <v>0</v>
      </c>
      <c r="D50" s="41">
        <f t="shared" si="6"/>
        <v>28</v>
      </c>
      <c r="E50" s="42" t="str">
        <f t="shared" si="2"/>
        <v>BILBAO</v>
      </c>
      <c r="F50" s="42">
        <f t="shared" si="7"/>
        <v>13693</v>
      </c>
      <c r="G50" s="42">
        <f t="shared" si="8"/>
        <v>20887</v>
      </c>
    </row>
    <row r="51" spans="1:7" x14ac:dyDescent="0.25">
      <c r="A51" s="42" t="str">
        <f t="shared" si="3"/>
        <v>GIJON</v>
      </c>
      <c r="B51" s="41">
        <f t="shared" si="4"/>
        <v>6823</v>
      </c>
      <c r="C51" s="41">
        <f t="shared" si="5"/>
        <v>0</v>
      </c>
      <c r="D51" s="41">
        <f t="shared" si="6"/>
        <v>14</v>
      </c>
      <c r="E51" s="42" t="str">
        <f t="shared" si="2"/>
        <v>GIJON</v>
      </c>
      <c r="F51" s="42">
        <f t="shared" si="7"/>
        <v>6823</v>
      </c>
      <c r="G51" s="42">
        <f t="shared" si="8"/>
        <v>0</v>
      </c>
    </row>
    <row r="52" spans="1:7" x14ac:dyDescent="0.25">
      <c r="A52" s="42" t="str">
        <f t="shared" si="3"/>
        <v>HUELVA</v>
      </c>
      <c r="B52" s="41">
        <f t="shared" si="4"/>
        <v>3649</v>
      </c>
      <c r="C52" s="41">
        <f t="shared" si="5"/>
        <v>0</v>
      </c>
      <c r="D52" s="41">
        <f t="shared" si="6"/>
        <v>16</v>
      </c>
      <c r="E52" s="42" t="str">
        <f t="shared" si="2"/>
        <v>BAHIA DE CADIZ</v>
      </c>
      <c r="F52" s="42">
        <f t="shared" si="7"/>
        <v>5443</v>
      </c>
      <c r="G52" s="42">
        <f t="shared" si="8"/>
        <v>6012</v>
      </c>
    </row>
    <row r="53" spans="1:7" x14ac:dyDescent="0.25">
      <c r="A53" s="42" t="str">
        <f t="shared" si="3"/>
        <v>LAS PALMAS</v>
      </c>
      <c r="B53" s="41">
        <f t="shared" si="4"/>
        <v>131054</v>
      </c>
      <c r="C53" s="41">
        <f t="shared" si="5"/>
        <v>111652</v>
      </c>
      <c r="D53" s="41">
        <f t="shared" si="6"/>
        <v>6</v>
      </c>
      <c r="E53" s="42" t="str">
        <f t="shared" si="2"/>
        <v>HUELVA</v>
      </c>
      <c r="F53" s="42">
        <f t="shared" si="7"/>
        <v>3649</v>
      </c>
      <c r="G53" s="42">
        <f t="shared" si="8"/>
        <v>0</v>
      </c>
    </row>
    <row r="54" spans="1:7" x14ac:dyDescent="0.25">
      <c r="A54" s="42" t="str">
        <f t="shared" si="3"/>
        <v>MALAGA</v>
      </c>
      <c r="B54" s="41">
        <f t="shared" si="4"/>
        <v>16562</v>
      </c>
      <c r="C54" s="41">
        <f t="shared" si="5"/>
        <v>18045</v>
      </c>
      <c r="D54" s="41">
        <f t="shared" si="6"/>
        <v>12</v>
      </c>
      <c r="E54" s="42" t="str">
        <f t="shared" si="2"/>
        <v>MOTRIL</v>
      </c>
      <c r="F54" s="42">
        <f t="shared" si="7"/>
        <v>1724</v>
      </c>
      <c r="G54" s="42">
        <f t="shared" si="8"/>
        <v>0</v>
      </c>
    </row>
    <row r="55" spans="1:7" x14ac:dyDescent="0.25">
      <c r="A55" s="42" t="str">
        <f t="shared" si="3"/>
        <v>MARIN Y RIA DE PONTEVEDRA</v>
      </c>
      <c r="B55" s="41">
        <f t="shared" si="4"/>
        <v>0</v>
      </c>
      <c r="C55" s="41">
        <f t="shared" si="5"/>
        <v>0</v>
      </c>
      <c r="D55" s="41">
        <f t="shared" si="6"/>
        <v>28</v>
      </c>
      <c r="E55" s="42" t="str">
        <f t="shared" si="2"/>
        <v>TARRAGONA</v>
      </c>
      <c r="F55" s="42">
        <f t="shared" ref="F55:F65" si="9">LOOKUP(E55,$A$38:$A$65,$B$38:$B$65)</f>
        <v>98</v>
      </c>
      <c r="G55" s="42">
        <f t="shared" si="8"/>
        <v>0</v>
      </c>
    </row>
    <row r="56" spans="1:7" x14ac:dyDescent="0.25">
      <c r="A56" s="42" t="str">
        <f t="shared" si="3"/>
        <v>MELILLA</v>
      </c>
      <c r="B56" s="41">
        <f t="shared" si="4"/>
        <v>43790</v>
      </c>
      <c r="C56" s="41">
        <f t="shared" si="5"/>
        <v>45347</v>
      </c>
      <c r="D56" s="41">
        <f t="shared" si="6"/>
        <v>9</v>
      </c>
      <c r="E56" s="42" t="e">
        <f t="shared" si="2"/>
        <v>#N/A</v>
      </c>
      <c r="F56" s="42" t="e">
        <f t="shared" si="9"/>
        <v>#N/A</v>
      </c>
      <c r="G56" s="42" t="e">
        <f t="shared" si="8"/>
        <v>#N/A</v>
      </c>
    </row>
    <row r="57" spans="1:7" x14ac:dyDescent="0.25">
      <c r="A57" s="42" t="str">
        <f t="shared" si="3"/>
        <v>MOTRIL</v>
      </c>
      <c r="B57" s="41">
        <f t="shared" si="4"/>
        <v>1724</v>
      </c>
      <c r="C57" s="41">
        <f t="shared" si="5"/>
        <v>0</v>
      </c>
      <c r="D57" s="41">
        <f t="shared" si="6"/>
        <v>17</v>
      </c>
      <c r="E57" s="42" t="e">
        <f t="shared" si="2"/>
        <v>#N/A</v>
      </c>
      <c r="F57" s="42" t="e">
        <f t="shared" si="9"/>
        <v>#N/A</v>
      </c>
      <c r="G57" s="42" t="e">
        <f t="shared" si="8"/>
        <v>#N/A</v>
      </c>
    </row>
    <row r="58" spans="1:7" x14ac:dyDescent="0.25">
      <c r="A58" s="42" t="str">
        <f t="shared" si="3"/>
        <v>PASAIA</v>
      </c>
      <c r="B58" s="41">
        <f t="shared" si="4"/>
        <v>0</v>
      </c>
      <c r="C58" s="41">
        <f t="shared" si="5"/>
        <v>0</v>
      </c>
      <c r="D58" s="41">
        <f t="shared" si="6"/>
        <v>28</v>
      </c>
      <c r="E58" s="42" t="e">
        <f t="shared" si="2"/>
        <v>#N/A</v>
      </c>
      <c r="F58" s="42" t="e">
        <f t="shared" si="9"/>
        <v>#N/A</v>
      </c>
      <c r="G58" s="42" t="e">
        <f t="shared" si="8"/>
        <v>#N/A</v>
      </c>
    </row>
    <row r="59" spans="1:7" x14ac:dyDescent="0.25">
      <c r="A59" s="42" t="str">
        <f t="shared" si="3"/>
        <v>SANTA CRUZ DE TENERIFE</v>
      </c>
      <c r="B59" s="41">
        <f t="shared" si="4"/>
        <v>433165</v>
      </c>
      <c r="C59" s="41">
        <f t="shared" si="5"/>
        <v>427178</v>
      </c>
      <c r="D59" s="41">
        <f t="shared" si="6"/>
        <v>2</v>
      </c>
      <c r="E59" s="42" t="e">
        <f t="shared" si="2"/>
        <v>#N/A</v>
      </c>
      <c r="F59" s="42" t="e">
        <f t="shared" si="9"/>
        <v>#N/A</v>
      </c>
      <c r="G59" s="42" t="e">
        <f t="shared" si="8"/>
        <v>#N/A</v>
      </c>
    </row>
    <row r="60" spans="1:7" x14ac:dyDescent="0.25">
      <c r="A60" s="42" t="str">
        <f t="shared" si="3"/>
        <v>SANTANDER</v>
      </c>
      <c r="B60" s="41">
        <f t="shared" si="4"/>
        <v>46188</v>
      </c>
      <c r="C60" s="41">
        <f t="shared" si="5"/>
        <v>41675</v>
      </c>
      <c r="D60" s="41">
        <f t="shared" si="6"/>
        <v>8</v>
      </c>
      <c r="E60" s="42" t="e">
        <f t="shared" si="2"/>
        <v>#N/A</v>
      </c>
      <c r="F60" s="42" t="e">
        <f t="shared" si="9"/>
        <v>#N/A</v>
      </c>
      <c r="G60" s="42" t="e">
        <f t="shared" si="8"/>
        <v>#N/A</v>
      </c>
    </row>
    <row r="61" spans="1:7" x14ac:dyDescent="0.25">
      <c r="A61" s="42" t="str">
        <f t="shared" si="3"/>
        <v>SEVILLA</v>
      </c>
      <c r="B61" s="41">
        <f t="shared" si="4"/>
        <v>0</v>
      </c>
      <c r="C61" s="41">
        <f t="shared" si="5"/>
        <v>0</v>
      </c>
      <c r="D61" s="41">
        <f t="shared" si="6"/>
        <v>28</v>
      </c>
      <c r="E61" s="42" t="e">
        <f t="shared" si="2"/>
        <v>#N/A</v>
      </c>
      <c r="F61" s="42" t="e">
        <f t="shared" si="9"/>
        <v>#N/A</v>
      </c>
      <c r="G61" s="42" t="e">
        <f t="shared" si="8"/>
        <v>#N/A</v>
      </c>
    </row>
    <row r="62" spans="1:7" x14ac:dyDescent="0.25">
      <c r="A62" s="42" t="str">
        <f t="shared" si="3"/>
        <v>TARRAGONA</v>
      </c>
      <c r="B62" s="41">
        <f t="shared" si="4"/>
        <v>98</v>
      </c>
      <c r="C62" s="41">
        <f t="shared" si="5"/>
        <v>0</v>
      </c>
      <c r="D62" s="41">
        <f t="shared" si="6"/>
        <v>18</v>
      </c>
      <c r="E62" s="42" t="e">
        <f t="shared" si="2"/>
        <v>#N/A</v>
      </c>
      <c r="F62" s="42" t="e">
        <f t="shared" si="9"/>
        <v>#N/A</v>
      </c>
      <c r="G62" s="42" t="e">
        <f t="shared" si="8"/>
        <v>#N/A</v>
      </c>
    </row>
    <row r="63" spans="1:7" x14ac:dyDescent="0.25">
      <c r="A63" s="42" t="str">
        <f t="shared" si="3"/>
        <v>VALENCIA</v>
      </c>
      <c r="B63" s="41">
        <f t="shared" si="4"/>
        <v>37066</v>
      </c>
      <c r="C63" s="41">
        <f t="shared" si="5"/>
        <v>35841</v>
      </c>
      <c r="D63" s="41">
        <f t="shared" si="6"/>
        <v>10</v>
      </c>
      <c r="E63" s="42" t="e">
        <f t="shared" si="2"/>
        <v>#N/A</v>
      </c>
      <c r="F63" s="42" t="e">
        <f t="shared" si="9"/>
        <v>#N/A</v>
      </c>
      <c r="G63" s="42" t="e">
        <f t="shared" si="8"/>
        <v>#N/A</v>
      </c>
    </row>
    <row r="64" spans="1:7" x14ac:dyDescent="0.25">
      <c r="A64" s="42" t="str">
        <f t="shared" si="3"/>
        <v>VIGO</v>
      </c>
      <c r="B64" s="41">
        <f t="shared" si="4"/>
        <v>0</v>
      </c>
      <c r="C64" s="41">
        <f t="shared" si="5"/>
        <v>0</v>
      </c>
      <c r="D64" s="41">
        <f t="shared" si="6"/>
        <v>28</v>
      </c>
      <c r="E64" s="42" t="e">
        <f t="shared" si="2"/>
        <v>#N/A</v>
      </c>
      <c r="F64" s="42" t="e">
        <f t="shared" si="9"/>
        <v>#N/A</v>
      </c>
      <c r="G64" s="42" t="e">
        <f t="shared" si="8"/>
        <v>#N/A</v>
      </c>
    </row>
    <row r="65" spans="1:7" x14ac:dyDescent="0.25">
      <c r="A65" s="42" t="str">
        <f t="shared" si="3"/>
        <v>VILAGARCIA</v>
      </c>
      <c r="B65" s="41">
        <f t="shared" si="4"/>
        <v>0</v>
      </c>
      <c r="C65" s="41">
        <f t="shared" si="5"/>
        <v>0</v>
      </c>
      <c r="D65" s="41">
        <f t="shared" si="6"/>
        <v>28</v>
      </c>
      <c r="E65" s="42" t="str">
        <f t="shared" si="2"/>
        <v>A CORUÑA</v>
      </c>
      <c r="F65" s="42">
        <f t="shared" si="9"/>
        <v>0</v>
      </c>
      <c r="G65" s="42">
        <f t="shared" si="8"/>
        <v>0</v>
      </c>
    </row>
    <row r="67" spans="1:7" x14ac:dyDescent="0.25">
      <c r="A67" s="4"/>
      <c r="B67" s="5"/>
      <c r="C67" s="5"/>
      <c r="D67" s="5"/>
      <c r="E67" s="5"/>
      <c r="F67" s="6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D7" sqref="D7:E34"/>
    </sheetView>
  </sheetViews>
  <sheetFormatPr baseColWidth="10" defaultRowHeight="15" x14ac:dyDescent="0.25"/>
  <cols>
    <col min="1" max="1" width="21.28515625" bestFit="1" customWidth="1"/>
    <col min="6" max="6" width="6.28515625" bestFit="1" customWidth="1"/>
  </cols>
  <sheetData>
    <row r="1" spans="1:12" s="2" customFormat="1" ht="22.5" customHeight="1" x14ac:dyDescent="0.35">
      <c r="F1" s="3" t="s">
        <v>91</v>
      </c>
    </row>
    <row r="2" spans="1:12" s="2" customFormat="1" ht="21" x14ac:dyDescent="0.35">
      <c r="F2" s="3"/>
    </row>
    <row r="5" spans="1:12" x14ac:dyDescent="0.25">
      <c r="A5" s="51" t="s">
        <v>73</v>
      </c>
      <c r="B5" s="49" t="str">
        <f>'Resumen general'!D6</f>
        <v>Mes Julio</v>
      </c>
      <c r="C5" s="50"/>
      <c r="D5" s="49" t="str">
        <f>'Resumen general'!F6</f>
        <v>Acumulado desde Enero</v>
      </c>
      <c r="E5" s="50"/>
      <c r="F5" s="50"/>
      <c r="L5" s="39">
        <f>'Resumen general'!I4</f>
        <v>40805</v>
      </c>
    </row>
    <row r="6" spans="1:12" x14ac:dyDescent="0.25">
      <c r="A6" s="52"/>
      <c r="B6" s="7">
        <f>'Resumen general'!D7</f>
        <v>2010</v>
      </c>
      <c r="C6" s="7">
        <f>'Resumen general'!E7</f>
        <v>2011</v>
      </c>
      <c r="D6" s="7">
        <f>'Resumen general'!F7</f>
        <v>2010</v>
      </c>
      <c r="E6" s="7">
        <f>'Resumen general'!G7</f>
        <v>2011</v>
      </c>
      <c r="F6" s="7" t="s">
        <v>43</v>
      </c>
    </row>
    <row r="7" spans="1:12" x14ac:dyDescent="0.25">
      <c r="A7" s="8" t="s">
        <v>44</v>
      </c>
      <c r="B7" s="9">
        <v>109</v>
      </c>
      <c r="C7" s="9">
        <v>102</v>
      </c>
      <c r="D7" s="9">
        <v>746</v>
      </c>
      <c r="E7" s="9">
        <v>684</v>
      </c>
      <c r="F7" s="10">
        <f>((E7*100)/D7)-100</f>
        <v>-8.3109919571045623</v>
      </c>
      <c r="G7" s="1"/>
      <c r="H7" s="1"/>
      <c r="I7" s="1"/>
    </row>
    <row r="8" spans="1:12" x14ac:dyDescent="0.25">
      <c r="A8" s="11" t="s">
        <v>45</v>
      </c>
      <c r="B8" s="12">
        <v>99</v>
      </c>
      <c r="C8" s="12">
        <v>90</v>
      </c>
      <c r="D8" s="12">
        <v>519</v>
      </c>
      <c r="E8" s="12">
        <v>518</v>
      </c>
      <c r="F8" s="13">
        <f t="shared" ref="F8:F35" si="0">((E8*100)/D8)-100</f>
        <v>-0.19267822736030382</v>
      </c>
      <c r="G8" s="1"/>
      <c r="H8" s="1"/>
      <c r="I8" s="1"/>
    </row>
    <row r="9" spans="1:12" x14ac:dyDescent="0.25">
      <c r="A9" s="8" t="s">
        <v>46</v>
      </c>
      <c r="B9" s="9">
        <v>339</v>
      </c>
      <c r="C9" s="9">
        <v>253</v>
      </c>
      <c r="D9" s="9">
        <v>1099</v>
      </c>
      <c r="E9" s="9">
        <v>992</v>
      </c>
      <c r="F9" s="10">
        <f t="shared" si="0"/>
        <v>-9.736123748862596</v>
      </c>
      <c r="G9" s="1"/>
      <c r="H9" s="1"/>
      <c r="I9" s="1"/>
    </row>
    <row r="10" spans="1:12" x14ac:dyDescent="0.25">
      <c r="A10" s="11" t="s">
        <v>47</v>
      </c>
      <c r="B10" s="12">
        <v>70</v>
      </c>
      <c r="C10" s="12">
        <v>69</v>
      </c>
      <c r="D10" s="12">
        <v>507</v>
      </c>
      <c r="E10" s="12">
        <v>528</v>
      </c>
      <c r="F10" s="13">
        <f t="shared" si="0"/>
        <v>4.1420118343195327</v>
      </c>
      <c r="G10" s="1"/>
      <c r="H10" s="1"/>
      <c r="I10" s="1"/>
    </row>
    <row r="11" spans="1:12" x14ac:dyDescent="0.25">
      <c r="A11" s="8" t="s">
        <v>48</v>
      </c>
      <c r="B11" s="9">
        <v>3303</v>
      </c>
      <c r="C11" s="9">
        <v>3021</v>
      </c>
      <c r="D11" s="9">
        <v>16344</v>
      </c>
      <c r="E11" s="9">
        <v>16713</v>
      </c>
      <c r="F11" s="10">
        <f t="shared" si="0"/>
        <v>2.2577092511013177</v>
      </c>
      <c r="G11" s="1"/>
      <c r="H11" s="1"/>
      <c r="I11" s="1"/>
    </row>
    <row r="12" spans="1:12" x14ac:dyDescent="0.25">
      <c r="A12" s="11" t="s">
        <v>49</v>
      </c>
      <c r="B12" s="12">
        <v>131</v>
      </c>
      <c r="C12" s="12">
        <v>122</v>
      </c>
      <c r="D12" s="12">
        <v>864</v>
      </c>
      <c r="E12" s="12">
        <v>859</v>
      </c>
      <c r="F12" s="13">
        <f t="shared" si="0"/>
        <v>-0.57870370370370949</v>
      </c>
      <c r="G12" s="1"/>
      <c r="H12" s="1"/>
      <c r="I12" s="1"/>
    </row>
    <row r="13" spans="1:12" x14ac:dyDescent="0.25">
      <c r="A13" s="8" t="s">
        <v>50</v>
      </c>
      <c r="B13" s="9">
        <v>934</v>
      </c>
      <c r="C13" s="9">
        <v>2823</v>
      </c>
      <c r="D13" s="9">
        <v>4875</v>
      </c>
      <c r="E13" s="9">
        <v>10949</v>
      </c>
      <c r="F13" s="10">
        <f t="shared" si="0"/>
        <v>124.59487179487181</v>
      </c>
      <c r="G13" s="1"/>
      <c r="H13" s="1"/>
      <c r="I13" s="1"/>
    </row>
    <row r="14" spans="1:12" x14ac:dyDescent="0.25">
      <c r="A14" s="11" t="s">
        <v>51</v>
      </c>
      <c r="B14" s="12">
        <v>794</v>
      </c>
      <c r="C14" s="12">
        <v>758</v>
      </c>
      <c r="D14" s="12">
        <v>4674</v>
      </c>
      <c r="E14" s="12">
        <v>4622</v>
      </c>
      <c r="F14" s="13">
        <f t="shared" si="0"/>
        <v>-1.1125374411638802</v>
      </c>
      <c r="G14" s="1"/>
      <c r="H14" s="1"/>
      <c r="I14" s="1"/>
    </row>
    <row r="15" spans="1:12" x14ac:dyDescent="0.25">
      <c r="A15" s="8" t="s">
        <v>52</v>
      </c>
      <c r="B15" s="9">
        <v>271</v>
      </c>
      <c r="C15" s="9">
        <v>237</v>
      </c>
      <c r="D15" s="9">
        <v>1874</v>
      </c>
      <c r="E15" s="9">
        <v>1867</v>
      </c>
      <c r="F15" s="10">
        <f t="shared" si="0"/>
        <v>-0.37353255069371016</v>
      </c>
      <c r="G15" s="1"/>
      <c r="H15" s="1"/>
      <c r="I15" s="1"/>
    </row>
    <row r="16" spans="1:12" x14ac:dyDescent="0.25">
      <c r="A16" s="11" t="s">
        <v>53</v>
      </c>
      <c r="B16" s="12">
        <v>111</v>
      </c>
      <c r="C16" s="12">
        <v>110</v>
      </c>
      <c r="D16" s="12">
        <v>781</v>
      </c>
      <c r="E16" s="12">
        <v>780</v>
      </c>
      <c r="F16" s="13">
        <f t="shared" si="0"/>
        <v>-0.12804097311139628</v>
      </c>
      <c r="G16" s="1"/>
      <c r="H16" s="1"/>
      <c r="I16" s="1"/>
    </row>
    <row r="17" spans="1:9" x14ac:dyDescent="0.25">
      <c r="A17" s="8" t="s">
        <v>54</v>
      </c>
      <c r="B17" s="9">
        <v>114</v>
      </c>
      <c r="C17" s="9">
        <v>129</v>
      </c>
      <c r="D17" s="9">
        <v>773</v>
      </c>
      <c r="E17" s="9">
        <v>796</v>
      </c>
      <c r="F17" s="10">
        <f t="shared" si="0"/>
        <v>2.9754204398447541</v>
      </c>
      <c r="G17" s="1"/>
      <c r="H17" s="1"/>
      <c r="I17" s="1"/>
    </row>
    <row r="18" spans="1:9" x14ac:dyDescent="0.25">
      <c r="A18" s="11" t="s">
        <v>55</v>
      </c>
      <c r="B18" s="12">
        <v>1172</v>
      </c>
      <c r="C18" s="12">
        <v>1227</v>
      </c>
      <c r="D18" s="12">
        <v>7120</v>
      </c>
      <c r="E18" s="12">
        <v>7434</v>
      </c>
      <c r="F18" s="13">
        <f t="shared" si="0"/>
        <v>4.4101123595505669</v>
      </c>
      <c r="G18" s="1"/>
      <c r="H18" s="1"/>
      <c r="I18" s="1"/>
    </row>
    <row r="19" spans="1:9" x14ac:dyDescent="0.25">
      <c r="A19" s="8" t="s">
        <v>56</v>
      </c>
      <c r="B19" s="9">
        <v>87</v>
      </c>
      <c r="C19" s="9">
        <v>87</v>
      </c>
      <c r="D19" s="9">
        <v>700</v>
      </c>
      <c r="E19" s="9">
        <v>594</v>
      </c>
      <c r="F19" s="10">
        <f t="shared" si="0"/>
        <v>-15.142857142857139</v>
      </c>
      <c r="G19" s="1"/>
      <c r="H19" s="1"/>
      <c r="I19" s="1"/>
    </row>
    <row r="20" spans="1:9" x14ac:dyDescent="0.25">
      <c r="A20" s="11" t="s">
        <v>57</v>
      </c>
      <c r="B20" s="12">
        <v>91</v>
      </c>
      <c r="C20" s="12">
        <v>80</v>
      </c>
      <c r="D20" s="12">
        <v>596</v>
      </c>
      <c r="E20" s="12">
        <v>627</v>
      </c>
      <c r="F20" s="13">
        <f t="shared" si="0"/>
        <v>5.2013422818791923</v>
      </c>
      <c r="G20" s="1"/>
      <c r="H20" s="1"/>
      <c r="I20" s="1"/>
    </row>
    <row r="21" spans="1:9" x14ac:dyDescent="0.25">
      <c r="A21" s="8" t="s">
        <v>58</v>
      </c>
      <c r="B21" s="9">
        <v>133</v>
      </c>
      <c r="C21" s="9">
        <v>107</v>
      </c>
      <c r="D21" s="9">
        <v>961</v>
      </c>
      <c r="E21" s="9">
        <v>933</v>
      </c>
      <c r="F21" s="10">
        <f t="shared" si="0"/>
        <v>-2.9136316337148855</v>
      </c>
      <c r="G21" s="1"/>
      <c r="H21" s="1"/>
      <c r="I21" s="1"/>
    </row>
    <row r="22" spans="1:9" x14ac:dyDescent="0.25">
      <c r="A22" s="11" t="s">
        <v>59</v>
      </c>
      <c r="B22" s="12">
        <v>875</v>
      </c>
      <c r="C22" s="12">
        <v>969</v>
      </c>
      <c r="D22" s="12">
        <v>6079</v>
      </c>
      <c r="E22" s="12">
        <v>6247</v>
      </c>
      <c r="F22" s="13">
        <f t="shared" si="0"/>
        <v>2.7636124362559684</v>
      </c>
      <c r="G22" s="1"/>
      <c r="H22" s="1"/>
      <c r="I22" s="1"/>
    </row>
    <row r="23" spans="1:9" x14ac:dyDescent="0.25">
      <c r="A23" s="8" t="s">
        <v>60</v>
      </c>
      <c r="B23" s="9">
        <v>182</v>
      </c>
      <c r="C23" s="9">
        <v>178</v>
      </c>
      <c r="D23" s="9">
        <v>970</v>
      </c>
      <c r="E23" s="9">
        <v>1049</v>
      </c>
      <c r="F23" s="10">
        <f t="shared" si="0"/>
        <v>8.1443298969072231</v>
      </c>
      <c r="G23" s="1"/>
      <c r="H23" s="1"/>
      <c r="I23" s="1"/>
    </row>
    <row r="24" spans="1:9" x14ac:dyDescent="0.25">
      <c r="A24" s="11" t="s">
        <v>61</v>
      </c>
      <c r="B24" s="12">
        <v>48</v>
      </c>
      <c r="C24" s="12">
        <v>53</v>
      </c>
      <c r="D24" s="12">
        <v>357</v>
      </c>
      <c r="E24" s="12">
        <v>370</v>
      </c>
      <c r="F24" s="13">
        <f t="shared" si="0"/>
        <v>3.6414565826330545</v>
      </c>
      <c r="G24" s="1"/>
      <c r="H24" s="1"/>
      <c r="I24" s="1"/>
    </row>
    <row r="25" spans="1:9" x14ac:dyDescent="0.25">
      <c r="A25" s="8" t="s">
        <v>62</v>
      </c>
      <c r="B25" s="9">
        <v>133</v>
      </c>
      <c r="C25" s="9">
        <v>155</v>
      </c>
      <c r="D25" s="9">
        <v>695</v>
      </c>
      <c r="E25" s="9">
        <v>715</v>
      </c>
      <c r="F25" s="10">
        <f t="shared" si="0"/>
        <v>2.877697841726615</v>
      </c>
      <c r="G25" s="1"/>
      <c r="H25" s="1"/>
      <c r="I25" s="1"/>
    </row>
    <row r="26" spans="1:9" x14ac:dyDescent="0.25">
      <c r="A26" s="11" t="s">
        <v>63</v>
      </c>
      <c r="B26" s="12">
        <v>22</v>
      </c>
      <c r="C26" s="12">
        <v>50</v>
      </c>
      <c r="D26" s="12">
        <v>201</v>
      </c>
      <c r="E26" s="12">
        <v>254</v>
      </c>
      <c r="F26" s="13">
        <f t="shared" si="0"/>
        <v>26.368159203980099</v>
      </c>
      <c r="G26" s="1"/>
      <c r="H26" s="1"/>
      <c r="I26" s="1"/>
    </row>
    <row r="27" spans="1:9" x14ac:dyDescent="0.25">
      <c r="A27" s="8" t="s">
        <v>64</v>
      </c>
      <c r="B27" s="9">
        <v>83</v>
      </c>
      <c r="C27" s="9">
        <v>75</v>
      </c>
      <c r="D27" s="9">
        <v>638</v>
      </c>
      <c r="E27" s="9">
        <v>613</v>
      </c>
      <c r="F27" s="10">
        <f t="shared" si="0"/>
        <v>-3.9184952978056486</v>
      </c>
      <c r="G27" s="1"/>
      <c r="H27" s="1"/>
      <c r="I27" s="1"/>
    </row>
    <row r="28" spans="1:9" x14ac:dyDescent="0.25">
      <c r="A28" s="11" t="s">
        <v>65</v>
      </c>
      <c r="B28" s="12">
        <v>1439</v>
      </c>
      <c r="C28" s="12">
        <v>1210</v>
      </c>
      <c r="D28" s="12">
        <v>9891</v>
      </c>
      <c r="E28" s="12">
        <v>8466</v>
      </c>
      <c r="F28" s="13">
        <f t="shared" si="0"/>
        <v>-14.407036700030332</v>
      </c>
      <c r="G28" s="1"/>
      <c r="H28" s="1"/>
      <c r="I28" s="1"/>
    </row>
    <row r="29" spans="1:9" x14ac:dyDescent="0.25">
      <c r="A29" s="8" t="s">
        <v>66</v>
      </c>
      <c r="B29" s="9">
        <v>123</v>
      </c>
      <c r="C29" s="9">
        <v>116</v>
      </c>
      <c r="D29" s="9">
        <v>819</v>
      </c>
      <c r="E29" s="9">
        <v>841</v>
      </c>
      <c r="F29" s="10">
        <f t="shared" si="0"/>
        <v>2.6862026862026909</v>
      </c>
      <c r="G29" s="1"/>
      <c r="H29" s="1"/>
      <c r="I29" s="1"/>
    </row>
    <row r="30" spans="1:9" x14ac:dyDescent="0.25">
      <c r="A30" s="11" t="s">
        <v>67</v>
      </c>
      <c r="B30" s="12">
        <v>94</v>
      </c>
      <c r="C30" s="12">
        <v>87</v>
      </c>
      <c r="D30" s="12">
        <v>688</v>
      </c>
      <c r="E30" s="12">
        <v>724</v>
      </c>
      <c r="F30" s="13">
        <f t="shared" si="0"/>
        <v>5.2325581395348877</v>
      </c>
      <c r="G30" s="1"/>
      <c r="H30" s="1"/>
      <c r="I30" s="1"/>
    </row>
    <row r="31" spans="1:9" x14ac:dyDescent="0.25">
      <c r="A31" s="8" t="s">
        <v>68</v>
      </c>
      <c r="B31" s="9">
        <v>271</v>
      </c>
      <c r="C31" s="9">
        <v>247</v>
      </c>
      <c r="D31" s="9">
        <v>1867</v>
      </c>
      <c r="E31" s="9">
        <v>1730</v>
      </c>
      <c r="F31" s="10">
        <f t="shared" si="0"/>
        <v>-7.3379753615425756</v>
      </c>
      <c r="G31" s="1"/>
      <c r="H31" s="1"/>
      <c r="I31" s="1"/>
    </row>
    <row r="32" spans="1:9" x14ac:dyDescent="0.25">
      <c r="A32" s="11" t="s">
        <v>69</v>
      </c>
      <c r="B32" s="12">
        <v>645</v>
      </c>
      <c r="C32" s="12">
        <v>583</v>
      </c>
      <c r="D32" s="12">
        <v>4117</v>
      </c>
      <c r="E32" s="12">
        <v>3993</v>
      </c>
      <c r="F32" s="13">
        <f t="shared" si="0"/>
        <v>-3.0119018702938973</v>
      </c>
      <c r="G32" s="1"/>
      <c r="H32" s="1"/>
      <c r="I32" s="1"/>
    </row>
    <row r="33" spans="1:9" x14ac:dyDescent="0.25">
      <c r="A33" s="8" t="s">
        <v>70</v>
      </c>
      <c r="B33" s="9">
        <v>165</v>
      </c>
      <c r="C33" s="9">
        <v>163</v>
      </c>
      <c r="D33" s="9">
        <v>1167</v>
      </c>
      <c r="E33" s="9">
        <v>1145</v>
      </c>
      <c r="F33" s="10">
        <f t="shared" si="0"/>
        <v>-1.8851756640959678</v>
      </c>
      <c r="G33" s="1"/>
      <c r="H33" s="1"/>
      <c r="I33" s="1"/>
    </row>
    <row r="34" spans="1:9" x14ac:dyDescent="0.25">
      <c r="A34" s="11" t="s">
        <v>71</v>
      </c>
      <c r="B34" s="12">
        <v>18</v>
      </c>
      <c r="C34" s="12">
        <v>19</v>
      </c>
      <c r="D34" s="12">
        <v>127</v>
      </c>
      <c r="E34" s="12">
        <v>123</v>
      </c>
      <c r="F34" s="13">
        <f t="shared" si="0"/>
        <v>-3.1496062992125928</v>
      </c>
      <c r="G34" s="1"/>
      <c r="H34" s="1"/>
      <c r="I34" s="1"/>
    </row>
    <row r="35" spans="1:9" x14ac:dyDescent="0.25">
      <c r="A35" s="14" t="s">
        <v>72</v>
      </c>
      <c r="B35" s="15">
        <f>SUM(B7:B34)</f>
        <v>11856</v>
      </c>
      <c r="C35" s="15">
        <f t="shared" ref="C35:E35" si="1">SUM(C7:C34)</f>
        <v>13120</v>
      </c>
      <c r="D35" s="15">
        <f t="shared" si="1"/>
        <v>70049</v>
      </c>
      <c r="E35" s="15">
        <f t="shared" si="1"/>
        <v>75166</v>
      </c>
      <c r="F35" s="16">
        <f t="shared" si="0"/>
        <v>7.3048865793944202</v>
      </c>
      <c r="G35" s="1"/>
      <c r="H35" s="1"/>
      <c r="I35" s="1"/>
    </row>
    <row r="37" spans="1:9" x14ac:dyDescent="0.25">
      <c r="A37" s="42"/>
      <c r="B37" s="42">
        <f>E6</f>
        <v>2011</v>
      </c>
      <c r="C37" s="42">
        <f>D6</f>
        <v>2010</v>
      </c>
      <c r="D37" s="42"/>
      <c r="E37" s="42"/>
      <c r="F37" s="42">
        <f>B37</f>
        <v>2011</v>
      </c>
      <c r="G37" s="42">
        <f>C37</f>
        <v>2010</v>
      </c>
    </row>
    <row r="38" spans="1:9" x14ac:dyDescent="0.25">
      <c r="A38" s="42" t="str">
        <f>A7</f>
        <v>A CORUÑA</v>
      </c>
      <c r="B38" s="41">
        <f>E7</f>
        <v>684</v>
      </c>
      <c r="C38" s="41">
        <f>D7</f>
        <v>746</v>
      </c>
      <c r="D38" s="41">
        <f>_xlfn.RANK.EQ(B38,$B$38:$B$65)+COUNTIF($B$38:$B$65,B38)-1</f>
        <v>20</v>
      </c>
      <c r="E38" s="42" t="str">
        <f t="shared" ref="E38:E65" si="2">INDEX($A$38:$B$65,MATCH(ROW()-37,$D$38:$D$65,0),1)</f>
        <v>BAHIA DE ALGECIRAS</v>
      </c>
      <c r="F38" s="42">
        <f>LOOKUP(E38,$A$38:$A$65,$B$38:$B$65)</f>
        <v>16713</v>
      </c>
      <c r="G38" s="42">
        <f>LOOKUP(E38,$A$38:$A$65,$C$38:$C$65)</f>
        <v>16344</v>
      </c>
    </row>
    <row r="39" spans="1:9" x14ac:dyDescent="0.25">
      <c r="A39" s="42" t="str">
        <f t="shared" ref="A39:A65" si="3">A8</f>
        <v>ALICANTE</v>
      </c>
      <c r="B39" s="41">
        <f t="shared" ref="B39:B65" si="4">E8</f>
        <v>518</v>
      </c>
      <c r="C39" s="41">
        <f t="shared" ref="C39:C65" si="5">D8</f>
        <v>519</v>
      </c>
      <c r="D39" s="41">
        <f t="shared" ref="D39:D65" si="6">_xlfn.RANK.EQ(B39,$B$38:$B$65)+COUNTIF($B$38:$B$65,B39)-1</f>
        <v>25</v>
      </c>
      <c r="E39" s="42" t="str">
        <f t="shared" si="2"/>
        <v>BALEARES</v>
      </c>
      <c r="F39" s="42">
        <f t="shared" ref="F39:F54" si="7">LOOKUP(E39,$A$38:$A$65,$B$38:$B$65)</f>
        <v>10949</v>
      </c>
      <c r="G39" s="42">
        <f t="shared" ref="G39:G65" si="8">LOOKUP(E39,$A$38:$A$65,$C$38:$C$65)</f>
        <v>4875</v>
      </c>
    </row>
    <row r="40" spans="1:9" x14ac:dyDescent="0.25">
      <c r="A40" s="42" t="str">
        <f t="shared" si="3"/>
        <v>ALMERIA</v>
      </c>
      <c r="B40" s="41">
        <f t="shared" si="4"/>
        <v>992</v>
      </c>
      <c r="C40" s="41">
        <f t="shared" si="5"/>
        <v>1099</v>
      </c>
      <c r="D40" s="41">
        <f t="shared" si="6"/>
        <v>12</v>
      </c>
      <c r="E40" s="42" t="str">
        <f t="shared" si="2"/>
        <v>SANTA CRUZ DE TENERIFE</v>
      </c>
      <c r="F40" s="42">
        <f t="shared" si="7"/>
        <v>8466</v>
      </c>
      <c r="G40" s="42">
        <f t="shared" si="8"/>
        <v>9891</v>
      </c>
    </row>
    <row r="41" spans="1:9" x14ac:dyDescent="0.25">
      <c r="A41" s="42" t="str">
        <f t="shared" si="3"/>
        <v>AVILES</v>
      </c>
      <c r="B41" s="41">
        <f t="shared" si="4"/>
        <v>528</v>
      </c>
      <c r="C41" s="41">
        <f t="shared" si="5"/>
        <v>507</v>
      </c>
      <c r="D41" s="41">
        <f t="shared" si="6"/>
        <v>24</v>
      </c>
      <c r="E41" s="42" t="str">
        <f t="shared" si="2"/>
        <v>CEUTA</v>
      </c>
      <c r="F41" s="42">
        <f t="shared" si="7"/>
        <v>7434</v>
      </c>
      <c r="G41" s="42">
        <f t="shared" si="8"/>
        <v>7120</v>
      </c>
    </row>
    <row r="42" spans="1:9" x14ac:dyDescent="0.25">
      <c r="A42" s="42" t="str">
        <f t="shared" si="3"/>
        <v>BAHIA DE ALGECIRAS</v>
      </c>
      <c r="B42" s="41">
        <f t="shared" si="4"/>
        <v>16713</v>
      </c>
      <c r="C42" s="41">
        <f t="shared" si="5"/>
        <v>16344</v>
      </c>
      <c r="D42" s="41">
        <f t="shared" si="6"/>
        <v>1</v>
      </c>
      <c r="E42" s="42" t="str">
        <f t="shared" si="2"/>
        <v>LAS PALMAS</v>
      </c>
      <c r="F42" s="42">
        <f t="shared" si="7"/>
        <v>6247</v>
      </c>
      <c r="G42" s="42">
        <f t="shared" si="8"/>
        <v>6079</v>
      </c>
    </row>
    <row r="43" spans="1:9" x14ac:dyDescent="0.25">
      <c r="A43" s="42" t="str">
        <f t="shared" si="3"/>
        <v>BAHIA DE CADIZ</v>
      </c>
      <c r="B43" s="41">
        <f t="shared" si="4"/>
        <v>859</v>
      </c>
      <c r="C43" s="41">
        <f t="shared" si="5"/>
        <v>864</v>
      </c>
      <c r="D43" s="41">
        <f t="shared" si="6"/>
        <v>14</v>
      </c>
      <c r="E43" s="42" t="str">
        <f t="shared" si="2"/>
        <v>BARCELONA</v>
      </c>
      <c r="F43" s="42">
        <f t="shared" si="7"/>
        <v>4622</v>
      </c>
      <c r="G43" s="42">
        <f t="shared" si="8"/>
        <v>4674</v>
      </c>
    </row>
    <row r="44" spans="1:9" x14ac:dyDescent="0.25">
      <c r="A44" s="42" t="str">
        <f t="shared" si="3"/>
        <v>BALEARES</v>
      </c>
      <c r="B44" s="41">
        <f t="shared" si="4"/>
        <v>10949</v>
      </c>
      <c r="C44" s="41">
        <f t="shared" si="5"/>
        <v>4875</v>
      </c>
      <c r="D44" s="41">
        <f t="shared" si="6"/>
        <v>2</v>
      </c>
      <c r="E44" s="42" t="str">
        <f t="shared" si="2"/>
        <v>VALENCIA</v>
      </c>
      <c r="F44" s="42">
        <f t="shared" si="7"/>
        <v>3993</v>
      </c>
      <c r="G44" s="42">
        <f t="shared" si="8"/>
        <v>4117</v>
      </c>
    </row>
    <row r="45" spans="1:9" x14ac:dyDescent="0.25">
      <c r="A45" s="42" t="str">
        <f t="shared" si="3"/>
        <v>BARCELONA</v>
      </c>
      <c r="B45" s="41">
        <f t="shared" si="4"/>
        <v>4622</v>
      </c>
      <c r="C45" s="41">
        <f t="shared" si="5"/>
        <v>4674</v>
      </c>
      <c r="D45" s="41">
        <f t="shared" si="6"/>
        <v>6</v>
      </c>
      <c r="E45" s="42" t="str">
        <f t="shared" si="2"/>
        <v>BILBAO</v>
      </c>
      <c r="F45" s="42">
        <f t="shared" si="7"/>
        <v>1867</v>
      </c>
      <c r="G45" s="42">
        <f t="shared" si="8"/>
        <v>1874</v>
      </c>
    </row>
    <row r="46" spans="1:9" x14ac:dyDescent="0.25">
      <c r="A46" s="42" t="str">
        <f t="shared" si="3"/>
        <v>BILBAO</v>
      </c>
      <c r="B46" s="41">
        <f t="shared" si="4"/>
        <v>1867</v>
      </c>
      <c r="C46" s="41">
        <f t="shared" si="5"/>
        <v>1874</v>
      </c>
      <c r="D46" s="41">
        <f t="shared" si="6"/>
        <v>8</v>
      </c>
      <c r="E46" s="42" t="str">
        <f t="shared" si="2"/>
        <v>TARRAGONA</v>
      </c>
      <c r="F46" s="42">
        <f t="shared" si="7"/>
        <v>1730</v>
      </c>
      <c r="G46" s="42">
        <f t="shared" si="8"/>
        <v>1867</v>
      </c>
    </row>
    <row r="47" spans="1:9" x14ac:dyDescent="0.25">
      <c r="A47" s="42" t="str">
        <f t="shared" si="3"/>
        <v>CARTAGENA</v>
      </c>
      <c r="B47" s="41">
        <f t="shared" si="4"/>
        <v>780</v>
      </c>
      <c r="C47" s="41">
        <f t="shared" si="5"/>
        <v>781</v>
      </c>
      <c r="D47" s="41">
        <f t="shared" si="6"/>
        <v>17</v>
      </c>
      <c r="E47" s="42" t="str">
        <f t="shared" si="2"/>
        <v>VIGO</v>
      </c>
      <c r="F47" s="42">
        <f t="shared" si="7"/>
        <v>1145</v>
      </c>
      <c r="G47" s="42">
        <f t="shared" si="8"/>
        <v>1167</v>
      </c>
    </row>
    <row r="48" spans="1:9" x14ac:dyDescent="0.25">
      <c r="A48" s="42" t="str">
        <f t="shared" si="3"/>
        <v>CASTELLON</v>
      </c>
      <c r="B48" s="41">
        <f t="shared" si="4"/>
        <v>796</v>
      </c>
      <c r="C48" s="41">
        <f t="shared" si="5"/>
        <v>773</v>
      </c>
      <c r="D48" s="41">
        <f t="shared" si="6"/>
        <v>16</v>
      </c>
      <c r="E48" s="42" t="str">
        <f t="shared" si="2"/>
        <v>MALAGA</v>
      </c>
      <c r="F48" s="42">
        <f t="shared" si="7"/>
        <v>1049</v>
      </c>
      <c r="G48" s="42">
        <f t="shared" si="8"/>
        <v>970</v>
      </c>
    </row>
    <row r="49" spans="1:7" x14ac:dyDescent="0.25">
      <c r="A49" s="42" t="str">
        <f t="shared" si="3"/>
        <v>CEUTA</v>
      </c>
      <c r="B49" s="41">
        <f t="shared" si="4"/>
        <v>7434</v>
      </c>
      <c r="C49" s="41">
        <f t="shared" si="5"/>
        <v>7120</v>
      </c>
      <c r="D49" s="41">
        <f t="shared" si="6"/>
        <v>4</v>
      </c>
      <c r="E49" s="42" t="str">
        <f t="shared" si="2"/>
        <v>ALMERIA</v>
      </c>
      <c r="F49" s="42">
        <f t="shared" si="7"/>
        <v>992</v>
      </c>
      <c r="G49" s="42">
        <f t="shared" si="8"/>
        <v>1099</v>
      </c>
    </row>
    <row r="50" spans="1:7" x14ac:dyDescent="0.25">
      <c r="A50" s="42" t="str">
        <f t="shared" si="3"/>
        <v>FERROL-SAN CIBRAO</v>
      </c>
      <c r="B50" s="41">
        <f t="shared" si="4"/>
        <v>594</v>
      </c>
      <c r="C50" s="41">
        <f t="shared" si="5"/>
        <v>700</v>
      </c>
      <c r="D50" s="41">
        <f t="shared" si="6"/>
        <v>23</v>
      </c>
      <c r="E50" s="42" t="str">
        <f t="shared" si="2"/>
        <v>HUELVA</v>
      </c>
      <c r="F50" s="42">
        <f t="shared" si="7"/>
        <v>933</v>
      </c>
      <c r="G50" s="42">
        <f t="shared" si="8"/>
        <v>961</v>
      </c>
    </row>
    <row r="51" spans="1:7" x14ac:dyDescent="0.25">
      <c r="A51" s="42" t="str">
        <f t="shared" si="3"/>
        <v>GIJON</v>
      </c>
      <c r="B51" s="41">
        <f t="shared" si="4"/>
        <v>627</v>
      </c>
      <c r="C51" s="41">
        <f t="shared" si="5"/>
        <v>596</v>
      </c>
      <c r="D51" s="41">
        <f t="shared" si="6"/>
        <v>21</v>
      </c>
      <c r="E51" s="42" t="str">
        <f t="shared" si="2"/>
        <v>BAHIA DE CADIZ</v>
      </c>
      <c r="F51" s="42">
        <f t="shared" si="7"/>
        <v>859</v>
      </c>
      <c r="G51" s="42">
        <f t="shared" si="8"/>
        <v>864</v>
      </c>
    </row>
    <row r="52" spans="1:7" x14ac:dyDescent="0.25">
      <c r="A52" s="42" t="str">
        <f t="shared" si="3"/>
        <v>HUELVA</v>
      </c>
      <c r="B52" s="41">
        <f t="shared" si="4"/>
        <v>933</v>
      </c>
      <c r="C52" s="41">
        <f t="shared" si="5"/>
        <v>961</v>
      </c>
      <c r="D52" s="41">
        <f t="shared" si="6"/>
        <v>13</v>
      </c>
      <c r="E52" s="42" t="str">
        <f t="shared" si="2"/>
        <v>SANTANDER</v>
      </c>
      <c r="F52" s="42">
        <f t="shared" si="7"/>
        <v>841</v>
      </c>
      <c r="G52" s="42">
        <f t="shared" si="8"/>
        <v>819</v>
      </c>
    </row>
    <row r="53" spans="1:7" x14ac:dyDescent="0.25">
      <c r="A53" s="42" t="str">
        <f t="shared" si="3"/>
        <v>LAS PALMAS</v>
      </c>
      <c r="B53" s="41">
        <f t="shared" si="4"/>
        <v>6247</v>
      </c>
      <c r="C53" s="41">
        <f t="shared" si="5"/>
        <v>6079</v>
      </c>
      <c r="D53" s="41">
        <f t="shared" si="6"/>
        <v>5</v>
      </c>
      <c r="E53" s="42" t="str">
        <f t="shared" si="2"/>
        <v>CASTELLON</v>
      </c>
      <c r="F53" s="42">
        <f t="shared" si="7"/>
        <v>796</v>
      </c>
      <c r="G53" s="42">
        <f t="shared" si="8"/>
        <v>773</v>
      </c>
    </row>
    <row r="54" spans="1:7" x14ac:dyDescent="0.25">
      <c r="A54" s="42" t="str">
        <f t="shared" si="3"/>
        <v>MALAGA</v>
      </c>
      <c r="B54" s="41">
        <f t="shared" si="4"/>
        <v>1049</v>
      </c>
      <c r="C54" s="41">
        <f t="shared" si="5"/>
        <v>970</v>
      </c>
      <c r="D54" s="41">
        <f t="shared" si="6"/>
        <v>11</v>
      </c>
      <c r="E54" s="42" t="str">
        <f t="shared" si="2"/>
        <v>CARTAGENA</v>
      </c>
      <c r="F54" s="42">
        <f t="shared" si="7"/>
        <v>780</v>
      </c>
      <c r="G54" s="42">
        <f t="shared" si="8"/>
        <v>781</v>
      </c>
    </row>
    <row r="55" spans="1:7" x14ac:dyDescent="0.25">
      <c r="A55" s="42" t="str">
        <f t="shared" si="3"/>
        <v>MARIN Y RIA DE PONTEVEDRA</v>
      </c>
      <c r="B55" s="41">
        <f t="shared" si="4"/>
        <v>370</v>
      </c>
      <c r="C55" s="41">
        <f t="shared" si="5"/>
        <v>357</v>
      </c>
      <c r="D55" s="41">
        <f t="shared" si="6"/>
        <v>26</v>
      </c>
      <c r="E55" s="42" t="str">
        <f t="shared" si="2"/>
        <v>SEVILLA</v>
      </c>
      <c r="F55" s="42">
        <f t="shared" ref="F55:F65" si="9">LOOKUP(E55,$A$38:$A$65,$B$38:$B$65)</f>
        <v>724</v>
      </c>
      <c r="G55" s="42">
        <f t="shared" si="8"/>
        <v>688</v>
      </c>
    </row>
    <row r="56" spans="1:7" x14ac:dyDescent="0.25">
      <c r="A56" s="42" t="str">
        <f t="shared" si="3"/>
        <v>MELILLA</v>
      </c>
      <c r="B56" s="41">
        <f t="shared" si="4"/>
        <v>715</v>
      </c>
      <c r="C56" s="41">
        <f t="shared" si="5"/>
        <v>695</v>
      </c>
      <c r="D56" s="41">
        <f t="shared" si="6"/>
        <v>19</v>
      </c>
      <c r="E56" s="42" t="str">
        <f t="shared" si="2"/>
        <v>MELILLA</v>
      </c>
      <c r="F56" s="42">
        <f t="shared" si="9"/>
        <v>715</v>
      </c>
      <c r="G56" s="42">
        <f t="shared" si="8"/>
        <v>695</v>
      </c>
    </row>
    <row r="57" spans="1:7" x14ac:dyDescent="0.25">
      <c r="A57" s="42" t="str">
        <f t="shared" si="3"/>
        <v>MOTRIL</v>
      </c>
      <c r="B57" s="41">
        <f t="shared" si="4"/>
        <v>254</v>
      </c>
      <c r="C57" s="41">
        <f t="shared" si="5"/>
        <v>201</v>
      </c>
      <c r="D57" s="41">
        <f t="shared" si="6"/>
        <v>27</v>
      </c>
      <c r="E57" s="42" t="str">
        <f t="shared" si="2"/>
        <v>A CORUÑA</v>
      </c>
      <c r="F57" s="42">
        <f t="shared" si="9"/>
        <v>684</v>
      </c>
      <c r="G57" s="42">
        <f t="shared" si="8"/>
        <v>746</v>
      </c>
    </row>
    <row r="58" spans="1:7" x14ac:dyDescent="0.25">
      <c r="A58" s="42" t="str">
        <f t="shared" si="3"/>
        <v>PASAIA</v>
      </c>
      <c r="B58" s="41">
        <f t="shared" si="4"/>
        <v>613</v>
      </c>
      <c r="C58" s="41">
        <f t="shared" si="5"/>
        <v>638</v>
      </c>
      <c r="D58" s="41">
        <f t="shared" si="6"/>
        <v>22</v>
      </c>
      <c r="E58" s="42" t="str">
        <f t="shared" si="2"/>
        <v>GIJON</v>
      </c>
      <c r="F58" s="42">
        <f t="shared" si="9"/>
        <v>627</v>
      </c>
      <c r="G58" s="42">
        <f t="shared" si="8"/>
        <v>596</v>
      </c>
    </row>
    <row r="59" spans="1:7" x14ac:dyDescent="0.25">
      <c r="A59" s="42" t="str">
        <f t="shared" si="3"/>
        <v>SANTA CRUZ DE TENERIFE</v>
      </c>
      <c r="B59" s="41">
        <f t="shared" si="4"/>
        <v>8466</v>
      </c>
      <c r="C59" s="41">
        <f t="shared" si="5"/>
        <v>9891</v>
      </c>
      <c r="D59" s="41">
        <f t="shared" si="6"/>
        <v>3</v>
      </c>
      <c r="E59" s="42" t="str">
        <f t="shared" si="2"/>
        <v>PASAIA</v>
      </c>
      <c r="F59" s="42">
        <f t="shared" si="9"/>
        <v>613</v>
      </c>
      <c r="G59" s="42">
        <f t="shared" si="8"/>
        <v>638</v>
      </c>
    </row>
    <row r="60" spans="1:7" x14ac:dyDescent="0.25">
      <c r="A60" s="42" t="str">
        <f t="shared" si="3"/>
        <v>SANTANDER</v>
      </c>
      <c r="B60" s="41">
        <f t="shared" si="4"/>
        <v>841</v>
      </c>
      <c r="C60" s="41">
        <f t="shared" si="5"/>
        <v>819</v>
      </c>
      <c r="D60" s="41">
        <f t="shared" si="6"/>
        <v>15</v>
      </c>
      <c r="E60" s="42" t="str">
        <f t="shared" si="2"/>
        <v>FERROL-SAN CIBRAO</v>
      </c>
      <c r="F60" s="42">
        <f t="shared" si="9"/>
        <v>594</v>
      </c>
      <c r="G60" s="42">
        <f t="shared" si="8"/>
        <v>700</v>
      </c>
    </row>
    <row r="61" spans="1:7" x14ac:dyDescent="0.25">
      <c r="A61" s="42" t="str">
        <f t="shared" si="3"/>
        <v>SEVILLA</v>
      </c>
      <c r="B61" s="41">
        <f t="shared" si="4"/>
        <v>724</v>
      </c>
      <c r="C61" s="41">
        <f t="shared" si="5"/>
        <v>688</v>
      </c>
      <c r="D61" s="41">
        <f t="shared" si="6"/>
        <v>18</v>
      </c>
      <c r="E61" s="42" t="str">
        <f t="shared" si="2"/>
        <v>AVILES</v>
      </c>
      <c r="F61" s="42">
        <f t="shared" si="9"/>
        <v>528</v>
      </c>
      <c r="G61" s="42">
        <f t="shared" si="8"/>
        <v>507</v>
      </c>
    </row>
    <row r="62" spans="1:7" x14ac:dyDescent="0.25">
      <c r="A62" s="42" t="str">
        <f t="shared" si="3"/>
        <v>TARRAGONA</v>
      </c>
      <c r="B62" s="41">
        <f t="shared" si="4"/>
        <v>1730</v>
      </c>
      <c r="C62" s="41">
        <f t="shared" si="5"/>
        <v>1867</v>
      </c>
      <c r="D62" s="41">
        <f t="shared" si="6"/>
        <v>9</v>
      </c>
      <c r="E62" s="42" t="str">
        <f t="shared" si="2"/>
        <v>ALICANTE</v>
      </c>
      <c r="F62" s="42">
        <f t="shared" si="9"/>
        <v>518</v>
      </c>
      <c r="G62" s="42">
        <f t="shared" si="8"/>
        <v>519</v>
      </c>
    </row>
    <row r="63" spans="1:7" x14ac:dyDescent="0.25">
      <c r="A63" s="42" t="str">
        <f t="shared" si="3"/>
        <v>VALENCIA</v>
      </c>
      <c r="B63" s="41">
        <f t="shared" si="4"/>
        <v>3993</v>
      </c>
      <c r="C63" s="41">
        <f t="shared" si="5"/>
        <v>4117</v>
      </c>
      <c r="D63" s="41">
        <f t="shared" si="6"/>
        <v>7</v>
      </c>
      <c r="E63" s="42" t="str">
        <f t="shared" si="2"/>
        <v>MARIN Y RIA DE PONTEVEDRA</v>
      </c>
      <c r="F63" s="42">
        <f t="shared" si="9"/>
        <v>370</v>
      </c>
      <c r="G63" s="42">
        <f t="shared" si="8"/>
        <v>357</v>
      </c>
    </row>
    <row r="64" spans="1:7" x14ac:dyDescent="0.25">
      <c r="A64" s="42" t="str">
        <f t="shared" si="3"/>
        <v>VIGO</v>
      </c>
      <c r="B64" s="41">
        <f t="shared" si="4"/>
        <v>1145</v>
      </c>
      <c r="C64" s="41">
        <f t="shared" si="5"/>
        <v>1167</v>
      </c>
      <c r="D64" s="41">
        <f t="shared" si="6"/>
        <v>10</v>
      </c>
      <c r="E64" s="42" t="str">
        <f t="shared" si="2"/>
        <v>MOTRIL</v>
      </c>
      <c r="F64" s="42">
        <f t="shared" si="9"/>
        <v>254</v>
      </c>
      <c r="G64" s="42">
        <f t="shared" si="8"/>
        <v>201</v>
      </c>
    </row>
    <row r="65" spans="1:7" x14ac:dyDescent="0.25">
      <c r="A65" s="42" t="str">
        <f t="shared" si="3"/>
        <v>VILAGARCIA</v>
      </c>
      <c r="B65" s="41">
        <f t="shared" si="4"/>
        <v>123</v>
      </c>
      <c r="C65" s="41">
        <f t="shared" si="5"/>
        <v>127</v>
      </c>
      <c r="D65" s="41">
        <f t="shared" si="6"/>
        <v>28</v>
      </c>
      <c r="E65" s="42" t="str">
        <f t="shared" si="2"/>
        <v>VILAGARCIA</v>
      </c>
      <c r="F65" s="42">
        <f t="shared" si="9"/>
        <v>123</v>
      </c>
      <c r="G65" s="42">
        <f t="shared" si="8"/>
        <v>127</v>
      </c>
    </row>
    <row r="67" spans="1:7" x14ac:dyDescent="0.25">
      <c r="A67" s="4"/>
      <c r="B67" s="5"/>
      <c r="C67" s="5"/>
      <c r="D67" s="5"/>
      <c r="E67" s="5"/>
      <c r="F67" s="6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D7" sqref="D7:E34"/>
    </sheetView>
  </sheetViews>
  <sheetFormatPr baseColWidth="10" defaultRowHeight="15" x14ac:dyDescent="0.25"/>
  <cols>
    <col min="1" max="1" width="21.28515625" bestFit="1" customWidth="1"/>
    <col min="2" max="4" width="11.5703125" bestFit="1" customWidth="1"/>
    <col min="6" max="6" width="10" bestFit="1" customWidth="1"/>
    <col min="7" max="7" width="11.5703125" bestFit="1" customWidth="1"/>
  </cols>
  <sheetData>
    <row r="1" spans="1:12" s="2" customFormat="1" ht="22.5" customHeight="1" x14ac:dyDescent="0.35">
      <c r="F1" s="3" t="s">
        <v>92</v>
      </c>
    </row>
    <row r="2" spans="1:12" s="2" customFormat="1" ht="21" x14ac:dyDescent="0.35">
      <c r="F2" s="3"/>
    </row>
    <row r="5" spans="1:12" x14ac:dyDescent="0.25">
      <c r="A5" s="51" t="s">
        <v>73</v>
      </c>
      <c r="B5" s="49" t="str">
        <f>'Resumen general'!D6</f>
        <v>Mes Julio</v>
      </c>
      <c r="C5" s="50"/>
      <c r="D5" s="49" t="str">
        <f>'Resumen general'!F6</f>
        <v>Acumulado desde Enero</v>
      </c>
      <c r="E5" s="50"/>
      <c r="F5" s="50"/>
      <c r="L5" s="39">
        <f>'Resumen general'!I4</f>
        <v>40805</v>
      </c>
    </row>
    <row r="6" spans="1:12" x14ac:dyDescent="0.25">
      <c r="A6" s="52"/>
      <c r="B6" s="7">
        <f>'Resumen general'!D7</f>
        <v>2010</v>
      </c>
      <c r="C6" s="7">
        <f>'Resumen general'!E7</f>
        <v>2011</v>
      </c>
      <c r="D6" s="7">
        <f>'Resumen general'!F7</f>
        <v>2010</v>
      </c>
      <c r="E6" s="7">
        <f>'Resumen general'!G7</f>
        <v>2011</v>
      </c>
      <c r="F6" s="7" t="s">
        <v>43</v>
      </c>
    </row>
    <row r="7" spans="1:12" x14ac:dyDescent="0.25">
      <c r="A7" s="8" t="s">
        <v>44</v>
      </c>
      <c r="B7" s="9">
        <v>1151499</v>
      </c>
      <c r="C7" s="9">
        <v>1248838</v>
      </c>
      <c r="D7" s="9">
        <v>7711312</v>
      </c>
      <c r="E7" s="9">
        <v>8352697</v>
      </c>
      <c r="F7" s="10">
        <f>((E7*100)/D7)-100</f>
        <v>8.317456225347911</v>
      </c>
      <c r="G7" s="1"/>
      <c r="H7" s="1"/>
      <c r="I7" s="1"/>
    </row>
    <row r="8" spans="1:12" x14ac:dyDescent="0.25">
      <c r="A8" s="11" t="s">
        <v>45</v>
      </c>
      <c r="B8" s="12">
        <v>1458432</v>
      </c>
      <c r="C8" s="12">
        <v>1390743</v>
      </c>
      <c r="D8" s="12">
        <v>6588649</v>
      </c>
      <c r="E8" s="12">
        <v>7202023</v>
      </c>
      <c r="F8" s="13">
        <f t="shared" ref="F8:F35" si="0">((E8*100)/D8)-100</f>
        <v>9.3095564811541749</v>
      </c>
      <c r="G8" s="1"/>
      <c r="H8" s="1"/>
      <c r="I8" s="1"/>
    </row>
    <row r="9" spans="1:12" x14ac:dyDescent="0.25">
      <c r="A9" s="8" t="s">
        <v>46</v>
      </c>
      <c r="B9" s="9">
        <v>4797159</v>
      </c>
      <c r="C9" s="9">
        <v>3693130</v>
      </c>
      <c r="D9" s="9">
        <v>14441978</v>
      </c>
      <c r="E9" s="9">
        <v>14541492</v>
      </c>
      <c r="F9" s="10">
        <f t="shared" si="0"/>
        <v>0.68906073669410262</v>
      </c>
      <c r="G9" s="1"/>
      <c r="H9" s="1"/>
      <c r="I9" s="1"/>
    </row>
    <row r="10" spans="1:12" x14ac:dyDescent="0.25">
      <c r="A10" s="11" t="s">
        <v>47</v>
      </c>
      <c r="B10" s="12">
        <v>359057</v>
      </c>
      <c r="C10" s="12">
        <v>418060</v>
      </c>
      <c r="D10" s="12">
        <v>2653118</v>
      </c>
      <c r="E10" s="12">
        <v>3301477</v>
      </c>
      <c r="F10" s="13">
        <f t="shared" si="0"/>
        <v>24.437623957924217</v>
      </c>
      <c r="G10" s="1"/>
      <c r="H10" s="1"/>
      <c r="I10" s="1"/>
    </row>
    <row r="11" spans="1:12" x14ac:dyDescent="0.25">
      <c r="A11" s="8" t="s">
        <v>48</v>
      </c>
      <c r="B11" s="9">
        <v>29883078</v>
      </c>
      <c r="C11" s="9">
        <v>33233502</v>
      </c>
      <c r="D11" s="9">
        <v>162219777</v>
      </c>
      <c r="E11" s="9">
        <v>191087832</v>
      </c>
      <c r="F11" s="10">
        <f t="shared" si="0"/>
        <v>17.795644608733497</v>
      </c>
      <c r="G11" s="1"/>
      <c r="H11" s="1"/>
      <c r="I11" s="1"/>
    </row>
    <row r="12" spans="1:12" x14ac:dyDescent="0.25">
      <c r="A12" s="11" t="s">
        <v>49</v>
      </c>
      <c r="B12" s="12">
        <v>2141094</v>
      </c>
      <c r="C12" s="12">
        <v>2274333</v>
      </c>
      <c r="D12" s="12">
        <v>13950681</v>
      </c>
      <c r="E12" s="12">
        <v>15596562</v>
      </c>
      <c r="F12" s="13">
        <f t="shared" si="0"/>
        <v>11.797854169269584</v>
      </c>
      <c r="G12" s="1"/>
      <c r="H12" s="1"/>
      <c r="I12" s="1"/>
    </row>
    <row r="13" spans="1:12" x14ac:dyDescent="0.25">
      <c r="A13" s="8" t="s">
        <v>50</v>
      </c>
      <c r="B13" s="9">
        <v>17555677</v>
      </c>
      <c r="C13" s="9">
        <v>17201515</v>
      </c>
      <c r="D13" s="9">
        <v>84258495</v>
      </c>
      <c r="E13" s="9">
        <v>91531318</v>
      </c>
      <c r="F13" s="10">
        <f t="shared" si="0"/>
        <v>8.6315605328578471</v>
      </c>
      <c r="G13" s="1"/>
      <c r="H13" s="1"/>
      <c r="I13" s="1"/>
    </row>
    <row r="14" spans="1:12" x14ac:dyDescent="0.25">
      <c r="A14" s="11" t="s">
        <v>51</v>
      </c>
      <c r="B14" s="12">
        <v>24559554</v>
      </c>
      <c r="C14" s="12">
        <v>26134665</v>
      </c>
      <c r="D14" s="12">
        <v>141841793</v>
      </c>
      <c r="E14" s="12">
        <v>150798185</v>
      </c>
      <c r="F14" s="13">
        <f t="shared" si="0"/>
        <v>6.3143533443630417</v>
      </c>
      <c r="G14" s="1"/>
      <c r="H14" s="1"/>
      <c r="I14" s="1"/>
    </row>
    <row r="15" spans="1:12" x14ac:dyDescent="0.25">
      <c r="A15" s="8" t="s">
        <v>52</v>
      </c>
      <c r="B15" s="9">
        <v>3937088</v>
      </c>
      <c r="C15" s="9">
        <v>3745355</v>
      </c>
      <c r="D15" s="9">
        <v>25016555</v>
      </c>
      <c r="E15" s="9">
        <v>25254739</v>
      </c>
      <c r="F15" s="10">
        <f t="shared" si="0"/>
        <v>0.95210551572748159</v>
      </c>
      <c r="G15" s="1"/>
      <c r="H15" s="1"/>
      <c r="I15" s="1"/>
    </row>
    <row r="16" spans="1:12" x14ac:dyDescent="0.25">
      <c r="A16" s="11" t="s">
        <v>53</v>
      </c>
      <c r="B16" s="12">
        <v>2249824</v>
      </c>
      <c r="C16" s="12">
        <v>2192075</v>
      </c>
      <c r="D16" s="12">
        <v>14320883</v>
      </c>
      <c r="E16" s="12">
        <v>14827349</v>
      </c>
      <c r="F16" s="13">
        <f t="shared" si="0"/>
        <v>3.536555671881402</v>
      </c>
      <c r="G16" s="1"/>
      <c r="H16" s="1"/>
      <c r="I16" s="1"/>
    </row>
    <row r="17" spans="1:9" x14ac:dyDescent="0.25">
      <c r="A17" s="8" t="s">
        <v>54</v>
      </c>
      <c r="B17" s="9">
        <v>1243034</v>
      </c>
      <c r="C17" s="9">
        <v>1526931</v>
      </c>
      <c r="D17" s="9">
        <v>8549480</v>
      </c>
      <c r="E17" s="9">
        <v>9391801</v>
      </c>
      <c r="F17" s="10">
        <f t="shared" si="0"/>
        <v>9.8523068069636963</v>
      </c>
      <c r="G17" s="1"/>
      <c r="H17" s="1"/>
      <c r="I17" s="1"/>
    </row>
    <row r="18" spans="1:9" x14ac:dyDescent="0.25">
      <c r="A18" s="11" t="s">
        <v>55</v>
      </c>
      <c r="B18" s="12">
        <v>6041981</v>
      </c>
      <c r="C18" s="12">
        <v>6049533</v>
      </c>
      <c r="D18" s="12">
        <v>37345733</v>
      </c>
      <c r="E18" s="12">
        <v>38256721</v>
      </c>
      <c r="F18" s="13">
        <f t="shared" si="0"/>
        <v>2.4393362422421916</v>
      </c>
      <c r="G18" s="1"/>
      <c r="H18" s="1"/>
      <c r="I18" s="1"/>
    </row>
    <row r="19" spans="1:9" x14ac:dyDescent="0.25">
      <c r="A19" s="8" t="s">
        <v>56</v>
      </c>
      <c r="B19" s="9">
        <v>820451</v>
      </c>
      <c r="C19" s="9">
        <v>1190963</v>
      </c>
      <c r="D19" s="9">
        <v>8240394</v>
      </c>
      <c r="E19" s="9">
        <v>7557276</v>
      </c>
      <c r="F19" s="10">
        <f t="shared" si="0"/>
        <v>-8.2898706057016227</v>
      </c>
      <c r="G19" s="1"/>
      <c r="H19" s="1"/>
      <c r="I19" s="1"/>
    </row>
    <row r="20" spans="1:9" x14ac:dyDescent="0.25">
      <c r="A20" s="11" t="s">
        <v>57</v>
      </c>
      <c r="B20" s="12">
        <v>1171337</v>
      </c>
      <c r="C20" s="12">
        <v>1426861</v>
      </c>
      <c r="D20" s="12">
        <v>7485541</v>
      </c>
      <c r="E20" s="12">
        <v>10148200</v>
      </c>
      <c r="F20" s="13">
        <f t="shared" si="0"/>
        <v>35.570695558276952</v>
      </c>
      <c r="G20" s="1"/>
      <c r="H20" s="1"/>
      <c r="I20" s="1"/>
    </row>
    <row r="21" spans="1:9" x14ac:dyDescent="0.25">
      <c r="A21" s="8" t="s">
        <v>58</v>
      </c>
      <c r="B21" s="9">
        <v>2118593</v>
      </c>
      <c r="C21" s="9">
        <v>1409416</v>
      </c>
      <c r="D21" s="9">
        <v>13206566</v>
      </c>
      <c r="E21" s="9">
        <v>14236059</v>
      </c>
      <c r="F21" s="10">
        <f t="shared" si="0"/>
        <v>7.7953118168644266</v>
      </c>
      <c r="G21" s="1"/>
      <c r="H21" s="1"/>
      <c r="I21" s="1"/>
    </row>
    <row r="22" spans="1:9" x14ac:dyDescent="0.25">
      <c r="A22" s="11" t="s">
        <v>59</v>
      </c>
      <c r="B22" s="12">
        <v>14808823</v>
      </c>
      <c r="C22" s="12">
        <v>18127600</v>
      </c>
      <c r="D22" s="12">
        <v>102546390</v>
      </c>
      <c r="E22" s="12">
        <v>117855071</v>
      </c>
      <c r="F22" s="13">
        <f t="shared" si="0"/>
        <v>14.928542096898781</v>
      </c>
      <c r="G22" s="1"/>
      <c r="H22" s="1"/>
      <c r="I22" s="1"/>
    </row>
    <row r="23" spans="1:9" x14ac:dyDescent="0.25">
      <c r="A23" s="8" t="s">
        <v>60</v>
      </c>
      <c r="B23" s="9">
        <v>3942850</v>
      </c>
      <c r="C23" s="9">
        <v>3904099</v>
      </c>
      <c r="D23" s="9">
        <v>21183495</v>
      </c>
      <c r="E23" s="9">
        <v>23569209</v>
      </c>
      <c r="F23" s="10">
        <f t="shared" si="0"/>
        <v>11.262135922330103</v>
      </c>
      <c r="G23" s="1"/>
      <c r="H23" s="1"/>
      <c r="I23" s="1"/>
    </row>
    <row r="24" spans="1:9" x14ac:dyDescent="0.25">
      <c r="A24" s="11" t="s">
        <v>61</v>
      </c>
      <c r="B24" s="12">
        <v>244759</v>
      </c>
      <c r="C24" s="12">
        <v>384587</v>
      </c>
      <c r="D24" s="12">
        <v>2157280</v>
      </c>
      <c r="E24" s="12">
        <v>2293670</v>
      </c>
      <c r="F24" s="13">
        <f t="shared" si="0"/>
        <v>6.3223132833939104</v>
      </c>
      <c r="G24" s="1"/>
      <c r="H24" s="1"/>
      <c r="I24" s="1"/>
    </row>
    <row r="25" spans="1:9" x14ac:dyDescent="0.25">
      <c r="A25" s="8" t="s">
        <v>62</v>
      </c>
      <c r="B25" s="9">
        <v>1447282</v>
      </c>
      <c r="C25" s="9">
        <v>1784056</v>
      </c>
      <c r="D25" s="9">
        <v>8262310</v>
      </c>
      <c r="E25" s="9">
        <v>8772751</v>
      </c>
      <c r="F25" s="10">
        <f t="shared" si="0"/>
        <v>6.1779453929954258</v>
      </c>
      <c r="G25" s="1"/>
      <c r="H25" s="1"/>
      <c r="I25" s="1"/>
    </row>
    <row r="26" spans="1:9" x14ac:dyDescent="0.25">
      <c r="A26" s="11" t="s">
        <v>63</v>
      </c>
      <c r="B26" s="12">
        <v>168701</v>
      </c>
      <c r="C26" s="12">
        <v>514295</v>
      </c>
      <c r="D26" s="12">
        <v>1707938</v>
      </c>
      <c r="E26" s="12">
        <v>2248294</v>
      </c>
      <c r="F26" s="13">
        <f t="shared" si="0"/>
        <v>31.63791659884609</v>
      </c>
      <c r="G26" s="1"/>
      <c r="H26" s="1"/>
      <c r="I26" s="1"/>
    </row>
    <row r="27" spans="1:9" x14ac:dyDescent="0.25">
      <c r="A27" s="8" t="s">
        <v>64</v>
      </c>
      <c r="B27" s="9">
        <v>536298</v>
      </c>
      <c r="C27" s="9">
        <v>546365</v>
      </c>
      <c r="D27" s="9">
        <v>3723555</v>
      </c>
      <c r="E27" s="9">
        <v>3936597</v>
      </c>
      <c r="F27" s="10">
        <f t="shared" si="0"/>
        <v>5.7214677908611549</v>
      </c>
      <c r="G27" s="1"/>
      <c r="H27" s="1"/>
      <c r="I27" s="1"/>
    </row>
    <row r="28" spans="1:9" x14ac:dyDescent="0.25">
      <c r="A28" s="11" t="s">
        <v>65</v>
      </c>
      <c r="B28" s="12">
        <v>17678595</v>
      </c>
      <c r="C28" s="12">
        <v>15173324</v>
      </c>
      <c r="D28" s="12">
        <v>116583355</v>
      </c>
      <c r="E28" s="12">
        <v>118999689</v>
      </c>
      <c r="F28" s="13">
        <f t="shared" si="0"/>
        <v>2.0726234890049255</v>
      </c>
      <c r="G28" s="1"/>
      <c r="H28" s="1"/>
      <c r="I28" s="1"/>
    </row>
    <row r="29" spans="1:9" x14ac:dyDescent="0.25">
      <c r="A29" s="8" t="s">
        <v>66</v>
      </c>
      <c r="B29" s="9">
        <v>1967530</v>
      </c>
      <c r="C29" s="9">
        <v>1852647</v>
      </c>
      <c r="D29" s="9">
        <v>12071171</v>
      </c>
      <c r="E29" s="9">
        <v>12675989</v>
      </c>
      <c r="F29" s="10">
        <f t="shared" si="0"/>
        <v>5.0104335362327248</v>
      </c>
      <c r="G29" s="1"/>
      <c r="H29" s="1"/>
      <c r="I29" s="1"/>
    </row>
    <row r="30" spans="1:9" x14ac:dyDescent="0.25">
      <c r="A30" s="11" t="s">
        <v>67</v>
      </c>
      <c r="B30" s="12">
        <v>432692</v>
      </c>
      <c r="C30" s="12">
        <v>402522</v>
      </c>
      <c r="D30" s="12">
        <v>3063045</v>
      </c>
      <c r="E30" s="12">
        <v>3405134</v>
      </c>
      <c r="F30" s="13">
        <f t="shared" si="0"/>
        <v>11.168265565801349</v>
      </c>
      <c r="G30" s="1"/>
      <c r="H30" s="1"/>
      <c r="I30" s="1"/>
    </row>
    <row r="31" spans="1:9" x14ac:dyDescent="0.25">
      <c r="A31" s="8" t="s">
        <v>68</v>
      </c>
      <c r="B31" s="9">
        <v>3967617</v>
      </c>
      <c r="C31" s="9">
        <v>3935055</v>
      </c>
      <c r="D31" s="9">
        <v>27171954</v>
      </c>
      <c r="E31" s="9">
        <v>25400270</v>
      </c>
      <c r="F31" s="10">
        <f t="shared" si="0"/>
        <v>-6.5202671843180724</v>
      </c>
      <c r="G31" s="1"/>
      <c r="H31" s="1"/>
      <c r="I31" s="1"/>
    </row>
    <row r="32" spans="1:9" x14ac:dyDescent="0.25">
      <c r="A32" s="11" t="s">
        <v>69</v>
      </c>
      <c r="B32" s="12">
        <v>16496225</v>
      </c>
      <c r="C32" s="12">
        <v>16474857</v>
      </c>
      <c r="D32" s="12">
        <v>109205588</v>
      </c>
      <c r="E32" s="12">
        <v>113092285</v>
      </c>
      <c r="F32" s="13">
        <f t="shared" si="0"/>
        <v>3.5590642119888543</v>
      </c>
      <c r="G32" s="1"/>
      <c r="H32" s="1"/>
      <c r="I32" s="1"/>
    </row>
    <row r="33" spans="1:9" x14ac:dyDescent="0.25">
      <c r="A33" s="8" t="s">
        <v>70</v>
      </c>
      <c r="B33" s="9">
        <v>2878610</v>
      </c>
      <c r="C33" s="9">
        <v>2587740</v>
      </c>
      <c r="D33" s="9">
        <v>18601028</v>
      </c>
      <c r="E33" s="9">
        <v>19100126</v>
      </c>
      <c r="F33" s="10">
        <f t="shared" si="0"/>
        <v>2.6831742847760864</v>
      </c>
      <c r="G33" s="1"/>
      <c r="H33" s="1"/>
      <c r="I33" s="1"/>
    </row>
    <row r="34" spans="1:9" x14ac:dyDescent="0.25">
      <c r="A34" s="11" t="s">
        <v>71</v>
      </c>
      <c r="B34" s="12">
        <v>66312</v>
      </c>
      <c r="C34" s="12">
        <v>119451</v>
      </c>
      <c r="D34" s="12">
        <v>623232</v>
      </c>
      <c r="E34" s="12">
        <v>724810</v>
      </c>
      <c r="F34" s="13">
        <f t="shared" si="0"/>
        <v>16.298585438488402</v>
      </c>
      <c r="G34" s="1"/>
      <c r="H34" s="1"/>
      <c r="I34" s="1"/>
    </row>
    <row r="35" spans="1:9" x14ac:dyDescent="0.25">
      <c r="A35" s="14" t="s">
        <v>72</v>
      </c>
      <c r="B35" s="15">
        <f>SUM(B7:B34)</f>
        <v>164124152</v>
      </c>
      <c r="C35" s="15">
        <f t="shared" ref="C35:E35" si="1">SUM(C7:C34)</f>
        <v>168942518</v>
      </c>
      <c r="D35" s="15">
        <f t="shared" si="1"/>
        <v>974731296</v>
      </c>
      <c r="E35" s="15">
        <f t="shared" si="1"/>
        <v>1054157626</v>
      </c>
      <c r="F35" s="16">
        <f t="shared" si="0"/>
        <v>8.1485359427712467</v>
      </c>
      <c r="G35" s="1"/>
      <c r="H35" s="1"/>
      <c r="I35" s="1"/>
    </row>
    <row r="37" spans="1:9" x14ac:dyDescent="0.25">
      <c r="A37" s="42"/>
      <c r="B37" s="42">
        <f>E6</f>
        <v>2011</v>
      </c>
      <c r="C37" s="42">
        <f>D6</f>
        <v>2010</v>
      </c>
      <c r="D37" s="42"/>
      <c r="E37" s="42"/>
      <c r="F37" s="42">
        <f>B37</f>
        <v>2011</v>
      </c>
      <c r="G37" s="42">
        <f>C37</f>
        <v>2010</v>
      </c>
    </row>
    <row r="38" spans="1:9" x14ac:dyDescent="0.25">
      <c r="A38" s="42" t="str">
        <f>A7</f>
        <v>A CORUÑA</v>
      </c>
      <c r="B38" s="41">
        <f>E7</f>
        <v>8352697</v>
      </c>
      <c r="C38" s="41">
        <f>D7</f>
        <v>7711312</v>
      </c>
      <c r="D38" s="41">
        <f>_xlfn.RANK.EQ(B38,$B$38:$B$65)+COUNTIF($B$38:$B$65,B38)-1</f>
        <v>20</v>
      </c>
      <c r="E38" s="42" t="str">
        <f t="shared" ref="E38:E65" si="2">INDEX($A$38:$B$65,MATCH(ROW()-37,$D$38:$D$65,0),1)</f>
        <v>BAHIA DE ALGECIRAS</v>
      </c>
      <c r="F38" s="42">
        <f>LOOKUP(E38,$A$38:$A$65,$B$38:$B$65)</f>
        <v>191087832</v>
      </c>
      <c r="G38" s="42">
        <f>LOOKUP(E38,$A$38:$A$65,$C$38:$C$65)</f>
        <v>162219777</v>
      </c>
    </row>
    <row r="39" spans="1:9" x14ac:dyDescent="0.25">
      <c r="A39" s="42" t="str">
        <f t="shared" ref="A39:A65" si="3">A8</f>
        <v>ALICANTE</v>
      </c>
      <c r="B39" s="41">
        <f t="shared" ref="B39:B65" si="4">E8</f>
        <v>7202023</v>
      </c>
      <c r="C39" s="41">
        <f t="shared" ref="C39:C65" si="5">D8</f>
        <v>6588649</v>
      </c>
      <c r="D39" s="41">
        <f t="shared" ref="D39:D65" si="6">_xlfn.RANK.EQ(B39,$B$38:$B$65)+COUNTIF($B$38:$B$65,B39)-1</f>
        <v>22</v>
      </c>
      <c r="E39" s="42" t="str">
        <f t="shared" si="2"/>
        <v>BARCELONA</v>
      </c>
      <c r="F39" s="42">
        <f t="shared" ref="F39:F54" si="7">LOOKUP(E39,$A$38:$A$65,$B$38:$B$65)</f>
        <v>150798185</v>
      </c>
      <c r="G39" s="42">
        <f t="shared" ref="G39:G65" si="8">LOOKUP(E39,$A$38:$A$65,$C$38:$C$65)</f>
        <v>141841793</v>
      </c>
    </row>
    <row r="40" spans="1:9" x14ac:dyDescent="0.25">
      <c r="A40" s="42" t="str">
        <f t="shared" si="3"/>
        <v>ALMERIA</v>
      </c>
      <c r="B40" s="41">
        <f t="shared" si="4"/>
        <v>14541492</v>
      </c>
      <c r="C40" s="41">
        <f t="shared" si="5"/>
        <v>14441978</v>
      </c>
      <c r="D40" s="41">
        <f t="shared" si="6"/>
        <v>14</v>
      </c>
      <c r="E40" s="42" t="str">
        <f t="shared" si="2"/>
        <v>SANTA CRUZ DE TENERIFE</v>
      </c>
      <c r="F40" s="42">
        <f t="shared" si="7"/>
        <v>118999689</v>
      </c>
      <c r="G40" s="42">
        <f t="shared" si="8"/>
        <v>116583355</v>
      </c>
    </row>
    <row r="41" spans="1:9" x14ac:dyDescent="0.25">
      <c r="A41" s="42" t="str">
        <f t="shared" si="3"/>
        <v>AVILES</v>
      </c>
      <c r="B41" s="41">
        <f t="shared" si="4"/>
        <v>3301477</v>
      </c>
      <c r="C41" s="41">
        <f t="shared" si="5"/>
        <v>2653118</v>
      </c>
      <c r="D41" s="41">
        <f t="shared" si="6"/>
        <v>25</v>
      </c>
      <c r="E41" s="42" t="str">
        <f t="shared" si="2"/>
        <v>LAS PALMAS</v>
      </c>
      <c r="F41" s="42">
        <f t="shared" si="7"/>
        <v>117855071</v>
      </c>
      <c r="G41" s="42">
        <f t="shared" si="8"/>
        <v>102546390</v>
      </c>
    </row>
    <row r="42" spans="1:9" x14ac:dyDescent="0.25">
      <c r="A42" s="42" t="str">
        <f t="shared" si="3"/>
        <v>BAHIA DE ALGECIRAS</v>
      </c>
      <c r="B42" s="41">
        <f t="shared" si="4"/>
        <v>191087832</v>
      </c>
      <c r="C42" s="41">
        <f t="shared" si="5"/>
        <v>162219777</v>
      </c>
      <c r="D42" s="41">
        <f t="shared" si="6"/>
        <v>1</v>
      </c>
      <c r="E42" s="42" t="str">
        <f t="shared" si="2"/>
        <v>VALENCIA</v>
      </c>
      <c r="F42" s="42">
        <f t="shared" si="7"/>
        <v>113092285</v>
      </c>
      <c r="G42" s="42">
        <f t="shared" si="8"/>
        <v>109205588</v>
      </c>
    </row>
    <row r="43" spans="1:9" x14ac:dyDescent="0.25">
      <c r="A43" s="42" t="str">
        <f t="shared" si="3"/>
        <v>BAHIA DE CADIZ</v>
      </c>
      <c r="B43" s="41">
        <f t="shared" si="4"/>
        <v>15596562</v>
      </c>
      <c r="C43" s="41">
        <f t="shared" si="5"/>
        <v>13950681</v>
      </c>
      <c r="D43" s="41">
        <f t="shared" si="6"/>
        <v>12</v>
      </c>
      <c r="E43" s="42" t="str">
        <f t="shared" si="2"/>
        <v>BALEARES</v>
      </c>
      <c r="F43" s="42">
        <f t="shared" si="7"/>
        <v>91531318</v>
      </c>
      <c r="G43" s="42">
        <f t="shared" si="8"/>
        <v>84258495</v>
      </c>
    </row>
    <row r="44" spans="1:9" x14ac:dyDescent="0.25">
      <c r="A44" s="42" t="str">
        <f t="shared" si="3"/>
        <v>BALEARES</v>
      </c>
      <c r="B44" s="41">
        <f t="shared" si="4"/>
        <v>91531318</v>
      </c>
      <c r="C44" s="41">
        <f t="shared" si="5"/>
        <v>84258495</v>
      </c>
      <c r="D44" s="41">
        <f t="shared" si="6"/>
        <v>6</v>
      </c>
      <c r="E44" s="42" t="str">
        <f t="shared" si="2"/>
        <v>CEUTA</v>
      </c>
      <c r="F44" s="42">
        <f t="shared" si="7"/>
        <v>38256721</v>
      </c>
      <c r="G44" s="42">
        <f t="shared" si="8"/>
        <v>37345733</v>
      </c>
    </row>
    <row r="45" spans="1:9" x14ac:dyDescent="0.25">
      <c r="A45" s="42" t="str">
        <f t="shared" si="3"/>
        <v>BARCELONA</v>
      </c>
      <c r="B45" s="41">
        <f t="shared" si="4"/>
        <v>150798185</v>
      </c>
      <c r="C45" s="41">
        <f t="shared" si="5"/>
        <v>141841793</v>
      </c>
      <c r="D45" s="41">
        <f t="shared" si="6"/>
        <v>2</v>
      </c>
      <c r="E45" s="42" t="str">
        <f t="shared" si="2"/>
        <v>TARRAGONA</v>
      </c>
      <c r="F45" s="42">
        <f t="shared" si="7"/>
        <v>25400270</v>
      </c>
      <c r="G45" s="42">
        <f t="shared" si="8"/>
        <v>27171954</v>
      </c>
    </row>
    <row r="46" spans="1:9" x14ac:dyDescent="0.25">
      <c r="A46" s="42" t="str">
        <f t="shared" si="3"/>
        <v>BILBAO</v>
      </c>
      <c r="B46" s="41">
        <f t="shared" si="4"/>
        <v>25254739</v>
      </c>
      <c r="C46" s="41">
        <f t="shared" si="5"/>
        <v>25016555</v>
      </c>
      <c r="D46" s="41">
        <f t="shared" si="6"/>
        <v>9</v>
      </c>
      <c r="E46" s="42" t="str">
        <f t="shared" si="2"/>
        <v>BILBAO</v>
      </c>
      <c r="F46" s="42">
        <f t="shared" si="7"/>
        <v>25254739</v>
      </c>
      <c r="G46" s="42">
        <f t="shared" si="8"/>
        <v>25016555</v>
      </c>
    </row>
    <row r="47" spans="1:9" x14ac:dyDescent="0.25">
      <c r="A47" s="42" t="str">
        <f t="shared" si="3"/>
        <v>CARTAGENA</v>
      </c>
      <c r="B47" s="41">
        <f t="shared" si="4"/>
        <v>14827349</v>
      </c>
      <c r="C47" s="41">
        <f t="shared" si="5"/>
        <v>14320883</v>
      </c>
      <c r="D47" s="41">
        <f t="shared" si="6"/>
        <v>13</v>
      </c>
      <c r="E47" s="42" t="str">
        <f t="shared" si="2"/>
        <v>MALAGA</v>
      </c>
      <c r="F47" s="42">
        <f t="shared" si="7"/>
        <v>23569209</v>
      </c>
      <c r="G47" s="42">
        <f t="shared" si="8"/>
        <v>21183495</v>
      </c>
    </row>
    <row r="48" spans="1:9" x14ac:dyDescent="0.25">
      <c r="A48" s="42" t="str">
        <f t="shared" si="3"/>
        <v>CASTELLON</v>
      </c>
      <c r="B48" s="41">
        <f t="shared" si="4"/>
        <v>9391801</v>
      </c>
      <c r="C48" s="41">
        <f t="shared" si="5"/>
        <v>8549480</v>
      </c>
      <c r="D48" s="41">
        <f t="shared" si="6"/>
        <v>18</v>
      </c>
      <c r="E48" s="42" t="str">
        <f t="shared" si="2"/>
        <v>VIGO</v>
      </c>
      <c r="F48" s="42">
        <f t="shared" si="7"/>
        <v>19100126</v>
      </c>
      <c r="G48" s="42">
        <f t="shared" si="8"/>
        <v>18601028</v>
      </c>
    </row>
    <row r="49" spans="1:7" x14ac:dyDescent="0.25">
      <c r="A49" s="42" t="str">
        <f t="shared" si="3"/>
        <v>CEUTA</v>
      </c>
      <c r="B49" s="41">
        <f t="shared" si="4"/>
        <v>38256721</v>
      </c>
      <c r="C49" s="41">
        <f t="shared" si="5"/>
        <v>37345733</v>
      </c>
      <c r="D49" s="41">
        <f t="shared" si="6"/>
        <v>7</v>
      </c>
      <c r="E49" s="42" t="str">
        <f t="shared" si="2"/>
        <v>BAHIA DE CADIZ</v>
      </c>
      <c r="F49" s="42">
        <f t="shared" si="7"/>
        <v>15596562</v>
      </c>
      <c r="G49" s="42">
        <f t="shared" si="8"/>
        <v>13950681</v>
      </c>
    </row>
    <row r="50" spans="1:7" x14ac:dyDescent="0.25">
      <c r="A50" s="42" t="str">
        <f t="shared" si="3"/>
        <v>FERROL-SAN CIBRAO</v>
      </c>
      <c r="B50" s="41">
        <f t="shared" si="4"/>
        <v>7557276</v>
      </c>
      <c r="C50" s="41">
        <f t="shared" si="5"/>
        <v>8240394</v>
      </c>
      <c r="D50" s="41">
        <f t="shared" si="6"/>
        <v>21</v>
      </c>
      <c r="E50" s="42" t="str">
        <f t="shared" si="2"/>
        <v>CARTAGENA</v>
      </c>
      <c r="F50" s="42">
        <f t="shared" si="7"/>
        <v>14827349</v>
      </c>
      <c r="G50" s="42">
        <f t="shared" si="8"/>
        <v>14320883</v>
      </c>
    </row>
    <row r="51" spans="1:7" x14ac:dyDescent="0.25">
      <c r="A51" s="42" t="str">
        <f t="shared" si="3"/>
        <v>GIJON</v>
      </c>
      <c r="B51" s="41">
        <f t="shared" si="4"/>
        <v>10148200</v>
      </c>
      <c r="C51" s="41">
        <f t="shared" si="5"/>
        <v>7485541</v>
      </c>
      <c r="D51" s="41">
        <f t="shared" si="6"/>
        <v>17</v>
      </c>
      <c r="E51" s="42" t="str">
        <f t="shared" si="2"/>
        <v>ALMERIA</v>
      </c>
      <c r="F51" s="42">
        <f t="shared" si="7"/>
        <v>14541492</v>
      </c>
      <c r="G51" s="42">
        <f t="shared" si="8"/>
        <v>14441978</v>
      </c>
    </row>
    <row r="52" spans="1:7" x14ac:dyDescent="0.25">
      <c r="A52" s="42" t="str">
        <f t="shared" si="3"/>
        <v>HUELVA</v>
      </c>
      <c r="B52" s="41">
        <f t="shared" si="4"/>
        <v>14236059</v>
      </c>
      <c r="C52" s="41">
        <f t="shared" si="5"/>
        <v>13206566</v>
      </c>
      <c r="D52" s="41">
        <f t="shared" si="6"/>
        <v>15</v>
      </c>
      <c r="E52" s="42" t="str">
        <f t="shared" si="2"/>
        <v>HUELVA</v>
      </c>
      <c r="F52" s="42">
        <f t="shared" si="7"/>
        <v>14236059</v>
      </c>
      <c r="G52" s="42">
        <f t="shared" si="8"/>
        <v>13206566</v>
      </c>
    </row>
    <row r="53" spans="1:7" x14ac:dyDescent="0.25">
      <c r="A53" s="42" t="str">
        <f t="shared" si="3"/>
        <v>LAS PALMAS</v>
      </c>
      <c r="B53" s="41">
        <f t="shared" si="4"/>
        <v>117855071</v>
      </c>
      <c r="C53" s="41">
        <f t="shared" si="5"/>
        <v>102546390</v>
      </c>
      <c r="D53" s="41">
        <f t="shared" si="6"/>
        <v>4</v>
      </c>
      <c r="E53" s="42" t="str">
        <f t="shared" si="2"/>
        <v>SANTANDER</v>
      </c>
      <c r="F53" s="42">
        <f t="shared" si="7"/>
        <v>12675989</v>
      </c>
      <c r="G53" s="42">
        <f t="shared" si="8"/>
        <v>12071171</v>
      </c>
    </row>
    <row r="54" spans="1:7" x14ac:dyDescent="0.25">
      <c r="A54" s="42" t="str">
        <f t="shared" si="3"/>
        <v>MALAGA</v>
      </c>
      <c r="B54" s="41">
        <f t="shared" si="4"/>
        <v>23569209</v>
      </c>
      <c r="C54" s="41">
        <f t="shared" si="5"/>
        <v>21183495</v>
      </c>
      <c r="D54" s="41">
        <f t="shared" si="6"/>
        <v>10</v>
      </c>
      <c r="E54" s="42" t="str">
        <f t="shared" si="2"/>
        <v>GIJON</v>
      </c>
      <c r="F54" s="42">
        <f t="shared" si="7"/>
        <v>10148200</v>
      </c>
      <c r="G54" s="42">
        <f t="shared" si="8"/>
        <v>7485541</v>
      </c>
    </row>
    <row r="55" spans="1:7" x14ac:dyDescent="0.25">
      <c r="A55" s="42" t="str">
        <f t="shared" si="3"/>
        <v>MARIN Y RIA DE PONTEVEDRA</v>
      </c>
      <c r="B55" s="41">
        <f t="shared" si="4"/>
        <v>2293670</v>
      </c>
      <c r="C55" s="41">
        <f t="shared" si="5"/>
        <v>2157280</v>
      </c>
      <c r="D55" s="41">
        <f t="shared" si="6"/>
        <v>26</v>
      </c>
      <c r="E55" s="42" t="str">
        <f t="shared" si="2"/>
        <v>CASTELLON</v>
      </c>
      <c r="F55" s="42">
        <f t="shared" ref="F55:F65" si="9">LOOKUP(E55,$A$38:$A$65,$B$38:$B$65)</f>
        <v>9391801</v>
      </c>
      <c r="G55" s="42">
        <f t="shared" si="8"/>
        <v>8549480</v>
      </c>
    </row>
    <row r="56" spans="1:7" x14ac:dyDescent="0.25">
      <c r="A56" s="42" t="str">
        <f t="shared" si="3"/>
        <v>MELILLA</v>
      </c>
      <c r="B56" s="41">
        <f t="shared" si="4"/>
        <v>8772751</v>
      </c>
      <c r="C56" s="41">
        <f t="shared" si="5"/>
        <v>8262310</v>
      </c>
      <c r="D56" s="41">
        <f t="shared" si="6"/>
        <v>19</v>
      </c>
      <c r="E56" s="42" t="str">
        <f t="shared" si="2"/>
        <v>MELILLA</v>
      </c>
      <c r="F56" s="42">
        <f t="shared" si="9"/>
        <v>8772751</v>
      </c>
      <c r="G56" s="42">
        <f t="shared" si="8"/>
        <v>8262310</v>
      </c>
    </row>
    <row r="57" spans="1:7" x14ac:dyDescent="0.25">
      <c r="A57" s="42" t="str">
        <f t="shared" si="3"/>
        <v>MOTRIL</v>
      </c>
      <c r="B57" s="41">
        <f t="shared" si="4"/>
        <v>2248294</v>
      </c>
      <c r="C57" s="41">
        <f t="shared" si="5"/>
        <v>1707938</v>
      </c>
      <c r="D57" s="41">
        <f t="shared" si="6"/>
        <v>27</v>
      </c>
      <c r="E57" s="42" t="str">
        <f t="shared" si="2"/>
        <v>A CORUÑA</v>
      </c>
      <c r="F57" s="42">
        <f t="shared" si="9"/>
        <v>8352697</v>
      </c>
      <c r="G57" s="42">
        <f t="shared" si="8"/>
        <v>7711312</v>
      </c>
    </row>
    <row r="58" spans="1:7" x14ac:dyDescent="0.25">
      <c r="A58" s="42" t="str">
        <f t="shared" si="3"/>
        <v>PASAIA</v>
      </c>
      <c r="B58" s="41">
        <f t="shared" si="4"/>
        <v>3936597</v>
      </c>
      <c r="C58" s="41">
        <f t="shared" si="5"/>
        <v>3723555</v>
      </c>
      <c r="D58" s="41">
        <f t="shared" si="6"/>
        <v>23</v>
      </c>
      <c r="E58" s="42" t="str">
        <f t="shared" si="2"/>
        <v>FERROL-SAN CIBRAO</v>
      </c>
      <c r="F58" s="42">
        <f t="shared" si="9"/>
        <v>7557276</v>
      </c>
      <c r="G58" s="42">
        <f t="shared" si="8"/>
        <v>8240394</v>
      </c>
    </row>
    <row r="59" spans="1:7" x14ac:dyDescent="0.25">
      <c r="A59" s="42" t="str">
        <f t="shared" si="3"/>
        <v>SANTA CRUZ DE TENERIFE</v>
      </c>
      <c r="B59" s="41">
        <f t="shared" si="4"/>
        <v>118999689</v>
      </c>
      <c r="C59" s="41">
        <f t="shared" si="5"/>
        <v>116583355</v>
      </c>
      <c r="D59" s="41">
        <f t="shared" si="6"/>
        <v>3</v>
      </c>
      <c r="E59" s="42" t="str">
        <f t="shared" si="2"/>
        <v>ALICANTE</v>
      </c>
      <c r="F59" s="42">
        <f t="shared" si="9"/>
        <v>7202023</v>
      </c>
      <c r="G59" s="42">
        <f t="shared" si="8"/>
        <v>6588649</v>
      </c>
    </row>
    <row r="60" spans="1:7" x14ac:dyDescent="0.25">
      <c r="A60" s="42" t="str">
        <f t="shared" si="3"/>
        <v>SANTANDER</v>
      </c>
      <c r="B60" s="41">
        <f t="shared" si="4"/>
        <v>12675989</v>
      </c>
      <c r="C60" s="41">
        <f t="shared" si="5"/>
        <v>12071171</v>
      </c>
      <c r="D60" s="41">
        <f t="shared" si="6"/>
        <v>16</v>
      </c>
      <c r="E60" s="42" t="str">
        <f t="shared" si="2"/>
        <v>PASAIA</v>
      </c>
      <c r="F60" s="42">
        <f t="shared" si="9"/>
        <v>3936597</v>
      </c>
      <c r="G60" s="42">
        <f t="shared" si="8"/>
        <v>3723555</v>
      </c>
    </row>
    <row r="61" spans="1:7" x14ac:dyDescent="0.25">
      <c r="A61" s="42" t="str">
        <f t="shared" si="3"/>
        <v>SEVILLA</v>
      </c>
      <c r="B61" s="41">
        <f t="shared" si="4"/>
        <v>3405134</v>
      </c>
      <c r="C61" s="41">
        <f t="shared" si="5"/>
        <v>3063045</v>
      </c>
      <c r="D61" s="41">
        <f t="shared" si="6"/>
        <v>24</v>
      </c>
      <c r="E61" s="42" t="str">
        <f t="shared" si="2"/>
        <v>SEVILLA</v>
      </c>
      <c r="F61" s="42">
        <f t="shared" si="9"/>
        <v>3405134</v>
      </c>
      <c r="G61" s="42">
        <f t="shared" si="8"/>
        <v>3063045</v>
      </c>
    </row>
    <row r="62" spans="1:7" x14ac:dyDescent="0.25">
      <c r="A62" s="42" t="str">
        <f t="shared" si="3"/>
        <v>TARRAGONA</v>
      </c>
      <c r="B62" s="41">
        <f t="shared" si="4"/>
        <v>25400270</v>
      </c>
      <c r="C62" s="41">
        <f t="shared" si="5"/>
        <v>27171954</v>
      </c>
      <c r="D62" s="41">
        <f t="shared" si="6"/>
        <v>8</v>
      </c>
      <c r="E62" s="42" t="str">
        <f t="shared" si="2"/>
        <v>AVILES</v>
      </c>
      <c r="F62" s="42">
        <f t="shared" si="9"/>
        <v>3301477</v>
      </c>
      <c r="G62" s="42">
        <f t="shared" si="8"/>
        <v>2653118</v>
      </c>
    </row>
    <row r="63" spans="1:7" x14ac:dyDescent="0.25">
      <c r="A63" s="42" t="str">
        <f t="shared" si="3"/>
        <v>VALENCIA</v>
      </c>
      <c r="B63" s="41">
        <f t="shared" si="4"/>
        <v>113092285</v>
      </c>
      <c r="C63" s="41">
        <f t="shared" si="5"/>
        <v>109205588</v>
      </c>
      <c r="D63" s="41">
        <f t="shared" si="6"/>
        <v>5</v>
      </c>
      <c r="E63" s="42" t="str">
        <f t="shared" si="2"/>
        <v>MARIN Y RIA DE PONTEVEDRA</v>
      </c>
      <c r="F63" s="42">
        <f t="shared" si="9"/>
        <v>2293670</v>
      </c>
      <c r="G63" s="42">
        <f t="shared" si="8"/>
        <v>2157280</v>
      </c>
    </row>
    <row r="64" spans="1:7" x14ac:dyDescent="0.25">
      <c r="A64" s="42" t="str">
        <f t="shared" si="3"/>
        <v>VIGO</v>
      </c>
      <c r="B64" s="41">
        <f t="shared" si="4"/>
        <v>19100126</v>
      </c>
      <c r="C64" s="41">
        <f t="shared" si="5"/>
        <v>18601028</v>
      </c>
      <c r="D64" s="41">
        <f t="shared" si="6"/>
        <v>11</v>
      </c>
      <c r="E64" s="42" t="str">
        <f t="shared" si="2"/>
        <v>MOTRIL</v>
      </c>
      <c r="F64" s="42">
        <f t="shared" si="9"/>
        <v>2248294</v>
      </c>
      <c r="G64" s="42">
        <f t="shared" si="8"/>
        <v>1707938</v>
      </c>
    </row>
    <row r="65" spans="1:7" x14ac:dyDescent="0.25">
      <c r="A65" s="42" t="str">
        <f t="shared" si="3"/>
        <v>VILAGARCIA</v>
      </c>
      <c r="B65" s="41">
        <f t="shared" si="4"/>
        <v>724810</v>
      </c>
      <c r="C65" s="41">
        <f t="shared" si="5"/>
        <v>623232</v>
      </c>
      <c r="D65" s="41">
        <f t="shared" si="6"/>
        <v>28</v>
      </c>
      <c r="E65" s="42" t="str">
        <f t="shared" si="2"/>
        <v>VILAGARCIA</v>
      </c>
      <c r="F65" s="42">
        <f t="shared" si="9"/>
        <v>724810</v>
      </c>
      <c r="G65" s="42">
        <f t="shared" si="8"/>
        <v>623232</v>
      </c>
    </row>
    <row r="67" spans="1:7" x14ac:dyDescent="0.25">
      <c r="A67" s="4"/>
      <c r="B67" s="5"/>
      <c r="C67" s="5"/>
      <c r="D67" s="5"/>
      <c r="E67" s="5"/>
      <c r="F67" s="6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8"/>
  <sheetViews>
    <sheetView workbookViewId="0">
      <selection activeCell="D7" sqref="D7:E34"/>
    </sheetView>
  </sheetViews>
  <sheetFormatPr baseColWidth="10" defaultRowHeight="15" x14ac:dyDescent="0.25"/>
  <cols>
    <col min="1" max="1" width="21.28515625" bestFit="1" customWidth="1"/>
    <col min="6" max="6" width="8.42578125" customWidth="1"/>
  </cols>
  <sheetData>
    <row r="1" spans="1:12" s="2" customFormat="1" ht="22.5" customHeight="1" x14ac:dyDescent="0.35">
      <c r="F1" s="3" t="s">
        <v>93</v>
      </c>
    </row>
    <row r="2" spans="1:12" s="2" customFormat="1" ht="21" x14ac:dyDescent="0.35">
      <c r="F2" s="3"/>
    </row>
    <row r="5" spans="1:12" x14ac:dyDescent="0.25">
      <c r="A5" s="51" t="s">
        <v>73</v>
      </c>
      <c r="B5" s="49" t="str">
        <f>'Resumen general'!D6</f>
        <v>Mes Julio</v>
      </c>
      <c r="C5" s="50"/>
      <c r="D5" s="49" t="str">
        <f>'Resumen general'!F6</f>
        <v>Acumulado desde Enero</v>
      </c>
      <c r="E5" s="50"/>
      <c r="F5" s="50"/>
      <c r="L5" s="39">
        <f>'Resumen general'!I4</f>
        <v>40805</v>
      </c>
    </row>
    <row r="6" spans="1:12" x14ac:dyDescent="0.25">
      <c r="A6" s="52"/>
      <c r="B6" s="7">
        <f>'Resumen general'!D7</f>
        <v>2010</v>
      </c>
      <c r="C6" s="7">
        <f>'Resumen general'!E7</f>
        <v>2011</v>
      </c>
      <c r="D6" s="7">
        <f>'Resumen general'!F7</f>
        <v>2010</v>
      </c>
      <c r="E6" s="7">
        <f>'Resumen general'!G7</f>
        <v>2011</v>
      </c>
      <c r="F6" s="7" t="s">
        <v>43</v>
      </c>
    </row>
    <row r="7" spans="1:12" x14ac:dyDescent="0.25">
      <c r="A7" s="8" t="s">
        <v>44</v>
      </c>
      <c r="B7" s="9">
        <v>3</v>
      </c>
      <c r="C7" s="9">
        <v>6</v>
      </c>
      <c r="D7" s="9">
        <v>30</v>
      </c>
      <c r="E7" s="9">
        <v>36</v>
      </c>
      <c r="F7" s="10">
        <f>((E7*100)/D7)-100</f>
        <v>20</v>
      </c>
      <c r="G7" s="1"/>
      <c r="H7" s="1"/>
      <c r="I7" s="1"/>
    </row>
    <row r="8" spans="1:12" x14ac:dyDescent="0.25">
      <c r="A8" s="11" t="s">
        <v>45</v>
      </c>
      <c r="B8" s="12">
        <v>2</v>
      </c>
      <c r="C8" s="12">
        <v>1</v>
      </c>
      <c r="D8" s="12">
        <v>21</v>
      </c>
      <c r="E8" s="12">
        <v>28</v>
      </c>
      <c r="F8" s="13">
        <f t="shared" ref="F8:F35" si="0">((E8*100)/D8)-100</f>
        <v>33.333333333333343</v>
      </c>
      <c r="G8" s="1"/>
      <c r="H8" s="1"/>
      <c r="I8" s="1"/>
    </row>
    <row r="9" spans="1:12" x14ac:dyDescent="0.25">
      <c r="A9" s="8" t="s">
        <v>46</v>
      </c>
      <c r="B9" s="9">
        <v>6</v>
      </c>
      <c r="C9" s="9">
        <v>5</v>
      </c>
      <c r="D9" s="9">
        <v>26</v>
      </c>
      <c r="E9" s="9">
        <v>24</v>
      </c>
      <c r="F9" s="10">
        <f t="shared" si="0"/>
        <v>-7.6923076923076934</v>
      </c>
      <c r="G9" s="1"/>
      <c r="H9" s="1"/>
      <c r="I9" s="1"/>
    </row>
    <row r="10" spans="1:12" x14ac:dyDescent="0.25">
      <c r="A10" s="11" t="s">
        <v>47</v>
      </c>
      <c r="B10" s="12">
        <v>0</v>
      </c>
      <c r="C10" s="12">
        <v>0</v>
      </c>
      <c r="D10" s="12">
        <v>0</v>
      </c>
      <c r="E10" s="12">
        <v>0</v>
      </c>
      <c r="F10" s="13" t="e">
        <f t="shared" si="0"/>
        <v>#DIV/0!</v>
      </c>
      <c r="G10" s="1"/>
      <c r="H10" s="1"/>
      <c r="I10" s="1"/>
    </row>
    <row r="11" spans="1:12" x14ac:dyDescent="0.25">
      <c r="A11" s="8" t="s">
        <v>48</v>
      </c>
      <c r="B11" s="9">
        <v>0</v>
      </c>
      <c r="C11" s="9">
        <v>0</v>
      </c>
      <c r="D11" s="9">
        <v>0</v>
      </c>
      <c r="E11" s="9">
        <v>0</v>
      </c>
      <c r="F11" s="18" t="e">
        <f t="shared" si="0"/>
        <v>#DIV/0!</v>
      </c>
      <c r="G11" s="1"/>
      <c r="H11" s="1"/>
      <c r="I11" s="1"/>
    </row>
    <row r="12" spans="1:12" x14ac:dyDescent="0.25">
      <c r="A12" s="11" t="s">
        <v>49</v>
      </c>
      <c r="B12" s="12">
        <v>24</v>
      </c>
      <c r="C12" s="12">
        <v>19</v>
      </c>
      <c r="D12" s="12">
        <v>144</v>
      </c>
      <c r="E12" s="12">
        <v>149</v>
      </c>
      <c r="F12" s="13">
        <f t="shared" si="0"/>
        <v>3.4722222222222285</v>
      </c>
      <c r="G12" s="1"/>
      <c r="H12" s="1"/>
      <c r="I12" s="1"/>
    </row>
    <row r="13" spans="1:12" x14ac:dyDescent="0.25">
      <c r="A13" s="8" t="s">
        <v>50</v>
      </c>
      <c r="B13" s="9">
        <v>111</v>
      </c>
      <c r="C13" s="9">
        <v>94</v>
      </c>
      <c r="D13" s="9">
        <v>374</v>
      </c>
      <c r="E13" s="9">
        <v>377</v>
      </c>
      <c r="F13" s="10">
        <f t="shared" si="0"/>
        <v>0.80213903743315029</v>
      </c>
      <c r="G13" s="1"/>
      <c r="H13" s="1"/>
      <c r="I13" s="1"/>
    </row>
    <row r="14" spans="1:12" x14ac:dyDescent="0.25">
      <c r="A14" s="11" t="s">
        <v>51</v>
      </c>
      <c r="B14" s="12">
        <v>86</v>
      </c>
      <c r="C14" s="12">
        <v>96</v>
      </c>
      <c r="D14" s="12">
        <v>436</v>
      </c>
      <c r="E14" s="12">
        <v>451</v>
      </c>
      <c r="F14" s="13">
        <f t="shared" si="0"/>
        <v>3.4403669724770651</v>
      </c>
      <c r="G14" s="1"/>
      <c r="H14" s="1"/>
      <c r="I14" s="1"/>
    </row>
    <row r="15" spans="1:12" x14ac:dyDescent="0.25">
      <c r="A15" s="8" t="s">
        <v>52</v>
      </c>
      <c r="B15" s="9">
        <v>4</v>
      </c>
      <c r="C15" s="9">
        <v>7</v>
      </c>
      <c r="D15" s="9">
        <v>20</v>
      </c>
      <c r="E15" s="9">
        <v>26</v>
      </c>
      <c r="F15" s="10">
        <f t="shared" si="0"/>
        <v>30</v>
      </c>
      <c r="G15" s="1"/>
      <c r="H15" s="1"/>
      <c r="I15" s="1"/>
    </row>
    <row r="16" spans="1:12" x14ac:dyDescent="0.25">
      <c r="A16" s="11" t="s">
        <v>53</v>
      </c>
      <c r="B16" s="12">
        <v>6</v>
      </c>
      <c r="C16" s="12">
        <v>4</v>
      </c>
      <c r="D16" s="12">
        <v>38</v>
      </c>
      <c r="E16" s="12">
        <v>37</v>
      </c>
      <c r="F16" s="13">
        <f t="shared" si="0"/>
        <v>-2.6315789473684248</v>
      </c>
      <c r="G16" s="1"/>
      <c r="H16" s="1"/>
      <c r="I16" s="1"/>
    </row>
    <row r="17" spans="1:9" x14ac:dyDescent="0.25">
      <c r="A17" s="8" t="s">
        <v>54</v>
      </c>
      <c r="B17" s="9">
        <v>0</v>
      </c>
      <c r="C17" s="9">
        <v>0</v>
      </c>
      <c r="D17" s="9">
        <v>1</v>
      </c>
      <c r="E17" s="9">
        <v>0</v>
      </c>
      <c r="F17" s="10">
        <f t="shared" si="0"/>
        <v>-100</v>
      </c>
      <c r="G17" s="1"/>
      <c r="H17" s="1"/>
      <c r="I17" s="1"/>
    </row>
    <row r="18" spans="1:9" x14ac:dyDescent="0.25">
      <c r="A18" s="11" t="s">
        <v>55</v>
      </c>
      <c r="B18" s="12">
        <v>0</v>
      </c>
      <c r="C18" s="12">
        <v>0</v>
      </c>
      <c r="D18" s="12">
        <v>3</v>
      </c>
      <c r="E18" s="12">
        <v>3</v>
      </c>
      <c r="F18" s="13">
        <f t="shared" si="0"/>
        <v>0</v>
      </c>
      <c r="G18" s="1"/>
      <c r="H18" s="1"/>
      <c r="I18" s="1"/>
    </row>
    <row r="19" spans="1:9" x14ac:dyDescent="0.25">
      <c r="A19" s="8" t="s">
        <v>56</v>
      </c>
      <c r="B19" s="9">
        <v>0</v>
      </c>
      <c r="C19" s="9">
        <v>0</v>
      </c>
      <c r="D19" s="9">
        <v>1</v>
      </c>
      <c r="E19" s="9">
        <v>2</v>
      </c>
      <c r="F19" s="10">
        <f t="shared" si="0"/>
        <v>100</v>
      </c>
      <c r="G19" s="1"/>
      <c r="H19" s="1"/>
      <c r="I19" s="1"/>
    </row>
    <row r="20" spans="1:9" x14ac:dyDescent="0.25">
      <c r="A20" s="11" t="s">
        <v>57</v>
      </c>
      <c r="B20" s="12">
        <v>0</v>
      </c>
      <c r="C20" s="12">
        <v>0</v>
      </c>
      <c r="D20" s="12">
        <v>4</v>
      </c>
      <c r="E20" s="12">
        <v>4</v>
      </c>
      <c r="F20" s="13">
        <f t="shared" si="0"/>
        <v>0</v>
      </c>
      <c r="G20" s="1"/>
      <c r="H20" s="1"/>
      <c r="I20" s="1"/>
    </row>
    <row r="21" spans="1:9" x14ac:dyDescent="0.25">
      <c r="A21" s="8" t="s">
        <v>58</v>
      </c>
      <c r="B21" s="9">
        <v>0</v>
      </c>
      <c r="C21" s="9">
        <v>0</v>
      </c>
      <c r="D21" s="9">
        <v>0</v>
      </c>
      <c r="E21" s="9">
        <v>0</v>
      </c>
      <c r="F21" s="18" t="e">
        <f t="shared" si="0"/>
        <v>#DIV/0!</v>
      </c>
      <c r="G21" s="1"/>
      <c r="H21" s="1"/>
      <c r="I21" s="1"/>
    </row>
    <row r="22" spans="1:9" x14ac:dyDescent="0.25">
      <c r="A22" s="11" t="s">
        <v>59</v>
      </c>
      <c r="B22" s="12">
        <v>12</v>
      </c>
      <c r="C22" s="12">
        <v>2</v>
      </c>
      <c r="D22" s="12">
        <v>194</v>
      </c>
      <c r="E22" s="12">
        <v>219</v>
      </c>
      <c r="F22" s="13">
        <f t="shared" si="0"/>
        <v>12.886597938144334</v>
      </c>
      <c r="G22" s="1"/>
      <c r="H22" s="1"/>
      <c r="I22" s="1"/>
    </row>
    <row r="23" spans="1:9" x14ac:dyDescent="0.25">
      <c r="A23" s="8" t="s">
        <v>60</v>
      </c>
      <c r="B23" s="9">
        <v>23</v>
      </c>
      <c r="C23" s="9">
        <v>15</v>
      </c>
      <c r="D23" s="9">
        <v>142</v>
      </c>
      <c r="E23" s="9">
        <v>145</v>
      </c>
      <c r="F23" s="10">
        <f t="shared" si="0"/>
        <v>2.1126760563380316</v>
      </c>
      <c r="G23" s="1"/>
      <c r="H23" s="1"/>
      <c r="I23" s="1"/>
    </row>
    <row r="24" spans="1:9" x14ac:dyDescent="0.25">
      <c r="A24" s="11" t="s">
        <v>61</v>
      </c>
      <c r="B24" s="12">
        <v>0</v>
      </c>
      <c r="C24" s="12">
        <v>0</v>
      </c>
      <c r="D24" s="12">
        <v>0</v>
      </c>
      <c r="E24" s="12">
        <v>0</v>
      </c>
      <c r="F24" s="17" t="e">
        <f t="shared" si="0"/>
        <v>#DIV/0!</v>
      </c>
      <c r="G24" s="1"/>
      <c r="H24" s="1"/>
      <c r="I24" s="1"/>
    </row>
    <row r="25" spans="1:9" x14ac:dyDescent="0.25">
      <c r="A25" s="8" t="s">
        <v>62</v>
      </c>
      <c r="B25" s="9">
        <v>0</v>
      </c>
      <c r="C25" s="9">
        <v>0</v>
      </c>
      <c r="D25" s="9">
        <v>0</v>
      </c>
      <c r="E25" s="9">
        <v>2</v>
      </c>
      <c r="F25" s="10" t="e">
        <f t="shared" si="0"/>
        <v>#DIV/0!</v>
      </c>
      <c r="G25" s="1"/>
      <c r="H25" s="1"/>
      <c r="I25" s="1"/>
    </row>
    <row r="26" spans="1:9" x14ac:dyDescent="0.25">
      <c r="A26" s="11" t="s">
        <v>63</v>
      </c>
      <c r="B26" s="12">
        <v>1</v>
      </c>
      <c r="C26" s="12">
        <v>0</v>
      </c>
      <c r="D26" s="12">
        <v>9</v>
      </c>
      <c r="E26" s="12">
        <v>12</v>
      </c>
      <c r="F26" s="13">
        <f t="shared" si="0"/>
        <v>33.333333333333343</v>
      </c>
      <c r="G26" s="1"/>
      <c r="H26" s="1"/>
      <c r="I26" s="1"/>
    </row>
    <row r="27" spans="1:9" x14ac:dyDescent="0.25">
      <c r="A27" s="8" t="s">
        <v>64</v>
      </c>
      <c r="B27" s="9">
        <v>0</v>
      </c>
      <c r="C27" s="9">
        <v>0</v>
      </c>
      <c r="D27" s="9">
        <v>0</v>
      </c>
      <c r="E27" s="9">
        <v>0</v>
      </c>
      <c r="F27" s="18" t="e">
        <f t="shared" si="0"/>
        <v>#DIV/0!</v>
      </c>
      <c r="G27" s="1"/>
      <c r="H27" s="1"/>
      <c r="I27" s="1"/>
    </row>
    <row r="28" spans="1:9" x14ac:dyDescent="0.25">
      <c r="A28" s="11" t="s">
        <v>65</v>
      </c>
      <c r="B28" s="12">
        <v>10</v>
      </c>
      <c r="C28" s="12">
        <v>13</v>
      </c>
      <c r="D28" s="12">
        <v>184</v>
      </c>
      <c r="E28" s="12">
        <v>219</v>
      </c>
      <c r="F28" s="13">
        <f t="shared" si="0"/>
        <v>19.021739130434781</v>
      </c>
      <c r="G28" s="1"/>
      <c r="H28" s="1"/>
      <c r="I28" s="1"/>
    </row>
    <row r="29" spans="1:9" x14ac:dyDescent="0.25">
      <c r="A29" s="8" t="s">
        <v>66</v>
      </c>
      <c r="B29" s="9">
        <v>1</v>
      </c>
      <c r="C29" s="9">
        <v>0</v>
      </c>
      <c r="D29" s="9">
        <v>5</v>
      </c>
      <c r="E29" s="9">
        <v>3</v>
      </c>
      <c r="F29" s="10">
        <f t="shared" si="0"/>
        <v>-40</v>
      </c>
      <c r="G29" s="1"/>
      <c r="H29" s="1"/>
      <c r="I29" s="1"/>
    </row>
    <row r="30" spans="1:9" x14ac:dyDescent="0.25">
      <c r="A30" s="11" t="s">
        <v>67</v>
      </c>
      <c r="B30" s="12">
        <v>4</v>
      </c>
      <c r="C30" s="12">
        <v>5</v>
      </c>
      <c r="D30" s="12">
        <v>27</v>
      </c>
      <c r="E30" s="12">
        <v>31</v>
      </c>
      <c r="F30" s="13">
        <f t="shared" si="0"/>
        <v>14.81481481481481</v>
      </c>
      <c r="G30" s="1"/>
      <c r="H30" s="1"/>
      <c r="I30" s="1"/>
    </row>
    <row r="31" spans="1:9" x14ac:dyDescent="0.25">
      <c r="A31" s="8" t="s">
        <v>68</v>
      </c>
      <c r="B31" s="9">
        <v>2</v>
      </c>
      <c r="C31" s="9">
        <v>0</v>
      </c>
      <c r="D31" s="9">
        <v>2</v>
      </c>
      <c r="E31" s="9">
        <v>0</v>
      </c>
      <c r="F31" s="10">
        <f t="shared" si="0"/>
        <v>-100</v>
      </c>
      <c r="G31" s="1"/>
      <c r="H31" s="1"/>
      <c r="I31" s="1"/>
    </row>
    <row r="32" spans="1:9" x14ac:dyDescent="0.25">
      <c r="A32" s="11" t="s">
        <v>69</v>
      </c>
      <c r="B32" s="12">
        <v>16</v>
      </c>
      <c r="C32" s="12">
        <v>22</v>
      </c>
      <c r="D32" s="12">
        <v>82</v>
      </c>
      <c r="E32" s="12">
        <v>91</v>
      </c>
      <c r="F32" s="13">
        <f t="shared" si="0"/>
        <v>10.975609756097555</v>
      </c>
      <c r="G32" s="1"/>
      <c r="H32" s="1"/>
      <c r="I32" s="1"/>
    </row>
    <row r="33" spans="1:9" x14ac:dyDescent="0.25">
      <c r="A33" s="8" t="s">
        <v>70</v>
      </c>
      <c r="B33" s="9">
        <v>10</v>
      </c>
      <c r="C33" s="9">
        <v>9</v>
      </c>
      <c r="D33" s="9">
        <v>60</v>
      </c>
      <c r="E33" s="9">
        <v>65</v>
      </c>
      <c r="F33" s="10">
        <f t="shared" si="0"/>
        <v>8.3333333333333286</v>
      </c>
      <c r="G33" s="1"/>
      <c r="H33" s="1"/>
      <c r="I33" s="1"/>
    </row>
    <row r="34" spans="1:9" x14ac:dyDescent="0.25">
      <c r="A34" s="11" t="s">
        <v>71</v>
      </c>
      <c r="B34" s="12">
        <v>0</v>
      </c>
      <c r="C34" s="12">
        <v>0</v>
      </c>
      <c r="D34" s="12">
        <v>7</v>
      </c>
      <c r="E34" s="12">
        <v>6</v>
      </c>
      <c r="F34" s="13">
        <f t="shared" si="0"/>
        <v>-14.285714285714292</v>
      </c>
      <c r="G34" s="1"/>
      <c r="H34" s="1"/>
      <c r="I34" s="1"/>
    </row>
    <row r="35" spans="1:9" x14ac:dyDescent="0.25">
      <c r="A35" s="14" t="s">
        <v>72</v>
      </c>
      <c r="B35" s="15">
        <f>SUM(B7:B34)</f>
        <v>321</v>
      </c>
      <c r="C35" s="15">
        <f t="shared" ref="C35:E35" si="1">SUM(C7:C34)</f>
        <v>298</v>
      </c>
      <c r="D35" s="15">
        <f t="shared" si="1"/>
        <v>1810</v>
      </c>
      <c r="E35" s="15">
        <f t="shared" si="1"/>
        <v>1930</v>
      </c>
      <c r="F35" s="16">
        <f t="shared" si="0"/>
        <v>6.6298342541436455</v>
      </c>
      <c r="G35" s="1"/>
      <c r="H35" s="1"/>
      <c r="I35" s="1"/>
    </row>
    <row r="36" spans="1:9" x14ac:dyDescent="0.25">
      <c r="A36" s="42"/>
      <c r="B36" s="42"/>
      <c r="C36" s="42"/>
      <c r="D36" s="42"/>
      <c r="E36" s="42"/>
      <c r="F36" s="42"/>
      <c r="G36" s="42"/>
    </row>
    <row r="37" spans="1:9" x14ac:dyDescent="0.25">
      <c r="A37" s="42"/>
      <c r="B37" s="42">
        <f>E6</f>
        <v>2011</v>
      </c>
      <c r="C37" s="42">
        <f>D6</f>
        <v>2010</v>
      </c>
      <c r="D37" s="42"/>
      <c r="E37" s="42"/>
      <c r="F37" s="42">
        <f>B37</f>
        <v>2011</v>
      </c>
      <c r="G37" s="42">
        <f>C37</f>
        <v>2010</v>
      </c>
      <c r="H37" s="45"/>
    </row>
    <row r="38" spans="1:9" x14ac:dyDescent="0.25">
      <c r="A38" s="42" t="str">
        <f>A7</f>
        <v>A CORUÑA</v>
      </c>
      <c r="B38" s="41">
        <f>E7</f>
        <v>36</v>
      </c>
      <c r="C38" s="41">
        <f>D7</f>
        <v>30</v>
      </c>
      <c r="D38" s="41">
        <f>_xlfn.RANK.EQ(B38,$B$38:$B$65)+COUNTIF($B$38:$B$65,B38)-1</f>
        <v>10</v>
      </c>
      <c r="E38" s="42" t="str">
        <f t="shared" ref="E38:E65" si="2">INDEX($A$38:$B$65,MATCH(ROW()-37,$D$38:$D$65,0),1)</f>
        <v>BARCELONA</v>
      </c>
      <c r="F38" s="42">
        <f>LOOKUP(E38,$A$38:$A$65,$B$38:$B$65)</f>
        <v>451</v>
      </c>
      <c r="G38" s="42">
        <f>LOOKUP(E38,$A$38:$A$65,$C$38:$C$65)</f>
        <v>436</v>
      </c>
      <c r="H38" s="45"/>
    </row>
    <row r="39" spans="1:9" x14ac:dyDescent="0.25">
      <c r="A39" s="42" t="str">
        <f t="shared" ref="A39:A65" si="3">A8</f>
        <v>ALICANTE</v>
      </c>
      <c r="B39" s="41">
        <f t="shared" ref="B39:B65" si="4">E8</f>
        <v>28</v>
      </c>
      <c r="C39" s="41">
        <f t="shared" ref="C39:C65" si="5">D8</f>
        <v>21</v>
      </c>
      <c r="D39" s="41">
        <f t="shared" ref="D39:D65" si="6">_xlfn.RANK.EQ(B39,$B$38:$B$65)+COUNTIF($B$38:$B$65,B39)-1</f>
        <v>12</v>
      </c>
      <c r="E39" s="42" t="str">
        <f t="shared" si="2"/>
        <v>BALEARES</v>
      </c>
      <c r="F39" s="42">
        <f t="shared" ref="F39:F54" si="7">LOOKUP(E39,$A$38:$A$65,$B$38:$B$65)</f>
        <v>377</v>
      </c>
      <c r="G39" s="42">
        <f t="shared" ref="G39:G65" si="8">LOOKUP(E39,$A$38:$A$65,$C$38:$C$65)</f>
        <v>374</v>
      </c>
      <c r="H39" s="45"/>
    </row>
    <row r="40" spans="1:9" x14ac:dyDescent="0.25">
      <c r="A40" s="42" t="str">
        <f t="shared" si="3"/>
        <v>ALMERIA</v>
      </c>
      <c r="B40" s="41">
        <f t="shared" si="4"/>
        <v>24</v>
      </c>
      <c r="C40" s="41">
        <f t="shared" si="5"/>
        <v>26</v>
      </c>
      <c r="D40" s="41">
        <f t="shared" si="6"/>
        <v>14</v>
      </c>
      <c r="E40" s="42" t="e">
        <f t="shared" si="2"/>
        <v>#N/A</v>
      </c>
      <c r="F40" s="42" t="e">
        <f t="shared" si="7"/>
        <v>#N/A</v>
      </c>
      <c r="G40" s="42" t="e">
        <f t="shared" si="8"/>
        <v>#N/A</v>
      </c>
      <c r="H40" s="45"/>
    </row>
    <row r="41" spans="1:9" x14ac:dyDescent="0.25">
      <c r="A41" s="42" t="str">
        <f t="shared" si="3"/>
        <v>AVILES</v>
      </c>
      <c r="B41" s="41">
        <f t="shared" si="4"/>
        <v>0</v>
      </c>
      <c r="C41" s="41">
        <f t="shared" si="5"/>
        <v>0</v>
      </c>
      <c r="D41" s="41">
        <f t="shared" si="6"/>
        <v>28</v>
      </c>
      <c r="E41" s="42" t="str">
        <f t="shared" si="2"/>
        <v>LAS PALMAS</v>
      </c>
      <c r="F41" s="42">
        <f t="shared" si="7"/>
        <v>219</v>
      </c>
      <c r="G41" s="42">
        <f t="shared" si="8"/>
        <v>194</v>
      </c>
      <c r="H41" s="45"/>
    </row>
    <row r="42" spans="1:9" x14ac:dyDescent="0.25">
      <c r="A42" s="42" t="str">
        <f t="shared" si="3"/>
        <v>BAHIA DE ALGECIRAS</v>
      </c>
      <c r="B42" s="41">
        <f t="shared" si="4"/>
        <v>0</v>
      </c>
      <c r="C42" s="41">
        <f t="shared" si="5"/>
        <v>0</v>
      </c>
      <c r="D42" s="41">
        <f t="shared" si="6"/>
        <v>28</v>
      </c>
      <c r="E42" s="42" t="str">
        <f t="shared" si="2"/>
        <v>BAHIA DE CADIZ</v>
      </c>
      <c r="F42" s="42">
        <f t="shared" si="7"/>
        <v>149</v>
      </c>
      <c r="G42" s="42">
        <f t="shared" si="8"/>
        <v>144</v>
      </c>
      <c r="H42" s="45"/>
    </row>
    <row r="43" spans="1:9" x14ac:dyDescent="0.25">
      <c r="A43" s="42" t="str">
        <f t="shared" si="3"/>
        <v>BAHIA DE CADIZ</v>
      </c>
      <c r="B43" s="41">
        <f t="shared" si="4"/>
        <v>149</v>
      </c>
      <c r="C43" s="41">
        <f t="shared" si="5"/>
        <v>144</v>
      </c>
      <c r="D43" s="41">
        <f t="shared" si="6"/>
        <v>5</v>
      </c>
      <c r="E43" s="42" t="str">
        <f t="shared" si="2"/>
        <v>MALAGA</v>
      </c>
      <c r="F43" s="42">
        <f t="shared" si="7"/>
        <v>145</v>
      </c>
      <c r="G43" s="42">
        <f t="shared" si="8"/>
        <v>142</v>
      </c>
      <c r="H43" s="45"/>
    </row>
    <row r="44" spans="1:9" x14ac:dyDescent="0.25">
      <c r="A44" s="42" t="str">
        <f t="shared" si="3"/>
        <v>BALEARES</v>
      </c>
      <c r="B44" s="41">
        <f t="shared" si="4"/>
        <v>377</v>
      </c>
      <c r="C44" s="41">
        <f t="shared" si="5"/>
        <v>374</v>
      </c>
      <c r="D44" s="41">
        <f t="shared" si="6"/>
        <v>2</v>
      </c>
      <c r="E44" s="42" t="str">
        <f t="shared" si="2"/>
        <v>VALENCIA</v>
      </c>
      <c r="F44" s="42">
        <f t="shared" si="7"/>
        <v>91</v>
      </c>
      <c r="G44" s="42">
        <f t="shared" si="8"/>
        <v>82</v>
      </c>
      <c r="H44" s="45"/>
    </row>
    <row r="45" spans="1:9" x14ac:dyDescent="0.25">
      <c r="A45" s="42" t="str">
        <f t="shared" si="3"/>
        <v>BARCELONA</v>
      </c>
      <c r="B45" s="41">
        <f t="shared" si="4"/>
        <v>451</v>
      </c>
      <c r="C45" s="41">
        <f t="shared" si="5"/>
        <v>436</v>
      </c>
      <c r="D45" s="41">
        <f t="shared" si="6"/>
        <v>1</v>
      </c>
      <c r="E45" s="42" t="str">
        <f>INDEX($A$38:$B$65,MATCH(ROW()-37,$D$38:$D$65,0),1)</f>
        <v>VIGO</v>
      </c>
      <c r="F45" s="42">
        <f t="shared" si="7"/>
        <v>65</v>
      </c>
      <c r="G45" s="42">
        <f t="shared" si="8"/>
        <v>60</v>
      </c>
      <c r="H45" s="45"/>
    </row>
    <row r="46" spans="1:9" x14ac:dyDescent="0.25">
      <c r="A46" s="42" t="str">
        <f t="shared" si="3"/>
        <v>BILBAO</v>
      </c>
      <c r="B46" s="41">
        <f t="shared" si="4"/>
        <v>26</v>
      </c>
      <c r="C46" s="41">
        <f t="shared" si="5"/>
        <v>20</v>
      </c>
      <c r="D46" s="41">
        <f t="shared" si="6"/>
        <v>13</v>
      </c>
      <c r="E46" s="42" t="str">
        <f>A47</f>
        <v>CARTAGENA</v>
      </c>
      <c r="F46" s="42">
        <f>LOOKUP(E46,$A$38:$A$65,$B$38:$B$65)</f>
        <v>37</v>
      </c>
      <c r="G46" s="42">
        <f>LOOKUP(E46,$A$38:$A$65,$C$38:$C$65)</f>
        <v>38</v>
      </c>
      <c r="H46" s="45"/>
    </row>
    <row r="47" spans="1:9" x14ac:dyDescent="0.25">
      <c r="A47" s="42" t="str">
        <f t="shared" si="3"/>
        <v>CARTAGENA</v>
      </c>
      <c r="B47" s="41">
        <f t="shared" si="4"/>
        <v>37</v>
      </c>
      <c r="C47" s="41">
        <f t="shared" si="5"/>
        <v>38</v>
      </c>
      <c r="D47" s="41">
        <f t="shared" si="6"/>
        <v>9</v>
      </c>
      <c r="E47" s="42" t="str">
        <f t="shared" si="2"/>
        <v>A CORUÑA</v>
      </c>
      <c r="F47" s="42">
        <f t="shared" si="7"/>
        <v>36</v>
      </c>
      <c r="G47" s="42">
        <f t="shared" si="8"/>
        <v>30</v>
      </c>
      <c r="H47" s="45"/>
    </row>
    <row r="48" spans="1:9" x14ac:dyDescent="0.25">
      <c r="A48" s="42" t="str">
        <f t="shared" si="3"/>
        <v>CASTELLON</v>
      </c>
      <c r="B48" s="41">
        <f t="shared" si="4"/>
        <v>0</v>
      </c>
      <c r="C48" s="41">
        <f t="shared" si="5"/>
        <v>1</v>
      </c>
      <c r="D48" s="41">
        <f t="shared" si="6"/>
        <v>28</v>
      </c>
      <c r="E48" s="42" t="str">
        <f t="shared" si="2"/>
        <v>SEVILLA</v>
      </c>
      <c r="F48" s="42">
        <f t="shared" si="7"/>
        <v>31</v>
      </c>
      <c r="G48" s="42">
        <f t="shared" si="8"/>
        <v>27</v>
      </c>
      <c r="H48" s="45"/>
    </row>
    <row r="49" spans="1:8" x14ac:dyDescent="0.25">
      <c r="A49" s="42" t="str">
        <f t="shared" si="3"/>
        <v>CEUTA</v>
      </c>
      <c r="B49" s="41">
        <f t="shared" si="4"/>
        <v>3</v>
      </c>
      <c r="C49" s="41">
        <f t="shared" si="5"/>
        <v>3</v>
      </c>
      <c r="D49" s="41">
        <f t="shared" si="6"/>
        <v>19</v>
      </c>
      <c r="E49" s="42" t="str">
        <f t="shared" si="2"/>
        <v>ALICANTE</v>
      </c>
      <c r="F49" s="42">
        <f t="shared" si="7"/>
        <v>28</v>
      </c>
      <c r="G49" s="42">
        <f t="shared" si="8"/>
        <v>21</v>
      </c>
      <c r="H49" s="45"/>
    </row>
    <row r="50" spans="1:8" x14ac:dyDescent="0.25">
      <c r="A50" s="42" t="str">
        <f t="shared" si="3"/>
        <v>FERROL-SAN CIBRAO</v>
      </c>
      <c r="B50" s="41">
        <f t="shared" si="4"/>
        <v>2</v>
      </c>
      <c r="C50" s="41">
        <f t="shared" si="5"/>
        <v>1</v>
      </c>
      <c r="D50" s="41">
        <f t="shared" si="6"/>
        <v>21</v>
      </c>
      <c r="E50" s="42" t="str">
        <f t="shared" si="2"/>
        <v>BILBAO</v>
      </c>
      <c r="F50" s="42">
        <f t="shared" si="7"/>
        <v>26</v>
      </c>
      <c r="G50" s="42">
        <f t="shared" si="8"/>
        <v>20</v>
      </c>
      <c r="H50" s="45"/>
    </row>
    <row r="51" spans="1:8" x14ac:dyDescent="0.25">
      <c r="A51" s="42" t="str">
        <f t="shared" si="3"/>
        <v>GIJON</v>
      </c>
      <c r="B51" s="41">
        <f t="shared" si="4"/>
        <v>4</v>
      </c>
      <c r="C51" s="41">
        <f t="shared" si="5"/>
        <v>4</v>
      </c>
      <c r="D51" s="41">
        <f t="shared" si="6"/>
        <v>17</v>
      </c>
      <c r="E51" s="42" t="str">
        <f t="shared" si="2"/>
        <v>ALMERIA</v>
      </c>
      <c r="F51" s="42">
        <f t="shared" si="7"/>
        <v>24</v>
      </c>
      <c r="G51" s="42">
        <f t="shared" si="8"/>
        <v>26</v>
      </c>
      <c r="H51" s="45"/>
    </row>
    <row r="52" spans="1:8" x14ac:dyDescent="0.25">
      <c r="A52" s="42" t="str">
        <f t="shared" si="3"/>
        <v>HUELVA</v>
      </c>
      <c r="B52" s="41">
        <f t="shared" si="4"/>
        <v>0</v>
      </c>
      <c r="C52" s="41">
        <f t="shared" si="5"/>
        <v>0</v>
      </c>
      <c r="D52" s="41">
        <f t="shared" si="6"/>
        <v>28</v>
      </c>
      <c r="E52" s="42" t="str">
        <f t="shared" si="2"/>
        <v>MOTRIL</v>
      </c>
      <c r="F52" s="42">
        <f t="shared" si="7"/>
        <v>12</v>
      </c>
      <c r="G52" s="42">
        <f t="shared" si="8"/>
        <v>9</v>
      </c>
      <c r="H52" s="45"/>
    </row>
    <row r="53" spans="1:8" x14ac:dyDescent="0.25">
      <c r="A53" s="42" t="str">
        <f t="shared" si="3"/>
        <v>LAS PALMAS</v>
      </c>
      <c r="B53" s="41">
        <f t="shared" si="4"/>
        <v>219</v>
      </c>
      <c r="C53" s="41">
        <f t="shared" si="5"/>
        <v>194</v>
      </c>
      <c r="D53" s="41">
        <f t="shared" si="6"/>
        <v>4</v>
      </c>
      <c r="E53" s="42" t="str">
        <f t="shared" si="2"/>
        <v>VILAGARCIA</v>
      </c>
      <c r="F53" s="42">
        <f t="shared" si="7"/>
        <v>6</v>
      </c>
      <c r="G53" s="42">
        <f t="shared" si="8"/>
        <v>7</v>
      </c>
      <c r="H53" s="45"/>
    </row>
    <row r="54" spans="1:8" x14ac:dyDescent="0.25">
      <c r="A54" s="42" t="str">
        <f t="shared" si="3"/>
        <v>MALAGA</v>
      </c>
      <c r="B54" s="41">
        <f t="shared" si="4"/>
        <v>145</v>
      </c>
      <c r="C54" s="41">
        <f t="shared" si="5"/>
        <v>142</v>
      </c>
      <c r="D54" s="41">
        <f t="shared" si="6"/>
        <v>6</v>
      </c>
      <c r="E54" s="42" t="str">
        <f t="shared" si="2"/>
        <v>GIJON</v>
      </c>
      <c r="F54" s="42">
        <f t="shared" si="7"/>
        <v>4</v>
      </c>
      <c r="G54" s="42">
        <f t="shared" si="8"/>
        <v>4</v>
      </c>
      <c r="H54" s="45"/>
    </row>
    <row r="55" spans="1:8" x14ac:dyDescent="0.25">
      <c r="A55" s="42" t="str">
        <f t="shared" si="3"/>
        <v>MARIN Y RIA DE PONTEVEDRA</v>
      </c>
      <c r="B55" s="41">
        <f t="shared" si="4"/>
        <v>0</v>
      </c>
      <c r="C55" s="41">
        <f t="shared" si="5"/>
        <v>0</v>
      </c>
      <c r="D55" s="41">
        <f t="shared" si="6"/>
        <v>28</v>
      </c>
      <c r="E55" s="42" t="e">
        <f t="shared" si="2"/>
        <v>#N/A</v>
      </c>
      <c r="F55" s="42" t="e">
        <f t="shared" ref="F55:F65" si="9">LOOKUP(E55,$A$38:$A$65,$B$38:$B$65)</f>
        <v>#N/A</v>
      </c>
      <c r="G55" s="42" t="e">
        <f t="shared" si="8"/>
        <v>#N/A</v>
      </c>
      <c r="H55" s="45"/>
    </row>
    <row r="56" spans="1:8" x14ac:dyDescent="0.25">
      <c r="A56" s="42" t="str">
        <f t="shared" si="3"/>
        <v>MELILLA</v>
      </c>
      <c r="B56" s="41">
        <f t="shared" si="4"/>
        <v>2</v>
      </c>
      <c r="C56" s="41">
        <f t="shared" si="5"/>
        <v>0</v>
      </c>
      <c r="D56" s="41">
        <f t="shared" si="6"/>
        <v>21</v>
      </c>
      <c r="E56" s="42" t="str">
        <f t="shared" si="2"/>
        <v>CEUTA</v>
      </c>
      <c r="F56" s="42">
        <f t="shared" si="9"/>
        <v>3</v>
      </c>
      <c r="G56" s="42">
        <f t="shared" si="8"/>
        <v>3</v>
      </c>
      <c r="H56" s="45"/>
    </row>
    <row r="57" spans="1:8" x14ac:dyDescent="0.25">
      <c r="A57" s="42" t="str">
        <f t="shared" si="3"/>
        <v>MOTRIL</v>
      </c>
      <c r="B57" s="41">
        <f t="shared" si="4"/>
        <v>12</v>
      </c>
      <c r="C57" s="41">
        <f t="shared" si="5"/>
        <v>9</v>
      </c>
      <c r="D57" s="41">
        <f t="shared" si="6"/>
        <v>15</v>
      </c>
      <c r="E57" s="42" t="e">
        <f t="shared" si="2"/>
        <v>#N/A</v>
      </c>
      <c r="F57" s="42" t="e">
        <f t="shared" si="9"/>
        <v>#N/A</v>
      </c>
      <c r="G57" s="42" t="e">
        <f t="shared" si="8"/>
        <v>#N/A</v>
      </c>
      <c r="H57" s="45"/>
    </row>
    <row r="58" spans="1:8" x14ac:dyDescent="0.25">
      <c r="A58" s="42" t="str">
        <f t="shared" si="3"/>
        <v>PASAIA</v>
      </c>
      <c r="B58" s="41">
        <f t="shared" si="4"/>
        <v>0</v>
      </c>
      <c r="C58" s="41">
        <f t="shared" si="5"/>
        <v>0</v>
      </c>
      <c r="D58" s="41">
        <f t="shared" si="6"/>
        <v>28</v>
      </c>
      <c r="E58" s="42" t="str">
        <f t="shared" si="2"/>
        <v>FERROL-SAN CIBRAO</v>
      </c>
      <c r="F58" s="42">
        <f t="shared" si="9"/>
        <v>2</v>
      </c>
      <c r="G58" s="42">
        <f t="shared" si="8"/>
        <v>1</v>
      </c>
      <c r="H58" s="45"/>
    </row>
    <row r="59" spans="1:8" x14ac:dyDescent="0.25">
      <c r="A59" s="42" t="str">
        <f t="shared" si="3"/>
        <v>SANTA CRUZ DE TENERIFE</v>
      </c>
      <c r="B59" s="41">
        <f t="shared" si="4"/>
        <v>219</v>
      </c>
      <c r="C59" s="41">
        <f t="shared" si="5"/>
        <v>184</v>
      </c>
      <c r="D59" s="41">
        <f t="shared" si="6"/>
        <v>4</v>
      </c>
      <c r="E59" s="42" t="e">
        <f t="shared" si="2"/>
        <v>#N/A</v>
      </c>
      <c r="F59" s="42" t="e">
        <f t="shared" si="9"/>
        <v>#N/A</v>
      </c>
      <c r="G59" s="42" t="e">
        <f t="shared" si="8"/>
        <v>#N/A</v>
      </c>
      <c r="H59" s="45"/>
    </row>
    <row r="60" spans="1:8" x14ac:dyDescent="0.25">
      <c r="A60" s="42" t="str">
        <f t="shared" si="3"/>
        <v>SANTANDER</v>
      </c>
      <c r="B60" s="41">
        <f t="shared" si="4"/>
        <v>3</v>
      </c>
      <c r="C60" s="41">
        <f t="shared" si="5"/>
        <v>5</v>
      </c>
      <c r="D60" s="41">
        <f t="shared" si="6"/>
        <v>19</v>
      </c>
      <c r="E60" s="42" t="e">
        <f t="shared" si="2"/>
        <v>#N/A</v>
      </c>
      <c r="F60" s="42" t="e">
        <f t="shared" si="9"/>
        <v>#N/A</v>
      </c>
      <c r="G60" s="42" t="e">
        <f t="shared" si="8"/>
        <v>#N/A</v>
      </c>
      <c r="H60" s="45"/>
    </row>
    <row r="61" spans="1:8" x14ac:dyDescent="0.25">
      <c r="A61" s="42" t="str">
        <f t="shared" si="3"/>
        <v>SEVILLA</v>
      </c>
      <c r="B61" s="41">
        <f t="shared" si="4"/>
        <v>31</v>
      </c>
      <c r="C61" s="41">
        <f t="shared" si="5"/>
        <v>27</v>
      </c>
      <c r="D61" s="41">
        <f t="shared" si="6"/>
        <v>11</v>
      </c>
      <c r="E61" s="42" t="e">
        <f t="shared" si="2"/>
        <v>#N/A</v>
      </c>
      <c r="F61" s="42" t="e">
        <f t="shared" si="9"/>
        <v>#N/A</v>
      </c>
      <c r="G61" s="42" t="e">
        <f t="shared" si="8"/>
        <v>#N/A</v>
      </c>
      <c r="H61" s="45"/>
    </row>
    <row r="62" spans="1:8" x14ac:dyDescent="0.25">
      <c r="A62" s="42" t="str">
        <f t="shared" si="3"/>
        <v>TARRAGONA</v>
      </c>
      <c r="B62" s="41">
        <f t="shared" si="4"/>
        <v>0</v>
      </c>
      <c r="C62" s="41">
        <f t="shared" si="5"/>
        <v>2</v>
      </c>
      <c r="D62" s="41">
        <f t="shared" si="6"/>
        <v>28</v>
      </c>
      <c r="E62" s="42" t="e">
        <f t="shared" si="2"/>
        <v>#N/A</v>
      </c>
      <c r="F62" s="42" t="e">
        <f t="shared" si="9"/>
        <v>#N/A</v>
      </c>
      <c r="G62" s="42" t="e">
        <f t="shared" si="8"/>
        <v>#N/A</v>
      </c>
      <c r="H62" s="45"/>
    </row>
    <row r="63" spans="1:8" x14ac:dyDescent="0.25">
      <c r="A63" s="42" t="str">
        <f t="shared" si="3"/>
        <v>VALENCIA</v>
      </c>
      <c r="B63" s="41">
        <f t="shared" si="4"/>
        <v>91</v>
      </c>
      <c r="C63" s="41">
        <f t="shared" si="5"/>
        <v>82</v>
      </c>
      <c r="D63" s="41">
        <f t="shared" si="6"/>
        <v>7</v>
      </c>
      <c r="E63" s="42" t="e">
        <f t="shared" si="2"/>
        <v>#N/A</v>
      </c>
      <c r="F63" s="42" t="e">
        <f t="shared" si="9"/>
        <v>#N/A</v>
      </c>
      <c r="G63" s="42" t="e">
        <f t="shared" si="8"/>
        <v>#N/A</v>
      </c>
      <c r="H63" s="45"/>
    </row>
    <row r="64" spans="1:8" x14ac:dyDescent="0.25">
      <c r="A64" s="42" t="str">
        <f t="shared" si="3"/>
        <v>VIGO</v>
      </c>
      <c r="B64" s="41">
        <f t="shared" si="4"/>
        <v>65</v>
      </c>
      <c r="C64" s="41">
        <f t="shared" si="5"/>
        <v>60</v>
      </c>
      <c r="D64" s="41">
        <f t="shared" si="6"/>
        <v>8</v>
      </c>
      <c r="E64" s="42" t="e">
        <f t="shared" si="2"/>
        <v>#N/A</v>
      </c>
      <c r="F64" s="42" t="e">
        <f t="shared" si="9"/>
        <v>#N/A</v>
      </c>
      <c r="G64" s="42" t="e">
        <f t="shared" si="8"/>
        <v>#N/A</v>
      </c>
      <c r="H64" s="45"/>
    </row>
    <row r="65" spans="1:8" x14ac:dyDescent="0.25">
      <c r="A65" s="42" t="str">
        <f t="shared" si="3"/>
        <v>VILAGARCIA</v>
      </c>
      <c r="B65" s="41">
        <f t="shared" si="4"/>
        <v>6</v>
      </c>
      <c r="C65" s="41">
        <f t="shared" si="5"/>
        <v>7</v>
      </c>
      <c r="D65" s="41">
        <f t="shared" si="6"/>
        <v>16</v>
      </c>
      <c r="E65" s="42" t="str">
        <f t="shared" si="2"/>
        <v>AVILES</v>
      </c>
      <c r="F65" s="42">
        <f t="shared" si="9"/>
        <v>0</v>
      </c>
      <c r="G65" s="42">
        <f t="shared" si="8"/>
        <v>0</v>
      </c>
      <c r="H65" s="45"/>
    </row>
    <row r="66" spans="1:8" x14ac:dyDescent="0.25">
      <c r="A66" s="45"/>
      <c r="B66" s="45"/>
      <c r="C66" s="45"/>
      <c r="D66" s="45"/>
      <c r="E66" s="45"/>
      <c r="F66" s="45"/>
      <c r="G66" s="45"/>
      <c r="H66" s="45"/>
    </row>
    <row r="67" spans="1:8" x14ac:dyDescent="0.25">
      <c r="A67" s="46"/>
      <c r="B67" s="47"/>
      <c r="C67" s="47"/>
      <c r="D67" s="47"/>
      <c r="E67" s="47"/>
      <c r="F67" s="48"/>
      <c r="G67" s="45"/>
      <c r="H67" s="45"/>
    </row>
    <row r="68" spans="1:8" x14ac:dyDescent="0.25">
      <c r="A68" s="45"/>
      <c r="B68" s="45"/>
      <c r="C68" s="45"/>
      <c r="D68" s="45"/>
      <c r="E68" s="45"/>
      <c r="F68" s="45"/>
      <c r="G68" s="45"/>
      <c r="H68" s="45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8E5CFE990FBD3B418EFDE8D20D662F07" ma:contentTypeVersion="1" ma:contentTypeDescription="Crear nuevo documento." ma:contentTypeScope="" ma:versionID="7a33fd99f1d2fa5e68bbe47f9bf10cc2">
  <xsd:schema xmlns:xsd="http://www.w3.org/2001/XMLSchema" xmlns:xs="http://www.w3.org/2001/XMLSchema" xmlns:p="http://schemas.microsoft.com/office/2006/metadata/properties" xmlns:ns2="d989a2cf-6078-4836-bf13-60f186c072ca" targetNamespace="http://schemas.microsoft.com/office/2006/metadata/properties" ma:root="true" ma:fieldsID="450b3d2b5b98fa112f65cb0c6232b4f3" ns2:_="">
    <xsd:import namespace="d989a2cf-6078-4836-bf13-60f186c072ca"/>
    <xsd:element name="properties">
      <xsd:complexType>
        <xsd:sequence>
          <xsd:element name="documentManagement">
            <xsd:complexType>
              <xsd:all>
                <xsd:element ref="ns2:A_x00f1_o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89a2cf-6078-4836-bf13-60f186c072ca" elementFormDefault="qualified">
    <xsd:import namespace="http://schemas.microsoft.com/office/2006/documentManagement/types"/>
    <xsd:import namespace="http://schemas.microsoft.com/office/infopath/2007/PartnerControls"/>
    <xsd:element name="A_x00f1_o" ma:index="8" ma:displayName="Año" ma:list="{03422e32-b4c2-46e4-bdd1-a2ad65ccb40b}" ma:internalName="A_x00f1_o" ma:showField="Title">
      <xsd:simpleType>
        <xsd:restriction base="dms:Lookup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A_x00f1_o xmlns="d989a2cf-6078-4836-bf13-60f186c072ca">6</A_x00f1_o>
  </documentManagement>
</p:properties>
</file>

<file path=customXml/itemProps1.xml><?xml version="1.0" encoding="utf-8"?>
<ds:datastoreItem xmlns:ds="http://schemas.openxmlformats.org/officeDocument/2006/customXml" ds:itemID="{7B256A48-7997-48AC-B258-CCCA978BE7C9}"/>
</file>

<file path=customXml/itemProps2.xml><?xml version="1.0" encoding="utf-8"?>
<ds:datastoreItem xmlns:ds="http://schemas.openxmlformats.org/officeDocument/2006/customXml" ds:itemID="{A5B728E1-63C0-486B-A4A2-2B0F8E3DC2E8}"/>
</file>

<file path=customXml/itemProps3.xml><?xml version="1.0" encoding="utf-8"?>
<ds:datastoreItem xmlns:ds="http://schemas.openxmlformats.org/officeDocument/2006/customXml" ds:itemID="{B31A92FC-D202-4166-86BB-61063FE8C6DD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23</vt:i4>
      </vt:variant>
      <vt:variant>
        <vt:lpstr>Rangos con nombre</vt:lpstr>
      </vt:variant>
      <vt:variant>
        <vt:i4>65</vt:i4>
      </vt:variant>
    </vt:vector>
  </HeadingPairs>
  <TitlesOfParts>
    <vt:vector size="88" baseType="lpstr">
      <vt:lpstr>Resumen general</vt:lpstr>
      <vt:lpstr>Total tráfico</vt:lpstr>
      <vt:lpstr>Total presentación</vt:lpstr>
      <vt:lpstr>Líquidos</vt:lpstr>
      <vt:lpstr>Sólidos</vt:lpstr>
      <vt:lpstr>Mercancía general</vt:lpstr>
      <vt:lpstr>Pesca</vt:lpstr>
      <vt:lpstr>Avituallamiento</vt:lpstr>
      <vt:lpstr>Mercancías tránsito</vt:lpstr>
      <vt:lpstr>Mercan. contene. tránsito</vt:lpstr>
      <vt:lpstr>Mercancías contenedores</vt:lpstr>
      <vt:lpstr>Ro-Ro</vt:lpstr>
      <vt:lpstr>TEUS</vt:lpstr>
      <vt:lpstr>TEUS tránsito</vt:lpstr>
      <vt:lpstr>TEUS nacional</vt:lpstr>
      <vt:lpstr>TEUS exterior</vt:lpstr>
      <vt:lpstr>TEUS nacional y exterior</vt:lpstr>
      <vt:lpstr>Pasajeros total</vt:lpstr>
      <vt:lpstr>Pasajeros crucero</vt:lpstr>
      <vt:lpstr>Vehículos régimen pasaje</vt:lpstr>
      <vt:lpstr>Buques número</vt:lpstr>
      <vt:lpstr>Buques GT</vt:lpstr>
      <vt:lpstr>Cruceros</vt:lpstr>
      <vt:lpstr>Avituallamiento!Área_de_impresión</vt:lpstr>
      <vt:lpstr>'Buques GT'!Área_de_impresión</vt:lpstr>
      <vt:lpstr>'Buques número'!Área_de_impresión</vt:lpstr>
      <vt:lpstr>Cruceros!Área_de_impresión</vt:lpstr>
      <vt:lpstr>Líquidos!Área_de_impresión</vt:lpstr>
      <vt:lpstr>'Mercan. contene. tránsito'!Área_de_impresión</vt:lpstr>
      <vt:lpstr>'Mercancía general'!Área_de_impresión</vt:lpstr>
      <vt:lpstr>'Mercancías contenedores'!Área_de_impresión</vt:lpstr>
      <vt:lpstr>'Mercancías tránsito'!Área_de_impresión</vt:lpstr>
      <vt:lpstr>'Pasajeros crucero'!Área_de_impresión</vt:lpstr>
      <vt:lpstr>'Pasajeros total'!Área_de_impresión</vt:lpstr>
      <vt:lpstr>Pesca!Área_de_impresión</vt:lpstr>
      <vt:lpstr>'Resumen general'!Área_de_impresión</vt:lpstr>
      <vt:lpstr>'Ro-Ro'!Área_de_impresión</vt:lpstr>
      <vt:lpstr>Sólidos!Área_de_impresión</vt:lpstr>
      <vt:lpstr>TEUS!Área_de_impresión</vt:lpstr>
      <vt:lpstr>'TEUS tránsito'!Área_de_impresión</vt:lpstr>
      <vt:lpstr>'Total presentación'!Área_de_impresión</vt:lpstr>
      <vt:lpstr>'Total tráfico'!Área_de_impresión</vt:lpstr>
      <vt:lpstr>'Vehículos régimen pasaje'!Área_de_impresión</vt:lpstr>
      <vt:lpstr>CABECERA</vt:lpstr>
      <vt:lpstr>CONCEPTO</vt:lpstr>
      <vt:lpstr>LblRes00_Acum</vt:lpstr>
      <vt:lpstr>LblRes00_Mes</vt:lpstr>
      <vt:lpstr>LblRes00_Var</vt:lpstr>
      <vt:lpstr>LblRes01_1_Acum</vt:lpstr>
      <vt:lpstr>LblRes01_1_Mes</vt:lpstr>
      <vt:lpstr>LblRes01_Acum</vt:lpstr>
      <vt:lpstr>LblRes01_Mes</vt:lpstr>
      <vt:lpstr>LblRes02_Acum</vt:lpstr>
      <vt:lpstr>LblRes02_Mes</vt:lpstr>
      <vt:lpstr>LblRes03_Acum</vt:lpstr>
      <vt:lpstr>LblRes03_Mes</vt:lpstr>
      <vt:lpstr>LblRes04_Acum</vt:lpstr>
      <vt:lpstr>LblRes04_Mes</vt:lpstr>
      <vt:lpstr>LblRes05_Acum</vt:lpstr>
      <vt:lpstr>LblRes05_Mes</vt:lpstr>
      <vt:lpstr>LblRes06_Acum</vt:lpstr>
      <vt:lpstr>LblRes06_Mes</vt:lpstr>
      <vt:lpstr>LblRes07_1_Acum</vt:lpstr>
      <vt:lpstr>LblRes07_1_Mes</vt:lpstr>
      <vt:lpstr>LblRes07_Acum</vt:lpstr>
      <vt:lpstr>LblRes07_Mes</vt:lpstr>
      <vt:lpstr>LblRes08_Acum</vt:lpstr>
      <vt:lpstr>LblRes08_Mes</vt:lpstr>
      <vt:lpstr>LblRes09_Acum</vt:lpstr>
      <vt:lpstr>LblRes09_Mes</vt:lpstr>
      <vt:lpstr>LblRes10_1_Acum</vt:lpstr>
      <vt:lpstr>LblRes10_1_Mes</vt:lpstr>
      <vt:lpstr>LblRes10_Acum</vt:lpstr>
      <vt:lpstr>LblRes10_Mes</vt:lpstr>
      <vt:lpstr>LblRes11_1_Acum</vt:lpstr>
      <vt:lpstr>LblRes11_1_Mes</vt:lpstr>
      <vt:lpstr>LblRes11_2_Acum</vt:lpstr>
      <vt:lpstr>LblRes11_2_Mes</vt:lpstr>
      <vt:lpstr>LblRes11_Acum</vt:lpstr>
      <vt:lpstr>LblRes11_Mes</vt:lpstr>
      <vt:lpstr>LblRes12_1_Acum</vt:lpstr>
      <vt:lpstr>LblRes12_1_Mes</vt:lpstr>
      <vt:lpstr>LblRes12_2_Acum</vt:lpstr>
      <vt:lpstr>LblRes12_2_Mes</vt:lpstr>
      <vt:lpstr>LblRes12_3_Acum</vt:lpstr>
      <vt:lpstr>LblRes12_3_Mes</vt:lpstr>
      <vt:lpstr>PROVINCIAS</vt:lpstr>
      <vt:lpstr>TxtFecha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osp</dc:creator>
  <cp:lastModifiedBy>María Isabel Hortal Muñoz</cp:lastModifiedBy>
  <cp:lastPrinted>2016-12-15T10:57:47Z</cp:lastPrinted>
  <dcterms:created xsi:type="dcterms:W3CDTF">2015-12-29T08:33:54Z</dcterms:created>
  <dcterms:modified xsi:type="dcterms:W3CDTF">2017-09-28T09:14:22Z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0x0101008E5CFE990FBD3B418EFDE8D20D662F07</vt:lpwstr>
  </property>
</Properties>
</file>