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D45" i="29" s="1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53" i="29" l="1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G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<sst xmlns="http://schemas.openxmlformats.org/spreadsheetml/2006/main" count="755" uniqueCount="98">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</sst>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50195044</c:v>
                </c:pt>
                <c:pt idx="1">
                  <c:v>44076285</c:v>
                </c:pt>
                <c:pt idx="2">
                  <c:v>29973460</c:v>
                </c:pt>
                <c:pt idx="3">
                  <c:v>22294351</c:v>
                </c:pt>
                <c:pt idx="4">
                  <c:v>21133195</c:v>
                </c:pt>
                <c:pt idx="5">
                  <c:v>16274030</c:v>
                </c:pt>
                <c:pt idx="6">
                  <c:v>16127707</c:v>
                </c:pt>
                <c:pt idx="7">
                  <c:v>13665529</c:v>
                </c:pt>
                <c:pt idx="8">
                  <c:v>9908234</c:v>
                </c:pt>
                <c:pt idx="9">
                  <c:v>9434749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44815146</c:v>
                </c:pt>
                <c:pt idx="1">
                  <c:v>41604396</c:v>
                </c:pt>
                <c:pt idx="2">
                  <c:v>28516781</c:v>
                </c:pt>
                <c:pt idx="3">
                  <c:v>22126720</c:v>
                </c:pt>
                <c:pt idx="4">
                  <c:v>21906953</c:v>
                </c:pt>
                <c:pt idx="5">
                  <c:v>14960123</c:v>
                </c:pt>
                <c:pt idx="6">
                  <c:v>13538374</c:v>
                </c:pt>
                <c:pt idx="7">
                  <c:v>12733824</c:v>
                </c:pt>
                <c:pt idx="8">
                  <c:v>10298986</c:v>
                </c:pt>
                <c:pt idx="9">
                  <c:v>10615800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46481920</c:v>
                </c:pt>
                <c:pt idx="1">
                  <c:v>43896177</c:v>
                </c:pt>
                <c:pt idx="2">
                  <c:v>29350159</c:v>
                </c:pt>
                <c:pt idx="3">
                  <c:v>22079102</c:v>
                </c:pt>
                <c:pt idx="4">
                  <c:v>21049880</c:v>
                </c:pt>
                <c:pt idx="5">
                  <c:v>15983045</c:v>
                </c:pt>
                <c:pt idx="6">
                  <c:v>14721060</c:v>
                </c:pt>
                <c:pt idx="7">
                  <c:v>13622572</c:v>
                </c:pt>
                <c:pt idx="8">
                  <c:v>9838413</c:v>
                </c:pt>
                <c:pt idx="9">
                  <c:v>8901902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41911784</c:v>
                </c:pt>
                <c:pt idx="1">
                  <c:v>41420134</c:v>
                </c:pt>
                <c:pt idx="2">
                  <c:v>27892799</c:v>
                </c:pt>
                <c:pt idx="3">
                  <c:v>21463440</c:v>
                </c:pt>
                <c:pt idx="4">
                  <c:v>21795971</c:v>
                </c:pt>
                <c:pt idx="5">
                  <c:v>13104406</c:v>
                </c:pt>
                <c:pt idx="6">
                  <c:v>13534391</c:v>
                </c:pt>
                <c:pt idx="7">
                  <c:v>12696342</c:v>
                </c:pt>
                <c:pt idx="8">
                  <c:v>10211265</c:v>
                </c:pt>
                <c:pt idx="9">
                  <c:v>7972129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HUELVA</c:v>
                </c:pt>
                <c:pt idx="2">
                  <c:v>BILBAO</c:v>
                </c:pt>
                <c:pt idx="3">
                  <c:v>TARRAGONA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15838152</c:v>
                </c:pt>
                <c:pt idx="1">
                  <c:v>13240117</c:v>
                </c:pt>
                <c:pt idx="2">
                  <c:v>12599224</c:v>
                </c:pt>
                <c:pt idx="3">
                  <c:v>12410439</c:v>
                </c:pt>
                <c:pt idx="4">
                  <c:v>10704981</c:v>
                </c:pt>
                <c:pt idx="5">
                  <c:v>7307001</c:v>
                </c:pt>
                <c:pt idx="6">
                  <c:v>5364978</c:v>
                </c:pt>
                <c:pt idx="7">
                  <c:v>4746249</c:v>
                </c:pt>
                <c:pt idx="8">
                  <c:v>4694154</c:v>
                </c:pt>
                <c:pt idx="9">
                  <c:v>3246947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HUELVA</c:v>
                </c:pt>
                <c:pt idx="2">
                  <c:v>BILBAO</c:v>
                </c:pt>
                <c:pt idx="3">
                  <c:v>TARRAGONA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12721069</c:v>
                </c:pt>
                <c:pt idx="1">
                  <c:v>9966450</c:v>
                </c:pt>
                <c:pt idx="2">
                  <c:v>12621672</c:v>
                </c:pt>
                <c:pt idx="3">
                  <c:v>13267143</c:v>
                </c:pt>
                <c:pt idx="4">
                  <c:v>10194389</c:v>
                </c:pt>
                <c:pt idx="5">
                  <c:v>7459245</c:v>
                </c:pt>
                <c:pt idx="6">
                  <c:v>5009385</c:v>
                </c:pt>
                <c:pt idx="7">
                  <c:v>5086318</c:v>
                </c:pt>
                <c:pt idx="8">
                  <c:v>5445998</c:v>
                </c:pt>
                <c:pt idx="9">
                  <c:v>3052883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ALMERIA</c:v>
                </c:pt>
                <c:pt idx="5">
                  <c:v>HUELVA</c:v>
                </c:pt>
                <c:pt idx="6">
                  <c:v>BARCELONA</c:v>
                </c:pt>
                <c:pt idx="7">
                  <c:v>AVILES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8250043</c:v>
                </c:pt>
                <c:pt idx="1">
                  <c:v>6117301</c:v>
                </c:pt>
                <c:pt idx="2">
                  <c:v>5434424</c:v>
                </c:pt>
                <c:pt idx="3">
                  <c:v>2956044</c:v>
                </c:pt>
                <c:pt idx="4">
                  <c:v>2592650</c:v>
                </c:pt>
                <c:pt idx="5">
                  <c:v>2504803</c:v>
                </c:pt>
                <c:pt idx="6">
                  <c:v>2408707</c:v>
                </c:pt>
                <c:pt idx="7">
                  <c:v>2344379</c:v>
                </c:pt>
                <c:pt idx="8">
                  <c:v>2300342</c:v>
                </c:pt>
                <c:pt idx="9">
                  <c:v>2142650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ALMERIA</c:v>
                </c:pt>
                <c:pt idx="5">
                  <c:v>HUELVA</c:v>
                </c:pt>
                <c:pt idx="6">
                  <c:v>BARCELONA</c:v>
                </c:pt>
                <c:pt idx="7">
                  <c:v>AVILES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8773999</c:v>
                </c:pt>
                <c:pt idx="1">
                  <c:v>6099696</c:v>
                </c:pt>
                <c:pt idx="2">
                  <c:v>5293640</c:v>
                </c:pt>
                <c:pt idx="3">
                  <c:v>2877267</c:v>
                </c:pt>
                <c:pt idx="4">
                  <c:v>1868942</c:v>
                </c:pt>
                <c:pt idx="5">
                  <c:v>2971077</c:v>
                </c:pt>
                <c:pt idx="6">
                  <c:v>2249395</c:v>
                </c:pt>
                <c:pt idx="7">
                  <c:v>1801445</c:v>
                </c:pt>
                <c:pt idx="8">
                  <c:v>2073072</c:v>
                </c:pt>
                <c:pt idx="9">
                  <c:v>1868741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39137861</c:v>
                </c:pt>
                <c:pt idx="1">
                  <c:v>29818364</c:v>
                </c:pt>
                <c:pt idx="2">
                  <c:v>19634451</c:v>
                </c:pt>
                <c:pt idx="3">
                  <c:v>11089592</c:v>
                </c:pt>
                <c:pt idx="4">
                  <c:v>6523834</c:v>
                </c:pt>
                <c:pt idx="5">
                  <c:v>5543765</c:v>
                </c:pt>
                <c:pt idx="6">
                  <c:v>3689319</c:v>
                </c:pt>
                <c:pt idx="7">
                  <c:v>2522140</c:v>
                </c:pt>
                <c:pt idx="8">
                  <c:v>2308078</c:v>
                </c:pt>
                <c:pt idx="9">
                  <c:v>1524335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36237314</c:v>
                </c:pt>
                <c:pt idx="1">
                  <c:v>28247418</c:v>
                </c:pt>
                <c:pt idx="2">
                  <c:v>18184159</c:v>
                </c:pt>
                <c:pt idx="3">
                  <c:v>9980357</c:v>
                </c:pt>
                <c:pt idx="4">
                  <c:v>5964501</c:v>
                </c:pt>
                <c:pt idx="5">
                  <c:v>5534907</c:v>
                </c:pt>
                <c:pt idx="6">
                  <c:v>3848815</c:v>
                </c:pt>
                <c:pt idx="7">
                  <c:v>2429132</c:v>
                </c:pt>
                <c:pt idx="8">
                  <c:v>2219384</c:v>
                </c:pt>
                <c:pt idx="9">
                  <c:v>1046469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51516</c:v>
                </c:pt>
                <c:pt idx="1">
                  <c:v>29355</c:v>
                </c:pt>
                <c:pt idx="2">
                  <c:v>15819</c:v>
                </c:pt>
                <c:pt idx="3">
                  <c:v>12305</c:v>
                </c:pt>
                <c:pt idx="4">
                  <c:v>10834</c:v>
                </c:pt>
                <c:pt idx="5">
                  <c:v>7024</c:v>
                </c:pt>
                <c:pt idx="6">
                  <c:v>5227</c:v>
                </c:pt>
                <c:pt idx="7">
                  <c:v>3094</c:v>
                </c:pt>
                <c:pt idx="8">
                  <c:v>2503</c:v>
                </c:pt>
                <c:pt idx="9">
                  <c:v>2414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53166</c:v>
                </c:pt>
                <c:pt idx="1">
                  <c:v>29984</c:v>
                </c:pt>
                <c:pt idx="2">
                  <c:v>12192</c:v>
                </c:pt>
                <c:pt idx="3">
                  <c:v>12687</c:v>
                </c:pt>
                <c:pt idx="4">
                  <c:v>10567</c:v>
                </c:pt>
                <c:pt idx="5">
                  <c:v>7818</c:v>
                </c:pt>
                <c:pt idx="6">
                  <c:v>7292</c:v>
                </c:pt>
                <c:pt idx="7">
                  <c:v>2873</c:v>
                </c:pt>
                <c:pt idx="8">
                  <c:v>2721</c:v>
                </c:pt>
                <c:pt idx="9">
                  <c:v>2125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BALEARES</c:v>
                </c:pt>
                <c:pt idx="9">
                  <c:v>HUELVA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2266113</c:v>
                </c:pt>
                <c:pt idx="1">
                  <c:v>1552065</c:v>
                </c:pt>
                <c:pt idx="2">
                  <c:v>622353</c:v>
                </c:pt>
                <c:pt idx="3">
                  <c:v>605972</c:v>
                </c:pt>
                <c:pt idx="4">
                  <c:v>486200</c:v>
                </c:pt>
                <c:pt idx="5">
                  <c:v>211673</c:v>
                </c:pt>
                <c:pt idx="6">
                  <c:v>179377</c:v>
                </c:pt>
                <c:pt idx="7">
                  <c:v>178705</c:v>
                </c:pt>
                <c:pt idx="8">
                  <c:v>173768</c:v>
                </c:pt>
                <c:pt idx="9">
                  <c:v>121976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BALEARES</c:v>
                </c:pt>
                <c:pt idx="9">
                  <c:v>HUELVA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1755435</c:v>
                </c:pt>
                <c:pt idx="1">
                  <c:v>1423645</c:v>
                </c:pt>
                <c:pt idx="2">
                  <c:v>622247</c:v>
                </c:pt>
                <c:pt idx="3">
                  <c:v>765330</c:v>
                </c:pt>
                <c:pt idx="4">
                  <c:v>427646</c:v>
                </c:pt>
                <c:pt idx="5">
                  <c:v>46987</c:v>
                </c:pt>
                <c:pt idx="6">
                  <c:v>201088</c:v>
                </c:pt>
                <c:pt idx="7">
                  <c:v>183194</c:v>
                </c:pt>
                <c:pt idx="8">
                  <c:v>103869</c:v>
                </c:pt>
                <c:pt idx="9">
                  <c:v>97207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24959521</c:v>
                </c:pt>
                <c:pt idx="1">
                  <c:v>22057082</c:v>
                </c:pt>
                <c:pt idx="2">
                  <c:v>7121909</c:v>
                </c:pt>
                <c:pt idx="3">
                  <c:v>5213280</c:v>
                </c:pt>
                <c:pt idx="4">
                  <c:v>3420893</c:v>
                </c:pt>
                <c:pt idx="5">
                  <c:v>1077783</c:v>
                </c:pt>
                <c:pt idx="6">
                  <c:v>677649</c:v>
                </c:pt>
                <c:pt idx="7">
                  <c:v>555870</c:v>
                </c:pt>
                <c:pt idx="8">
                  <c:v>277265</c:v>
                </c:pt>
                <c:pt idx="9">
                  <c:v>209244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23917486</c:v>
                </c:pt>
                <c:pt idx="1">
                  <c:v>20451357</c:v>
                </c:pt>
                <c:pt idx="2">
                  <c:v>6146130</c:v>
                </c:pt>
                <c:pt idx="3">
                  <c:v>4769019</c:v>
                </c:pt>
                <c:pt idx="4">
                  <c:v>4253765</c:v>
                </c:pt>
                <c:pt idx="5">
                  <c:v>635560</c:v>
                </c:pt>
                <c:pt idx="6">
                  <c:v>0</c:v>
                </c:pt>
                <c:pt idx="7">
                  <c:v>476513</c:v>
                </c:pt>
                <c:pt idx="8">
                  <c:v>181389</c:v>
                </c:pt>
                <c:pt idx="9">
                  <c:v>161332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24786168</c:v>
                </c:pt>
                <c:pt idx="1">
                  <c:v>22020031</c:v>
                </c:pt>
                <c:pt idx="2">
                  <c:v>6757195</c:v>
                </c:pt>
                <c:pt idx="3">
                  <c:v>4953709</c:v>
                </c:pt>
                <c:pt idx="4">
                  <c:v>1177243</c:v>
                </c:pt>
                <c:pt idx="5">
                  <c:v>1077783</c:v>
                </c:pt>
                <c:pt idx="6">
                  <c:v>106405</c:v>
                </c:pt>
                <c:pt idx="7">
                  <c:v>102742</c:v>
                </c:pt>
                <c:pt idx="8">
                  <c:v>39229</c:v>
                </c:pt>
                <c:pt idx="9">
                  <c:v>34383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23856326</c:v>
                </c:pt>
                <c:pt idx="1">
                  <c:v>20428613</c:v>
                </c:pt>
                <c:pt idx="2">
                  <c:v>5802372</c:v>
                </c:pt>
                <c:pt idx="3">
                  <c:v>4520076</c:v>
                </c:pt>
                <c:pt idx="4">
                  <c:v>1430739</c:v>
                </c:pt>
                <c:pt idx="5">
                  <c:v>635560</c:v>
                </c:pt>
                <c:pt idx="6">
                  <c:v>139415</c:v>
                </c:pt>
                <c:pt idx="7">
                  <c:v>97941</c:v>
                </c:pt>
                <c:pt idx="8">
                  <c:v>71192</c:v>
                </c:pt>
                <c:pt idx="9">
                  <c:v>2899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33973630</c:v>
                </c:pt>
                <c:pt idx="1">
                  <c:v>26556052</c:v>
                </c:pt>
                <c:pt idx="2">
                  <c:v>13719497</c:v>
                </c:pt>
                <c:pt idx="3">
                  <c:v>8921422</c:v>
                </c:pt>
                <c:pt idx="4">
                  <c:v>3967802</c:v>
                </c:pt>
                <c:pt idx="5">
                  <c:v>1763839</c:v>
                </c:pt>
                <c:pt idx="6">
                  <c:v>1715389</c:v>
                </c:pt>
                <c:pt idx="7">
                  <c:v>1575108</c:v>
                </c:pt>
                <c:pt idx="8">
                  <c:v>1228254</c:v>
                </c:pt>
                <c:pt idx="9">
                  <c:v>1140322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31531324</c:v>
                </c:pt>
                <c:pt idx="1">
                  <c:v>25149094</c:v>
                </c:pt>
                <c:pt idx="2">
                  <c:v>12314354</c:v>
                </c:pt>
                <c:pt idx="3">
                  <c:v>7938058</c:v>
                </c:pt>
                <c:pt idx="4">
                  <c:v>3615425</c:v>
                </c:pt>
                <c:pt idx="5">
                  <c:v>1914256</c:v>
                </c:pt>
                <c:pt idx="6">
                  <c:v>1887070</c:v>
                </c:pt>
                <c:pt idx="7">
                  <c:v>1438771</c:v>
                </c:pt>
                <c:pt idx="8">
                  <c:v>731546</c:v>
                </c:pt>
                <c:pt idx="9">
                  <c:v>871346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5927461</c:v>
                </c:pt>
                <c:pt idx="1">
                  <c:v>5431961</c:v>
                </c:pt>
                <c:pt idx="2">
                  <c:v>3747126</c:v>
                </c:pt>
                <c:pt idx="3">
                  <c:v>3191910</c:v>
                </c:pt>
                <c:pt idx="4">
                  <c:v>1756096</c:v>
                </c:pt>
                <c:pt idx="5">
                  <c:v>1668810</c:v>
                </c:pt>
                <c:pt idx="6">
                  <c:v>878120</c:v>
                </c:pt>
                <c:pt idx="7">
                  <c:v>698039</c:v>
                </c:pt>
                <c:pt idx="8">
                  <c:v>656536</c:v>
                </c:pt>
                <c:pt idx="9">
                  <c:v>576267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5845672</c:v>
                </c:pt>
                <c:pt idx="1">
                  <c:v>5476403</c:v>
                </c:pt>
                <c:pt idx="2">
                  <c:v>3345112</c:v>
                </c:pt>
                <c:pt idx="3">
                  <c:v>2890781</c:v>
                </c:pt>
                <c:pt idx="4">
                  <c:v>2239272</c:v>
                </c:pt>
                <c:pt idx="5">
                  <c:v>1581393</c:v>
                </c:pt>
                <c:pt idx="6">
                  <c:v>827434</c:v>
                </c:pt>
                <c:pt idx="7">
                  <c:v>851141</c:v>
                </c:pt>
                <c:pt idx="8">
                  <c:v>635343</c:v>
                </c:pt>
                <c:pt idx="9">
                  <c:v>833156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2902541</c:v>
                </c:pt>
                <c:pt idx="1">
                  <c:v>2174764</c:v>
                </c:pt>
                <c:pt idx="2">
                  <c:v>1402810</c:v>
                </c:pt>
                <c:pt idx="3">
                  <c:v>821480</c:v>
                </c:pt>
                <c:pt idx="4">
                  <c:v>375199</c:v>
                </c:pt>
                <c:pt idx="5">
                  <c:v>226457</c:v>
                </c:pt>
                <c:pt idx="6">
                  <c:v>219863</c:v>
                </c:pt>
                <c:pt idx="7">
                  <c:v>153441</c:v>
                </c:pt>
                <c:pt idx="8">
                  <c:v>146247.5</c:v>
                </c:pt>
                <c:pt idx="9">
                  <c:v>108480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2751968</c:v>
                </c:pt>
                <c:pt idx="1">
                  <c:v>1949980.01</c:v>
                </c:pt>
                <c:pt idx="2">
                  <c:v>1246968.5</c:v>
                </c:pt>
                <c:pt idx="3">
                  <c:v>730790</c:v>
                </c:pt>
                <c:pt idx="4">
                  <c:v>339092.5</c:v>
                </c:pt>
                <c:pt idx="5">
                  <c:v>218850</c:v>
                </c:pt>
                <c:pt idx="6">
                  <c:v>236084</c:v>
                </c:pt>
                <c:pt idx="7">
                  <c:v>169078</c:v>
                </c:pt>
                <c:pt idx="8">
                  <c:v>140891.5</c:v>
                </c:pt>
                <c:pt idx="9">
                  <c:v>97385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2013342</c:v>
                </c:pt>
                <c:pt idx="1">
                  <c:v>1483369</c:v>
                </c:pt>
                <c:pt idx="2">
                  <c:v>526905</c:v>
                </c:pt>
                <c:pt idx="3">
                  <c:v>476628.5</c:v>
                </c:pt>
                <c:pt idx="4">
                  <c:v>210444</c:v>
                </c:pt>
                <c:pt idx="5">
                  <c:v>97085</c:v>
                </c:pt>
                <c:pt idx="6">
                  <c:v>9984</c:v>
                </c:pt>
                <c:pt idx="7">
                  <c:v>5909</c:v>
                </c:pt>
                <c:pt idx="8">
                  <c:v>4058</c:v>
                </c:pt>
                <c:pt idx="9">
                  <c:v>2485.25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1837712.5</c:v>
                </c:pt>
                <c:pt idx="1">
                  <c:v>1376252</c:v>
                </c:pt>
                <c:pt idx="2">
                  <c:v>439680</c:v>
                </c:pt>
                <c:pt idx="3">
                  <c:v>401366.5</c:v>
                </c:pt>
                <c:pt idx="4">
                  <c:v>206650</c:v>
                </c:pt>
                <c:pt idx="5">
                  <c:v>125055</c:v>
                </c:pt>
                <c:pt idx="6">
                  <c:v>10185</c:v>
                </c:pt>
                <c:pt idx="7">
                  <c:v>6812</c:v>
                </c:pt>
                <c:pt idx="8">
                  <c:v>440</c:v>
                </c:pt>
                <c:pt idx="9">
                  <c:v>4045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230056</c:v>
                </c:pt>
                <c:pt idx="1">
                  <c:v>198006</c:v>
                </c:pt>
                <c:pt idx="2">
                  <c:v>125965.5</c:v>
                </c:pt>
                <c:pt idx="3">
                  <c:v>102128</c:v>
                </c:pt>
                <c:pt idx="4">
                  <c:v>92965</c:v>
                </c:pt>
                <c:pt idx="5">
                  <c:v>74049</c:v>
                </c:pt>
                <c:pt idx="6">
                  <c:v>48902</c:v>
                </c:pt>
                <c:pt idx="7">
                  <c:v>31201.25</c:v>
                </c:pt>
                <c:pt idx="8">
                  <c:v>25576.5</c:v>
                </c:pt>
                <c:pt idx="9">
                  <c:v>20008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229943</c:v>
                </c:pt>
                <c:pt idx="1">
                  <c:v>196663</c:v>
                </c:pt>
                <c:pt idx="2">
                  <c:v>129151</c:v>
                </c:pt>
                <c:pt idx="3">
                  <c:v>90989</c:v>
                </c:pt>
                <c:pt idx="4">
                  <c:v>81704</c:v>
                </c:pt>
                <c:pt idx="5">
                  <c:v>84788</c:v>
                </c:pt>
                <c:pt idx="6">
                  <c:v>56293</c:v>
                </c:pt>
                <c:pt idx="7">
                  <c:v>34514.75</c:v>
                </c:pt>
                <c:pt idx="8">
                  <c:v>44446.5</c:v>
                </c:pt>
                <c:pt idx="9">
                  <c:v>28344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1317044</c:v>
                </c:pt>
                <c:pt idx="1">
                  <c:v>800216</c:v>
                </c:pt>
                <c:pt idx="2">
                  <c:v>341512.5</c:v>
                </c:pt>
                <c:pt idx="3">
                  <c:v>148631</c:v>
                </c:pt>
                <c:pt idx="4">
                  <c:v>120330.5</c:v>
                </c:pt>
                <c:pt idx="5">
                  <c:v>81942</c:v>
                </c:pt>
                <c:pt idx="6">
                  <c:v>64385</c:v>
                </c:pt>
                <c:pt idx="7">
                  <c:v>38562</c:v>
                </c:pt>
                <c:pt idx="8">
                  <c:v>30106.5</c:v>
                </c:pt>
                <c:pt idx="9">
                  <c:v>28266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1284727</c:v>
                </c:pt>
                <c:pt idx="1">
                  <c:v>716451</c:v>
                </c:pt>
                <c:pt idx="2">
                  <c:v>300532.75</c:v>
                </c:pt>
                <c:pt idx="3">
                  <c:v>106771.5</c:v>
                </c:pt>
                <c:pt idx="4">
                  <c:v>105735.5</c:v>
                </c:pt>
                <c:pt idx="5">
                  <c:v>64367</c:v>
                </c:pt>
                <c:pt idx="6">
                  <c:v>61149</c:v>
                </c:pt>
                <c:pt idx="7">
                  <c:v>37433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1419172</c:v>
                </c:pt>
                <c:pt idx="1">
                  <c:v>926181.5</c:v>
                </c:pt>
                <c:pt idx="2">
                  <c:v>372713.75</c:v>
                </c:pt>
                <c:pt idx="3">
                  <c:v>294575</c:v>
                </c:pt>
                <c:pt idx="4">
                  <c:v>209879</c:v>
                </c:pt>
                <c:pt idx="5">
                  <c:v>161422</c:v>
                </c:pt>
                <c:pt idx="6">
                  <c:v>140338.5</c:v>
                </c:pt>
                <c:pt idx="7">
                  <c:v>108480</c:v>
                </c:pt>
                <c:pt idx="8">
                  <c:v>100166</c:v>
                </c:pt>
                <c:pt idx="9">
                  <c:v>85152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1375716</c:v>
                </c:pt>
                <c:pt idx="1">
                  <c:v>845602</c:v>
                </c:pt>
                <c:pt idx="2">
                  <c:v>335047.5</c:v>
                </c:pt>
                <c:pt idx="3">
                  <c:v>291110</c:v>
                </c:pt>
                <c:pt idx="4">
                  <c:v>225899</c:v>
                </c:pt>
                <c:pt idx="5">
                  <c:v>112267.51</c:v>
                </c:pt>
                <c:pt idx="6">
                  <c:v>134079.5</c:v>
                </c:pt>
                <c:pt idx="7">
                  <c:v>97385</c:v>
                </c:pt>
                <c:pt idx="8">
                  <c:v>99182</c:v>
                </c:pt>
                <c:pt idx="9">
                  <c:v>66402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3450995</c:v>
                </c:pt>
                <c:pt idx="1">
                  <c:v>3090142</c:v>
                </c:pt>
                <c:pt idx="2">
                  <c:v>3016737</c:v>
                </c:pt>
                <c:pt idx="3">
                  <c:v>2654210</c:v>
                </c:pt>
                <c:pt idx="4">
                  <c:v>1225415</c:v>
                </c:pt>
                <c:pt idx="5">
                  <c:v>1000579</c:v>
                </c:pt>
                <c:pt idx="6">
                  <c:v>659833</c:v>
                </c:pt>
                <c:pt idx="7">
                  <c:v>554531</c:v>
                </c:pt>
                <c:pt idx="8">
                  <c:v>472621</c:v>
                </c:pt>
                <c:pt idx="9">
                  <c:v>424734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4012378</c:v>
                </c:pt>
                <c:pt idx="1">
                  <c:v>3023180</c:v>
                </c:pt>
                <c:pt idx="2">
                  <c:v>3315386</c:v>
                </c:pt>
                <c:pt idx="3">
                  <c:v>2368151</c:v>
                </c:pt>
                <c:pt idx="4">
                  <c:v>1301483</c:v>
                </c:pt>
                <c:pt idx="5">
                  <c:v>907600</c:v>
                </c:pt>
                <c:pt idx="6">
                  <c:v>763908</c:v>
                </c:pt>
                <c:pt idx="7">
                  <c:v>553687</c:v>
                </c:pt>
                <c:pt idx="8">
                  <c:v>354667</c:v>
                </c:pt>
                <c:pt idx="9">
                  <c:v>441414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1756803</c:v>
                </c:pt>
                <c:pt idx="1">
                  <c:v>997759</c:v>
                </c:pt>
                <c:pt idx="2">
                  <c:v>428541</c:v>
                </c:pt>
                <c:pt idx="3">
                  <c:v>415307</c:v>
                </c:pt>
                <c:pt idx="4">
                  <c:v>346141</c:v>
                </c:pt>
                <c:pt idx="5">
                  <c:v>220802</c:v>
                </c:pt>
                <c:pt idx="6">
                  <c:v>209563</c:v>
                </c:pt>
                <c:pt idx="7">
                  <c:v>154191</c:v>
                </c:pt>
                <c:pt idx="8">
                  <c:v>68872</c:v>
                </c:pt>
                <c:pt idx="9">
                  <c:v>64850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1505378</c:v>
                </c:pt>
                <c:pt idx="1">
                  <c:v>1022286</c:v>
                </c:pt>
                <c:pt idx="2">
                  <c:v>367148</c:v>
                </c:pt>
                <c:pt idx="3">
                  <c:v>332373</c:v>
                </c:pt>
                <c:pt idx="4">
                  <c:v>328653</c:v>
                </c:pt>
                <c:pt idx="5">
                  <c:v>167339</c:v>
                </c:pt>
                <c:pt idx="6">
                  <c:v>177373</c:v>
                </c:pt>
                <c:pt idx="7">
                  <c:v>140848</c:v>
                </c:pt>
                <c:pt idx="8">
                  <c:v>38264</c:v>
                </c:pt>
                <c:pt idx="9">
                  <c:v>26905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758646</c:v>
                </c:pt>
                <c:pt idx="1">
                  <c:v>544410</c:v>
                </c:pt>
                <c:pt idx="2">
                  <c:v>263415</c:v>
                </c:pt>
                <c:pt idx="3">
                  <c:v>252791</c:v>
                </c:pt>
                <c:pt idx="4">
                  <c:v>213544</c:v>
                </c:pt>
                <c:pt idx="5">
                  <c:v>167257</c:v>
                </c:pt>
                <c:pt idx="6">
                  <c:v>121668</c:v>
                </c:pt>
                <c:pt idx="7">
                  <c:v>58080</c:v>
                </c:pt>
                <c:pt idx="8">
                  <c:v>56403</c:v>
                </c:pt>
                <c:pt idx="9">
                  <c:v>55724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844456</c:v>
                </c:pt>
                <c:pt idx="1">
                  <c:v>535499</c:v>
                </c:pt>
                <c:pt idx="2">
                  <c:v>320522</c:v>
                </c:pt>
                <c:pt idx="3">
                  <c:v>275909</c:v>
                </c:pt>
                <c:pt idx="4">
                  <c:v>228396</c:v>
                </c:pt>
                <c:pt idx="5">
                  <c:v>144047</c:v>
                </c:pt>
                <c:pt idx="6">
                  <c:v>144565</c:v>
                </c:pt>
                <c:pt idx="7">
                  <c:v>56256</c:v>
                </c:pt>
                <c:pt idx="8">
                  <c:v>51680</c:v>
                </c:pt>
                <c:pt idx="9">
                  <c:v>51897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19268</c:v>
                </c:pt>
                <c:pt idx="1">
                  <c:v>14635</c:v>
                </c:pt>
                <c:pt idx="2">
                  <c:v>9699</c:v>
                </c:pt>
                <c:pt idx="3">
                  <c:v>8482</c:v>
                </c:pt>
                <c:pt idx="4">
                  <c:v>7161</c:v>
                </c:pt>
                <c:pt idx="5">
                  <c:v>5381</c:v>
                </c:pt>
                <c:pt idx="6">
                  <c:v>4614</c:v>
                </c:pt>
                <c:pt idx="7">
                  <c:v>2114</c:v>
                </c:pt>
                <c:pt idx="8">
                  <c:v>2000</c:v>
                </c:pt>
                <c:pt idx="9">
                  <c:v>1275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19385</c:v>
                </c:pt>
                <c:pt idx="1">
                  <c:v>5797</c:v>
                </c:pt>
                <c:pt idx="2">
                  <c:v>11316</c:v>
                </c:pt>
                <c:pt idx="3">
                  <c:v>8171</c:v>
                </c:pt>
                <c:pt idx="4">
                  <c:v>6975</c:v>
                </c:pt>
                <c:pt idx="5">
                  <c:v>5422</c:v>
                </c:pt>
                <c:pt idx="6">
                  <c:v>4705</c:v>
                </c:pt>
                <c:pt idx="7">
                  <c:v>2144</c:v>
                </c:pt>
                <c:pt idx="8">
                  <c:v>2152</c:v>
                </c:pt>
                <c:pt idx="9">
                  <c:v>1323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220079631</c:v>
                </c:pt>
                <c:pt idx="1">
                  <c:v>177551731</c:v>
                </c:pt>
                <c:pt idx="2">
                  <c:v>135630835</c:v>
                </c:pt>
                <c:pt idx="3">
                  <c:v>133801658</c:v>
                </c:pt>
                <c:pt idx="4">
                  <c:v>131925138</c:v>
                </c:pt>
                <c:pt idx="5">
                  <c:v>110447054</c:v>
                </c:pt>
                <c:pt idx="6">
                  <c:v>43630535</c:v>
                </c:pt>
                <c:pt idx="7">
                  <c:v>29412210</c:v>
                </c:pt>
                <c:pt idx="8">
                  <c:v>28956142</c:v>
                </c:pt>
                <c:pt idx="9">
                  <c:v>27703160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191988297</c:v>
                </c:pt>
                <c:pt idx="1">
                  <c:v>166526123</c:v>
                </c:pt>
                <c:pt idx="2">
                  <c:v>132470977</c:v>
                </c:pt>
                <c:pt idx="3">
                  <c:v>117200533</c:v>
                </c:pt>
                <c:pt idx="4">
                  <c:v>125249051</c:v>
                </c:pt>
                <c:pt idx="5">
                  <c:v>101799530</c:v>
                </c:pt>
                <c:pt idx="6">
                  <c:v>42594190</c:v>
                </c:pt>
                <c:pt idx="7">
                  <c:v>30963570</c:v>
                </c:pt>
                <c:pt idx="8">
                  <c:v>28987755</c:v>
                </c:pt>
                <c:pt idx="9">
                  <c:v>25467035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565</c:v>
                </c:pt>
                <c:pt idx="1">
                  <c:v>481</c:v>
                </c:pt>
                <c:pt idx="2">
                  <c:v>224</c:v>
                </c:pt>
                <c:pt idx="3">
                  <c:v>215</c:v>
                </c:pt>
                <c:pt idx="4">
                  <c:v>180</c:v>
                </c:pt>
                <c:pt idx="5">
                  <c:v>168</c:v>
                </c:pt>
                <c:pt idx="6">
                  <c:v>111</c:v>
                </c:pt>
                <c:pt idx="7">
                  <c:v>77</c:v>
                </c:pt>
                <c:pt idx="8">
                  <c:v>41</c:v>
                </c:pt>
                <c:pt idx="9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533</c:v>
                </c:pt>
                <c:pt idx="1">
                  <c:v>470</c:v>
                </c:pt>
                <c:pt idx="2">
                  <c:v>203</c:v>
                </c:pt>
                <c:pt idx="3">
                  <c:v>197</c:v>
                </c:pt>
                <c:pt idx="4">
                  <c:v>173</c:v>
                </c:pt>
                <c:pt idx="5">
                  <c:v>168</c:v>
                </c:pt>
                <c:pt idx="6">
                  <c:v>98</c:v>
                </c:pt>
                <c:pt idx="7">
                  <c:v>74</c:v>
                </c:pt>
                <c:pt idx="8">
                  <c:v>42</c:v>
                </c:pt>
                <c:pt idx="9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9" ht="22.5" customHeight="1" x14ac:dyDescent="0.35">
      <c r="D1" s="54" t="s">
        <v>39</v>
      </c>
    </row>
    <row r="4" spans="1:9" x14ac:dyDescent="0.25">
      <c r="F4" s="55"/>
      <c r="G4" s="55"/>
      <c r="I4" s="56">
        <v>40819</v>
      </c>
    </row>
    <row r="6" spans="1:9" x14ac:dyDescent="0.25">
      <c r="A6" s="57" t="s">
        <v>42</v>
      </c>
      <c r="B6" s="58"/>
      <c r="C6" s="58"/>
      <c r="D6" s="59" t="s">
        <v>97</v>
      </c>
      <c r="E6" s="60"/>
      <c r="F6" s="59" t="s">
        <v>40</v>
      </c>
      <c r="G6" s="60"/>
      <c r="H6" s="59" t="s">
        <v>41</v>
      </c>
      <c r="I6" s="60"/>
    </row>
    <row r="7" spans="1:9" x14ac:dyDescent="0.25">
      <c r="A7" s="61"/>
      <c r="B7" s="61"/>
      <c r="C7" s="61"/>
      <c r="D7" s="62">
        <v>2010</v>
      </c>
      <c r="E7" s="62">
        <v>2011</v>
      </c>
      <c r="F7" s="62">
        <v>2010</v>
      </c>
      <c r="G7" s="62">
        <v>2011</v>
      </c>
      <c r="H7" s="62" t="s">
        <v>0</v>
      </c>
      <c r="I7" s="62" t="s">
        <v>3</v>
      </c>
    </row>
    <row r="8" spans="1:9" x14ac:dyDescent="0.25">
      <c r="A8" s="63" t="s">
        <v>12</v>
      </c>
      <c r="B8" s="63" t="s">
        <v>13</v>
      </c>
      <c r="C8" s="64" t="s">
        <v>14</v>
      </c>
      <c r="D8" s="65">
        <v>13035932</v>
      </c>
      <c r="E8" s="65">
        <v>13070322</v>
      </c>
      <c r="F8" s="65">
        <v>94957217</v>
      </c>
      <c r="G8" s="65">
        <v>99464195</v>
      </c>
      <c r="H8" s="65">
        <v>4506978</v>
      </c>
      <c r="I8" s="66">
        <f>((G8*100/F8)-100)</f>
        <v>4.74632486333293</v>
      </c>
    </row>
    <row r="9" spans="1:9" x14ac:dyDescent="0.25">
      <c r="A9" s="67"/>
      <c r="B9" s="68"/>
      <c r="C9" s="64" t="s">
        <v>15</v>
      </c>
      <c r="D9" s="65">
        <v>6467383</v>
      </c>
      <c r="E9" s="65">
        <v>6741498</v>
      </c>
      <c r="F9" s="65">
        <v>50744914</v>
      </c>
      <c r="G9" s="65">
        <v>51622019</v>
      </c>
      <c r="H9" s="65">
        <v>877105</v>
      </c>
      <c r="I9" s="66">
        <f t="shared" ref="I9:I19" si="0">((G9*100/F9)-100)</f>
        <v>1.7284589348205373</v>
      </c>
    </row>
    <row r="10" spans="1:9" x14ac:dyDescent="0.25">
      <c r="A10" s="67"/>
      <c r="B10" s="63" t="s">
        <v>16</v>
      </c>
      <c r="C10" s="64" t="s">
        <v>17</v>
      </c>
      <c r="D10" s="65">
        <v>4013852</v>
      </c>
      <c r="E10" s="65">
        <v>4391479</v>
      </c>
      <c r="F10" s="65">
        <v>35255951</v>
      </c>
      <c r="G10" s="65">
        <v>37410175</v>
      </c>
      <c r="H10" s="65">
        <v>2154224</v>
      </c>
      <c r="I10" s="66">
        <f t="shared" si="0"/>
        <v>6.1102422113078205</v>
      </c>
    </row>
    <row r="11" spans="1:9" x14ac:dyDescent="0.25">
      <c r="A11" s="67"/>
      <c r="B11" s="67"/>
      <c r="C11" s="64" t="s">
        <v>18</v>
      </c>
      <c r="D11" s="65">
        <v>11711552</v>
      </c>
      <c r="E11" s="65">
        <v>13856036</v>
      </c>
      <c r="F11" s="65">
        <v>91316267</v>
      </c>
      <c r="G11" s="65">
        <v>98484786</v>
      </c>
      <c r="H11" s="65">
        <v>7168519</v>
      </c>
      <c r="I11" s="66">
        <f t="shared" si="0"/>
        <v>7.8502103026178247</v>
      </c>
    </row>
    <row r="12" spans="1:9" x14ac:dyDescent="0.25">
      <c r="A12" s="68"/>
      <c r="B12" s="68"/>
      <c r="C12" s="64" t="s">
        <v>2</v>
      </c>
      <c r="D12" s="65">
        <v>15725404</v>
      </c>
      <c r="E12" s="65">
        <v>18247515</v>
      </c>
      <c r="F12" s="65">
        <v>126572218</v>
      </c>
      <c r="G12" s="65">
        <v>135894961</v>
      </c>
      <c r="H12" s="65">
        <v>9322743</v>
      </c>
      <c r="I12" s="66">
        <f t="shared" si="0"/>
        <v>7.3655523678979904</v>
      </c>
    </row>
    <row r="13" spans="1:9" x14ac:dyDescent="0.25">
      <c r="A13" s="69"/>
      <c r="B13" s="69"/>
      <c r="C13" s="70" t="s">
        <v>2</v>
      </c>
      <c r="D13" s="71">
        <v>35228719</v>
      </c>
      <c r="E13" s="71">
        <v>38059335</v>
      </c>
      <c r="F13" s="71">
        <v>272274349</v>
      </c>
      <c r="G13" s="71">
        <v>286981175</v>
      </c>
      <c r="H13" s="71">
        <v>14706826</v>
      </c>
      <c r="I13" s="72">
        <f t="shared" si="0"/>
        <v>5.4014732030449153</v>
      </c>
    </row>
    <row r="14" spans="1:9" x14ac:dyDescent="0.25">
      <c r="A14" s="63" t="s">
        <v>4</v>
      </c>
      <c r="B14" s="73" t="s">
        <v>5</v>
      </c>
      <c r="C14" s="64" t="s">
        <v>6</v>
      </c>
      <c r="D14" s="65">
        <v>23693</v>
      </c>
      <c r="E14" s="65">
        <v>23770</v>
      </c>
      <c r="F14" s="65">
        <v>157025</v>
      </c>
      <c r="G14" s="65">
        <v>153952</v>
      </c>
      <c r="H14" s="65">
        <v>-3073</v>
      </c>
      <c r="I14" s="66">
        <f t="shared" si="0"/>
        <v>-1.9570132144562962</v>
      </c>
    </row>
    <row r="15" spans="1:9" x14ac:dyDescent="0.25">
      <c r="A15" s="67"/>
      <c r="B15" s="63" t="s">
        <v>7</v>
      </c>
      <c r="C15" s="64" t="s">
        <v>8</v>
      </c>
      <c r="D15" s="65">
        <v>613105</v>
      </c>
      <c r="E15" s="65">
        <v>521425</v>
      </c>
      <c r="F15" s="65">
        <v>4589821</v>
      </c>
      <c r="G15" s="65">
        <v>5107973</v>
      </c>
      <c r="H15" s="65">
        <v>518152</v>
      </c>
      <c r="I15" s="66">
        <f t="shared" si="0"/>
        <v>11.28915484939391</v>
      </c>
    </row>
    <row r="16" spans="1:9" x14ac:dyDescent="0.25">
      <c r="A16" s="67"/>
      <c r="B16" s="68"/>
      <c r="C16" s="64" t="s">
        <v>9</v>
      </c>
      <c r="D16" s="65">
        <v>247184</v>
      </c>
      <c r="E16" s="65">
        <v>361418</v>
      </c>
      <c r="F16" s="65">
        <v>1714407</v>
      </c>
      <c r="G16" s="65">
        <v>1904656</v>
      </c>
      <c r="H16" s="65">
        <v>190249</v>
      </c>
      <c r="I16" s="66">
        <f t="shared" si="0"/>
        <v>11.097073215403341</v>
      </c>
    </row>
    <row r="17" spans="1:9" x14ac:dyDescent="0.25">
      <c r="A17" s="68"/>
      <c r="B17" s="73" t="s">
        <v>10</v>
      </c>
      <c r="C17" s="64" t="s">
        <v>11</v>
      </c>
      <c r="D17" s="65">
        <v>216546</v>
      </c>
      <c r="E17" s="65">
        <v>36907</v>
      </c>
      <c r="F17" s="65">
        <v>2231942</v>
      </c>
      <c r="G17" s="65">
        <v>1746895</v>
      </c>
      <c r="H17" s="65">
        <v>-485047</v>
      </c>
      <c r="I17" s="66">
        <f t="shared" si="0"/>
        <v>-21.732061137789429</v>
      </c>
    </row>
    <row r="18" spans="1:9" x14ac:dyDescent="0.25">
      <c r="A18" s="74"/>
      <c r="B18" s="74"/>
      <c r="C18" s="70" t="s">
        <v>2</v>
      </c>
      <c r="D18" s="71">
        <v>1100528</v>
      </c>
      <c r="E18" s="71">
        <v>943520</v>
      </c>
      <c r="F18" s="71">
        <v>8693195</v>
      </c>
      <c r="G18" s="71">
        <v>8913476</v>
      </c>
      <c r="H18" s="71">
        <v>220281</v>
      </c>
      <c r="I18" s="72">
        <f t="shared" si="0"/>
        <v>2.5339475302233581</v>
      </c>
    </row>
    <row r="19" spans="1:9" x14ac:dyDescent="0.25">
      <c r="A19" s="75"/>
      <c r="B19" s="75"/>
      <c r="C19" s="76" t="s">
        <v>1</v>
      </c>
      <c r="D19" s="77">
        <f>+D13+D18</f>
        <v>36329247</v>
      </c>
      <c r="E19" s="77">
        <f t="shared" ref="E19:G19" si="1">+E13+E18</f>
        <v>39002855</v>
      </c>
      <c r="F19" s="77">
        <f t="shared" si="1"/>
        <v>280967544</v>
      </c>
      <c r="G19" s="77">
        <f t="shared" si="1"/>
        <v>295894651</v>
      </c>
      <c r="H19" s="77">
        <f t="shared" ref="H19" si="2">G19-F19</f>
        <v>14927107</v>
      </c>
      <c r="I19" s="78">
        <f t="shared" si="0"/>
        <v>5.3127513546546794</v>
      </c>
    </row>
    <row r="20" spans="1:9" x14ac:dyDescent="0.25">
      <c r="A20" s="74"/>
      <c r="B20" s="74"/>
      <c r="I20" s="79"/>
    </row>
    <row r="21" spans="1:9" x14ac:dyDescent="0.25">
      <c r="A21" s="63" t="s">
        <v>19</v>
      </c>
      <c r="B21" s="63" t="s">
        <v>20</v>
      </c>
      <c r="C21" s="64" t="s">
        <v>21</v>
      </c>
      <c r="D21" s="65">
        <v>7793848</v>
      </c>
      <c r="E21" s="65">
        <v>9444655</v>
      </c>
      <c r="F21" s="65">
        <v>61952333</v>
      </c>
      <c r="G21" s="65">
        <v>66013022</v>
      </c>
      <c r="H21" s="65">
        <v>4060689</v>
      </c>
      <c r="I21" s="66">
        <f t="shared" ref="I21:I34" si="3">((G21*100/F21)-100)</f>
        <v>6.5545376636582802</v>
      </c>
    </row>
    <row r="22" spans="1:9" x14ac:dyDescent="0.25">
      <c r="A22" s="67"/>
      <c r="B22" s="68"/>
      <c r="C22" s="64" t="s">
        <v>22</v>
      </c>
      <c r="D22" s="65">
        <v>7303974</v>
      </c>
      <c r="E22" s="65">
        <v>8810660</v>
      </c>
      <c r="F22" s="65">
        <v>56992765</v>
      </c>
      <c r="G22" s="65">
        <v>61099465</v>
      </c>
      <c r="H22" s="65">
        <v>4106700</v>
      </c>
      <c r="I22" s="66">
        <f t="shared" si="3"/>
        <v>7.2056514541801988</v>
      </c>
    </row>
    <row r="23" spans="1:9" x14ac:dyDescent="0.25">
      <c r="A23" s="67"/>
      <c r="B23" s="73" t="s">
        <v>23</v>
      </c>
      <c r="C23" s="64" t="s">
        <v>24</v>
      </c>
      <c r="D23" s="65">
        <v>3088857</v>
      </c>
      <c r="E23" s="65">
        <v>3268578</v>
      </c>
      <c r="F23" s="65">
        <v>27006970</v>
      </c>
      <c r="G23" s="65">
        <v>27425712</v>
      </c>
      <c r="H23" s="65">
        <v>418742</v>
      </c>
      <c r="I23" s="66">
        <f t="shared" si="3"/>
        <v>1.550496038615222</v>
      </c>
    </row>
    <row r="24" spans="1:9" x14ac:dyDescent="0.25">
      <c r="A24" s="67"/>
      <c r="B24" s="63" t="s">
        <v>25</v>
      </c>
      <c r="C24" s="64" t="s">
        <v>26</v>
      </c>
      <c r="D24" s="65">
        <v>1102261.75</v>
      </c>
      <c r="E24" s="65">
        <v>1235219.75</v>
      </c>
      <c r="F24" s="65">
        <v>8308483.0099999998</v>
      </c>
      <c r="G24" s="65">
        <v>8963056.5</v>
      </c>
      <c r="H24" s="65">
        <v>654573.49000000022</v>
      </c>
      <c r="I24" s="66">
        <f t="shared" si="3"/>
        <v>7.8783755014262198</v>
      </c>
    </row>
    <row r="25" spans="1:9" x14ac:dyDescent="0.25">
      <c r="A25" s="67"/>
      <c r="B25" s="67"/>
      <c r="C25" s="64" t="s">
        <v>21</v>
      </c>
      <c r="D25" s="65">
        <v>595549</v>
      </c>
      <c r="E25" s="65">
        <v>677619</v>
      </c>
      <c r="F25" s="65">
        <v>4408823</v>
      </c>
      <c r="G25" s="65">
        <v>4833342.75</v>
      </c>
      <c r="H25" s="65">
        <v>424519.75</v>
      </c>
      <c r="I25" s="66">
        <f t="shared" si="3"/>
        <v>9.628868067509174</v>
      </c>
    </row>
    <row r="26" spans="1:9" x14ac:dyDescent="0.25">
      <c r="A26" s="67"/>
      <c r="B26" s="67"/>
      <c r="C26" s="64" t="s">
        <v>27</v>
      </c>
      <c r="D26" s="65">
        <v>129859</v>
      </c>
      <c r="E26" s="65">
        <v>130641</v>
      </c>
      <c r="F26" s="65">
        <v>1070963.26</v>
      </c>
      <c r="G26" s="65">
        <v>1051762.25</v>
      </c>
      <c r="H26" s="65">
        <v>-19201.010000000009</v>
      </c>
      <c r="I26" s="66">
        <f t="shared" si="3"/>
        <v>-1.7928728946313299</v>
      </c>
    </row>
    <row r="27" spans="1:9" x14ac:dyDescent="0.25">
      <c r="A27" s="67"/>
      <c r="B27" s="67"/>
      <c r="C27" s="64" t="s">
        <v>28</v>
      </c>
      <c r="D27" s="65">
        <v>376853.75</v>
      </c>
      <c r="E27" s="65">
        <v>426820.75</v>
      </c>
      <c r="F27" s="65">
        <v>2828668.75</v>
      </c>
      <c r="G27" s="65">
        <v>3075850.5</v>
      </c>
      <c r="H27" s="65">
        <v>247181.75</v>
      </c>
      <c r="I27" s="66">
        <f t="shared" si="3"/>
        <v>8.7384480773862236</v>
      </c>
    </row>
    <row r="28" spans="1:9" x14ac:dyDescent="0.25">
      <c r="A28" s="67"/>
      <c r="B28" s="68"/>
      <c r="C28" s="64" t="s">
        <v>29</v>
      </c>
      <c r="D28" s="65">
        <v>506712.75</v>
      </c>
      <c r="E28" s="65">
        <v>557600.75</v>
      </c>
      <c r="F28" s="65">
        <v>3899660.01</v>
      </c>
      <c r="G28" s="65">
        <v>4129713.75</v>
      </c>
      <c r="H28" s="65">
        <v>230053.74000000022</v>
      </c>
      <c r="I28" s="66">
        <f t="shared" si="3"/>
        <v>5.8993281314285753</v>
      </c>
    </row>
    <row r="29" spans="1:9" x14ac:dyDescent="0.25">
      <c r="A29" s="67"/>
      <c r="B29" s="63" t="s">
        <v>30</v>
      </c>
      <c r="C29" s="64" t="s">
        <v>31</v>
      </c>
      <c r="D29" s="65">
        <v>3881075</v>
      </c>
      <c r="E29" s="65">
        <v>3267582</v>
      </c>
      <c r="F29" s="65">
        <v>17969366</v>
      </c>
      <c r="G29" s="65">
        <v>17606681</v>
      </c>
      <c r="H29" s="65">
        <v>-362685</v>
      </c>
      <c r="I29" s="66">
        <f t="shared" si="3"/>
        <v>-2.0183516769595542</v>
      </c>
    </row>
    <row r="30" spans="1:9" x14ac:dyDescent="0.25">
      <c r="A30" s="67"/>
      <c r="B30" s="68"/>
      <c r="C30" s="64" t="s">
        <v>32</v>
      </c>
      <c r="D30" s="65">
        <v>796288</v>
      </c>
      <c r="E30" s="65">
        <v>866891</v>
      </c>
      <c r="F30" s="65">
        <v>4257478</v>
      </c>
      <c r="G30" s="65">
        <v>4818294</v>
      </c>
      <c r="H30" s="65">
        <v>560816</v>
      </c>
      <c r="I30" s="66">
        <f t="shared" si="3"/>
        <v>13.17249319902534</v>
      </c>
    </row>
    <row r="31" spans="1:9" x14ac:dyDescent="0.25">
      <c r="A31" s="67"/>
      <c r="B31" s="73" t="s">
        <v>33</v>
      </c>
      <c r="C31" s="64" t="s">
        <v>34</v>
      </c>
      <c r="D31" s="65">
        <v>649082</v>
      </c>
      <c r="E31" s="65">
        <v>527901</v>
      </c>
      <c r="F31" s="65">
        <v>2748620</v>
      </c>
      <c r="G31" s="65">
        <v>2597096</v>
      </c>
      <c r="H31" s="65">
        <v>-151524</v>
      </c>
      <c r="I31" s="66">
        <f t="shared" si="3"/>
        <v>-5.512730024521403</v>
      </c>
    </row>
    <row r="32" spans="1:9" x14ac:dyDescent="0.25">
      <c r="A32" s="67"/>
      <c r="B32" s="63" t="s">
        <v>35</v>
      </c>
      <c r="C32" s="64" t="s">
        <v>36</v>
      </c>
      <c r="D32" s="65">
        <v>11262</v>
      </c>
      <c r="E32" s="65">
        <v>13302</v>
      </c>
      <c r="F32" s="65">
        <v>81311</v>
      </c>
      <c r="G32" s="65">
        <v>88501</v>
      </c>
      <c r="H32" s="65">
        <v>7190</v>
      </c>
      <c r="I32" s="66">
        <f t="shared" si="3"/>
        <v>8.8425920232194954</v>
      </c>
    </row>
    <row r="33" spans="1:9" x14ac:dyDescent="0.25">
      <c r="A33" s="67"/>
      <c r="B33" s="67"/>
      <c r="C33" s="64" t="s">
        <v>37</v>
      </c>
      <c r="D33" s="65">
        <v>160087523</v>
      </c>
      <c r="E33" s="65">
        <v>168120470</v>
      </c>
      <c r="F33" s="65">
        <v>1134818819</v>
      </c>
      <c r="G33" s="65">
        <v>1222367236</v>
      </c>
      <c r="H33" s="65">
        <v>87548417</v>
      </c>
      <c r="I33" s="66">
        <f t="shared" si="3"/>
        <v>7.7147484280484093</v>
      </c>
    </row>
    <row r="34" spans="1:9" x14ac:dyDescent="0.25">
      <c r="A34" s="80"/>
      <c r="B34" s="81"/>
      <c r="C34" s="64" t="s">
        <v>38</v>
      </c>
      <c r="D34" s="65">
        <v>327</v>
      </c>
      <c r="E34" s="65">
        <v>360</v>
      </c>
      <c r="F34" s="65">
        <v>2137</v>
      </c>
      <c r="G34" s="65">
        <v>2279</v>
      </c>
      <c r="H34" s="65">
        <v>142</v>
      </c>
      <c r="I34" s="66">
        <f t="shared" si="3"/>
        <v>6.6448291998128184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972100</v>
      </c>
      <c r="C7" s="37">
        <v>883505</v>
      </c>
      <c r="D7" s="37">
        <v>8070387</v>
      </c>
      <c r="E7" s="37">
        <v>8028777</v>
      </c>
      <c r="F7" s="10">
        <f>((E7*100)/D7)-100</f>
        <v>-0.51558865764430095</v>
      </c>
      <c r="G7" s="1"/>
      <c r="H7" s="1"/>
      <c r="I7" s="1"/>
    </row>
    <row r="8" spans="1:12" x14ac:dyDescent="0.25">
      <c r="A8" s="11" t="s">
        <v>45</v>
      </c>
      <c r="B8" s="38">
        <v>220465</v>
      </c>
      <c r="C8" s="38">
        <v>133015</v>
      </c>
      <c r="D8" s="38">
        <v>1519393</v>
      </c>
      <c r="E8" s="38">
        <v>1481592</v>
      </c>
      <c r="F8" s="13">
        <f t="shared" ref="F8:F35" si="0">((E8*100)/D8)-100</f>
        <v>-2.4879014185270023</v>
      </c>
      <c r="G8" s="1"/>
      <c r="H8" s="1"/>
      <c r="I8" s="1"/>
    </row>
    <row r="9" spans="1:12" x14ac:dyDescent="0.25">
      <c r="A9" s="8" t="s">
        <v>46</v>
      </c>
      <c r="B9" s="37">
        <v>244795</v>
      </c>
      <c r="C9" s="37">
        <v>461301</v>
      </c>
      <c r="D9" s="37">
        <v>2332637</v>
      </c>
      <c r="E9" s="37">
        <v>3050044</v>
      </c>
      <c r="F9" s="10">
        <f t="shared" si="0"/>
        <v>30.755192513880218</v>
      </c>
      <c r="G9" s="1"/>
      <c r="H9" s="1"/>
      <c r="I9" s="1"/>
    </row>
    <row r="10" spans="1:12" x14ac:dyDescent="0.25">
      <c r="A10" s="11" t="s">
        <v>47</v>
      </c>
      <c r="B10" s="38">
        <v>330958</v>
      </c>
      <c r="C10" s="38">
        <v>504179</v>
      </c>
      <c r="D10" s="38">
        <v>3096429</v>
      </c>
      <c r="E10" s="38">
        <v>3621101</v>
      </c>
      <c r="F10" s="13">
        <f t="shared" si="0"/>
        <v>16.944422106885057</v>
      </c>
      <c r="G10" s="1"/>
      <c r="H10" s="1"/>
      <c r="I10" s="1"/>
    </row>
    <row r="11" spans="1:12" x14ac:dyDescent="0.25">
      <c r="A11" s="8" t="s">
        <v>48</v>
      </c>
      <c r="B11" s="37">
        <v>5170707</v>
      </c>
      <c r="C11" s="37">
        <v>6460030</v>
      </c>
      <c r="D11" s="37">
        <v>44815146</v>
      </c>
      <c r="E11" s="37">
        <v>50195044</v>
      </c>
      <c r="F11" s="10">
        <f t="shared" si="0"/>
        <v>12.004642359081018</v>
      </c>
      <c r="G11" s="1"/>
      <c r="H11" s="1"/>
      <c r="I11" s="1"/>
    </row>
    <row r="12" spans="1:12" x14ac:dyDescent="0.25">
      <c r="A12" s="11" t="s">
        <v>49</v>
      </c>
      <c r="B12" s="38">
        <v>237880</v>
      </c>
      <c r="C12" s="38">
        <v>314044</v>
      </c>
      <c r="D12" s="38">
        <v>2702573</v>
      </c>
      <c r="E12" s="38">
        <v>2581943</v>
      </c>
      <c r="F12" s="13">
        <f t="shared" si="0"/>
        <v>-4.4635242045265784</v>
      </c>
      <c r="G12" s="1"/>
      <c r="H12" s="1"/>
      <c r="I12" s="1"/>
    </row>
    <row r="13" spans="1:12" x14ac:dyDescent="0.25">
      <c r="A13" s="8" t="s">
        <v>50</v>
      </c>
      <c r="B13" s="37">
        <v>1169161</v>
      </c>
      <c r="C13" s="37">
        <v>1099884</v>
      </c>
      <c r="D13" s="37">
        <v>8266119</v>
      </c>
      <c r="E13" s="37">
        <v>7948523</v>
      </c>
      <c r="F13" s="10">
        <f t="shared" si="0"/>
        <v>-3.8421416386577505</v>
      </c>
      <c r="G13" s="1"/>
      <c r="H13" s="1"/>
      <c r="I13" s="1"/>
    </row>
    <row r="14" spans="1:12" x14ac:dyDescent="0.25">
      <c r="A14" s="11" t="s">
        <v>51</v>
      </c>
      <c r="B14" s="38">
        <v>3642913</v>
      </c>
      <c r="C14" s="38">
        <v>3600703</v>
      </c>
      <c r="D14" s="38">
        <v>28516781</v>
      </c>
      <c r="E14" s="38">
        <v>29973460</v>
      </c>
      <c r="F14" s="13">
        <f t="shared" si="0"/>
        <v>5.1081466733569982</v>
      </c>
      <c r="G14" s="1"/>
      <c r="H14" s="1"/>
      <c r="I14" s="1"/>
    </row>
    <row r="15" spans="1:12" x14ac:dyDescent="0.25">
      <c r="A15" s="8" t="s">
        <v>52</v>
      </c>
      <c r="B15" s="37">
        <v>2964018</v>
      </c>
      <c r="C15" s="37">
        <v>2529572</v>
      </c>
      <c r="D15" s="37">
        <v>22126720</v>
      </c>
      <c r="E15" s="37">
        <v>22294351</v>
      </c>
      <c r="F15" s="10">
        <f t="shared" si="0"/>
        <v>0.757595341740668</v>
      </c>
      <c r="G15" s="1"/>
      <c r="H15" s="1"/>
      <c r="I15" s="1"/>
    </row>
    <row r="16" spans="1:12" x14ac:dyDescent="0.25">
      <c r="A16" s="11" t="s">
        <v>53</v>
      </c>
      <c r="B16" s="38">
        <v>1765881</v>
      </c>
      <c r="C16" s="38">
        <v>1765154</v>
      </c>
      <c r="D16" s="38">
        <v>12733824</v>
      </c>
      <c r="E16" s="38">
        <v>13665529</v>
      </c>
      <c r="F16" s="13">
        <f t="shared" si="0"/>
        <v>7.3167730290602435</v>
      </c>
      <c r="G16" s="1"/>
      <c r="H16" s="1"/>
      <c r="I16" s="1"/>
    </row>
    <row r="17" spans="1:9" x14ac:dyDescent="0.25">
      <c r="A17" s="8" t="s">
        <v>54</v>
      </c>
      <c r="B17" s="37">
        <v>1174046</v>
      </c>
      <c r="C17" s="37">
        <v>1044160</v>
      </c>
      <c r="D17" s="37">
        <v>7997710</v>
      </c>
      <c r="E17" s="37">
        <v>8928060</v>
      </c>
      <c r="F17" s="10">
        <f t="shared" si="0"/>
        <v>11.632704861766683</v>
      </c>
      <c r="G17" s="1"/>
      <c r="H17" s="1"/>
      <c r="I17" s="1"/>
    </row>
    <row r="18" spans="1:9" x14ac:dyDescent="0.25">
      <c r="A18" s="11" t="s">
        <v>55</v>
      </c>
      <c r="B18" s="38">
        <v>174733</v>
      </c>
      <c r="C18" s="38">
        <v>270738</v>
      </c>
      <c r="D18" s="38">
        <v>1762589</v>
      </c>
      <c r="E18" s="38">
        <v>1883657</v>
      </c>
      <c r="F18" s="13">
        <f t="shared" si="0"/>
        <v>6.8687595349795032</v>
      </c>
      <c r="G18" s="1"/>
      <c r="H18" s="1"/>
      <c r="I18" s="1"/>
    </row>
    <row r="19" spans="1:9" x14ac:dyDescent="0.25">
      <c r="A19" s="8" t="s">
        <v>56</v>
      </c>
      <c r="B19" s="37">
        <v>842393</v>
      </c>
      <c r="C19" s="37">
        <v>980190</v>
      </c>
      <c r="D19" s="37">
        <v>7532647</v>
      </c>
      <c r="E19" s="37">
        <v>7526651</v>
      </c>
      <c r="F19" s="10">
        <f t="shared" si="0"/>
        <v>-7.9600172422786386E-2</v>
      </c>
      <c r="G19" s="1"/>
      <c r="H19" s="1"/>
      <c r="I19" s="1"/>
    </row>
    <row r="20" spans="1:9" x14ac:dyDescent="0.25">
      <c r="A20" s="11" t="s">
        <v>57</v>
      </c>
      <c r="B20" s="38">
        <v>1310907</v>
      </c>
      <c r="C20" s="38">
        <v>1101199</v>
      </c>
      <c r="D20" s="38">
        <v>10298986</v>
      </c>
      <c r="E20" s="38">
        <v>9908234</v>
      </c>
      <c r="F20" s="13">
        <f t="shared" si="0"/>
        <v>-3.7940822523693072</v>
      </c>
      <c r="G20" s="1"/>
      <c r="H20" s="1"/>
      <c r="I20" s="1"/>
    </row>
    <row r="21" spans="1:9" x14ac:dyDescent="0.25">
      <c r="A21" s="8" t="s">
        <v>58</v>
      </c>
      <c r="B21" s="37">
        <v>1831782</v>
      </c>
      <c r="C21" s="37">
        <v>2709978</v>
      </c>
      <c r="D21" s="37">
        <v>13538374</v>
      </c>
      <c r="E21" s="37">
        <v>16127707</v>
      </c>
      <c r="F21" s="10">
        <f t="shared" si="0"/>
        <v>19.125878779829833</v>
      </c>
      <c r="G21" s="1"/>
      <c r="H21" s="1"/>
      <c r="I21" s="1"/>
    </row>
    <row r="22" spans="1:9" x14ac:dyDescent="0.25">
      <c r="A22" s="11" t="s">
        <v>59</v>
      </c>
      <c r="B22" s="38">
        <v>2153923</v>
      </c>
      <c r="C22" s="38">
        <v>2291093</v>
      </c>
      <c r="D22" s="38">
        <v>14960123</v>
      </c>
      <c r="E22" s="38">
        <v>16274030</v>
      </c>
      <c r="F22" s="13">
        <f t="shared" si="0"/>
        <v>8.7827285912020869</v>
      </c>
      <c r="G22" s="1"/>
      <c r="H22" s="1"/>
      <c r="I22" s="1"/>
    </row>
    <row r="23" spans="1:9" x14ac:dyDescent="0.25">
      <c r="A23" s="8" t="s">
        <v>60</v>
      </c>
      <c r="B23" s="37">
        <v>261778</v>
      </c>
      <c r="C23" s="37">
        <v>597485</v>
      </c>
      <c r="D23" s="37">
        <v>1660602</v>
      </c>
      <c r="E23" s="37">
        <v>2329510</v>
      </c>
      <c r="F23" s="10">
        <f t="shared" si="0"/>
        <v>40.281054701849087</v>
      </c>
      <c r="G23" s="1"/>
      <c r="H23" s="1"/>
      <c r="I23" s="1"/>
    </row>
    <row r="24" spans="1:9" x14ac:dyDescent="0.25">
      <c r="A24" s="11" t="s">
        <v>61</v>
      </c>
      <c r="B24" s="38">
        <v>157145</v>
      </c>
      <c r="C24" s="38">
        <v>141213</v>
      </c>
      <c r="D24" s="38">
        <v>1283378</v>
      </c>
      <c r="E24" s="38">
        <v>1238076</v>
      </c>
      <c r="F24" s="13">
        <f t="shared" si="0"/>
        <v>-3.5299031150604065</v>
      </c>
      <c r="G24" s="1"/>
      <c r="H24" s="1"/>
      <c r="I24" s="1"/>
    </row>
    <row r="25" spans="1:9" x14ac:dyDescent="0.25">
      <c r="A25" s="8" t="s">
        <v>62</v>
      </c>
      <c r="B25" s="37">
        <v>73208</v>
      </c>
      <c r="C25" s="37">
        <v>77394</v>
      </c>
      <c r="D25" s="37">
        <v>568514</v>
      </c>
      <c r="E25" s="37">
        <v>566287</v>
      </c>
      <c r="F25" s="10">
        <f t="shared" si="0"/>
        <v>-0.3917229830751694</v>
      </c>
      <c r="G25" s="1"/>
      <c r="H25" s="1"/>
      <c r="I25" s="1"/>
    </row>
    <row r="26" spans="1:9" x14ac:dyDescent="0.25">
      <c r="A26" s="11" t="s">
        <v>63</v>
      </c>
      <c r="B26" s="38">
        <v>135763</v>
      </c>
      <c r="C26" s="38">
        <v>192528</v>
      </c>
      <c r="D26" s="38">
        <v>1286468</v>
      </c>
      <c r="E26" s="38">
        <v>1410537</v>
      </c>
      <c r="F26" s="13">
        <f t="shared" si="0"/>
        <v>9.6441574916748749</v>
      </c>
      <c r="G26" s="1"/>
      <c r="H26" s="1"/>
      <c r="I26" s="1"/>
    </row>
    <row r="27" spans="1:9" x14ac:dyDescent="0.25">
      <c r="A27" s="8" t="s">
        <v>64</v>
      </c>
      <c r="B27" s="37">
        <v>221547</v>
      </c>
      <c r="C27" s="37">
        <v>221591</v>
      </c>
      <c r="D27" s="37">
        <v>2455794</v>
      </c>
      <c r="E27" s="37">
        <v>2277204</v>
      </c>
      <c r="F27" s="10">
        <f t="shared" si="0"/>
        <v>-7.2721897683600503</v>
      </c>
      <c r="G27" s="1"/>
      <c r="H27" s="1"/>
      <c r="I27" s="1"/>
    </row>
    <row r="28" spans="1:9" x14ac:dyDescent="0.25">
      <c r="A28" s="11" t="s">
        <v>65</v>
      </c>
      <c r="B28" s="38">
        <v>1463812</v>
      </c>
      <c r="C28" s="38">
        <v>1139360</v>
      </c>
      <c r="D28" s="38">
        <v>10615800</v>
      </c>
      <c r="E28" s="38">
        <v>9434749</v>
      </c>
      <c r="F28" s="13">
        <f t="shared" si="0"/>
        <v>-11.12540741159404</v>
      </c>
      <c r="G28" s="1"/>
      <c r="H28" s="1"/>
      <c r="I28" s="1"/>
    </row>
    <row r="29" spans="1:9" x14ac:dyDescent="0.25">
      <c r="A29" s="8" t="s">
        <v>66</v>
      </c>
      <c r="B29" s="37">
        <v>383940</v>
      </c>
      <c r="C29" s="37">
        <v>444593</v>
      </c>
      <c r="D29" s="37">
        <v>3260613</v>
      </c>
      <c r="E29" s="37">
        <v>3524410</v>
      </c>
      <c r="F29" s="10">
        <f t="shared" si="0"/>
        <v>8.0904112202214691</v>
      </c>
      <c r="G29" s="1"/>
      <c r="H29" s="1"/>
      <c r="I29" s="1"/>
    </row>
    <row r="30" spans="1:9" x14ac:dyDescent="0.25">
      <c r="A30" s="11" t="s">
        <v>67</v>
      </c>
      <c r="B30" s="38">
        <v>333429</v>
      </c>
      <c r="C30" s="38">
        <v>309125</v>
      </c>
      <c r="D30" s="38">
        <v>2749613</v>
      </c>
      <c r="E30" s="38">
        <v>3029073</v>
      </c>
      <c r="F30" s="13">
        <f t="shared" si="0"/>
        <v>10.16361211559591</v>
      </c>
      <c r="G30" s="1"/>
      <c r="H30" s="1"/>
      <c r="I30" s="1"/>
    </row>
    <row r="31" spans="1:9" x14ac:dyDescent="0.25">
      <c r="A31" s="8" t="s">
        <v>68</v>
      </c>
      <c r="B31" s="37">
        <v>3048405</v>
      </c>
      <c r="C31" s="37">
        <v>3273237</v>
      </c>
      <c r="D31" s="37">
        <v>21906953</v>
      </c>
      <c r="E31" s="37">
        <v>21133195</v>
      </c>
      <c r="F31" s="10">
        <f t="shared" si="0"/>
        <v>-3.532020176425263</v>
      </c>
      <c r="G31" s="1"/>
      <c r="H31" s="1"/>
      <c r="I31" s="1"/>
    </row>
    <row r="32" spans="1:9" x14ac:dyDescent="0.25">
      <c r="A32" s="11" t="s">
        <v>69</v>
      </c>
      <c r="B32" s="38">
        <v>5663015</v>
      </c>
      <c r="C32" s="38">
        <v>6102828</v>
      </c>
      <c r="D32" s="38">
        <v>41604396</v>
      </c>
      <c r="E32" s="38">
        <v>44076285</v>
      </c>
      <c r="F32" s="13">
        <f t="shared" si="0"/>
        <v>5.9414130179897313</v>
      </c>
      <c r="G32" s="1"/>
      <c r="H32" s="1"/>
      <c r="I32" s="1"/>
    </row>
    <row r="33" spans="1:9" x14ac:dyDescent="0.25">
      <c r="A33" s="8" t="s">
        <v>70</v>
      </c>
      <c r="B33" s="37">
        <v>304604</v>
      </c>
      <c r="C33" s="37">
        <v>306053</v>
      </c>
      <c r="D33" s="37">
        <v>2825136</v>
      </c>
      <c r="E33" s="37">
        <v>2892816</v>
      </c>
      <c r="F33" s="10">
        <f t="shared" si="0"/>
        <v>2.3956368826137862</v>
      </c>
      <c r="G33" s="1"/>
      <c r="H33" s="1"/>
      <c r="I33" s="1"/>
    </row>
    <row r="34" spans="1:9" x14ac:dyDescent="0.25">
      <c r="A34" s="11" t="s">
        <v>71</v>
      </c>
      <c r="B34" s="38">
        <v>75939</v>
      </c>
      <c r="C34" s="38">
        <v>48703</v>
      </c>
      <c r="D34" s="38">
        <v>479839</v>
      </c>
      <c r="E34" s="38">
        <v>493806</v>
      </c>
      <c r="F34" s="13">
        <f t="shared" si="0"/>
        <v>2.9107679867622238</v>
      </c>
      <c r="G34" s="1"/>
      <c r="H34" s="1"/>
      <c r="I34" s="1"/>
    </row>
    <row r="35" spans="1:9" x14ac:dyDescent="0.25">
      <c r="A35" s="14" t="s">
        <v>72</v>
      </c>
      <c r="B35" s="15">
        <f>SUM(B7:B34)</f>
        <v>36329247</v>
      </c>
      <c r="C35" s="15">
        <f t="shared" ref="C35:E35" si="1">SUM(C7:C34)</f>
        <v>39002855</v>
      </c>
      <c r="D35" s="15">
        <f t="shared" si="1"/>
        <v>280967544</v>
      </c>
      <c r="E35" s="15">
        <f t="shared" si="1"/>
        <v>295894651</v>
      </c>
      <c r="F35" s="16">
        <f t="shared" si="0"/>
        <v>5.3127513546546794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8028777</v>
      </c>
      <c r="C38" s="41">
        <f>D7</f>
        <v>8070387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50195044</v>
      </c>
      <c r="G38" s="42">
        <f>LOOKUP(E38,$A$38:$A$65,$C$38:$C$65)</f>
        <v>44815146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1481592</v>
      </c>
      <c r="C39" s="41">
        <f t="shared" ref="C39:C65" si="5">D8</f>
        <v>1519393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44076285</v>
      </c>
      <c r="G39" s="42">
        <f t="shared" ref="G39:G65" si="8">LOOKUP(E39,$A$38:$A$65,$C$38:$C$65)</f>
        <v>41604396</v>
      </c>
    </row>
    <row r="40" spans="1:9" x14ac:dyDescent="0.25">
      <c r="A40" s="42" t="str">
        <f t="shared" si="3"/>
        <v>ALMERIA</v>
      </c>
      <c r="B40" s="41">
        <f t="shared" si="4"/>
        <v>3050044</v>
      </c>
      <c r="C40" s="41">
        <f t="shared" si="5"/>
        <v>2332637</v>
      </c>
      <c r="D40" s="41">
        <f t="shared" si="6"/>
        <v>17</v>
      </c>
      <c r="E40" s="42" t="str">
        <f t="shared" si="2"/>
        <v>BARCELONA</v>
      </c>
      <c r="F40" s="42">
        <f t="shared" si="7"/>
        <v>29973460</v>
      </c>
      <c r="G40" s="42">
        <f t="shared" si="8"/>
        <v>28516781</v>
      </c>
    </row>
    <row r="41" spans="1:9" x14ac:dyDescent="0.25">
      <c r="A41" s="42" t="str">
        <f t="shared" si="3"/>
        <v>AVILES</v>
      </c>
      <c r="B41" s="41">
        <f t="shared" si="4"/>
        <v>3621101</v>
      </c>
      <c r="C41" s="41">
        <f t="shared" si="5"/>
        <v>3096429</v>
      </c>
      <c r="D41" s="41">
        <f t="shared" si="6"/>
        <v>15</v>
      </c>
      <c r="E41" s="42" t="str">
        <f t="shared" si="2"/>
        <v>BILBAO</v>
      </c>
      <c r="F41" s="42">
        <f t="shared" si="7"/>
        <v>22294351</v>
      </c>
      <c r="G41" s="42">
        <f t="shared" si="8"/>
        <v>22126720</v>
      </c>
    </row>
    <row r="42" spans="1:9" x14ac:dyDescent="0.25">
      <c r="A42" s="42" t="str">
        <f t="shared" si="3"/>
        <v>BAHIA DE ALGECIRAS</v>
      </c>
      <c r="B42" s="41">
        <f t="shared" si="4"/>
        <v>50195044</v>
      </c>
      <c r="C42" s="41">
        <f t="shared" si="5"/>
        <v>44815146</v>
      </c>
      <c r="D42" s="41">
        <f t="shared" si="6"/>
        <v>1</v>
      </c>
      <c r="E42" s="42" t="str">
        <f t="shared" si="2"/>
        <v>TARRAGONA</v>
      </c>
      <c r="F42" s="42">
        <f t="shared" si="7"/>
        <v>21133195</v>
      </c>
      <c r="G42" s="42">
        <f t="shared" si="8"/>
        <v>21906953</v>
      </c>
    </row>
    <row r="43" spans="1:9" x14ac:dyDescent="0.25">
      <c r="A43" s="42" t="str">
        <f t="shared" si="3"/>
        <v>BAHIA DE CADIZ</v>
      </c>
      <c r="B43" s="41">
        <f t="shared" si="4"/>
        <v>2581943</v>
      </c>
      <c r="C43" s="41">
        <f t="shared" si="5"/>
        <v>2702573</v>
      </c>
      <c r="D43" s="41">
        <f t="shared" si="6"/>
        <v>20</v>
      </c>
      <c r="E43" s="42" t="str">
        <f t="shared" si="2"/>
        <v>LAS PALMAS</v>
      </c>
      <c r="F43" s="42">
        <f t="shared" si="7"/>
        <v>16274030</v>
      </c>
      <c r="G43" s="42">
        <f t="shared" si="8"/>
        <v>14960123</v>
      </c>
    </row>
    <row r="44" spans="1:9" x14ac:dyDescent="0.25">
      <c r="A44" s="42" t="str">
        <f t="shared" si="3"/>
        <v>BALEARES</v>
      </c>
      <c r="B44" s="41">
        <f t="shared" si="4"/>
        <v>7948523</v>
      </c>
      <c r="C44" s="41">
        <f t="shared" si="5"/>
        <v>8266119</v>
      </c>
      <c r="D44" s="41">
        <f t="shared" si="6"/>
        <v>13</v>
      </c>
      <c r="E44" s="42" t="str">
        <f t="shared" si="2"/>
        <v>HUELVA</v>
      </c>
      <c r="F44" s="42">
        <f t="shared" si="7"/>
        <v>16127707</v>
      </c>
      <c r="G44" s="42">
        <f t="shared" si="8"/>
        <v>13538374</v>
      </c>
    </row>
    <row r="45" spans="1:9" x14ac:dyDescent="0.25">
      <c r="A45" s="42" t="str">
        <f t="shared" si="3"/>
        <v>BARCELONA</v>
      </c>
      <c r="B45" s="41">
        <f t="shared" si="4"/>
        <v>29973460</v>
      </c>
      <c r="C45" s="41">
        <f t="shared" si="5"/>
        <v>28516781</v>
      </c>
      <c r="D45" s="41">
        <f t="shared" si="6"/>
        <v>3</v>
      </c>
      <c r="E45" s="42" t="str">
        <f t="shared" si="2"/>
        <v>CARTAGENA</v>
      </c>
      <c r="F45" s="42">
        <f t="shared" si="7"/>
        <v>13665529</v>
      </c>
      <c r="G45" s="42">
        <f t="shared" si="8"/>
        <v>12733824</v>
      </c>
    </row>
    <row r="46" spans="1:9" x14ac:dyDescent="0.25">
      <c r="A46" s="42" t="str">
        <f t="shared" si="3"/>
        <v>BILBAO</v>
      </c>
      <c r="B46" s="41">
        <f t="shared" si="4"/>
        <v>22294351</v>
      </c>
      <c r="C46" s="41">
        <f t="shared" si="5"/>
        <v>22126720</v>
      </c>
      <c r="D46" s="41">
        <f t="shared" si="6"/>
        <v>4</v>
      </c>
      <c r="E46" s="42" t="str">
        <f t="shared" si="2"/>
        <v>GIJON</v>
      </c>
      <c r="F46" s="42">
        <f t="shared" si="7"/>
        <v>9908234</v>
      </c>
      <c r="G46" s="42">
        <f t="shared" si="8"/>
        <v>10298986</v>
      </c>
    </row>
    <row r="47" spans="1:9" x14ac:dyDescent="0.25">
      <c r="A47" s="42" t="str">
        <f t="shared" si="3"/>
        <v>CARTAGENA</v>
      </c>
      <c r="B47" s="41">
        <f t="shared" si="4"/>
        <v>13665529</v>
      </c>
      <c r="C47" s="41">
        <f t="shared" si="5"/>
        <v>12733824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9434749</v>
      </c>
      <c r="G47" s="42">
        <f t="shared" si="8"/>
        <v>10615800</v>
      </c>
    </row>
    <row r="48" spans="1:9" x14ac:dyDescent="0.25">
      <c r="A48" s="42" t="str">
        <f t="shared" si="3"/>
        <v>CASTELLON</v>
      </c>
      <c r="B48" s="41">
        <f t="shared" si="4"/>
        <v>8928060</v>
      </c>
      <c r="C48" s="41">
        <f t="shared" si="5"/>
        <v>7997710</v>
      </c>
      <c r="D48" s="41">
        <f t="shared" si="6"/>
        <v>11</v>
      </c>
      <c r="E48" s="42" t="str">
        <f t="shared" si="2"/>
        <v>CASTELLON</v>
      </c>
      <c r="F48" s="42">
        <f t="shared" si="7"/>
        <v>8928060</v>
      </c>
      <c r="G48" s="42">
        <f t="shared" si="8"/>
        <v>7997710</v>
      </c>
    </row>
    <row r="49" spans="1:7" x14ac:dyDescent="0.25">
      <c r="A49" s="42" t="str">
        <f t="shared" si="3"/>
        <v>CEUTA</v>
      </c>
      <c r="B49" s="41">
        <f t="shared" si="4"/>
        <v>1883657</v>
      </c>
      <c r="C49" s="41">
        <f t="shared" si="5"/>
        <v>1762589</v>
      </c>
      <c r="D49" s="41">
        <f t="shared" si="6"/>
        <v>23</v>
      </c>
      <c r="E49" s="42" t="str">
        <f t="shared" si="2"/>
        <v>A CORUÑA</v>
      </c>
      <c r="F49" s="42">
        <f t="shared" si="7"/>
        <v>8028777</v>
      </c>
      <c r="G49" s="42">
        <f t="shared" si="8"/>
        <v>8070387</v>
      </c>
    </row>
    <row r="50" spans="1:7" x14ac:dyDescent="0.25">
      <c r="A50" s="42" t="str">
        <f t="shared" si="3"/>
        <v>FERROL-SAN CIBRAO</v>
      </c>
      <c r="B50" s="41">
        <f t="shared" si="4"/>
        <v>7526651</v>
      </c>
      <c r="C50" s="41">
        <f t="shared" si="5"/>
        <v>7532647</v>
      </c>
      <c r="D50" s="41">
        <f t="shared" si="6"/>
        <v>14</v>
      </c>
      <c r="E50" s="42" t="str">
        <f t="shared" si="2"/>
        <v>BALEARES</v>
      </c>
      <c r="F50" s="42">
        <f t="shared" si="7"/>
        <v>7948523</v>
      </c>
      <c r="G50" s="42">
        <f t="shared" si="8"/>
        <v>8266119</v>
      </c>
    </row>
    <row r="51" spans="1:7" x14ac:dyDescent="0.25">
      <c r="A51" s="42" t="str">
        <f t="shared" si="3"/>
        <v>GIJON</v>
      </c>
      <c r="B51" s="41">
        <f t="shared" si="4"/>
        <v>9908234</v>
      </c>
      <c r="C51" s="41">
        <f t="shared" si="5"/>
        <v>10298986</v>
      </c>
      <c r="D51" s="41">
        <f t="shared" si="6"/>
        <v>9</v>
      </c>
      <c r="E51" s="42" t="str">
        <f t="shared" si="2"/>
        <v>FERROL-SAN CIBRAO</v>
      </c>
      <c r="F51" s="42">
        <f t="shared" si="7"/>
        <v>7526651</v>
      </c>
      <c r="G51" s="42">
        <f t="shared" si="8"/>
        <v>7532647</v>
      </c>
    </row>
    <row r="52" spans="1:7" x14ac:dyDescent="0.25">
      <c r="A52" s="42" t="str">
        <f t="shared" si="3"/>
        <v>HUELVA</v>
      </c>
      <c r="B52" s="41">
        <f t="shared" si="4"/>
        <v>16127707</v>
      </c>
      <c r="C52" s="41">
        <f t="shared" si="5"/>
        <v>13538374</v>
      </c>
      <c r="D52" s="41">
        <f t="shared" si="6"/>
        <v>7</v>
      </c>
      <c r="E52" s="42" t="str">
        <f t="shared" si="2"/>
        <v>AVILES</v>
      </c>
      <c r="F52" s="42">
        <f t="shared" si="7"/>
        <v>3621101</v>
      </c>
      <c r="G52" s="42">
        <f t="shared" si="8"/>
        <v>3096429</v>
      </c>
    </row>
    <row r="53" spans="1:7" x14ac:dyDescent="0.25">
      <c r="A53" s="42" t="str">
        <f t="shared" si="3"/>
        <v>LAS PALMAS</v>
      </c>
      <c r="B53" s="41">
        <f t="shared" si="4"/>
        <v>16274030</v>
      </c>
      <c r="C53" s="41">
        <f t="shared" si="5"/>
        <v>14960123</v>
      </c>
      <c r="D53" s="41">
        <f t="shared" si="6"/>
        <v>6</v>
      </c>
      <c r="E53" s="42" t="str">
        <f t="shared" si="2"/>
        <v>SANTANDER</v>
      </c>
      <c r="F53" s="42">
        <f t="shared" si="7"/>
        <v>3524410</v>
      </c>
      <c r="G53" s="42">
        <f t="shared" si="8"/>
        <v>3260613</v>
      </c>
    </row>
    <row r="54" spans="1:7" x14ac:dyDescent="0.25">
      <c r="A54" s="42" t="str">
        <f t="shared" si="3"/>
        <v>MALAGA</v>
      </c>
      <c r="B54" s="41">
        <f t="shared" si="4"/>
        <v>2329510</v>
      </c>
      <c r="C54" s="41">
        <f t="shared" si="5"/>
        <v>1660602</v>
      </c>
      <c r="D54" s="41">
        <f t="shared" si="6"/>
        <v>21</v>
      </c>
      <c r="E54" s="42" t="str">
        <f t="shared" si="2"/>
        <v>ALMERIA</v>
      </c>
      <c r="F54" s="42">
        <f t="shared" si="7"/>
        <v>3050044</v>
      </c>
      <c r="G54" s="42">
        <f t="shared" si="8"/>
        <v>2332637</v>
      </c>
    </row>
    <row r="55" spans="1:7" x14ac:dyDescent="0.25">
      <c r="A55" s="42" t="str">
        <f t="shared" si="3"/>
        <v>MARIN Y RIA DE PONTEVEDRA</v>
      </c>
      <c r="B55" s="41">
        <f t="shared" si="4"/>
        <v>1238076</v>
      </c>
      <c r="C55" s="41">
        <f t="shared" si="5"/>
        <v>1283378</v>
      </c>
      <c r="D55" s="41">
        <f t="shared" si="6"/>
        <v>26</v>
      </c>
      <c r="E55" s="42" t="str">
        <f t="shared" si="2"/>
        <v>SEVILLA</v>
      </c>
      <c r="F55" s="42">
        <f t="shared" si="7"/>
        <v>3029073</v>
      </c>
      <c r="G55" s="42">
        <f t="shared" si="8"/>
        <v>2749613</v>
      </c>
    </row>
    <row r="56" spans="1:7" x14ac:dyDescent="0.25">
      <c r="A56" s="42" t="str">
        <f t="shared" si="3"/>
        <v>MELILLA</v>
      </c>
      <c r="B56" s="41">
        <f t="shared" si="4"/>
        <v>566287</v>
      </c>
      <c r="C56" s="41">
        <f t="shared" si="5"/>
        <v>568514</v>
      </c>
      <c r="D56" s="41">
        <f t="shared" si="6"/>
        <v>27</v>
      </c>
      <c r="E56" s="42" t="str">
        <f t="shared" si="2"/>
        <v>VIGO</v>
      </c>
      <c r="F56" s="42">
        <f t="shared" si="7"/>
        <v>2892816</v>
      </c>
      <c r="G56" s="42">
        <f t="shared" si="8"/>
        <v>2825136</v>
      </c>
    </row>
    <row r="57" spans="1:7" x14ac:dyDescent="0.25">
      <c r="A57" s="42" t="str">
        <f t="shared" si="3"/>
        <v>MOTRIL</v>
      </c>
      <c r="B57" s="41">
        <f t="shared" si="4"/>
        <v>1410537</v>
      </c>
      <c r="C57" s="41">
        <f t="shared" si="5"/>
        <v>1286468</v>
      </c>
      <c r="D57" s="41">
        <f t="shared" si="6"/>
        <v>25</v>
      </c>
      <c r="E57" s="42" t="str">
        <f t="shared" si="2"/>
        <v>BAHIA DE CADIZ</v>
      </c>
      <c r="F57" s="42">
        <f t="shared" si="7"/>
        <v>2581943</v>
      </c>
      <c r="G57" s="42">
        <f t="shared" si="8"/>
        <v>2702573</v>
      </c>
    </row>
    <row r="58" spans="1:7" x14ac:dyDescent="0.25">
      <c r="A58" s="42" t="str">
        <f t="shared" si="3"/>
        <v>PASAIA</v>
      </c>
      <c r="B58" s="41">
        <f t="shared" si="4"/>
        <v>2277204</v>
      </c>
      <c r="C58" s="41">
        <f t="shared" si="5"/>
        <v>2455794</v>
      </c>
      <c r="D58" s="41">
        <f t="shared" si="6"/>
        <v>22</v>
      </c>
      <c r="E58" s="42" t="str">
        <f t="shared" si="2"/>
        <v>MALAGA</v>
      </c>
      <c r="F58" s="42">
        <f t="shared" si="7"/>
        <v>2329510</v>
      </c>
      <c r="G58" s="42">
        <f t="shared" si="8"/>
        <v>1660602</v>
      </c>
    </row>
    <row r="59" spans="1:7" x14ac:dyDescent="0.25">
      <c r="A59" s="42" t="str">
        <f t="shared" si="3"/>
        <v>SANTA CRUZ DE TENERIFE</v>
      </c>
      <c r="B59" s="41">
        <f t="shared" si="4"/>
        <v>9434749</v>
      </c>
      <c r="C59" s="41">
        <f t="shared" si="5"/>
        <v>10615800</v>
      </c>
      <c r="D59" s="41">
        <f t="shared" si="6"/>
        <v>10</v>
      </c>
      <c r="E59" s="42" t="str">
        <f t="shared" si="2"/>
        <v>PASAIA</v>
      </c>
      <c r="F59" s="42">
        <f t="shared" si="7"/>
        <v>2277204</v>
      </c>
      <c r="G59" s="42">
        <f t="shared" si="8"/>
        <v>2455794</v>
      </c>
    </row>
    <row r="60" spans="1:7" x14ac:dyDescent="0.25">
      <c r="A60" s="42" t="str">
        <f t="shared" si="3"/>
        <v>SANTANDER</v>
      </c>
      <c r="B60" s="41">
        <f t="shared" si="4"/>
        <v>3524410</v>
      </c>
      <c r="C60" s="41">
        <f t="shared" si="5"/>
        <v>3260613</v>
      </c>
      <c r="D60" s="41">
        <f t="shared" si="6"/>
        <v>16</v>
      </c>
      <c r="E60" s="42" t="str">
        <f t="shared" si="2"/>
        <v>CEUTA</v>
      </c>
      <c r="F60" s="42">
        <f t="shared" si="7"/>
        <v>1883657</v>
      </c>
      <c r="G60" s="42">
        <f t="shared" si="8"/>
        <v>1762589</v>
      </c>
    </row>
    <row r="61" spans="1:7" x14ac:dyDescent="0.25">
      <c r="A61" s="42" t="str">
        <f t="shared" si="3"/>
        <v>SEVILLA</v>
      </c>
      <c r="B61" s="41">
        <f t="shared" si="4"/>
        <v>3029073</v>
      </c>
      <c r="C61" s="41">
        <f t="shared" si="5"/>
        <v>2749613</v>
      </c>
      <c r="D61" s="41">
        <f t="shared" si="6"/>
        <v>18</v>
      </c>
      <c r="E61" s="42" t="str">
        <f t="shared" si="2"/>
        <v>ALICANTE</v>
      </c>
      <c r="F61" s="42">
        <f t="shared" si="7"/>
        <v>1481592</v>
      </c>
      <c r="G61" s="42">
        <f t="shared" si="8"/>
        <v>1519393</v>
      </c>
    </row>
    <row r="62" spans="1:7" x14ac:dyDescent="0.25">
      <c r="A62" s="42" t="str">
        <f t="shared" si="3"/>
        <v>TARRAGONA</v>
      </c>
      <c r="B62" s="41">
        <f t="shared" si="4"/>
        <v>21133195</v>
      </c>
      <c r="C62" s="41">
        <f t="shared" si="5"/>
        <v>21906953</v>
      </c>
      <c r="D62" s="41">
        <f t="shared" si="6"/>
        <v>5</v>
      </c>
      <c r="E62" s="42" t="str">
        <f t="shared" si="2"/>
        <v>MOTRIL</v>
      </c>
      <c r="F62" s="42">
        <f t="shared" si="7"/>
        <v>1410537</v>
      </c>
      <c r="G62" s="42">
        <f t="shared" si="8"/>
        <v>1286468</v>
      </c>
    </row>
    <row r="63" spans="1:7" x14ac:dyDescent="0.25">
      <c r="A63" s="42" t="str">
        <f t="shared" si="3"/>
        <v>VALENCIA</v>
      </c>
      <c r="B63" s="41">
        <f t="shared" si="4"/>
        <v>44076285</v>
      </c>
      <c r="C63" s="41">
        <f t="shared" si="5"/>
        <v>41604396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1238076</v>
      </c>
      <c r="G63" s="42">
        <f t="shared" si="8"/>
        <v>1283378</v>
      </c>
    </row>
    <row r="64" spans="1:7" x14ac:dyDescent="0.25">
      <c r="A64" s="42" t="str">
        <f t="shared" si="3"/>
        <v>VIGO</v>
      </c>
      <c r="B64" s="41">
        <f t="shared" si="4"/>
        <v>2892816</v>
      </c>
      <c r="C64" s="41">
        <f t="shared" si="5"/>
        <v>2825136</v>
      </c>
      <c r="D64" s="41">
        <f t="shared" si="6"/>
        <v>19</v>
      </c>
      <c r="E64" s="42" t="str">
        <f t="shared" si="2"/>
        <v>MELILLA</v>
      </c>
      <c r="F64" s="42">
        <f t="shared" si="7"/>
        <v>566287</v>
      </c>
      <c r="G64" s="42">
        <f t="shared" si="8"/>
        <v>568514</v>
      </c>
    </row>
    <row r="65" spans="1:7" x14ac:dyDescent="0.25">
      <c r="A65" s="42" t="str">
        <f t="shared" si="3"/>
        <v>VILAGARCIA</v>
      </c>
      <c r="B65" s="41">
        <f t="shared" si="4"/>
        <v>493806</v>
      </c>
      <c r="C65" s="41">
        <f t="shared" si="5"/>
        <v>479839</v>
      </c>
      <c r="D65" s="41">
        <f t="shared" si="6"/>
        <v>28</v>
      </c>
      <c r="E65" s="42" t="str">
        <f t="shared" si="2"/>
        <v>VILAGARCIA</v>
      </c>
      <c r="F65" s="42">
        <f t="shared" si="7"/>
        <v>493806</v>
      </c>
      <c r="G65" s="42">
        <f t="shared" si="8"/>
        <v>479839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946651</v>
      </c>
      <c r="C7" s="37">
        <v>859538</v>
      </c>
      <c r="D7" s="37">
        <v>7833209</v>
      </c>
      <c r="E7" s="37">
        <v>7806220</v>
      </c>
      <c r="F7" s="10">
        <f>((E7*100)/D7)-100</f>
        <v>-0.34454589428163729</v>
      </c>
      <c r="G7" s="1"/>
      <c r="H7" s="1"/>
      <c r="I7" s="1"/>
    </row>
    <row r="8" spans="1:12" x14ac:dyDescent="0.25">
      <c r="A8" s="11" t="s">
        <v>45</v>
      </c>
      <c r="B8" s="38">
        <v>219518</v>
      </c>
      <c r="C8" s="38">
        <v>132017</v>
      </c>
      <c r="D8" s="38">
        <v>1510507</v>
      </c>
      <c r="E8" s="38">
        <v>1474650</v>
      </c>
      <c r="F8" s="13">
        <f t="shared" ref="F8:F35" si="0">((E8*100)/D8)-100</f>
        <v>-2.373838717728546</v>
      </c>
      <c r="G8" s="1"/>
      <c r="H8" s="1"/>
      <c r="I8" s="1"/>
    </row>
    <row r="9" spans="1:12" x14ac:dyDescent="0.25">
      <c r="A9" s="8" t="s">
        <v>46</v>
      </c>
      <c r="B9" s="37">
        <v>229975</v>
      </c>
      <c r="C9" s="37">
        <v>451423</v>
      </c>
      <c r="D9" s="37">
        <v>2258057</v>
      </c>
      <c r="E9" s="37">
        <v>2989687</v>
      </c>
      <c r="F9" s="10">
        <f t="shared" si="0"/>
        <v>32.400864991450618</v>
      </c>
      <c r="G9" s="1"/>
      <c r="H9" s="1"/>
      <c r="I9" s="1"/>
    </row>
    <row r="10" spans="1:12" x14ac:dyDescent="0.25">
      <c r="A10" s="11" t="s">
        <v>47</v>
      </c>
      <c r="B10" s="38">
        <v>325960</v>
      </c>
      <c r="C10" s="38">
        <v>498974</v>
      </c>
      <c r="D10" s="38">
        <v>3059998</v>
      </c>
      <c r="E10" s="38">
        <v>3584304</v>
      </c>
      <c r="F10" s="13">
        <f t="shared" si="0"/>
        <v>17.134194205355683</v>
      </c>
      <c r="G10" s="1"/>
      <c r="H10" s="1"/>
      <c r="I10" s="1"/>
    </row>
    <row r="11" spans="1:12" x14ac:dyDescent="0.25">
      <c r="A11" s="8" t="s">
        <v>48</v>
      </c>
      <c r="B11" s="37">
        <v>4775396</v>
      </c>
      <c r="C11" s="37">
        <v>6133657</v>
      </c>
      <c r="D11" s="37">
        <v>41911784</v>
      </c>
      <c r="E11" s="37">
        <v>46481920</v>
      </c>
      <c r="F11" s="10">
        <f t="shared" si="0"/>
        <v>10.90417912060245</v>
      </c>
      <c r="G11" s="1"/>
      <c r="H11" s="1"/>
      <c r="I11" s="1"/>
    </row>
    <row r="12" spans="1:12" x14ac:dyDescent="0.25">
      <c r="A12" s="11" t="s">
        <v>49</v>
      </c>
      <c r="B12" s="38">
        <v>228899</v>
      </c>
      <c r="C12" s="38">
        <v>306013</v>
      </c>
      <c r="D12" s="38">
        <v>2624906</v>
      </c>
      <c r="E12" s="38">
        <v>2500793</v>
      </c>
      <c r="F12" s="13">
        <f t="shared" si="0"/>
        <v>-4.72828360329855</v>
      </c>
      <c r="G12" s="1"/>
      <c r="H12" s="1"/>
      <c r="I12" s="1"/>
    </row>
    <row r="13" spans="1:12" x14ac:dyDescent="0.25">
      <c r="A13" s="8" t="s">
        <v>50</v>
      </c>
      <c r="B13" s="37">
        <v>1144450</v>
      </c>
      <c r="C13" s="37">
        <v>1065800</v>
      </c>
      <c r="D13" s="37">
        <v>8160911</v>
      </c>
      <c r="E13" s="37">
        <v>7773368</v>
      </c>
      <c r="F13" s="10">
        <f t="shared" si="0"/>
        <v>-4.7487713075170177</v>
      </c>
      <c r="G13" s="1"/>
      <c r="H13" s="1"/>
      <c r="I13" s="1"/>
    </row>
    <row r="14" spans="1:12" x14ac:dyDescent="0.25">
      <c r="A14" s="11" t="s">
        <v>51</v>
      </c>
      <c r="B14" s="38">
        <v>3538177</v>
      </c>
      <c r="C14" s="38">
        <v>3600703</v>
      </c>
      <c r="D14" s="38">
        <v>27892799</v>
      </c>
      <c r="E14" s="38">
        <v>29350159</v>
      </c>
      <c r="F14" s="13">
        <f t="shared" si="0"/>
        <v>5.224861083321187</v>
      </c>
      <c r="G14" s="1"/>
      <c r="H14" s="1"/>
      <c r="I14" s="1"/>
    </row>
    <row r="15" spans="1:12" x14ac:dyDescent="0.25">
      <c r="A15" s="8" t="s">
        <v>52</v>
      </c>
      <c r="B15" s="37">
        <v>2931188</v>
      </c>
      <c r="C15" s="37">
        <v>2518867</v>
      </c>
      <c r="D15" s="37">
        <v>21463440</v>
      </c>
      <c r="E15" s="37">
        <v>22079102</v>
      </c>
      <c r="F15" s="10">
        <f t="shared" si="0"/>
        <v>2.8684218373196444</v>
      </c>
      <c r="G15" s="1"/>
      <c r="H15" s="1"/>
      <c r="I15" s="1"/>
    </row>
    <row r="16" spans="1:12" x14ac:dyDescent="0.25">
      <c r="A16" s="11" t="s">
        <v>53</v>
      </c>
      <c r="B16" s="38">
        <v>1761263</v>
      </c>
      <c r="C16" s="38">
        <v>1758692</v>
      </c>
      <c r="D16" s="38">
        <v>12696342</v>
      </c>
      <c r="E16" s="38">
        <v>13622572</v>
      </c>
      <c r="F16" s="13">
        <f t="shared" si="0"/>
        <v>7.2952508683209629</v>
      </c>
      <c r="G16" s="1"/>
      <c r="H16" s="1"/>
      <c r="I16" s="1"/>
    </row>
    <row r="17" spans="1:9" x14ac:dyDescent="0.25">
      <c r="A17" s="8" t="s">
        <v>54</v>
      </c>
      <c r="B17" s="37">
        <v>1170248</v>
      </c>
      <c r="C17" s="37">
        <v>1040373</v>
      </c>
      <c r="D17" s="37">
        <v>7972129</v>
      </c>
      <c r="E17" s="37">
        <v>8901902</v>
      </c>
      <c r="F17" s="10">
        <f t="shared" si="0"/>
        <v>11.662794217203455</v>
      </c>
      <c r="G17" s="1"/>
      <c r="H17" s="1"/>
      <c r="I17" s="1"/>
    </row>
    <row r="18" spans="1:9" x14ac:dyDescent="0.25">
      <c r="A18" s="11" t="s">
        <v>55</v>
      </c>
      <c r="B18" s="38">
        <v>122117</v>
      </c>
      <c r="C18" s="38">
        <v>220902</v>
      </c>
      <c r="D18" s="38">
        <v>1331819</v>
      </c>
      <c r="E18" s="38">
        <v>1397417</v>
      </c>
      <c r="F18" s="13">
        <f t="shared" si="0"/>
        <v>4.9254440731060356</v>
      </c>
      <c r="G18" s="1"/>
      <c r="H18" s="1"/>
      <c r="I18" s="1"/>
    </row>
    <row r="19" spans="1:9" x14ac:dyDescent="0.25">
      <c r="A19" s="8" t="s">
        <v>56</v>
      </c>
      <c r="B19" s="37">
        <v>839725</v>
      </c>
      <c r="C19" s="37">
        <v>979381</v>
      </c>
      <c r="D19" s="37">
        <v>7509402</v>
      </c>
      <c r="E19" s="37">
        <v>7515647</v>
      </c>
      <c r="F19" s="10">
        <f t="shared" si="0"/>
        <v>8.3162414264151607E-2</v>
      </c>
      <c r="G19" s="1"/>
      <c r="H19" s="1"/>
      <c r="I19" s="1"/>
    </row>
    <row r="20" spans="1:9" x14ac:dyDescent="0.25">
      <c r="A20" s="11" t="s">
        <v>57</v>
      </c>
      <c r="B20" s="38">
        <v>1299371</v>
      </c>
      <c r="C20" s="38">
        <v>1096167</v>
      </c>
      <c r="D20" s="38">
        <v>10211265</v>
      </c>
      <c r="E20" s="38">
        <v>9838413</v>
      </c>
      <c r="F20" s="13">
        <f t="shared" si="0"/>
        <v>-3.6513791386277745</v>
      </c>
      <c r="G20" s="1"/>
      <c r="H20" s="1"/>
      <c r="I20" s="1"/>
    </row>
    <row r="21" spans="1:9" x14ac:dyDescent="0.25">
      <c r="A21" s="8" t="s">
        <v>58</v>
      </c>
      <c r="B21" s="37">
        <v>1783717</v>
      </c>
      <c r="C21" s="37">
        <v>2692601</v>
      </c>
      <c r="D21" s="37">
        <v>13104406</v>
      </c>
      <c r="E21" s="37">
        <v>15983045</v>
      </c>
      <c r="F21" s="10">
        <f t="shared" si="0"/>
        <v>21.966955236277016</v>
      </c>
      <c r="G21" s="1"/>
      <c r="H21" s="1"/>
      <c r="I21" s="1"/>
    </row>
    <row r="22" spans="1:9" x14ac:dyDescent="0.25">
      <c r="A22" s="11" t="s">
        <v>59</v>
      </c>
      <c r="B22" s="38">
        <v>1971307</v>
      </c>
      <c r="C22" s="38">
        <v>2169674</v>
      </c>
      <c r="D22" s="38">
        <v>13534391</v>
      </c>
      <c r="E22" s="38">
        <v>14721060</v>
      </c>
      <c r="F22" s="13">
        <f t="shared" si="0"/>
        <v>8.7678049200736154</v>
      </c>
      <c r="G22" s="1"/>
      <c r="H22" s="1"/>
      <c r="I22" s="1"/>
    </row>
    <row r="23" spans="1:9" x14ac:dyDescent="0.25">
      <c r="A23" s="8" t="s">
        <v>60</v>
      </c>
      <c r="B23" s="37">
        <v>252582</v>
      </c>
      <c r="C23" s="37">
        <v>425786</v>
      </c>
      <c r="D23" s="37">
        <v>1612982</v>
      </c>
      <c r="E23" s="37">
        <v>2117354</v>
      </c>
      <c r="F23" s="10">
        <f t="shared" si="0"/>
        <v>31.269536795822887</v>
      </c>
      <c r="G23" s="1"/>
      <c r="H23" s="1"/>
      <c r="I23" s="1"/>
    </row>
    <row r="24" spans="1:9" x14ac:dyDescent="0.25">
      <c r="A24" s="11" t="s">
        <v>61</v>
      </c>
      <c r="B24" s="38">
        <v>154871</v>
      </c>
      <c r="C24" s="38">
        <v>139820</v>
      </c>
      <c r="D24" s="38">
        <v>1256787</v>
      </c>
      <c r="E24" s="38">
        <v>1218435</v>
      </c>
      <c r="F24" s="13">
        <f t="shared" si="0"/>
        <v>-3.051591081066249</v>
      </c>
      <c r="G24" s="1"/>
      <c r="H24" s="1"/>
      <c r="I24" s="1"/>
    </row>
    <row r="25" spans="1:9" x14ac:dyDescent="0.25">
      <c r="A25" s="8" t="s">
        <v>62</v>
      </c>
      <c r="B25" s="37">
        <v>73094</v>
      </c>
      <c r="C25" s="37">
        <v>77262</v>
      </c>
      <c r="D25" s="37">
        <v>559551</v>
      </c>
      <c r="E25" s="37">
        <v>565679</v>
      </c>
      <c r="F25" s="10">
        <f t="shared" si="0"/>
        <v>1.0951638009761382</v>
      </c>
      <c r="G25" s="1"/>
      <c r="H25" s="1"/>
      <c r="I25" s="1"/>
    </row>
    <row r="26" spans="1:9" x14ac:dyDescent="0.25">
      <c r="A26" s="11" t="s">
        <v>63</v>
      </c>
      <c r="B26" s="38">
        <v>134532</v>
      </c>
      <c r="C26" s="38">
        <v>190493</v>
      </c>
      <c r="D26" s="38">
        <v>1278146</v>
      </c>
      <c r="E26" s="38">
        <v>1394676</v>
      </c>
      <c r="F26" s="13">
        <f t="shared" si="0"/>
        <v>9.1171118166469256</v>
      </c>
      <c r="G26" s="1"/>
      <c r="H26" s="1"/>
      <c r="I26" s="1"/>
    </row>
    <row r="27" spans="1:9" x14ac:dyDescent="0.25">
      <c r="A27" s="8" t="s">
        <v>64</v>
      </c>
      <c r="B27" s="37">
        <v>217018</v>
      </c>
      <c r="C27" s="37">
        <v>216486</v>
      </c>
      <c r="D27" s="37">
        <v>2418416</v>
      </c>
      <c r="E27" s="37">
        <v>2238221</v>
      </c>
      <c r="F27" s="10">
        <f t="shared" si="0"/>
        <v>-7.4509513665142748</v>
      </c>
      <c r="G27" s="1"/>
      <c r="H27" s="1"/>
      <c r="I27" s="1"/>
    </row>
    <row r="28" spans="1:9" x14ac:dyDescent="0.25">
      <c r="A28" s="11" t="s">
        <v>65</v>
      </c>
      <c r="B28" s="38">
        <v>1377906</v>
      </c>
      <c r="C28" s="38">
        <v>1069192</v>
      </c>
      <c r="D28" s="38">
        <v>9847065</v>
      </c>
      <c r="E28" s="38">
        <v>8826232</v>
      </c>
      <c r="F28" s="13">
        <f t="shared" si="0"/>
        <v>-10.366875815281006</v>
      </c>
      <c r="G28" s="1"/>
      <c r="H28" s="1"/>
      <c r="I28" s="1"/>
    </row>
    <row r="29" spans="1:9" x14ac:dyDescent="0.25">
      <c r="A29" s="8" t="s">
        <v>66</v>
      </c>
      <c r="B29" s="37">
        <v>379617</v>
      </c>
      <c r="C29" s="37">
        <v>441404</v>
      </c>
      <c r="D29" s="37">
        <v>3213810</v>
      </c>
      <c r="E29" s="37">
        <v>3488667</v>
      </c>
      <c r="F29" s="10">
        <f t="shared" si="0"/>
        <v>8.5523724177844969</v>
      </c>
      <c r="G29" s="1"/>
      <c r="H29" s="1"/>
      <c r="I29" s="1"/>
    </row>
    <row r="30" spans="1:9" x14ac:dyDescent="0.25">
      <c r="A30" s="11" t="s">
        <v>67</v>
      </c>
      <c r="B30" s="38">
        <v>333429</v>
      </c>
      <c r="C30" s="38">
        <v>307236</v>
      </c>
      <c r="D30" s="38">
        <v>2749613</v>
      </c>
      <c r="E30" s="38">
        <v>3017143</v>
      </c>
      <c r="F30" s="13">
        <f t="shared" si="0"/>
        <v>9.7297328751355252</v>
      </c>
      <c r="G30" s="1"/>
      <c r="H30" s="1"/>
      <c r="I30" s="1"/>
    </row>
    <row r="31" spans="1:9" x14ac:dyDescent="0.25">
      <c r="A31" s="8" t="s">
        <v>68</v>
      </c>
      <c r="B31" s="37">
        <v>3033662</v>
      </c>
      <c r="C31" s="37">
        <v>3262888</v>
      </c>
      <c r="D31" s="37">
        <v>21795971</v>
      </c>
      <c r="E31" s="37">
        <v>21049880</v>
      </c>
      <c r="F31" s="10">
        <f t="shared" si="0"/>
        <v>-3.4230684193881586</v>
      </c>
      <c r="G31" s="1"/>
      <c r="H31" s="1"/>
      <c r="I31" s="1"/>
    </row>
    <row r="32" spans="1:9" x14ac:dyDescent="0.25">
      <c r="A32" s="11" t="s">
        <v>69</v>
      </c>
      <c r="B32" s="38">
        <v>5636495</v>
      </c>
      <c r="C32" s="38">
        <v>6081082</v>
      </c>
      <c r="D32" s="38">
        <v>41420134</v>
      </c>
      <c r="E32" s="38">
        <v>43896177</v>
      </c>
      <c r="F32" s="13">
        <f t="shared" si="0"/>
        <v>5.977872983221161</v>
      </c>
      <c r="G32" s="1"/>
      <c r="H32" s="1"/>
      <c r="I32" s="1"/>
    </row>
    <row r="33" spans="1:9" x14ac:dyDescent="0.25">
      <c r="A33" s="8" t="s">
        <v>70</v>
      </c>
      <c r="B33" s="37">
        <v>271696</v>
      </c>
      <c r="C33" s="37">
        <v>274809</v>
      </c>
      <c r="D33" s="37">
        <v>2570347</v>
      </c>
      <c r="E33" s="37">
        <v>2661923</v>
      </c>
      <c r="F33" s="10">
        <f t="shared" si="0"/>
        <v>3.5627874368713606</v>
      </c>
      <c r="G33" s="1"/>
      <c r="H33" s="1"/>
      <c r="I33" s="1"/>
    </row>
    <row r="34" spans="1:9" x14ac:dyDescent="0.25">
      <c r="A34" s="11" t="s">
        <v>71</v>
      </c>
      <c r="B34" s="38">
        <v>75855</v>
      </c>
      <c r="C34" s="38">
        <v>48095</v>
      </c>
      <c r="D34" s="38">
        <v>476162</v>
      </c>
      <c r="E34" s="38">
        <v>486529</v>
      </c>
      <c r="F34" s="13">
        <f t="shared" si="0"/>
        <v>2.1772001965717607</v>
      </c>
      <c r="G34" s="1"/>
      <c r="H34" s="1"/>
      <c r="I34" s="1"/>
    </row>
    <row r="35" spans="1:9" x14ac:dyDescent="0.25">
      <c r="A35" s="14" t="s">
        <v>72</v>
      </c>
      <c r="B35" s="15">
        <f>SUM(B7:B34)</f>
        <v>35228719</v>
      </c>
      <c r="C35" s="15">
        <f t="shared" ref="C35:E35" si="1">SUM(C7:C34)</f>
        <v>38059335</v>
      </c>
      <c r="D35" s="15">
        <f t="shared" si="1"/>
        <v>272274349</v>
      </c>
      <c r="E35" s="15">
        <f t="shared" si="1"/>
        <v>286981175</v>
      </c>
      <c r="F35" s="16">
        <f t="shared" si="0"/>
        <v>5.4014732030449153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7806220</v>
      </c>
      <c r="C38" s="41">
        <f>D7</f>
        <v>7833209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46481920</v>
      </c>
      <c r="G38" s="42">
        <f>LOOKUP(E38,$A$38:$A$65,$C$38:$C$65)</f>
        <v>41911784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1474650</v>
      </c>
      <c r="C39" s="41">
        <f t="shared" ref="C39:C65" si="5">D8</f>
        <v>1510507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43896177</v>
      </c>
      <c r="G39" s="42">
        <f t="shared" ref="G39:G65" si="8">LOOKUP(E39,$A$38:$A$65,$C$38:$C$65)</f>
        <v>41420134</v>
      </c>
    </row>
    <row r="40" spans="1:9" x14ac:dyDescent="0.25">
      <c r="A40" s="42" t="str">
        <f t="shared" si="3"/>
        <v>ALMERIA</v>
      </c>
      <c r="B40" s="41">
        <f t="shared" si="4"/>
        <v>2989687</v>
      </c>
      <c r="C40" s="41">
        <f t="shared" si="5"/>
        <v>2258057</v>
      </c>
      <c r="D40" s="41">
        <f t="shared" si="6"/>
        <v>18</v>
      </c>
      <c r="E40" s="42" t="str">
        <f t="shared" si="2"/>
        <v>BARCELONA</v>
      </c>
      <c r="F40" s="42">
        <f t="shared" si="7"/>
        <v>29350159</v>
      </c>
      <c r="G40" s="42">
        <f t="shared" si="8"/>
        <v>27892799</v>
      </c>
    </row>
    <row r="41" spans="1:9" x14ac:dyDescent="0.25">
      <c r="A41" s="42" t="str">
        <f t="shared" si="3"/>
        <v>AVILES</v>
      </c>
      <c r="B41" s="41">
        <f t="shared" si="4"/>
        <v>3584304</v>
      </c>
      <c r="C41" s="41">
        <f t="shared" si="5"/>
        <v>3059998</v>
      </c>
      <c r="D41" s="41">
        <f t="shared" si="6"/>
        <v>15</v>
      </c>
      <c r="E41" s="42" t="str">
        <f t="shared" si="2"/>
        <v>BILBAO</v>
      </c>
      <c r="F41" s="42">
        <f t="shared" si="7"/>
        <v>22079102</v>
      </c>
      <c r="G41" s="42">
        <f t="shared" si="8"/>
        <v>21463440</v>
      </c>
    </row>
    <row r="42" spans="1:9" x14ac:dyDescent="0.25">
      <c r="A42" s="42" t="str">
        <f t="shared" si="3"/>
        <v>BAHIA DE ALGECIRAS</v>
      </c>
      <c r="B42" s="41">
        <f t="shared" si="4"/>
        <v>46481920</v>
      </c>
      <c r="C42" s="41">
        <f t="shared" si="5"/>
        <v>41911784</v>
      </c>
      <c r="D42" s="41">
        <f t="shared" si="6"/>
        <v>1</v>
      </c>
      <c r="E42" s="42" t="str">
        <f t="shared" si="2"/>
        <v>TARRAGONA</v>
      </c>
      <c r="F42" s="42">
        <f t="shared" si="7"/>
        <v>21049880</v>
      </c>
      <c r="G42" s="42">
        <f t="shared" si="8"/>
        <v>21795971</v>
      </c>
    </row>
    <row r="43" spans="1:9" x14ac:dyDescent="0.25">
      <c r="A43" s="42" t="str">
        <f t="shared" si="3"/>
        <v>BAHIA DE CADIZ</v>
      </c>
      <c r="B43" s="41">
        <f t="shared" si="4"/>
        <v>2500793</v>
      </c>
      <c r="C43" s="41">
        <f t="shared" si="5"/>
        <v>2624906</v>
      </c>
      <c r="D43" s="41">
        <f t="shared" si="6"/>
        <v>20</v>
      </c>
      <c r="E43" s="42" t="str">
        <f t="shared" si="2"/>
        <v>HUELVA</v>
      </c>
      <c r="F43" s="42">
        <f t="shared" si="7"/>
        <v>15983045</v>
      </c>
      <c r="G43" s="42">
        <f t="shared" si="8"/>
        <v>13104406</v>
      </c>
    </row>
    <row r="44" spans="1:9" x14ac:dyDescent="0.25">
      <c r="A44" s="42" t="str">
        <f t="shared" si="3"/>
        <v>BALEARES</v>
      </c>
      <c r="B44" s="41">
        <f t="shared" si="4"/>
        <v>7773368</v>
      </c>
      <c r="C44" s="41">
        <f t="shared" si="5"/>
        <v>8160911</v>
      </c>
      <c r="D44" s="41">
        <f t="shared" si="6"/>
        <v>13</v>
      </c>
      <c r="E44" s="42" t="str">
        <f t="shared" si="2"/>
        <v>LAS PALMAS</v>
      </c>
      <c r="F44" s="42">
        <f t="shared" si="7"/>
        <v>14721060</v>
      </c>
      <c r="G44" s="42">
        <f t="shared" si="8"/>
        <v>13534391</v>
      </c>
    </row>
    <row r="45" spans="1:9" x14ac:dyDescent="0.25">
      <c r="A45" s="42" t="str">
        <f t="shared" si="3"/>
        <v>BARCELONA</v>
      </c>
      <c r="B45" s="41">
        <f t="shared" si="4"/>
        <v>29350159</v>
      </c>
      <c r="C45" s="41">
        <f t="shared" si="5"/>
        <v>27892799</v>
      </c>
      <c r="D45" s="41">
        <f t="shared" si="6"/>
        <v>3</v>
      </c>
      <c r="E45" s="42" t="str">
        <f t="shared" si="2"/>
        <v>CARTAGENA</v>
      </c>
      <c r="F45" s="42">
        <f t="shared" si="7"/>
        <v>13622572</v>
      </c>
      <c r="G45" s="42">
        <f t="shared" si="8"/>
        <v>12696342</v>
      </c>
    </row>
    <row r="46" spans="1:9" x14ac:dyDescent="0.25">
      <c r="A46" s="42" t="str">
        <f t="shared" si="3"/>
        <v>BILBAO</v>
      </c>
      <c r="B46" s="41">
        <f t="shared" si="4"/>
        <v>22079102</v>
      </c>
      <c r="C46" s="41">
        <f t="shared" si="5"/>
        <v>21463440</v>
      </c>
      <c r="D46" s="41">
        <f t="shared" si="6"/>
        <v>4</v>
      </c>
      <c r="E46" s="42" t="str">
        <f t="shared" si="2"/>
        <v>GIJON</v>
      </c>
      <c r="F46" s="42">
        <f t="shared" si="7"/>
        <v>9838413</v>
      </c>
      <c r="G46" s="42">
        <f t="shared" si="8"/>
        <v>10211265</v>
      </c>
    </row>
    <row r="47" spans="1:9" x14ac:dyDescent="0.25">
      <c r="A47" s="42" t="str">
        <f t="shared" si="3"/>
        <v>CARTAGENA</v>
      </c>
      <c r="B47" s="41">
        <f t="shared" si="4"/>
        <v>13622572</v>
      </c>
      <c r="C47" s="41">
        <f t="shared" si="5"/>
        <v>12696342</v>
      </c>
      <c r="D47" s="41">
        <f t="shared" si="6"/>
        <v>8</v>
      </c>
      <c r="E47" s="42" t="str">
        <f t="shared" si="2"/>
        <v>CASTELLON</v>
      </c>
      <c r="F47" s="42">
        <f t="shared" si="7"/>
        <v>8901902</v>
      </c>
      <c r="G47" s="42">
        <f t="shared" si="8"/>
        <v>7972129</v>
      </c>
    </row>
    <row r="48" spans="1:9" x14ac:dyDescent="0.25">
      <c r="A48" s="42" t="str">
        <f t="shared" si="3"/>
        <v>CASTELLON</v>
      </c>
      <c r="B48" s="41">
        <f t="shared" si="4"/>
        <v>8901902</v>
      </c>
      <c r="C48" s="41">
        <f t="shared" si="5"/>
        <v>7972129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8826232</v>
      </c>
      <c r="G48" s="42">
        <f t="shared" si="8"/>
        <v>9847065</v>
      </c>
    </row>
    <row r="49" spans="1:7" x14ac:dyDescent="0.25">
      <c r="A49" s="42" t="str">
        <f t="shared" si="3"/>
        <v>CEUTA</v>
      </c>
      <c r="B49" s="41">
        <f t="shared" si="4"/>
        <v>1397417</v>
      </c>
      <c r="C49" s="41">
        <f t="shared" si="5"/>
        <v>1331819</v>
      </c>
      <c r="D49" s="41">
        <f t="shared" si="6"/>
        <v>24</v>
      </c>
      <c r="E49" s="42" t="str">
        <f t="shared" si="2"/>
        <v>A CORUÑA</v>
      </c>
      <c r="F49" s="42">
        <f t="shared" si="7"/>
        <v>7806220</v>
      </c>
      <c r="G49" s="42">
        <f t="shared" si="8"/>
        <v>7833209</v>
      </c>
    </row>
    <row r="50" spans="1:7" x14ac:dyDescent="0.25">
      <c r="A50" s="42" t="str">
        <f t="shared" si="3"/>
        <v>FERROL-SAN CIBRAO</v>
      </c>
      <c r="B50" s="41">
        <f t="shared" si="4"/>
        <v>7515647</v>
      </c>
      <c r="C50" s="41">
        <f t="shared" si="5"/>
        <v>7509402</v>
      </c>
      <c r="D50" s="41">
        <f t="shared" si="6"/>
        <v>14</v>
      </c>
      <c r="E50" s="42" t="str">
        <f t="shared" si="2"/>
        <v>BALEARES</v>
      </c>
      <c r="F50" s="42">
        <f t="shared" si="7"/>
        <v>7773368</v>
      </c>
      <c r="G50" s="42">
        <f t="shared" si="8"/>
        <v>8160911</v>
      </c>
    </row>
    <row r="51" spans="1:7" x14ac:dyDescent="0.25">
      <c r="A51" s="42" t="str">
        <f t="shared" si="3"/>
        <v>GIJON</v>
      </c>
      <c r="B51" s="41">
        <f t="shared" si="4"/>
        <v>9838413</v>
      </c>
      <c r="C51" s="41">
        <f t="shared" si="5"/>
        <v>10211265</v>
      </c>
      <c r="D51" s="41">
        <f t="shared" si="6"/>
        <v>9</v>
      </c>
      <c r="E51" s="42" t="str">
        <f t="shared" si="2"/>
        <v>FERROL-SAN CIBRAO</v>
      </c>
      <c r="F51" s="42">
        <f t="shared" si="7"/>
        <v>7515647</v>
      </c>
      <c r="G51" s="42">
        <f t="shared" si="8"/>
        <v>7509402</v>
      </c>
    </row>
    <row r="52" spans="1:7" x14ac:dyDescent="0.25">
      <c r="A52" s="42" t="str">
        <f t="shared" si="3"/>
        <v>HUELVA</v>
      </c>
      <c r="B52" s="41">
        <f t="shared" si="4"/>
        <v>15983045</v>
      </c>
      <c r="C52" s="41">
        <f t="shared" si="5"/>
        <v>13104406</v>
      </c>
      <c r="D52" s="41">
        <f t="shared" si="6"/>
        <v>6</v>
      </c>
      <c r="E52" s="42" t="str">
        <f t="shared" si="2"/>
        <v>AVILES</v>
      </c>
      <c r="F52" s="42">
        <f t="shared" si="7"/>
        <v>3584304</v>
      </c>
      <c r="G52" s="42">
        <f t="shared" si="8"/>
        <v>3059998</v>
      </c>
    </row>
    <row r="53" spans="1:7" x14ac:dyDescent="0.25">
      <c r="A53" s="42" t="str">
        <f t="shared" si="3"/>
        <v>LAS PALMAS</v>
      </c>
      <c r="B53" s="41">
        <f t="shared" si="4"/>
        <v>14721060</v>
      </c>
      <c r="C53" s="41">
        <f t="shared" si="5"/>
        <v>13534391</v>
      </c>
      <c r="D53" s="41">
        <f t="shared" si="6"/>
        <v>7</v>
      </c>
      <c r="E53" s="42" t="str">
        <f t="shared" si="2"/>
        <v>SANTANDER</v>
      </c>
      <c r="F53" s="42">
        <f t="shared" si="7"/>
        <v>3488667</v>
      </c>
      <c r="G53" s="42">
        <f t="shared" si="8"/>
        <v>3213810</v>
      </c>
    </row>
    <row r="54" spans="1:7" x14ac:dyDescent="0.25">
      <c r="A54" s="42" t="str">
        <f t="shared" si="3"/>
        <v>MALAGA</v>
      </c>
      <c r="B54" s="41">
        <f t="shared" si="4"/>
        <v>2117354</v>
      </c>
      <c r="C54" s="41">
        <f t="shared" si="5"/>
        <v>1612982</v>
      </c>
      <c r="D54" s="41">
        <f t="shared" si="6"/>
        <v>22</v>
      </c>
      <c r="E54" s="42" t="str">
        <f t="shared" si="2"/>
        <v>SEVILLA</v>
      </c>
      <c r="F54" s="42">
        <f t="shared" si="7"/>
        <v>3017143</v>
      </c>
      <c r="G54" s="42">
        <f t="shared" si="8"/>
        <v>2749613</v>
      </c>
    </row>
    <row r="55" spans="1:7" x14ac:dyDescent="0.25">
      <c r="A55" s="42" t="str">
        <f t="shared" si="3"/>
        <v>MARIN Y RIA DE PONTEVEDRA</v>
      </c>
      <c r="B55" s="41">
        <f t="shared" si="4"/>
        <v>1218435</v>
      </c>
      <c r="C55" s="41">
        <f t="shared" si="5"/>
        <v>1256787</v>
      </c>
      <c r="D55" s="41">
        <f t="shared" si="6"/>
        <v>26</v>
      </c>
      <c r="E55" s="42" t="str">
        <f t="shared" si="2"/>
        <v>ALMERIA</v>
      </c>
      <c r="F55" s="42">
        <f t="shared" ref="F55:F65" si="9">LOOKUP(E55,$A$38:$A$65,$B$38:$B$65)</f>
        <v>2989687</v>
      </c>
      <c r="G55" s="42">
        <f t="shared" si="8"/>
        <v>2258057</v>
      </c>
    </row>
    <row r="56" spans="1:7" x14ac:dyDescent="0.25">
      <c r="A56" s="42" t="str">
        <f t="shared" si="3"/>
        <v>MELILLA</v>
      </c>
      <c r="B56" s="41">
        <f t="shared" si="4"/>
        <v>565679</v>
      </c>
      <c r="C56" s="41">
        <f t="shared" si="5"/>
        <v>559551</v>
      </c>
      <c r="D56" s="41">
        <f t="shared" si="6"/>
        <v>27</v>
      </c>
      <c r="E56" s="42" t="str">
        <f t="shared" si="2"/>
        <v>VIGO</v>
      </c>
      <c r="F56" s="42">
        <f t="shared" si="9"/>
        <v>2661923</v>
      </c>
      <c r="G56" s="42">
        <f t="shared" si="8"/>
        <v>2570347</v>
      </c>
    </row>
    <row r="57" spans="1:7" x14ac:dyDescent="0.25">
      <c r="A57" s="42" t="str">
        <f t="shared" si="3"/>
        <v>MOTRIL</v>
      </c>
      <c r="B57" s="41">
        <f t="shared" si="4"/>
        <v>1394676</v>
      </c>
      <c r="C57" s="41">
        <f t="shared" si="5"/>
        <v>1278146</v>
      </c>
      <c r="D57" s="41">
        <f t="shared" si="6"/>
        <v>25</v>
      </c>
      <c r="E57" s="42" t="str">
        <f t="shared" si="2"/>
        <v>BAHIA DE CADIZ</v>
      </c>
      <c r="F57" s="42">
        <f t="shared" si="9"/>
        <v>2500793</v>
      </c>
      <c r="G57" s="42">
        <f t="shared" si="8"/>
        <v>2624906</v>
      </c>
    </row>
    <row r="58" spans="1:7" x14ac:dyDescent="0.25">
      <c r="A58" s="42" t="str">
        <f t="shared" si="3"/>
        <v>PASAIA</v>
      </c>
      <c r="B58" s="41">
        <f t="shared" si="4"/>
        <v>2238221</v>
      </c>
      <c r="C58" s="41">
        <f t="shared" si="5"/>
        <v>2418416</v>
      </c>
      <c r="D58" s="41">
        <f t="shared" si="6"/>
        <v>21</v>
      </c>
      <c r="E58" s="42" t="str">
        <f t="shared" si="2"/>
        <v>PASAIA</v>
      </c>
      <c r="F58" s="42">
        <f t="shared" si="9"/>
        <v>2238221</v>
      </c>
      <c r="G58" s="42">
        <f t="shared" si="8"/>
        <v>2418416</v>
      </c>
    </row>
    <row r="59" spans="1:7" x14ac:dyDescent="0.25">
      <c r="A59" s="42" t="str">
        <f t="shared" si="3"/>
        <v>SANTA CRUZ DE TENERIFE</v>
      </c>
      <c r="B59" s="41">
        <f t="shared" si="4"/>
        <v>8826232</v>
      </c>
      <c r="C59" s="41">
        <f t="shared" si="5"/>
        <v>9847065</v>
      </c>
      <c r="D59" s="41">
        <f t="shared" si="6"/>
        <v>11</v>
      </c>
      <c r="E59" s="42" t="str">
        <f t="shared" si="2"/>
        <v>MALAGA</v>
      </c>
      <c r="F59" s="42">
        <f t="shared" si="9"/>
        <v>2117354</v>
      </c>
      <c r="G59" s="42">
        <f t="shared" si="8"/>
        <v>1612982</v>
      </c>
    </row>
    <row r="60" spans="1:7" x14ac:dyDescent="0.25">
      <c r="A60" s="42" t="str">
        <f t="shared" si="3"/>
        <v>SANTANDER</v>
      </c>
      <c r="B60" s="41">
        <f t="shared" si="4"/>
        <v>3488667</v>
      </c>
      <c r="C60" s="41">
        <f t="shared" si="5"/>
        <v>3213810</v>
      </c>
      <c r="D60" s="41">
        <f t="shared" si="6"/>
        <v>16</v>
      </c>
      <c r="E60" s="42" t="str">
        <f t="shared" si="2"/>
        <v>ALICANTE</v>
      </c>
      <c r="F60" s="42">
        <f t="shared" si="9"/>
        <v>1474650</v>
      </c>
      <c r="G60" s="42">
        <f t="shared" si="8"/>
        <v>1510507</v>
      </c>
    </row>
    <row r="61" spans="1:7" x14ac:dyDescent="0.25">
      <c r="A61" s="42" t="str">
        <f t="shared" si="3"/>
        <v>SEVILLA</v>
      </c>
      <c r="B61" s="41">
        <f t="shared" si="4"/>
        <v>3017143</v>
      </c>
      <c r="C61" s="41">
        <f t="shared" si="5"/>
        <v>2749613</v>
      </c>
      <c r="D61" s="41">
        <f t="shared" si="6"/>
        <v>17</v>
      </c>
      <c r="E61" s="42" t="str">
        <f t="shared" si="2"/>
        <v>CEUTA</v>
      </c>
      <c r="F61" s="42">
        <f t="shared" si="9"/>
        <v>1397417</v>
      </c>
      <c r="G61" s="42">
        <f t="shared" si="8"/>
        <v>1331819</v>
      </c>
    </row>
    <row r="62" spans="1:7" x14ac:dyDescent="0.25">
      <c r="A62" s="42" t="str">
        <f t="shared" si="3"/>
        <v>TARRAGONA</v>
      </c>
      <c r="B62" s="41">
        <f t="shared" si="4"/>
        <v>21049880</v>
      </c>
      <c r="C62" s="41">
        <f t="shared" si="5"/>
        <v>21795971</v>
      </c>
      <c r="D62" s="41">
        <f t="shared" si="6"/>
        <v>5</v>
      </c>
      <c r="E62" s="42" t="str">
        <f t="shared" si="2"/>
        <v>MOTRIL</v>
      </c>
      <c r="F62" s="42">
        <f t="shared" si="9"/>
        <v>1394676</v>
      </c>
      <c r="G62" s="42">
        <f t="shared" si="8"/>
        <v>1278146</v>
      </c>
    </row>
    <row r="63" spans="1:7" x14ac:dyDescent="0.25">
      <c r="A63" s="42" t="str">
        <f t="shared" si="3"/>
        <v>VALENCIA</v>
      </c>
      <c r="B63" s="41">
        <f t="shared" si="4"/>
        <v>43896177</v>
      </c>
      <c r="C63" s="41">
        <f t="shared" si="5"/>
        <v>41420134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1218435</v>
      </c>
      <c r="G63" s="42">
        <f t="shared" si="8"/>
        <v>1256787</v>
      </c>
    </row>
    <row r="64" spans="1:7" x14ac:dyDescent="0.25">
      <c r="A64" s="42" t="str">
        <f t="shared" si="3"/>
        <v>VIGO</v>
      </c>
      <c r="B64" s="41">
        <f t="shared" si="4"/>
        <v>2661923</v>
      </c>
      <c r="C64" s="41">
        <f t="shared" si="5"/>
        <v>2570347</v>
      </c>
      <c r="D64" s="41">
        <f t="shared" si="6"/>
        <v>19</v>
      </c>
      <c r="E64" s="42" t="str">
        <f t="shared" si="2"/>
        <v>MELILLA</v>
      </c>
      <c r="F64" s="42">
        <f t="shared" si="9"/>
        <v>565679</v>
      </c>
      <c r="G64" s="42">
        <f t="shared" si="8"/>
        <v>559551</v>
      </c>
    </row>
    <row r="65" spans="1:7" x14ac:dyDescent="0.25">
      <c r="A65" s="42" t="str">
        <f t="shared" si="3"/>
        <v>VILAGARCIA</v>
      </c>
      <c r="B65" s="41">
        <f t="shared" si="4"/>
        <v>486529</v>
      </c>
      <c r="C65" s="41">
        <f t="shared" si="5"/>
        <v>476162</v>
      </c>
      <c r="D65" s="41">
        <f t="shared" si="6"/>
        <v>28</v>
      </c>
      <c r="E65" s="42" t="str">
        <f t="shared" si="2"/>
        <v>VILAGARCIA</v>
      </c>
      <c r="F65" s="42">
        <f t="shared" si="9"/>
        <v>486529</v>
      </c>
      <c r="G65" s="42">
        <f t="shared" si="8"/>
        <v>476162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690482</v>
      </c>
      <c r="C7" s="37">
        <v>417970</v>
      </c>
      <c r="D7" s="37">
        <v>5086318</v>
      </c>
      <c r="E7" s="37">
        <v>4746249</v>
      </c>
      <c r="F7" s="10">
        <f>((E7*100)/D7)-100</f>
        <v>-6.6859563243981199</v>
      </c>
      <c r="G7" s="1"/>
      <c r="H7" s="1"/>
      <c r="I7" s="1"/>
    </row>
    <row r="8" spans="1:12" x14ac:dyDescent="0.25">
      <c r="A8" s="11" t="s">
        <v>45</v>
      </c>
      <c r="B8" s="38">
        <v>11169</v>
      </c>
      <c r="C8" s="38">
        <v>4752</v>
      </c>
      <c r="D8" s="38">
        <v>82075</v>
      </c>
      <c r="E8" s="38">
        <v>58927</v>
      </c>
      <c r="F8" s="13">
        <f t="shared" ref="F8:F35" si="0">((E8*100)/D8)-100</f>
        <v>-28.203472433749624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4459</v>
      </c>
      <c r="E9" s="37">
        <v>2986</v>
      </c>
      <c r="F9" s="10">
        <f t="shared" si="0"/>
        <v>-33.034312626149358</v>
      </c>
      <c r="G9" s="1"/>
      <c r="H9" s="1"/>
      <c r="I9" s="1"/>
    </row>
    <row r="10" spans="1:12" x14ac:dyDescent="0.25">
      <c r="A10" s="11" t="s">
        <v>47</v>
      </c>
      <c r="B10" s="38">
        <v>59292</v>
      </c>
      <c r="C10" s="38">
        <v>60704</v>
      </c>
      <c r="D10" s="38">
        <v>427059</v>
      </c>
      <c r="E10" s="38">
        <v>359216</v>
      </c>
      <c r="F10" s="13">
        <f t="shared" si="0"/>
        <v>-15.886095363872442</v>
      </c>
      <c r="G10" s="1"/>
      <c r="H10" s="1"/>
      <c r="I10" s="1"/>
    </row>
    <row r="11" spans="1:12" x14ac:dyDescent="0.25">
      <c r="A11" s="8" t="s">
        <v>48</v>
      </c>
      <c r="B11" s="37">
        <v>1910151</v>
      </c>
      <c r="C11" s="37">
        <v>2058275</v>
      </c>
      <c r="D11" s="37">
        <v>12721069</v>
      </c>
      <c r="E11" s="37">
        <v>15838152</v>
      </c>
      <c r="F11" s="10">
        <f t="shared" si="0"/>
        <v>24.503310217089464</v>
      </c>
      <c r="G11" s="1"/>
      <c r="H11" s="1"/>
      <c r="I11" s="1"/>
    </row>
    <row r="12" spans="1:12" x14ac:dyDescent="0.25">
      <c r="A12" s="11" t="s">
        <v>49</v>
      </c>
      <c r="B12" s="38">
        <v>11137</v>
      </c>
      <c r="C12" s="38">
        <v>4222</v>
      </c>
      <c r="D12" s="38">
        <v>77834</v>
      </c>
      <c r="E12" s="38">
        <v>55003</v>
      </c>
      <c r="F12" s="13">
        <f t="shared" si="0"/>
        <v>-29.332939332425411</v>
      </c>
      <c r="G12" s="1"/>
      <c r="H12" s="1"/>
      <c r="I12" s="1"/>
    </row>
    <row r="13" spans="1:12" x14ac:dyDescent="0.25">
      <c r="A13" s="8" t="s">
        <v>50</v>
      </c>
      <c r="B13" s="37">
        <v>274488</v>
      </c>
      <c r="C13" s="37">
        <v>184211</v>
      </c>
      <c r="D13" s="37">
        <v>1259886</v>
      </c>
      <c r="E13" s="37">
        <v>1136346</v>
      </c>
      <c r="F13" s="10">
        <f t="shared" si="0"/>
        <v>-9.8056490825360356</v>
      </c>
      <c r="G13" s="1"/>
      <c r="H13" s="1"/>
      <c r="I13" s="1"/>
    </row>
    <row r="14" spans="1:12" x14ac:dyDescent="0.25">
      <c r="A14" s="11" t="s">
        <v>51</v>
      </c>
      <c r="B14" s="38">
        <v>877307</v>
      </c>
      <c r="C14" s="38">
        <v>907855</v>
      </c>
      <c r="D14" s="38">
        <v>7459245</v>
      </c>
      <c r="E14" s="38">
        <v>7307001</v>
      </c>
      <c r="F14" s="13">
        <f t="shared" si="0"/>
        <v>-2.041010852975063</v>
      </c>
      <c r="G14" s="1"/>
      <c r="H14" s="1"/>
      <c r="I14" s="1"/>
    </row>
    <row r="15" spans="1:12" x14ac:dyDescent="0.25">
      <c r="A15" s="8" t="s">
        <v>52</v>
      </c>
      <c r="B15" s="37">
        <v>1775616</v>
      </c>
      <c r="C15" s="37">
        <v>1420946</v>
      </c>
      <c r="D15" s="37">
        <v>12621672</v>
      </c>
      <c r="E15" s="37">
        <v>12599224</v>
      </c>
      <c r="F15" s="10">
        <f t="shared" si="0"/>
        <v>-0.17785282330264351</v>
      </c>
      <c r="G15" s="1"/>
      <c r="H15" s="1"/>
      <c r="I15" s="1"/>
    </row>
    <row r="16" spans="1:12" x14ac:dyDescent="0.25">
      <c r="A16" s="11" t="s">
        <v>53</v>
      </c>
      <c r="B16" s="38">
        <v>1322609</v>
      </c>
      <c r="C16" s="38">
        <v>1387163</v>
      </c>
      <c r="D16" s="38">
        <v>10194389</v>
      </c>
      <c r="E16" s="38">
        <v>10704981</v>
      </c>
      <c r="F16" s="13">
        <f t="shared" si="0"/>
        <v>5.008559120119898</v>
      </c>
      <c r="G16" s="1"/>
      <c r="H16" s="1"/>
      <c r="I16" s="1"/>
    </row>
    <row r="17" spans="1:9" x14ac:dyDescent="0.25">
      <c r="A17" s="8" t="s">
        <v>54</v>
      </c>
      <c r="B17" s="37">
        <v>763579</v>
      </c>
      <c r="C17" s="37">
        <v>673682</v>
      </c>
      <c r="D17" s="37">
        <v>5009385</v>
      </c>
      <c r="E17" s="37">
        <v>5364978</v>
      </c>
      <c r="F17" s="10">
        <f t="shared" si="0"/>
        <v>7.0985360478382091</v>
      </c>
      <c r="G17" s="1"/>
      <c r="H17" s="1"/>
      <c r="I17" s="1"/>
    </row>
    <row r="18" spans="1:9" x14ac:dyDescent="0.25">
      <c r="A18" s="11" t="s">
        <v>55</v>
      </c>
      <c r="B18" s="38">
        <v>42881</v>
      </c>
      <c r="C18" s="38">
        <v>140659</v>
      </c>
      <c r="D18" s="38">
        <v>654686</v>
      </c>
      <c r="E18" s="38">
        <v>731712</v>
      </c>
      <c r="F18" s="13">
        <f t="shared" si="0"/>
        <v>11.765334832270739</v>
      </c>
      <c r="G18" s="1"/>
      <c r="H18" s="1"/>
      <c r="I18" s="1"/>
    </row>
    <row r="19" spans="1:9" x14ac:dyDescent="0.25">
      <c r="A19" s="8" t="s">
        <v>56</v>
      </c>
      <c r="B19" s="37">
        <v>201048</v>
      </c>
      <c r="C19" s="37">
        <v>201351</v>
      </c>
      <c r="D19" s="37">
        <v>1770209</v>
      </c>
      <c r="E19" s="37">
        <v>1657098</v>
      </c>
      <c r="F19" s="10">
        <f t="shared" si="0"/>
        <v>-6.3896974876977737</v>
      </c>
      <c r="G19" s="1"/>
      <c r="H19" s="1"/>
      <c r="I19" s="1"/>
    </row>
    <row r="20" spans="1:9" x14ac:dyDescent="0.25">
      <c r="A20" s="11" t="s">
        <v>57</v>
      </c>
      <c r="B20" s="38">
        <v>110490</v>
      </c>
      <c r="C20" s="38">
        <v>83539</v>
      </c>
      <c r="D20" s="38">
        <v>829335</v>
      </c>
      <c r="E20" s="38">
        <v>644317</v>
      </c>
      <c r="F20" s="13">
        <f t="shared" si="0"/>
        <v>-22.309199539389994</v>
      </c>
      <c r="G20" s="1"/>
      <c r="H20" s="1"/>
      <c r="I20" s="1"/>
    </row>
    <row r="21" spans="1:9" x14ac:dyDescent="0.25">
      <c r="A21" s="8" t="s">
        <v>58</v>
      </c>
      <c r="B21" s="37">
        <v>1363355</v>
      </c>
      <c r="C21" s="37">
        <v>2135707</v>
      </c>
      <c r="D21" s="37">
        <v>9966450</v>
      </c>
      <c r="E21" s="37">
        <v>13240117</v>
      </c>
      <c r="F21" s="10">
        <f t="shared" si="0"/>
        <v>32.84687125305399</v>
      </c>
      <c r="G21" s="1"/>
      <c r="H21" s="1"/>
      <c r="I21" s="1"/>
    </row>
    <row r="22" spans="1:9" x14ac:dyDescent="0.25">
      <c r="A22" s="11" t="s">
        <v>59</v>
      </c>
      <c r="B22" s="38">
        <v>380068</v>
      </c>
      <c r="C22" s="38">
        <v>367211</v>
      </c>
      <c r="D22" s="38">
        <v>3052883</v>
      </c>
      <c r="E22" s="38">
        <v>3246947</v>
      </c>
      <c r="F22" s="13">
        <f t="shared" si="0"/>
        <v>6.3567454108133177</v>
      </c>
      <c r="G22" s="1"/>
      <c r="H22" s="1"/>
      <c r="I22" s="1"/>
    </row>
    <row r="23" spans="1:9" x14ac:dyDescent="0.25">
      <c r="A23" s="8" t="s">
        <v>60</v>
      </c>
      <c r="B23" s="37">
        <v>4870</v>
      </c>
      <c r="C23" s="37">
        <v>1831</v>
      </c>
      <c r="D23" s="37">
        <v>43169</v>
      </c>
      <c r="E23" s="37">
        <v>39692</v>
      </c>
      <c r="F23" s="10">
        <f t="shared" si="0"/>
        <v>-8.0543908823461265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5500</v>
      </c>
      <c r="C25" s="37">
        <v>5140</v>
      </c>
      <c r="D25" s="37">
        <v>47786</v>
      </c>
      <c r="E25" s="37">
        <v>44650</v>
      </c>
      <c r="F25" s="10">
        <f t="shared" si="0"/>
        <v>-6.5625915540116324</v>
      </c>
      <c r="G25" s="1"/>
      <c r="H25" s="1"/>
      <c r="I25" s="1"/>
    </row>
    <row r="26" spans="1:9" x14ac:dyDescent="0.25">
      <c r="A26" s="11" t="s">
        <v>63</v>
      </c>
      <c r="B26" s="38">
        <v>97442</v>
      </c>
      <c r="C26" s="38">
        <v>135860</v>
      </c>
      <c r="D26" s="38">
        <v>880803</v>
      </c>
      <c r="E26" s="38">
        <v>864266</v>
      </c>
      <c r="F26" s="13">
        <f t="shared" si="0"/>
        <v>-1.8774913346117188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852718</v>
      </c>
      <c r="C28" s="38">
        <v>582349</v>
      </c>
      <c r="D28" s="38">
        <v>5445998</v>
      </c>
      <c r="E28" s="38">
        <v>4694154</v>
      </c>
      <c r="F28" s="13">
        <f t="shared" si="0"/>
        <v>-13.805440251722459</v>
      </c>
      <c r="G28" s="1"/>
      <c r="H28" s="1"/>
      <c r="I28" s="1"/>
    </row>
    <row r="29" spans="1:9" x14ac:dyDescent="0.25">
      <c r="A29" s="8" t="s">
        <v>66</v>
      </c>
      <c r="B29" s="37">
        <v>36776</v>
      </c>
      <c r="C29" s="37">
        <v>30892</v>
      </c>
      <c r="D29" s="37">
        <v>288334</v>
      </c>
      <c r="E29" s="37">
        <v>222901</v>
      </c>
      <c r="F29" s="10">
        <f t="shared" si="0"/>
        <v>-22.693473541101639</v>
      </c>
      <c r="G29" s="1"/>
      <c r="H29" s="1"/>
      <c r="I29" s="1"/>
    </row>
    <row r="30" spans="1:9" x14ac:dyDescent="0.25">
      <c r="A30" s="11" t="s">
        <v>67</v>
      </c>
      <c r="B30" s="38">
        <v>15114</v>
      </c>
      <c r="C30" s="38">
        <v>34484</v>
      </c>
      <c r="D30" s="38">
        <v>136364</v>
      </c>
      <c r="E30" s="38">
        <v>225541</v>
      </c>
      <c r="F30" s="13">
        <f t="shared" si="0"/>
        <v>65.396292276553936</v>
      </c>
      <c r="G30" s="1"/>
      <c r="H30" s="1"/>
      <c r="I30" s="1"/>
    </row>
    <row r="31" spans="1:9" x14ac:dyDescent="0.25">
      <c r="A31" s="8" t="s">
        <v>68</v>
      </c>
      <c r="B31" s="37">
        <v>1773303</v>
      </c>
      <c r="C31" s="37">
        <v>1875089</v>
      </c>
      <c r="D31" s="37">
        <v>13267143</v>
      </c>
      <c r="E31" s="37">
        <v>12410439</v>
      </c>
      <c r="F31" s="10">
        <f t="shared" si="0"/>
        <v>-6.4573359916298472</v>
      </c>
      <c r="G31" s="1"/>
      <c r="H31" s="1"/>
      <c r="I31" s="1"/>
    </row>
    <row r="32" spans="1:9" x14ac:dyDescent="0.25">
      <c r="A32" s="11" t="s">
        <v>69</v>
      </c>
      <c r="B32" s="38">
        <v>414930</v>
      </c>
      <c r="C32" s="38">
        <v>342685</v>
      </c>
      <c r="D32" s="38">
        <v>3448837</v>
      </c>
      <c r="E32" s="38">
        <v>3083785</v>
      </c>
      <c r="F32" s="13">
        <f t="shared" si="0"/>
        <v>-10.584785537849427</v>
      </c>
      <c r="G32" s="1"/>
      <c r="H32" s="1"/>
      <c r="I32" s="1"/>
    </row>
    <row r="33" spans="1:9" x14ac:dyDescent="0.25">
      <c r="A33" s="8" t="s">
        <v>70</v>
      </c>
      <c r="B33" s="37">
        <v>8682</v>
      </c>
      <c r="C33" s="37">
        <v>8745</v>
      </c>
      <c r="D33" s="37">
        <v>66316</v>
      </c>
      <c r="E33" s="37">
        <v>42462</v>
      </c>
      <c r="F33" s="10">
        <f t="shared" si="0"/>
        <v>-35.970203269195977</v>
      </c>
      <c r="G33" s="1"/>
      <c r="H33" s="1"/>
      <c r="I33" s="1"/>
    </row>
    <row r="34" spans="1:9" x14ac:dyDescent="0.25">
      <c r="A34" s="11" t="s">
        <v>71</v>
      </c>
      <c r="B34" s="38">
        <v>32925</v>
      </c>
      <c r="C34" s="38">
        <v>5000</v>
      </c>
      <c r="D34" s="38">
        <v>115513</v>
      </c>
      <c r="E34" s="38">
        <v>143051</v>
      </c>
      <c r="F34" s="13">
        <f t="shared" si="0"/>
        <v>23.839740981534547</v>
      </c>
      <c r="G34" s="1"/>
      <c r="H34" s="1"/>
      <c r="I34" s="1"/>
    </row>
    <row r="35" spans="1:9" x14ac:dyDescent="0.25">
      <c r="A35" s="14" t="s">
        <v>72</v>
      </c>
      <c r="B35" s="15">
        <f>SUM(B7:B34)</f>
        <v>13035932</v>
      </c>
      <c r="C35" s="15">
        <f t="shared" ref="C35:E35" si="1">SUM(C7:C34)</f>
        <v>13070322</v>
      </c>
      <c r="D35" s="15">
        <f t="shared" si="1"/>
        <v>94957217</v>
      </c>
      <c r="E35" s="15">
        <f t="shared" si="1"/>
        <v>99464195</v>
      </c>
      <c r="F35" s="16">
        <f t="shared" si="0"/>
        <v>4.74632486333293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4746249</v>
      </c>
      <c r="C38" s="41">
        <f>D7</f>
        <v>5086318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15838152</v>
      </c>
      <c r="G38" s="42">
        <f>LOOKUP(E38,$A$38:$A$65,$C$38:$C$65)</f>
        <v>12721069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58927</v>
      </c>
      <c r="C39" s="41">
        <f t="shared" ref="C39:C65" si="5">D8</f>
        <v>82075</v>
      </c>
      <c r="D39" s="41">
        <f t="shared" ref="D39:D65" si="6">_xlfn.RANK.EQ(B39,$B$38:$B$65)+COUNTIF($B$38:$B$65,B39)-1</f>
        <v>21</v>
      </c>
      <c r="E39" s="42" t="str">
        <f t="shared" si="2"/>
        <v>HUELVA</v>
      </c>
      <c r="F39" s="42">
        <f t="shared" ref="F39:F54" si="7">LOOKUP(E39,$A$38:$A$65,$B$38:$B$65)</f>
        <v>13240117</v>
      </c>
      <c r="G39" s="42">
        <f t="shared" ref="G39:G65" si="8">LOOKUP(E39,$A$38:$A$65,$C$38:$C$65)</f>
        <v>9966450</v>
      </c>
    </row>
    <row r="40" spans="1:9" x14ac:dyDescent="0.25">
      <c r="A40" s="42" t="str">
        <f t="shared" si="3"/>
        <v>ALMERIA</v>
      </c>
      <c r="B40" s="41">
        <f t="shared" si="4"/>
        <v>2986</v>
      </c>
      <c r="C40" s="41">
        <f t="shared" si="5"/>
        <v>4459</v>
      </c>
      <c r="D40" s="41">
        <f t="shared" si="6"/>
        <v>26</v>
      </c>
      <c r="E40" s="42" t="str">
        <f t="shared" si="2"/>
        <v>BILBAO</v>
      </c>
      <c r="F40" s="42">
        <f t="shared" si="7"/>
        <v>12599224</v>
      </c>
      <c r="G40" s="42">
        <f t="shared" si="8"/>
        <v>12621672</v>
      </c>
    </row>
    <row r="41" spans="1:9" x14ac:dyDescent="0.25">
      <c r="A41" s="42" t="str">
        <f t="shared" si="3"/>
        <v>AVILES</v>
      </c>
      <c r="B41" s="41">
        <f t="shared" si="4"/>
        <v>359216</v>
      </c>
      <c r="C41" s="41">
        <f t="shared" si="5"/>
        <v>427059</v>
      </c>
      <c r="D41" s="41">
        <f t="shared" si="6"/>
        <v>17</v>
      </c>
      <c r="E41" s="42" t="str">
        <f t="shared" si="2"/>
        <v>TARRAGONA</v>
      </c>
      <c r="F41" s="42">
        <f t="shared" si="7"/>
        <v>12410439</v>
      </c>
      <c r="G41" s="42">
        <f t="shared" si="8"/>
        <v>13267143</v>
      </c>
    </row>
    <row r="42" spans="1:9" x14ac:dyDescent="0.25">
      <c r="A42" s="42" t="str">
        <f t="shared" si="3"/>
        <v>BAHIA DE ALGECIRAS</v>
      </c>
      <c r="B42" s="41">
        <f t="shared" si="4"/>
        <v>15838152</v>
      </c>
      <c r="C42" s="41">
        <f t="shared" si="5"/>
        <v>12721069</v>
      </c>
      <c r="D42" s="41">
        <f t="shared" si="6"/>
        <v>1</v>
      </c>
      <c r="E42" s="42" t="str">
        <f t="shared" si="2"/>
        <v>CARTAGENA</v>
      </c>
      <c r="F42" s="42">
        <f t="shared" si="7"/>
        <v>10704981</v>
      </c>
      <c r="G42" s="42">
        <f t="shared" si="8"/>
        <v>10194389</v>
      </c>
    </row>
    <row r="43" spans="1:9" x14ac:dyDescent="0.25">
      <c r="A43" s="42" t="str">
        <f t="shared" si="3"/>
        <v>BAHIA DE CADIZ</v>
      </c>
      <c r="B43" s="41">
        <f t="shared" si="4"/>
        <v>55003</v>
      </c>
      <c r="C43" s="41">
        <f t="shared" si="5"/>
        <v>77834</v>
      </c>
      <c r="D43" s="41">
        <f t="shared" si="6"/>
        <v>22</v>
      </c>
      <c r="E43" s="42" t="str">
        <f t="shared" si="2"/>
        <v>BARCELONA</v>
      </c>
      <c r="F43" s="42">
        <f t="shared" si="7"/>
        <v>7307001</v>
      </c>
      <c r="G43" s="42">
        <f t="shared" si="8"/>
        <v>7459245</v>
      </c>
    </row>
    <row r="44" spans="1:9" x14ac:dyDescent="0.25">
      <c r="A44" s="42" t="str">
        <f t="shared" si="3"/>
        <v>BALEARES</v>
      </c>
      <c r="B44" s="41">
        <f t="shared" si="4"/>
        <v>1136346</v>
      </c>
      <c r="C44" s="41">
        <f t="shared" si="5"/>
        <v>1259886</v>
      </c>
      <c r="D44" s="41">
        <f t="shared" si="6"/>
        <v>13</v>
      </c>
      <c r="E44" s="42" t="str">
        <f t="shared" si="2"/>
        <v>CASTELLON</v>
      </c>
      <c r="F44" s="42">
        <f t="shared" si="7"/>
        <v>5364978</v>
      </c>
      <c r="G44" s="42">
        <f t="shared" si="8"/>
        <v>5009385</v>
      </c>
    </row>
    <row r="45" spans="1:9" x14ac:dyDescent="0.25">
      <c r="A45" s="42" t="str">
        <f t="shared" si="3"/>
        <v>BARCELONA</v>
      </c>
      <c r="B45" s="41">
        <f t="shared" si="4"/>
        <v>7307001</v>
      </c>
      <c r="C45" s="41">
        <f t="shared" si="5"/>
        <v>7459245</v>
      </c>
      <c r="D45" s="41">
        <f t="shared" si="6"/>
        <v>6</v>
      </c>
      <c r="E45" s="42" t="str">
        <f t="shared" si="2"/>
        <v>A CORUÑA</v>
      </c>
      <c r="F45" s="42">
        <f t="shared" si="7"/>
        <v>4746249</v>
      </c>
      <c r="G45" s="42">
        <f t="shared" si="8"/>
        <v>5086318</v>
      </c>
    </row>
    <row r="46" spans="1:9" x14ac:dyDescent="0.25">
      <c r="A46" s="42" t="str">
        <f t="shared" si="3"/>
        <v>BILBAO</v>
      </c>
      <c r="B46" s="41">
        <f t="shared" si="4"/>
        <v>12599224</v>
      </c>
      <c r="C46" s="41">
        <f t="shared" si="5"/>
        <v>12621672</v>
      </c>
      <c r="D46" s="41">
        <f t="shared" si="6"/>
        <v>3</v>
      </c>
      <c r="E46" s="42" t="str">
        <f t="shared" si="2"/>
        <v>SANTA CRUZ DE TENERIFE</v>
      </c>
      <c r="F46" s="42">
        <f t="shared" si="7"/>
        <v>4694154</v>
      </c>
      <c r="G46" s="42">
        <f t="shared" si="8"/>
        <v>5445998</v>
      </c>
    </row>
    <row r="47" spans="1:9" x14ac:dyDescent="0.25">
      <c r="A47" s="42" t="str">
        <f t="shared" si="3"/>
        <v>CARTAGENA</v>
      </c>
      <c r="B47" s="41">
        <f t="shared" si="4"/>
        <v>10704981</v>
      </c>
      <c r="C47" s="41">
        <f t="shared" si="5"/>
        <v>10194389</v>
      </c>
      <c r="D47" s="41">
        <f t="shared" si="6"/>
        <v>5</v>
      </c>
      <c r="E47" s="42" t="str">
        <f t="shared" si="2"/>
        <v>LAS PALMAS</v>
      </c>
      <c r="F47" s="42">
        <f t="shared" si="7"/>
        <v>3246947</v>
      </c>
      <c r="G47" s="42">
        <f t="shared" si="8"/>
        <v>3052883</v>
      </c>
    </row>
    <row r="48" spans="1:9" x14ac:dyDescent="0.25">
      <c r="A48" s="42" t="str">
        <f t="shared" si="3"/>
        <v>CASTELLON</v>
      </c>
      <c r="B48" s="41">
        <f t="shared" si="4"/>
        <v>5364978</v>
      </c>
      <c r="C48" s="41">
        <f t="shared" si="5"/>
        <v>5009385</v>
      </c>
      <c r="D48" s="41">
        <f t="shared" si="6"/>
        <v>7</v>
      </c>
      <c r="E48" s="42" t="str">
        <f t="shared" si="2"/>
        <v>VALENCIA</v>
      </c>
      <c r="F48" s="42">
        <f t="shared" si="7"/>
        <v>3083785</v>
      </c>
      <c r="G48" s="42">
        <f t="shared" si="8"/>
        <v>3448837</v>
      </c>
    </row>
    <row r="49" spans="1:7" x14ac:dyDescent="0.25">
      <c r="A49" s="42" t="str">
        <f t="shared" si="3"/>
        <v>CEUTA</v>
      </c>
      <c r="B49" s="41">
        <f t="shared" si="4"/>
        <v>731712</v>
      </c>
      <c r="C49" s="41">
        <f t="shared" si="5"/>
        <v>654686</v>
      </c>
      <c r="D49" s="41">
        <f t="shared" si="6"/>
        <v>15</v>
      </c>
      <c r="E49" s="42" t="str">
        <f t="shared" si="2"/>
        <v>FERROL-SAN CIBRAO</v>
      </c>
      <c r="F49" s="42">
        <f t="shared" si="7"/>
        <v>1657098</v>
      </c>
      <c r="G49" s="42">
        <f t="shared" si="8"/>
        <v>1770209</v>
      </c>
    </row>
    <row r="50" spans="1:7" x14ac:dyDescent="0.25">
      <c r="A50" s="42" t="str">
        <f t="shared" si="3"/>
        <v>FERROL-SAN CIBRAO</v>
      </c>
      <c r="B50" s="41">
        <f t="shared" si="4"/>
        <v>1657098</v>
      </c>
      <c r="C50" s="41">
        <f t="shared" si="5"/>
        <v>1770209</v>
      </c>
      <c r="D50" s="41">
        <f t="shared" si="6"/>
        <v>12</v>
      </c>
      <c r="E50" s="42" t="str">
        <f t="shared" si="2"/>
        <v>BALEARES</v>
      </c>
      <c r="F50" s="42">
        <f t="shared" si="7"/>
        <v>1136346</v>
      </c>
      <c r="G50" s="42">
        <f t="shared" si="8"/>
        <v>1259886</v>
      </c>
    </row>
    <row r="51" spans="1:7" x14ac:dyDescent="0.25">
      <c r="A51" s="42" t="str">
        <f t="shared" si="3"/>
        <v>GIJON</v>
      </c>
      <c r="B51" s="41">
        <f t="shared" si="4"/>
        <v>644317</v>
      </c>
      <c r="C51" s="41">
        <f t="shared" si="5"/>
        <v>829335</v>
      </c>
      <c r="D51" s="41">
        <f t="shared" si="6"/>
        <v>16</v>
      </c>
      <c r="E51" s="42" t="str">
        <f t="shared" si="2"/>
        <v>MOTRIL</v>
      </c>
      <c r="F51" s="42">
        <f t="shared" si="7"/>
        <v>864266</v>
      </c>
      <c r="G51" s="42">
        <f t="shared" si="8"/>
        <v>880803</v>
      </c>
    </row>
    <row r="52" spans="1:7" x14ac:dyDescent="0.25">
      <c r="A52" s="42" t="str">
        <f t="shared" si="3"/>
        <v>HUELVA</v>
      </c>
      <c r="B52" s="41">
        <f t="shared" si="4"/>
        <v>13240117</v>
      </c>
      <c r="C52" s="41">
        <f t="shared" si="5"/>
        <v>9966450</v>
      </c>
      <c r="D52" s="41">
        <f t="shared" si="6"/>
        <v>2</v>
      </c>
      <c r="E52" s="42" t="str">
        <f t="shared" si="2"/>
        <v>CEUTA</v>
      </c>
      <c r="F52" s="42">
        <f t="shared" si="7"/>
        <v>731712</v>
      </c>
      <c r="G52" s="42">
        <f t="shared" si="8"/>
        <v>654686</v>
      </c>
    </row>
    <row r="53" spans="1:7" x14ac:dyDescent="0.25">
      <c r="A53" s="42" t="str">
        <f t="shared" si="3"/>
        <v>LAS PALMAS</v>
      </c>
      <c r="B53" s="41">
        <f t="shared" si="4"/>
        <v>3246947</v>
      </c>
      <c r="C53" s="41">
        <f t="shared" si="5"/>
        <v>3052883</v>
      </c>
      <c r="D53" s="41">
        <f t="shared" si="6"/>
        <v>10</v>
      </c>
      <c r="E53" s="42" t="str">
        <f t="shared" si="2"/>
        <v>GIJON</v>
      </c>
      <c r="F53" s="42">
        <f t="shared" si="7"/>
        <v>644317</v>
      </c>
      <c r="G53" s="42">
        <f t="shared" si="8"/>
        <v>829335</v>
      </c>
    </row>
    <row r="54" spans="1:7" x14ac:dyDescent="0.25">
      <c r="A54" s="42" t="str">
        <f t="shared" si="3"/>
        <v>MALAGA</v>
      </c>
      <c r="B54" s="41">
        <f t="shared" si="4"/>
        <v>39692</v>
      </c>
      <c r="C54" s="41">
        <f t="shared" si="5"/>
        <v>43169</v>
      </c>
      <c r="D54" s="41">
        <f t="shared" si="6"/>
        <v>25</v>
      </c>
      <c r="E54" s="42" t="str">
        <f t="shared" si="2"/>
        <v>AVILES</v>
      </c>
      <c r="F54" s="42">
        <f t="shared" si="7"/>
        <v>359216</v>
      </c>
      <c r="G54" s="42">
        <f t="shared" si="8"/>
        <v>427059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225541</v>
      </c>
      <c r="G55" s="42">
        <f t="shared" si="8"/>
        <v>136364</v>
      </c>
    </row>
    <row r="56" spans="1:7" x14ac:dyDescent="0.25">
      <c r="A56" s="42" t="str">
        <f t="shared" si="3"/>
        <v>MELILLA</v>
      </c>
      <c r="B56" s="41">
        <f t="shared" si="4"/>
        <v>44650</v>
      </c>
      <c r="C56" s="41">
        <f t="shared" si="5"/>
        <v>47786</v>
      </c>
      <c r="D56" s="41">
        <f t="shared" si="6"/>
        <v>23</v>
      </c>
      <c r="E56" s="42" t="str">
        <f t="shared" si="2"/>
        <v>SANTANDER</v>
      </c>
      <c r="F56" s="42">
        <f t="shared" si="9"/>
        <v>222901</v>
      </c>
      <c r="G56" s="42">
        <f t="shared" si="8"/>
        <v>288334</v>
      </c>
    </row>
    <row r="57" spans="1:7" x14ac:dyDescent="0.25">
      <c r="A57" s="42" t="str">
        <f t="shared" si="3"/>
        <v>MOTRIL</v>
      </c>
      <c r="B57" s="41">
        <f t="shared" si="4"/>
        <v>864266</v>
      </c>
      <c r="C57" s="41">
        <f t="shared" si="5"/>
        <v>880803</v>
      </c>
      <c r="D57" s="41">
        <f t="shared" si="6"/>
        <v>14</v>
      </c>
      <c r="E57" s="42" t="str">
        <f t="shared" si="2"/>
        <v>VILAGARCIA</v>
      </c>
      <c r="F57" s="42">
        <f t="shared" si="9"/>
        <v>143051</v>
      </c>
      <c r="G57" s="42">
        <f t="shared" si="8"/>
        <v>115513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58927</v>
      </c>
      <c r="G58" s="42">
        <f t="shared" si="8"/>
        <v>82075</v>
      </c>
    </row>
    <row r="59" spans="1:7" x14ac:dyDescent="0.25">
      <c r="A59" s="42" t="str">
        <f t="shared" si="3"/>
        <v>SANTA CRUZ DE TENERIFE</v>
      </c>
      <c r="B59" s="41">
        <f t="shared" si="4"/>
        <v>4694154</v>
      </c>
      <c r="C59" s="41">
        <f t="shared" si="5"/>
        <v>5445998</v>
      </c>
      <c r="D59" s="41">
        <f t="shared" si="6"/>
        <v>9</v>
      </c>
      <c r="E59" s="42" t="str">
        <f t="shared" si="2"/>
        <v>BAHIA DE CADIZ</v>
      </c>
      <c r="F59" s="42">
        <f t="shared" si="9"/>
        <v>55003</v>
      </c>
      <c r="G59" s="42">
        <f t="shared" si="8"/>
        <v>77834</v>
      </c>
    </row>
    <row r="60" spans="1:7" x14ac:dyDescent="0.25">
      <c r="A60" s="42" t="str">
        <f t="shared" si="3"/>
        <v>SANTANDER</v>
      </c>
      <c r="B60" s="41">
        <f t="shared" si="4"/>
        <v>222901</v>
      </c>
      <c r="C60" s="41">
        <f t="shared" si="5"/>
        <v>288334</v>
      </c>
      <c r="D60" s="41">
        <f t="shared" si="6"/>
        <v>19</v>
      </c>
      <c r="E60" s="42" t="str">
        <f t="shared" si="2"/>
        <v>MELILLA</v>
      </c>
      <c r="F60" s="42">
        <f t="shared" si="9"/>
        <v>44650</v>
      </c>
      <c r="G60" s="42">
        <f t="shared" si="8"/>
        <v>47786</v>
      </c>
    </row>
    <row r="61" spans="1:7" x14ac:dyDescent="0.25">
      <c r="A61" s="42" t="str">
        <f t="shared" si="3"/>
        <v>SEVILLA</v>
      </c>
      <c r="B61" s="41">
        <f t="shared" si="4"/>
        <v>225541</v>
      </c>
      <c r="C61" s="41">
        <f t="shared" si="5"/>
        <v>136364</v>
      </c>
      <c r="D61" s="41">
        <f t="shared" si="6"/>
        <v>18</v>
      </c>
      <c r="E61" s="42" t="str">
        <f t="shared" si="2"/>
        <v>VIGO</v>
      </c>
      <c r="F61" s="42">
        <f t="shared" si="9"/>
        <v>42462</v>
      </c>
      <c r="G61" s="42">
        <f t="shared" si="8"/>
        <v>66316</v>
      </c>
    </row>
    <row r="62" spans="1:7" x14ac:dyDescent="0.25">
      <c r="A62" s="42" t="str">
        <f t="shared" si="3"/>
        <v>TARRAGONA</v>
      </c>
      <c r="B62" s="41">
        <f t="shared" si="4"/>
        <v>12410439</v>
      </c>
      <c r="C62" s="41">
        <f t="shared" si="5"/>
        <v>13267143</v>
      </c>
      <c r="D62" s="41">
        <f t="shared" si="6"/>
        <v>4</v>
      </c>
      <c r="E62" s="42" t="str">
        <f t="shared" si="2"/>
        <v>MALAGA</v>
      </c>
      <c r="F62" s="42">
        <f t="shared" si="9"/>
        <v>39692</v>
      </c>
      <c r="G62" s="42">
        <f t="shared" si="8"/>
        <v>43169</v>
      </c>
    </row>
    <row r="63" spans="1:7" x14ac:dyDescent="0.25">
      <c r="A63" s="42" t="str">
        <f t="shared" si="3"/>
        <v>VALENCIA</v>
      </c>
      <c r="B63" s="41">
        <f t="shared" si="4"/>
        <v>3083785</v>
      </c>
      <c r="C63" s="41">
        <f t="shared" si="5"/>
        <v>3448837</v>
      </c>
      <c r="D63" s="41">
        <f t="shared" si="6"/>
        <v>11</v>
      </c>
      <c r="E63" s="42" t="str">
        <f t="shared" si="2"/>
        <v>ALMERIA</v>
      </c>
      <c r="F63" s="42">
        <f t="shared" si="9"/>
        <v>2986</v>
      </c>
      <c r="G63" s="42">
        <f t="shared" si="8"/>
        <v>4459</v>
      </c>
    </row>
    <row r="64" spans="1:7" x14ac:dyDescent="0.25">
      <c r="A64" s="42" t="str">
        <f t="shared" si="3"/>
        <v>VIGO</v>
      </c>
      <c r="B64" s="41">
        <f t="shared" si="4"/>
        <v>42462</v>
      </c>
      <c r="C64" s="41">
        <f t="shared" si="5"/>
        <v>66316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143051</v>
      </c>
      <c r="C65" s="41">
        <f t="shared" si="5"/>
        <v>115513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19">
        <v>179125</v>
      </c>
      <c r="C7" s="19">
        <v>359657</v>
      </c>
      <c r="D7" s="19">
        <v>2073072</v>
      </c>
      <c r="E7" s="19">
        <v>2300342</v>
      </c>
      <c r="F7" s="10">
        <f>((E7*100)/D7)-100</f>
        <v>10.962957388841289</v>
      </c>
      <c r="G7" s="1"/>
      <c r="H7" s="1"/>
      <c r="I7" s="1"/>
    </row>
    <row r="8" spans="1:12" x14ac:dyDescent="0.25">
      <c r="A8" s="11" t="s">
        <v>45</v>
      </c>
      <c r="B8" s="20">
        <v>107926</v>
      </c>
      <c r="C8" s="20">
        <v>25427</v>
      </c>
      <c r="D8" s="20">
        <v>511110</v>
      </c>
      <c r="E8" s="20">
        <v>454379</v>
      </c>
      <c r="F8" s="13">
        <f t="shared" ref="F8:F35" si="0">((E8*100)/D8)-100</f>
        <v>-11.099567607755674</v>
      </c>
      <c r="G8" s="1"/>
      <c r="H8" s="1"/>
      <c r="I8" s="1"/>
    </row>
    <row r="9" spans="1:12" x14ac:dyDescent="0.25">
      <c r="A9" s="8" t="s">
        <v>46</v>
      </c>
      <c r="B9" s="19">
        <v>187779</v>
      </c>
      <c r="C9" s="19">
        <v>404903</v>
      </c>
      <c r="D9" s="19">
        <v>1868942</v>
      </c>
      <c r="E9" s="19">
        <v>2592650</v>
      </c>
      <c r="F9" s="10">
        <f t="shared" si="0"/>
        <v>38.722871014723836</v>
      </c>
      <c r="G9" s="1"/>
      <c r="H9" s="1"/>
      <c r="I9" s="1"/>
    </row>
    <row r="10" spans="1:12" x14ac:dyDescent="0.25">
      <c r="A10" s="11" t="s">
        <v>47</v>
      </c>
      <c r="B10" s="20">
        <v>193186</v>
      </c>
      <c r="C10" s="20">
        <v>311783</v>
      </c>
      <c r="D10" s="20">
        <v>1801445</v>
      </c>
      <c r="E10" s="20">
        <v>2344379</v>
      </c>
      <c r="F10" s="13">
        <f t="shared" si="0"/>
        <v>30.138805236907046</v>
      </c>
      <c r="G10" s="1"/>
      <c r="H10" s="1"/>
      <c r="I10" s="1"/>
    </row>
    <row r="11" spans="1:12" x14ac:dyDescent="0.25">
      <c r="A11" s="8" t="s">
        <v>48</v>
      </c>
      <c r="B11" s="19">
        <v>189210</v>
      </c>
      <c r="C11" s="19">
        <v>178139</v>
      </c>
      <c r="D11" s="19">
        <v>943297</v>
      </c>
      <c r="E11" s="19">
        <v>825404</v>
      </c>
      <c r="F11" s="10">
        <f t="shared" si="0"/>
        <v>-12.497972536751419</v>
      </c>
      <c r="G11" s="1"/>
      <c r="H11" s="1"/>
      <c r="I11" s="1"/>
    </row>
    <row r="12" spans="1:12" x14ac:dyDescent="0.25">
      <c r="A12" s="11" t="s">
        <v>49</v>
      </c>
      <c r="B12" s="20">
        <v>56799</v>
      </c>
      <c r="C12" s="20">
        <v>135587</v>
      </c>
      <c r="D12" s="20">
        <v>1149444</v>
      </c>
      <c r="E12" s="20">
        <v>1115530</v>
      </c>
      <c r="F12" s="13">
        <f t="shared" si="0"/>
        <v>-2.9504699663489475</v>
      </c>
      <c r="G12" s="1"/>
      <c r="H12" s="1"/>
      <c r="I12" s="1"/>
    </row>
    <row r="13" spans="1:12" x14ac:dyDescent="0.25">
      <c r="A13" s="8" t="s">
        <v>50</v>
      </c>
      <c r="B13" s="19">
        <v>136314</v>
      </c>
      <c r="C13" s="19">
        <v>126900</v>
      </c>
      <c r="D13" s="19">
        <v>1366118</v>
      </c>
      <c r="E13" s="19">
        <v>1093257</v>
      </c>
      <c r="F13" s="10">
        <f t="shared" si="0"/>
        <v>-19.973457636895205</v>
      </c>
      <c r="G13" s="1"/>
      <c r="H13" s="1"/>
      <c r="I13" s="1"/>
    </row>
    <row r="14" spans="1:12" x14ac:dyDescent="0.25">
      <c r="A14" s="11" t="s">
        <v>51</v>
      </c>
      <c r="B14" s="20">
        <v>337083</v>
      </c>
      <c r="C14" s="20">
        <v>340857</v>
      </c>
      <c r="D14" s="20">
        <v>2249395</v>
      </c>
      <c r="E14" s="20">
        <v>2408707</v>
      </c>
      <c r="F14" s="13">
        <f t="shared" si="0"/>
        <v>7.0824377221430694</v>
      </c>
      <c r="G14" s="1"/>
      <c r="H14" s="1"/>
      <c r="I14" s="1"/>
    </row>
    <row r="15" spans="1:12" x14ac:dyDescent="0.25">
      <c r="A15" s="8" t="s">
        <v>52</v>
      </c>
      <c r="B15" s="19">
        <v>319907</v>
      </c>
      <c r="C15" s="19">
        <v>285865</v>
      </c>
      <c r="D15" s="19">
        <v>2877267</v>
      </c>
      <c r="E15" s="19">
        <v>2956044</v>
      </c>
      <c r="F15" s="10">
        <f t="shared" si="0"/>
        <v>2.737910663139715</v>
      </c>
      <c r="G15" s="1"/>
      <c r="H15" s="1"/>
      <c r="I15" s="1"/>
    </row>
    <row r="16" spans="1:12" x14ac:dyDescent="0.25">
      <c r="A16" s="11" t="s">
        <v>53</v>
      </c>
      <c r="B16" s="20">
        <v>344504</v>
      </c>
      <c r="C16" s="20">
        <v>231927</v>
      </c>
      <c r="D16" s="20">
        <v>1868741</v>
      </c>
      <c r="E16" s="20">
        <v>2142650</v>
      </c>
      <c r="F16" s="13">
        <f t="shared" si="0"/>
        <v>14.657408383505256</v>
      </c>
      <c r="G16" s="1"/>
      <c r="H16" s="1"/>
      <c r="I16" s="1"/>
    </row>
    <row r="17" spans="1:9" x14ac:dyDescent="0.25">
      <c r="A17" s="8" t="s">
        <v>54</v>
      </c>
      <c r="B17" s="19">
        <v>222382</v>
      </c>
      <c r="C17" s="19">
        <v>181376</v>
      </c>
      <c r="D17" s="19">
        <v>1821107</v>
      </c>
      <c r="E17" s="19">
        <v>2141716</v>
      </c>
      <c r="F17" s="10">
        <f t="shared" si="0"/>
        <v>17.605170920764124</v>
      </c>
      <c r="G17" s="1"/>
      <c r="H17" s="1"/>
      <c r="I17" s="1"/>
    </row>
    <row r="18" spans="1:9" x14ac:dyDescent="0.25">
      <c r="A18" s="11" t="s">
        <v>55</v>
      </c>
      <c r="B18" s="20">
        <v>8612</v>
      </c>
      <c r="C18" s="20">
        <v>4552</v>
      </c>
      <c r="D18" s="20">
        <v>72958</v>
      </c>
      <c r="E18" s="20">
        <v>91039</v>
      </c>
      <c r="F18" s="13">
        <f t="shared" si="0"/>
        <v>24.782751720167767</v>
      </c>
      <c r="G18" s="1"/>
      <c r="H18" s="1"/>
      <c r="I18" s="1"/>
    </row>
    <row r="19" spans="1:9" x14ac:dyDescent="0.25">
      <c r="A19" s="8" t="s">
        <v>56</v>
      </c>
      <c r="B19" s="19">
        <v>591096</v>
      </c>
      <c r="C19" s="19">
        <v>718008</v>
      </c>
      <c r="D19" s="19">
        <v>5293640</v>
      </c>
      <c r="E19" s="19">
        <v>5434424</v>
      </c>
      <c r="F19" s="10">
        <f t="shared" si="0"/>
        <v>2.6594932787269272</v>
      </c>
      <c r="G19" s="1"/>
      <c r="H19" s="1"/>
      <c r="I19" s="1"/>
    </row>
    <row r="20" spans="1:9" x14ac:dyDescent="0.25">
      <c r="A20" s="11" t="s">
        <v>57</v>
      </c>
      <c r="B20" s="20">
        <v>1123320</v>
      </c>
      <c r="C20" s="20">
        <v>894773</v>
      </c>
      <c r="D20" s="20">
        <v>8773999</v>
      </c>
      <c r="E20" s="20">
        <v>8250043</v>
      </c>
      <c r="F20" s="13">
        <f t="shared" si="0"/>
        <v>-5.9716897619887988</v>
      </c>
      <c r="G20" s="1"/>
      <c r="H20" s="1"/>
      <c r="I20" s="1"/>
    </row>
    <row r="21" spans="1:9" x14ac:dyDescent="0.25">
      <c r="A21" s="8" t="s">
        <v>58</v>
      </c>
      <c r="B21" s="19">
        <v>393803</v>
      </c>
      <c r="C21" s="19">
        <v>518001</v>
      </c>
      <c r="D21" s="19">
        <v>2971077</v>
      </c>
      <c r="E21" s="19">
        <v>2504803</v>
      </c>
      <c r="F21" s="10">
        <f t="shared" si="0"/>
        <v>-15.693770306188625</v>
      </c>
      <c r="G21" s="1"/>
      <c r="H21" s="1"/>
      <c r="I21" s="1"/>
    </row>
    <row r="22" spans="1:9" x14ac:dyDescent="0.25">
      <c r="A22" s="11" t="s">
        <v>59</v>
      </c>
      <c r="B22" s="20">
        <v>59417</v>
      </c>
      <c r="C22" s="20">
        <v>41516</v>
      </c>
      <c r="D22" s="20">
        <v>501151</v>
      </c>
      <c r="E22" s="20">
        <v>384521</v>
      </c>
      <c r="F22" s="13">
        <f t="shared" si="0"/>
        <v>-23.272426873337579</v>
      </c>
      <c r="G22" s="1"/>
      <c r="H22" s="1"/>
      <c r="I22" s="1"/>
    </row>
    <row r="23" spans="1:9" x14ac:dyDescent="0.25">
      <c r="A23" s="8" t="s">
        <v>60</v>
      </c>
      <c r="B23" s="19">
        <v>86655</v>
      </c>
      <c r="C23" s="19">
        <v>57589</v>
      </c>
      <c r="D23" s="19">
        <v>523344</v>
      </c>
      <c r="E23" s="19">
        <v>553327</v>
      </c>
      <c r="F23" s="10">
        <f t="shared" si="0"/>
        <v>5.7291188969396813</v>
      </c>
      <c r="G23" s="1"/>
      <c r="H23" s="1"/>
      <c r="I23" s="1"/>
    </row>
    <row r="24" spans="1:9" x14ac:dyDescent="0.25">
      <c r="A24" s="11" t="s">
        <v>61</v>
      </c>
      <c r="B24" s="20">
        <v>75178</v>
      </c>
      <c r="C24" s="20">
        <v>57912</v>
      </c>
      <c r="D24" s="20">
        <v>618756</v>
      </c>
      <c r="E24" s="20">
        <v>547628</v>
      </c>
      <c r="F24" s="13">
        <f t="shared" si="0"/>
        <v>-11.495322873636781</v>
      </c>
      <c r="G24" s="1"/>
      <c r="H24" s="1"/>
      <c r="I24" s="1"/>
    </row>
    <row r="25" spans="1:9" x14ac:dyDescent="0.25">
      <c r="A25" s="8" t="s">
        <v>62</v>
      </c>
      <c r="B25" s="19">
        <v>1500</v>
      </c>
      <c r="C25" s="19">
        <v>0</v>
      </c>
      <c r="D25" s="19">
        <v>27614</v>
      </c>
      <c r="E25" s="19">
        <v>23317</v>
      </c>
      <c r="F25" s="10">
        <f t="shared" si="0"/>
        <v>-15.560947345549366</v>
      </c>
      <c r="G25" s="1"/>
      <c r="H25" s="1"/>
      <c r="I25" s="1"/>
    </row>
    <row r="26" spans="1:9" x14ac:dyDescent="0.25">
      <c r="A26" s="11" t="s">
        <v>63</v>
      </c>
      <c r="B26" s="20">
        <v>24293</v>
      </c>
      <c r="C26" s="20">
        <v>37057</v>
      </c>
      <c r="D26" s="20">
        <v>294079</v>
      </c>
      <c r="E26" s="20">
        <v>410212</v>
      </c>
      <c r="F26" s="13">
        <f t="shared" si="0"/>
        <v>39.490409039747817</v>
      </c>
      <c r="G26" s="1"/>
      <c r="H26" s="1"/>
      <c r="I26" s="1"/>
    </row>
    <row r="27" spans="1:9" x14ac:dyDescent="0.25">
      <c r="A27" s="8" t="s">
        <v>64</v>
      </c>
      <c r="B27" s="19">
        <v>90306</v>
      </c>
      <c r="C27" s="19">
        <v>118867</v>
      </c>
      <c r="D27" s="19">
        <v>1009567</v>
      </c>
      <c r="E27" s="19">
        <v>857854</v>
      </c>
      <c r="F27" s="10">
        <f t="shared" si="0"/>
        <v>-15.027531605133689</v>
      </c>
      <c r="G27" s="1"/>
      <c r="H27" s="1"/>
      <c r="I27" s="1"/>
    </row>
    <row r="28" spans="1:9" x14ac:dyDescent="0.25">
      <c r="A28" s="11" t="s">
        <v>65</v>
      </c>
      <c r="B28" s="20">
        <v>52539</v>
      </c>
      <c r="C28" s="20">
        <v>28881</v>
      </c>
      <c r="D28" s="20">
        <v>552252</v>
      </c>
      <c r="E28" s="20">
        <v>442759</v>
      </c>
      <c r="F28" s="13">
        <f t="shared" si="0"/>
        <v>-19.826637114940283</v>
      </c>
      <c r="G28" s="1"/>
      <c r="H28" s="1"/>
      <c r="I28" s="1"/>
    </row>
    <row r="29" spans="1:9" x14ac:dyDescent="0.25">
      <c r="A29" s="8" t="s">
        <v>66</v>
      </c>
      <c r="B29" s="19">
        <v>234198</v>
      </c>
      <c r="C29" s="19">
        <v>295611</v>
      </c>
      <c r="D29" s="19">
        <v>1882086</v>
      </c>
      <c r="E29" s="19">
        <v>2124012</v>
      </c>
      <c r="F29" s="10">
        <f t="shared" si="0"/>
        <v>12.854141627959621</v>
      </c>
      <c r="G29" s="1"/>
      <c r="H29" s="1"/>
      <c r="I29" s="1"/>
    </row>
    <row r="30" spans="1:9" x14ac:dyDescent="0.25">
      <c r="A30" s="11" t="s">
        <v>67</v>
      </c>
      <c r="B30" s="20">
        <v>162093</v>
      </c>
      <c r="C30" s="20">
        <v>123434</v>
      </c>
      <c r="D30" s="20">
        <v>1298544</v>
      </c>
      <c r="E30" s="20">
        <v>1312828</v>
      </c>
      <c r="F30" s="13">
        <f t="shared" si="0"/>
        <v>1.1000012321492392</v>
      </c>
      <c r="G30" s="1"/>
      <c r="H30" s="1"/>
      <c r="I30" s="1"/>
    </row>
    <row r="31" spans="1:9" x14ac:dyDescent="0.25">
      <c r="A31" s="8" t="s">
        <v>68</v>
      </c>
      <c r="B31" s="19">
        <v>988436</v>
      </c>
      <c r="C31" s="19">
        <v>1057465</v>
      </c>
      <c r="D31" s="19">
        <v>6099696</v>
      </c>
      <c r="E31" s="19">
        <v>6117301</v>
      </c>
      <c r="F31" s="10">
        <f t="shared" si="0"/>
        <v>0.28862094110920111</v>
      </c>
      <c r="G31" s="1"/>
      <c r="H31" s="1"/>
      <c r="I31" s="1"/>
    </row>
    <row r="32" spans="1:9" x14ac:dyDescent="0.25">
      <c r="A32" s="11" t="s">
        <v>69</v>
      </c>
      <c r="B32" s="20">
        <v>229723</v>
      </c>
      <c r="C32" s="20">
        <v>154799</v>
      </c>
      <c r="D32" s="20">
        <v>1733983</v>
      </c>
      <c r="E32" s="20">
        <v>1674531</v>
      </c>
      <c r="F32" s="13">
        <f t="shared" si="0"/>
        <v>-3.4286379970276499</v>
      </c>
      <c r="G32" s="1"/>
      <c r="H32" s="1"/>
      <c r="I32" s="1"/>
    </row>
    <row r="33" spans="1:9" x14ac:dyDescent="0.25">
      <c r="A33" s="8" t="s">
        <v>70</v>
      </c>
      <c r="B33" s="19">
        <v>33315</v>
      </c>
      <c r="C33" s="19">
        <v>38007</v>
      </c>
      <c r="D33" s="19">
        <v>284647</v>
      </c>
      <c r="E33" s="19">
        <v>311383</v>
      </c>
      <c r="F33" s="10">
        <f t="shared" si="0"/>
        <v>9.392686379972389</v>
      </c>
      <c r="G33" s="1"/>
      <c r="H33" s="1"/>
      <c r="I33" s="1"/>
    </row>
    <row r="34" spans="1:9" x14ac:dyDescent="0.25">
      <c r="A34" s="11" t="s">
        <v>71</v>
      </c>
      <c r="B34" s="20">
        <v>38684</v>
      </c>
      <c r="C34" s="20">
        <v>12605</v>
      </c>
      <c r="D34" s="20">
        <v>277583</v>
      </c>
      <c r="E34" s="20">
        <v>206979</v>
      </c>
      <c r="F34" s="13">
        <f t="shared" si="0"/>
        <v>-25.435275214980749</v>
      </c>
      <c r="G34" s="1"/>
      <c r="H34" s="1"/>
      <c r="I34" s="1"/>
    </row>
    <row r="35" spans="1:9" x14ac:dyDescent="0.25">
      <c r="A35" s="14" t="s">
        <v>72</v>
      </c>
      <c r="B35" s="15">
        <f>SUM(B7:B34)</f>
        <v>6467383</v>
      </c>
      <c r="C35" s="15">
        <f t="shared" ref="C35:E35" si="1">SUM(C7:C34)</f>
        <v>6741498</v>
      </c>
      <c r="D35" s="15">
        <f t="shared" si="1"/>
        <v>50744914</v>
      </c>
      <c r="E35" s="15">
        <f t="shared" si="1"/>
        <v>51622019</v>
      </c>
      <c r="F35" s="16">
        <f t="shared" si="0"/>
        <v>1.7284589348205373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2300342</v>
      </c>
      <c r="C38" s="41">
        <f>D7</f>
        <v>2073072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8250043</v>
      </c>
      <c r="G38" s="42">
        <f>LOOKUP(E38,$A$38:$A$65,$C$38:$C$65)</f>
        <v>8773999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454379</v>
      </c>
      <c r="C39" s="41">
        <f t="shared" ref="C39:C65" si="5">D8</f>
        <v>511110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6117301</v>
      </c>
      <c r="G39" s="42">
        <f t="shared" ref="G39:G65" si="8">LOOKUP(E39,$A$38:$A$65,$C$38:$C$65)</f>
        <v>6099696</v>
      </c>
    </row>
    <row r="40" spans="1:9" x14ac:dyDescent="0.25">
      <c r="A40" s="42" t="str">
        <f t="shared" si="3"/>
        <v>ALMERIA</v>
      </c>
      <c r="B40" s="41">
        <f t="shared" si="4"/>
        <v>2592650</v>
      </c>
      <c r="C40" s="41">
        <f t="shared" si="5"/>
        <v>1868942</v>
      </c>
      <c r="D40" s="41">
        <f t="shared" si="6"/>
        <v>5</v>
      </c>
      <c r="E40" s="42" t="str">
        <f t="shared" si="2"/>
        <v>FERROL-SAN CIBRAO</v>
      </c>
      <c r="F40" s="42">
        <f t="shared" si="7"/>
        <v>5434424</v>
      </c>
      <c r="G40" s="42">
        <f t="shared" si="8"/>
        <v>5293640</v>
      </c>
    </row>
    <row r="41" spans="1:9" x14ac:dyDescent="0.25">
      <c r="A41" s="42" t="str">
        <f t="shared" si="3"/>
        <v>AVILES</v>
      </c>
      <c r="B41" s="41">
        <f t="shared" si="4"/>
        <v>2344379</v>
      </c>
      <c r="C41" s="41">
        <f t="shared" si="5"/>
        <v>1801445</v>
      </c>
      <c r="D41" s="41">
        <f t="shared" si="6"/>
        <v>8</v>
      </c>
      <c r="E41" s="42" t="str">
        <f t="shared" si="2"/>
        <v>BILBAO</v>
      </c>
      <c r="F41" s="42">
        <f t="shared" si="7"/>
        <v>2956044</v>
      </c>
      <c r="G41" s="42">
        <f t="shared" si="8"/>
        <v>2877267</v>
      </c>
    </row>
    <row r="42" spans="1:9" x14ac:dyDescent="0.25">
      <c r="A42" s="42" t="str">
        <f t="shared" si="3"/>
        <v>BAHIA DE ALGECIRAS</v>
      </c>
      <c r="B42" s="41">
        <f t="shared" si="4"/>
        <v>825404</v>
      </c>
      <c r="C42" s="41">
        <f t="shared" si="5"/>
        <v>943297</v>
      </c>
      <c r="D42" s="41">
        <f t="shared" si="6"/>
        <v>18</v>
      </c>
      <c r="E42" s="42" t="str">
        <f t="shared" si="2"/>
        <v>ALMERIA</v>
      </c>
      <c r="F42" s="42">
        <f t="shared" si="7"/>
        <v>2592650</v>
      </c>
      <c r="G42" s="42">
        <f t="shared" si="8"/>
        <v>1868942</v>
      </c>
    </row>
    <row r="43" spans="1:9" x14ac:dyDescent="0.25">
      <c r="A43" s="42" t="str">
        <f t="shared" si="3"/>
        <v>BAHIA DE CADIZ</v>
      </c>
      <c r="B43" s="41">
        <f t="shared" si="4"/>
        <v>1115530</v>
      </c>
      <c r="C43" s="41">
        <f t="shared" si="5"/>
        <v>1149444</v>
      </c>
      <c r="D43" s="41">
        <f t="shared" si="6"/>
        <v>15</v>
      </c>
      <c r="E43" s="42" t="str">
        <f t="shared" si="2"/>
        <v>HUELVA</v>
      </c>
      <c r="F43" s="42">
        <f t="shared" si="7"/>
        <v>2504803</v>
      </c>
      <c r="G43" s="42">
        <f t="shared" si="8"/>
        <v>2971077</v>
      </c>
    </row>
    <row r="44" spans="1:9" x14ac:dyDescent="0.25">
      <c r="A44" s="42" t="str">
        <f t="shared" si="3"/>
        <v>BALEARES</v>
      </c>
      <c r="B44" s="41">
        <f t="shared" si="4"/>
        <v>1093257</v>
      </c>
      <c r="C44" s="41">
        <f t="shared" si="5"/>
        <v>1366118</v>
      </c>
      <c r="D44" s="41">
        <f t="shared" si="6"/>
        <v>16</v>
      </c>
      <c r="E44" s="42" t="str">
        <f t="shared" si="2"/>
        <v>BARCELONA</v>
      </c>
      <c r="F44" s="42">
        <f t="shared" si="7"/>
        <v>2408707</v>
      </c>
      <c r="G44" s="42">
        <f t="shared" si="8"/>
        <v>2249395</v>
      </c>
    </row>
    <row r="45" spans="1:9" x14ac:dyDescent="0.25">
      <c r="A45" s="42" t="str">
        <f t="shared" si="3"/>
        <v>BARCELONA</v>
      </c>
      <c r="B45" s="41">
        <f t="shared" si="4"/>
        <v>2408707</v>
      </c>
      <c r="C45" s="41">
        <f t="shared" si="5"/>
        <v>2249395</v>
      </c>
      <c r="D45" s="41">
        <f t="shared" si="6"/>
        <v>7</v>
      </c>
      <c r="E45" s="42" t="str">
        <f t="shared" si="2"/>
        <v>AVILES</v>
      </c>
      <c r="F45" s="42">
        <f t="shared" si="7"/>
        <v>2344379</v>
      </c>
      <c r="G45" s="42">
        <f t="shared" si="8"/>
        <v>1801445</v>
      </c>
    </row>
    <row r="46" spans="1:9" x14ac:dyDescent="0.25">
      <c r="A46" s="42" t="str">
        <f t="shared" si="3"/>
        <v>BILBAO</v>
      </c>
      <c r="B46" s="41">
        <f t="shared" si="4"/>
        <v>2956044</v>
      </c>
      <c r="C46" s="41">
        <f t="shared" si="5"/>
        <v>2877267</v>
      </c>
      <c r="D46" s="41">
        <f t="shared" si="6"/>
        <v>4</v>
      </c>
      <c r="E46" s="42" t="str">
        <f t="shared" si="2"/>
        <v>A CORUÑA</v>
      </c>
      <c r="F46" s="42">
        <f t="shared" si="7"/>
        <v>2300342</v>
      </c>
      <c r="G46" s="42">
        <f t="shared" si="8"/>
        <v>2073072</v>
      </c>
    </row>
    <row r="47" spans="1:9" x14ac:dyDescent="0.25">
      <c r="A47" s="42" t="str">
        <f t="shared" si="3"/>
        <v>CARTAGENA</v>
      </c>
      <c r="B47" s="41">
        <f t="shared" si="4"/>
        <v>2142650</v>
      </c>
      <c r="C47" s="41">
        <f t="shared" si="5"/>
        <v>1868741</v>
      </c>
      <c r="D47" s="41">
        <f t="shared" si="6"/>
        <v>10</v>
      </c>
      <c r="E47" s="42" t="str">
        <f t="shared" si="2"/>
        <v>CARTAGENA</v>
      </c>
      <c r="F47" s="42">
        <f t="shared" si="7"/>
        <v>2142650</v>
      </c>
      <c r="G47" s="42">
        <f t="shared" si="8"/>
        <v>1868741</v>
      </c>
    </row>
    <row r="48" spans="1:9" x14ac:dyDescent="0.25">
      <c r="A48" s="42" t="str">
        <f t="shared" si="3"/>
        <v>CASTELLON</v>
      </c>
      <c r="B48" s="41">
        <f t="shared" si="4"/>
        <v>2141716</v>
      </c>
      <c r="C48" s="41">
        <f t="shared" si="5"/>
        <v>1821107</v>
      </c>
      <c r="D48" s="41">
        <f t="shared" si="6"/>
        <v>11</v>
      </c>
      <c r="E48" s="42" t="str">
        <f t="shared" si="2"/>
        <v>CASTELLON</v>
      </c>
      <c r="F48" s="42">
        <f t="shared" si="7"/>
        <v>2141716</v>
      </c>
      <c r="G48" s="42">
        <f t="shared" si="8"/>
        <v>1821107</v>
      </c>
    </row>
    <row r="49" spans="1:7" x14ac:dyDescent="0.25">
      <c r="A49" s="42" t="str">
        <f t="shared" si="3"/>
        <v>CEUTA</v>
      </c>
      <c r="B49" s="41">
        <f t="shared" si="4"/>
        <v>91039</v>
      </c>
      <c r="C49" s="41">
        <f t="shared" si="5"/>
        <v>72958</v>
      </c>
      <c r="D49" s="41">
        <f t="shared" si="6"/>
        <v>27</v>
      </c>
      <c r="E49" s="42" t="str">
        <f t="shared" si="2"/>
        <v>SANTANDER</v>
      </c>
      <c r="F49" s="42">
        <f t="shared" si="7"/>
        <v>2124012</v>
      </c>
      <c r="G49" s="42">
        <f t="shared" si="8"/>
        <v>1882086</v>
      </c>
    </row>
    <row r="50" spans="1:7" x14ac:dyDescent="0.25">
      <c r="A50" s="42" t="str">
        <f t="shared" si="3"/>
        <v>FERROL-SAN CIBRAO</v>
      </c>
      <c r="B50" s="41">
        <f t="shared" si="4"/>
        <v>5434424</v>
      </c>
      <c r="C50" s="41">
        <f t="shared" si="5"/>
        <v>5293640</v>
      </c>
      <c r="D50" s="41">
        <f t="shared" si="6"/>
        <v>3</v>
      </c>
      <c r="E50" s="42" t="str">
        <f t="shared" si="2"/>
        <v>VALENCIA</v>
      </c>
      <c r="F50" s="42">
        <f t="shared" si="7"/>
        <v>1674531</v>
      </c>
      <c r="G50" s="42">
        <f t="shared" si="8"/>
        <v>1733983</v>
      </c>
    </row>
    <row r="51" spans="1:7" x14ac:dyDescent="0.25">
      <c r="A51" s="42" t="str">
        <f t="shared" si="3"/>
        <v>GIJON</v>
      </c>
      <c r="B51" s="41">
        <f t="shared" si="4"/>
        <v>8250043</v>
      </c>
      <c r="C51" s="41">
        <f t="shared" si="5"/>
        <v>8773999</v>
      </c>
      <c r="D51" s="41">
        <f t="shared" si="6"/>
        <v>1</v>
      </c>
      <c r="E51" s="42" t="str">
        <f t="shared" si="2"/>
        <v>SEVILLA</v>
      </c>
      <c r="F51" s="42">
        <f t="shared" si="7"/>
        <v>1312828</v>
      </c>
      <c r="G51" s="42">
        <f t="shared" si="8"/>
        <v>1298544</v>
      </c>
    </row>
    <row r="52" spans="1:7" x14ac:dyDescent="0.25">
      <c r="A52" s="42" t="str">
        <f t="shared" si="3"/>
        <v>HUELVA</v>
      </c>
      <c r="B52" s="41">
        <f t="shared" si="4"/>
        <v>2504803</v>
      </c>
      <c r="C52" s="41">
        <f t="shared" si="5"/>
        <v>2971077</v>
      </c>
      <c r="D52" s="41">
        <f t="shared" si="6"/>
        <v>6</v>
      </c>
      <c r="E52" s="42" t="str">
        <f t="shared" si="2"/>
        <v>BAHIA DE CADIZ</v>
      </c>
      <c r="F52" s="42">
        <f t="shared" si="7"/>
        <v>1115530</v>
      </c>
      <c r="G52" s="42">
        <f t="shared" si="8"/>
        <v>1149444</v>
      </c>
    </row>
    <row r="53" spans="1:7" x14ac:dyDescent="0.25">
      <c r="A53" s="42" t="str">
        <f t="shared" si="3"/>
        <v>LAS PALMAS</v>
      </c>
      <c r="B53" s="41">
        <f t="shared" si="4"/>
        <v>384521</v>
      </c>
      <c r="C53" s="41">
        <f t="shared" si="5"/>
        <v>501151</v>
      </c>
      <c r="D53" s="41">
        <f t="shared" si="6"/>
        <v>24</v>
      </c>
      <c r="E53" s="42" t="str">
        <f t="shared" si="2"/>
        <v>BALEARES</v>
      </c>
      <c r="F53" s="42">
        <f t="shared" si="7"/>
        <v>1093257</v>
      </c>
      <c r="G53" s="42">
        <f t="shared" si="8"/>
        <v>1366118</v>
      </c>
    </row>
    <row r="54" spans="1:7" x14ac:dyDescent="0.25">
      <c r="A54" s="42" t="str">
        <f t="shared" si="3"/>
        <v>MALAGA</v>
      </c>
      <c r="B54" s="41">
        <f t="shared" si="4"/>
        <v>553327</v>
      </c>
      <c r="C54" s="41">
        <f t="shared" si="5"/>
        <v>523344</v>
      </c>
      <c r="D54" s="41">
        <f t="shared" si="6"/>
        <v>19</v>
      </c>
      <c r="E54" s="42" t="str">
        <f t="shared" si="2"/>
        <v>PASAIA</v>
      </c>
      <c r="F54" s="42">
        <f t="shared" si="7"/>
        <v>857854</v>
      </c>
      <c r="G54" s="42">
        <f t="shared" si="8"/>
        <v>1009567</v>
      </c>
    </row>
    <row r="55" spans="1:7" x14ac:dyDescent="0.25">
      <c r="A55" s="42" t="str">
        <f t="shared" si="3"/>
        <v>MARIN Y RIA DE PONTEVEDRA</v>
      </c>
      <c r="B55" s="41">
        <f t="shared" si="4"/>
        <v>547628</v>
      </c>
      <c r="C55" s="41">
        <f t="shared" si="5"/>
        <v>618756</v>
      </c>
      <c r="D55" s="41">
        <f t="shared" si="6"/>
        <v>20</v>
      </c>
      <c r="E55" s="42" t="str">
        <f t="shared" si="2"/>
        <v>BAHIA DE ALGECIRAS</v>
      </c>
      <c r="F55" s="42">
        <f t="shared" ref="F55:F65" si="9">LOOKUP(E55,$A$38:$A$65,$B$38:$B$65)</f>
        <v>825404</v>
      </c>
      <c r="G55" s="42">
        <f t="shared" si="8"/>
        <v>943297</v>
      </c>
    </row>
    <row r="56" spans="1:7" x14ac:dyDescent="0.25">
      <c r="A56" s="42" t="str">
        <f t="shared" si="3"/>
        <v>MELILLA</v>
      </c>
      <c r="B56" s="41">
        <f t="shared" si="4"/>
        <v>23317</v>
      </c>
      <c r="C56" s="41">
        <f t="shared" si="5"/>
        <v>27614</v>
      </c>
      <c r="D56" s="41">
        <f t="shared" si="6"/>
        <v>28</v>
      </c>
      <c r="E56" s="42" t="str">
        <f t="shared" si="2"/>
        <v>MALAGA</v>
      </c>
      <c r="F56" s="42">
        <f t="shared" si="9"/>
        <v>553327</v>
      </c>
      <c r="G56" s="42">
        <f t="shared" si="8"/>
        <v>523344</v>
      </c>
    </row>
    <row r="57" spans="1:7" x14ac:dyDescent="0.25">
      <c r="A57" s="42" t="str">
        <f t="shared" si="3"/>
        <v>MOTRIL</v>
      </c>
      <c r="B57" s="41">
        <f t="shared" si="4"/>
        <v>410212</v>
      </c>
      <c r="C57" s="41">
        <f t="shared" si="5"/>
        <v>294079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547628</v>
      </c>
      <c r="G57" s="42">
        <f t="shared" si="8"/>
        <v>618756</v>
      </c>
    </row>
    <row r="58" spans="1:7" x14ac:dyDescent="0.25">
      <c r="A58" s="42" t="str">
        <f t="shared" si="3"/>
        <v>PASAIA</v>
      </c>
      <c r="B58" s="41">
        <f t="shared" si="4"/>
        <v>857854</v>
      </c>
      <c r="C58" s="41">
        <f t="shared" si="5"/>
        <v>1009567</v>
      </c>
      <c r="D58" s="41">
        <f t="shared" si="6"/>
        <v>17</v>
      </c>
      <c r="E58" s="42" t="str">
        <f t="shared" si="2"/>
        <v>ALICANTE</v>
      </c>
      <c r="F58" s="42">
        <f t="shared" si="9"/>
        <v>454379</v>
      </c>
      <c r="G58" s="42">
        <f t="shared" si="8"/>
        <v>511110</v>
      </c>
    </row>
    <row r="59" spans="1:7" x14ac:dyDescent="0.25">
      <c r="A59" s="42" t="str">
        <f t="shared" si="3"/>
        <v>SANTA CRUZ DE TENERIFE</v>
      </c>
      <c r="B59" s="41">
        <f t="shared" si="4"/>
        <v>442759</v>
      </c>
      <c r="C59" s="41">
        <f t="shared" si="5"/>
        <v>552252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442759</v>
      </c>
      <c r="G59" s="42">
        <f t="shared" si="8"/>
        <v>552252</v>
      </c>
    </row>
    <row r="60" spans="1:7" x14ac:dyDescent="0.25">
      <c r="A60" s="42" t="str">
        <f t="shared" si="3"/>
        <v>SANTANDER</v>
      </c>
      <c r="B60" s="41">
        <f t="shared" si="4"/>
        <v>2124012</v>
      </c>
      <c r="C60" s="41">
        <f t="shared" si="5"/>
        <v>1882086</v>
      </c>
      <c r="D60" s="41">
        <f t="shared" si="6"/>
        <v>12</v>
      </c>
      <c r="E60" s="42" t="str">
        <f t="shared" si="2"/>
        <v>MOTRIL</v>
      </c>
      <c r="F60" s="42">
        <f t="shared" si="9"/>
        <v>410212</v>
      </c>
      <c r="G60" s="42">
        <f t="shared" si="8"/>
        <v>294079</v>
      </c>
    </row>
    <row r="61" spans="1:7" x14ac:dyDescent="0.25">
      <c r="A61" s="42" t="str">
        <f t="shared" si="3"/>
        <v>SEVILLA</v>
      </c>
      <c r="B61" s="41">
        <f t="shared" si="4"/>
        <v>1312828</v>
      </c>
      <c r="C61" s="41">
        <f t="shared" si="5"/>
        <v>1298544</v>
      </c>
      <c r="D61" s="41">
        <f t="shared" si="6"/>
        <v>14</v>
      </c>
      <c r="E61" s="42" t="str">
        <f t="shared" si="2"/>
        <v>LAS PALMAS</v>
      </c>
      <c r="F61" s="42">
        <f t="shared" si="9"/>
        <v>384521</v>
      </c>
      <c r="G61" s="42">
        <f t="shared" si="8"/>
        <v>501151</v>
      </c>
    </row>
    <row r="62" spans="1:7" x14ac:dyDescent="0.25">
      <c r="A62" s="42" t="str">
        <f t="shared" si="3"/>
        <v>TARRAGONA</v>
      </c>
      <c r="B62" s="41">
        <f t="shared" si="4"/>
        <v>6117301</v>
      </c>
      <c r="C62" s="41">
        <f t="shared" si="5"/>
        <v>6099696</v>
      </c>
      <c r="D62" s="41">
        <f t="shared" si="6"/>
        <v>2</v>
      </c>
      <c r="E62" s="42" t="str">
        <f t="shared" si="2"/>
        <v>VIGO</v>
      </c>
      <c r="F62" s="42">
        <f t="shared" si="9"/>
        <v>311383</v>
      </c>
      <c r="G62" s="42">
        <f t="shared" si="8"/>
        <v>284647</v>
      </c>
    </row>
    <row r="63" spans="1:7" x14ac:dyDescent="0.25">
      <c r="A63" s="42" t="str">
        <f t="shared" si="3"/>
        <v>VALENCIA</v>
      </c>
      <c r="B63" s="41">
        <f t="shared" si="4"/>
        <v>1674531</v>
      </c>
      <c r="C63" s="41">
        <f t="shared" si="5"/>
        <v>1733983</v>
      </c>
      <c r="D63" s="41">
        <f t="shared" si="6"/>
        <v>13</v>
      </c>
      <c r="E63" s="42" t="str">
        <f t="shared" si="2"/>
        <v>VILAGARCIA</v>
      </c>
      <c r="F63" s="42">
        <f t="shared" si="9"/>
        <v>206979</v>
      </c>
      <c r="G63" s="42">
        <f t="shared" si="8"/>
        <v>277583</v>
      </c>
    </row>
    <row r="64" spans="1:7" x14ac:dyDescent="0.25">
      <c r="A64" s="42" t="str">
        <f t="shared" si="3"/>
        <v>VIGO</v>
      </c>
      <c r="B64" s="41">
        <f t="shared" si="4"/>
        <v>311383</v>
      </c>
      <c r="C64" s="41">
        <f t="shared" si="5"/>
        <v>284647</v>
      </c>
      <c r="D64" s="41">
        <f t="shared" si="6"/>
        <v>25</v>
      </c>
      <c r="E64" s="42" t="str">
        <f t="shared" si="2"/>
        <v>CEUTA</v>
      </c>
      <c r="F64" s="42">
        <f t="shared" si="9"/>
        <v>91039</v>
      </c>
      <c r="G64" s="42">
        <f t="shared" si="8"/>
        <v>72958</v>
      </c>
    </row>
    <row r="65" spans="1:7" x14ac:dyDescent="0.25">
      <c r="A65" s="42" t="str">
        <f t="shared" si="3"/>
        <v>VILAGARCIA</v>
      </c>
      <c r="B65" s="41">
        <f t="shared" si="4"/>
        <v>206979</v>
      </c>
      <c r="C65" s="41">
        <f t="shared" si="5"/>
        <v>277583</v>
      </c>
      <c r="D65" s="41">
        <f t="shared" si="6"/>
        <v>26</v>
      </c>
      <c r="E65" s="42" t="str">
        <f t="shared" si="2"/>
        <v>MELILLA</v>
      </c>
      <c r="F65" s="42">
        <f t="shared" si="9"/>
        <v>23317</v>
      </c>
      <c r="G65" s="42">
        <f t="shared" si="8"/>
        <v>27614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1">
        <v>77044</v>
      </c>
      <c r="C7" s="21">
        <v>81911</v>
      </c>
      <c r="D7" s="21">
        <v>673819</v>
      </c>
      <c r="E7" s="21">
        <v>759629</v>
      </c>
      <c r="F7" s="10">
        <f>((E7*100)/D7)-100</f>
        <v>12.734873905306912</v>
      </c>
      <c r="G7" s="1"/>
      <c r="H7" s="1"/>
      <c r="I7" s="1"/>
    </row>
    <row r="8" spans="1:12" x14ac:dyDescent="0.25">
      <c r="A8" s="11" t="s">
        <v>45</v>
      </c>
      <c r="B8" s="22">
        <v>100423</v>
      </c>
      <c r="C8" s="22">
        <v>101838</v>
      </c>
      <c r="D8" s="22">
        <v>917322</v>
      </c>
      <c r="E8" s="22">
        <v>961344</v>
      </c>
      <c r="F8" s="13">
        <f t="shared" ref="F8:F35" si="0">((E8*100)/D8)-100</f>
        <v>4.7989691733110078</v>
      </c>
      <c r="G8" s="1"/>
      <c r="H8" s="1"/>
      <c r="I8" s="1"/>
    </row>
    <row r="9" spans="1:12" x14ac:dyDescent="0.25">
      <c r="A9" s="8" t="s">
        <v>46</v>
      </c>
      <c r="B9" s="21">
        <v>42196</v>
      </c>
      <c r="C9" s="21">
        <v>46520</v>
      </c>
      <c r="D9" s="21">
        <v>384656</v>
      </c>
      <c r="E9" s="21">
        <v>394051</v>
      </c>
      <c r="F9" s="10">
        <f t="shared" si="0"/>
        <v>2.4424420781165566</v>
      </c>
      <c r="G9" s="1"/>
      <c r="H9" s="1"/>
      <c r="I9" s="1"/>
    </row>
    <row r="10" spans="1:12" x14ac:dyDescent="0.25">
      <c r="A10" s="11" t="s">
        <v>47</v>
      </c>
      <c r="B10" s="22">
        <v>73482</v>
      </c>
      <c r="C10" s="22">
        <v>126487</v>
      </c>
      <c r="D10" s="22">
        <v>831494</v>
      </c>
      <c r="E10" s="22">
        <v>880709</v>
      </c>
      <c r="F10" s="13">
        <f t="shared" si="0"/>
        <v>5.9188641168787797</v>
      </c>
      <c r="G10" s="1"/>
      <c r="H10" s="1"/>
      <c r="I10" s="1"/>
    </row>
    <row r="11" spans="1:12" x14ac:dyDescent="0.25">
      <c r="A11" s="8" t="s">
        <v>48</v>
      </c>
      <c r="B11" s="21">
        <v>2676035</v>
      </c>
      <c r="C11" s="21">
        <v>3897243</v>
      </c>
      <c r="D11" s="21">
        <v>28247418</v>
      </c>
      <c r="E11" s="21">
        <v>29818364</v>
      </c>
      <c r="F11" s="10">
        <f t="shared" si="0"/>
        <v>5.5613790966664567</v>
      </c>
      <c r="G11" s="1"/>
      <c r="H11" s="1"/>
      <c r="I11" s="1"/>
    </row>
    <row r="12" spans="1:12" x14ac:dyDescent="0.25">
      <c r="A12" s="11" t="s">
        <v>49</v>
      </c>
      <c r="B12" s="22">
        <v>160963</v>
      </c>
      <c r="C12" s="22">
        <v>166204</v>
      </c>
      <c r="D12" s="22">
        <v>1397628</v>
      </c>
      <c r="E12" s="22">
        <v>1330260</v>
      </c>
      <c r="F12" s="13">
        <f t="shared" si="0"/>
        <v>-4.8201667396474619</v>
      </c>
      <c r="G12" s="1"/>
      <c r="H12" s="1"/>
      <c r="I12" s="1"/>
    </row>
    <row r="13" spans="1:12" x14ac:dyDescent="0.25">
      <c r="A13" s="8" t="s">
        <v>50</v>
      </c>
      <c r="B13" s="21">
        <v>733648</v>
      </c>
      <c r="C13" s="21">
        <v>754689</v>
      </c>
      <c r="D13" s="21">
        <v>5534907</v>
      </c>
      <c r="E13" s="21">
        <v>5543765</v>
      </c>
      <c r="F13" s="10">
        <f t="shared" si="0"/>
        <v>0.16003882269386338</v>
      </c>
      <c r="G13" s="1"/>
      <c r="H13" s="1"/>
      <c r="I13" s="1"/>
    </row>
    <row r="14" spans="1:12" x14ac:dyDescent="0.25">
      <c r="A14" s="11" t="s">
        <v>51</v>
      </c>
      <c r="B14" s="22">
        <v>2323787</v>
      </c>
      <c r="C14" s="22">
        <v>2351991</v>
      </c>
      <c r="D14" s="22">
        <v>18184159</v>
      </c>
      <c r="E14" s="22">
        <v>19634451</v>
      </c>
      <c r="F14" s="13">
        <f t="shared" si="0"/>
        <v>7.9755791840579491</v>
      </c>
      <c r="G14" s="1"/>
      <c r="H14" s="1"/>
      <c r="I14" s="1"/>
    </row>
    <row r="15" spans="1:12" x14ac:dyDescent="0.25">
      <c r="A15" s="8" t="s">
        <v>52</v>
      </c>
      <c r="B15" s="21">
        <v>835665</v>
      </c>
      <c r="C15" s="21">
        <v>812056</v>
      </c>
      <c r="D15" s="21">
        <v>5964501</v>
      </c>
      <c r="E15" s="21">
        <v>6523834</v>
      </c>
      <c r="F15" s="10">
        <f t="shared" si="0"/>
        <v>9.3776998276972421</v>
      </c>
      <c r="G15" s="1"/>
      <c r="H15" s="1"/>
      <c r="I15" s="1"/>
    </row>
    <row r="16" spans="1:12" x14ac:dyDescent="0.25">
      <c r="A16" s="11" t="s">
        <v>53</v>
      </c>
      <c r="B16" s="22">
        <v>94150</v>
      </c>
      <c r="C16" s="22">
        <v>139602</v>
      </c>
      <c r="D16" s="22">
        <v>633212</v>
      </c>
      <c r="E16" s="22">
        <v>774941</v>
      </c>
      <c r="F16" s="13">
        <f t="shared" si="0"/>
        <v>22.382551183489895</v>
      </c>
      <c r="G16" s="1"/>
      <c r="H16" s="1"/>
      <c r="I16" s="1"/>
    </row>
    <row r="17" spans="1:9" x14ac:dyDescent="0.25">
      <c r="A17" s="8" t="s">
        <v>54</v>
      </c>
      <c r="B17" s="21">
        <v>184287</v>
      </c>
      <c r="C17" s="21">
        <v>185315</v>
      </c>
      <c r="D17" s="21">
        <v>1141637</v>
      </c>
      <c r="E17" s="21">
        <v>1395208</v>
      </c>
      <c r="F17" s="10">
        <f t="shared" si="0"/>
        <v>22.211175706463607</v>
      </c>
      <c r="G17" s="1"/>
      <c r="H17" s="1"/>
      <c r="I17" s="1"/>
    </row>
    <row r="18" spans="1:9" x14ac:dyDescent="0.25">
      <c r="A18" s="11" t="s">
        <v>55</v>
      </c>
      <c r="B18" s="22">
        <v>70624</v>
      </c>
      <c r="C18" s="22">
        <v>75691</v>
      </c>
      <c r="D18" s="22">
        <v>604175</v>
      </c>
      <c r="E18" s="22">
        <v>574666</v>
      </c>
      <c r="F18" s="13">
        <f t="shared" si="0"/>
        <v>-4.8841809078495402</v>
      </c>
      <c r="G18" s="1"/>
      <c r="H18" s="1"/>
      <c r="I18" s="1"/>
    </row>
    <row r="19" spans="1:9" x14ac:dyDescent="0.25">
      <c r="A19" s="8" t="s">
        <v>56</v>
      </c>
      <c r="B19" s="21">
        <v>47581</v>
      </c>
      <c r="C19" s="21">
        <v>60022</v>
      </c>
      <c r="D19" s="21">
        <v>445553</v>
      </c>
      <c r="E19" s="21">
        <v>424125</v>
      </c>
      <c r="F19" s="10">
        <f t="shared" si="0"/>
        <v>-4.8093043925189534</v>
      </c>
      <c r="G19" s="1"/>
      <c r="H19" s="1"/>
      <c r="I19" s="1"/>
    </row>
    <row r="20" spans="1:9" x14ac:dyDescent="0.25">
      <c r="A20" s="11" t="s">
        <v>57</v>
      </c>
      <c r="B20" s="22">
        <v>65561</v>
      </c>
      <c r="C20" s="22">
        <v>117855</v>
      </c>
      <c r="D20" s="22">
        <v>607931</v>
      </c>
      <c r="E20" s="22">
        <v>944053</v>
      </c>
      <c r="F20" s="13">
        <f t="shared" si="0"/>
        <v>55.289498314775841</v>
      </c>
      <c r="G20" s="1"/>
      <c r="H20" s="1"/>
      <c r="I20" s="1"/>
    </row>
    <row r="21" spans="1:9" x14ac:dyDescent="0.25">
      <c r="A21" s="8" t="s">
        <v>58</v>
      </c>
      <c r="B21" s="21">
        <v>26559</v>
      </c>
      <c r="C21" s="21">
        <v>38893</v>
      </c>
      <c r="D21" s="21">
        <v>166879</v>
      </c>
      <c r="E21" s="21">
        <v>238125</v>
      </c>
      <c r="F21" s="10">
        <f t="shared" si="0"/>
        <v>42.693208851922662</v>
      </c>
      <c r="G21" s="1"/>
      <c r="H21" s="1"/>
      <c r="I21" s="1"/>
    </row>
    <row r="22" spans="1:9" x14ac:dyDescent="0.25">
      <c r="A22" s="11" t="s">
        <v>59</v>
      </c>
      <c r="B22" s="22">
        <v>1531822</v>
      </c>
      <c r="C22" s="22">
        <v>1760947</v>
      </c>
      <c r="D22" s="22">
        <v>9980357</v>
      </c>
      <c r="E22" s="22">
        <v>11089592</v>
      </c>
      <c r="F22" s="13">
        <f t="shared" si="0"/>
        <v>11.114181586891135</v>
      </c>
      <c r="G22" s="1"/>
      <c r="H22" s="1"/>
      <c r="I22" s="1"/>
    </row>
    <row r="23" spans="1:9" x14ac:dyDescent="0.25">
      <c r="A23" s="8" t="s">
        <v>60</v>
      </c>
      <c r="B23" s="21">
        <v>161057</v>
      </c>
      <c r="C23" s="21">
        <v>366366</v>
      </c>
      <c r="D23" s="21">
        <v>1046469</v>
      </c>
      <c r="E23" s="21">
        <v>1524335</v>
      </c>
      <c r="F23" s="10">
        <f t="shared" si="0"/>
        <v>45.66461118293995</v>
      </c>
      <c r="G23" s="1"/>
      <c r="H23" s="1"/>
      <c r="I23" s="1"/>
    </row>
    <row r="24" spans="1:9" x14ac:dyDescent="0.25">
      <c r="A24" s="11" t="s">
        <v>61</v>
      </c>
      <c r="B24" s="22">
        <v>79693</v>
      </c>
      <c r="C24" s="22">
        <v>81908</v>
      </c>
      <c r="D24" s="22">
        <v>638031</v>
      </c>
      <c r="E24" s="22">
        <v>670807</v>
      </c>
      <c r="F24" s="13">
        <f t="shared" si="0"/>
        <v>5.1370544691402102</v>
      </c>
      <c r="G24" s="1"/>
      <c r="H24" s="1"/>
      <c r="I24" s="1"/>
    </row>
    <row r="25" spans="1:9" x14ac:dyDescent="0.25">
      <c r="A25" s="8" t="s">
        <v>62</v>
      </c>
      <c r="B25" s="21">
        <v>66094</v>
      </c>
      <c r="C25" s="21">
        <v>72122</v>
      </c>
      <c r="D25" s="21">
        <v>484151</v>
      </c>
      <c r="E25" s="21">
        <v>497712</v>
      </c>
      <c r="F25" s="10">
        <f t="shared" si="0"/>
        <v>2.8009856429089268</v>
      </c>
      <c r="G25" s="1"/>
      <c r="H25" s="1"/>
      <c r="I25" s="1"/>
    </row>
    <row r="26" spans="1:9" x14ac:dyDescent="0.25">
      <c r="A26" s="11" t="s">
        <v>63</v>
      </c>
      <c r="B26" s="22">
        <v>12797</v>
      </c>
      <c r="C26" s="22">
        <v>17576</v>
      </c>
      <c r="D26" s="22">
        <v>103264</v>
      </c>
      <c r="E26" s="22">
        <v>120198</v>
      </c>
      <c r="F26" s="13">
        <f t="shared" si="0"/>
        <v>16.398744964363189</v>
      </c>
      <c r="G26" s="1"/>
      <c r="H26" s="1"/>
      <c r="I26" s="1"/>
    </row>
    <row r="27" spans="1:9" x14ac:dyDescent="0.25">
      <c r="A27" s="8" t="s">
        <v>64</v>
      </c>
      <c r="B27" s="21">
        <v>126712</v>
      </c>
      <c r="C27" s="21">
        <v>97619</v>
      </c>
      <c r="D27" s="21">
        <v>1408849</v>
      </c>
      <c r="E27" s="21">
        <v>1380367</v>
      </c>
      <c r="F27" s="10">
        <f t="shared" si="0"/>
        <v>-2.021650297512366</v>
      </c>
      <c r="G27" s="1"/>
      <c r="H27" s="1"/>
      <c r="I27" s="1"/>
    </row>
    <row r="28" spans="1:9" x14ac:dyDescent="0.25">
      <c r="A28" s="11" t="s">
        <v>65</v>
      </c>
      <c r="B28" s="22">
        <v>472649</v>
      </c>
      <c r="C28" s="22">
        <v>457962</v>
      </c>
      <c r="D28" s="22">
        <v>3848815</v>
      </c>
      <c r="E28" s="22">
        <v>3689319</v>
      </c>
      <c r="F28" s="13">
        <f t="shared" si="0"/>
        <v>-4.144028746510287</v>
      </c>
      <c r="G28" s="1"/>
      <c r="H28" s="1"/>
      <c r="I28" s="1"/>
    </row>
    <row r="29" spans="1:9" x14ac:dyDescent="0.25">
      <c r="A29" s="8" t="s">
        <v>66</v>
      </c>
      <c r="B29" s="21">
        <v>108643</v>
      </c>
      <c r="C29" s="21">
        <v>114901</v>
      </c>
      <c r="D29" s="21">
        <v>1043390</v>
      </c>
      <c r="E29" s="21">
        <v>1141754</v>
      </c>
      <c r="F29" s="10">
        <f t="shared" si="0"/>
        <v>9.4273473964672831</v>
      </c>
      <c r="G29" s="1"/>
      <c r="H29" s="1"/>
      <c r="I29" s="1"/>
    </row>
    <row r="30" spans="1:9" x14ac:dyDescent="0.25">
      <c r="A30" s="11" t="s">
        <v>67</v>
      </c>
      <c r="B30" s="22">
        <v>156222</v>
      </c>
      <c r="C30" s="22">
        <v>149318</v>
      </c>
      <c r="D30" s="22">
        <v>1314705</v>
      </c>
      <c r="E30" s="22">
        <v>1478774</v>
      </c>
      <c r="F30" s="13">
        <f t="shared" si="0"/>
        <v>12.479529628319668</v>
      </c>
      <c r="G30" s="1"/>
      <c r="H30" s="1"/>
      <c r="I30" s="1"/>
    </row>
    <row r="31" spans="1:9" x14ac:dyDescent="0.25">
      <c r="A31" s="8" t="s">
        <v>68</v>
      </c>
      <c r="B31" s="21">
        <v>271923</v>
      </c>
      <c r="C31" s="21">
        <v>330334</v>
      </c>
      <c r="D31" s="21">
        <v>2429132</v>
      </c>
      <c r="E31" s="21">
        <v>2522140</v>
      </c>
      <c r="F31" s="10">
        <f t="shared" si="0"/>
        <v>3.828857386095109</v>
      </c>
      <c r="G31" s="1"/>
      <c r="H31" s="1"/>
      <c r="I31" s="1"/>
    </row>
    <row r="32" spans="1:9" x14ac:dyDescent="0.25">
      <c r="A32" s="11" t="s">
        <v>69</v>
      </c>
      <c r="B32" s="22">
        <v>4991842</v>
      </c>
      <c r="C32" s="22">
        <v>5583598</v>
      </c>
      <c r="D32" s="22">
        <v>36237314</v>
      </c>
      <c r="E32" s="22">
        <v>39137861</v>
      </c>
      <c r="F32" s="13">
        <f t="shared" si="0"/>
        <v>8.0043101428544077</v>
      </c>
      <c r="G32" s="1"/>
      <c r="H32" s="1"/>
      <c r="I32" s="1"/>
    </row>
    <row r="33" spans="1:9" x14ac:dyDescent="0.25">
      <c r="A33" s="8" t="s">
        <v>70</v>
      </c>
      <c r="B33" s="21">
        <v>229699</v>
      </c>
      <c r="C33" s="21">
        <v>228057</v>
      </c>
      <c r="D33" s="21">
        <v>2219384</v>
      </c>
      <c r="E33" s="21">
        <v>2308078</v>
      </c>
      <c r="F33" s="10">
        <f t="shared" si="0"/>
        <v>3.996334117935433</v>
      </c>
      <c r="G33" s="1"/>
      <c r="H33" s="1"/>
      <c r="I33" s="1"/>
    </row>
    <row r="34" spans="1:9" x14ac:dyDescent="0.25">
      <c r="A34" s="11" t="s">
        <v>71</v>
      </c>
      <c r="B34" s="22">
        <v>4246</v>
      </c>
      <c r="C34" s="22">
        <v>30490</v>
      </c>
      <c r="D34" s="22">
        <v>83066</v>
      </c>
      <c r="E34" s="22">
        <v>136499</v>
      </c>
      <c r="F34" s="13">
        <f t="shared" si="0"/>
        <v>64.325957672212468</v>
      </c>
      <c r="G34" s="1"/>
      <c r="H34" s="1"/>
      <c r="I34" s="1"/>
    </row>
    <row r="35" spans="1:9" x14ac:dyDescent="0.25">
      <c r="A35" s="14" t="s">
        <v>72</v>
      </c>
      <c r="B35" s="15">
        <f>SUM(B7:B34)</f>
        <v>15725404</v>
      </c>
      <c r="C35" s="15">
        <f t="shared" ref="C35:E35" si="1">SUM(C7:C34)</f>
        <v>18247515</v>
      </c>
      <c r="D35" s="15">
        <f t="shared" si="1"/>
        <v>126572218</v>
      </c>
      <c r="E35" s="15">
        <f t="shared" si="1"/>
        <v>135894961</v>
      </c>
      <c r="F35" s="16">
        <f t="shared" si="0"/>
        <v>7.3655523678979904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759629</v>
      </c>
      <c r="C38" s="41">
        <f>D7</f>
        <v>673819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39137861</v>
      </c>
      <c r="G38" s="42">
        <f>LOOKUP(E38,$A$38:$A$65,$C$38:$C$65)</f>
        <v>36237314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961344</v>
      </c>
      <c r="C39" s="41">
        <f t="shared" ref="C39:C65" si="5">D8</f>
        <v>917322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29818364</v>
      </c>
      <c r="G39" s="42">
        <f t="shared" ref="G39:G65" si="8">LOOKUP(E39,$A$38:$A$65,$C$38:$C$65)</f>
        <v>28247418</v>
      </c>
    </row>
    <row r="40" spans="1:9" x14ac:dyDescent="0.25">
      <c r="A40" s="42" t="str">
        <f t="shared" si="3"/>
        <v>ALMERIA</v>
      </c>
      <c r="B40" s="41">
        <f t="shared" si="4"/>
        <v>394051</v>
      </c>
      <c r="C40" s="41">
        <f t="shared" si="5"/>
        <v>384656</v>
      </c>
      <c r="D40" s="41">
        <f t="shared" si="6"/>
        <v>25</v>
      </c>
      <c r="E40" s="42" t="str">
        <f t="shared" si="2"/>
        <v>BARCELONA</v>
      </c>
      <c r="F40" s="42">
        <f t="shared" si="7"/>
        <v>19634451</v>
      </c>
      <c r="G40" s="42">
        <f t="shared" si="8"/>
        <v>18184159</v>
      </c>
    </row>
    <row r="41" spans="1:9" x14ac:dyDescent="0.25">
      <c r="A41" s="42" t="str">
        <f t="shared" si="3"/>
        <v>AVILES</v>
      </c>
      <c r="B41" s="41">
        <f t="shared" si="4"/>
        <v>880709</v>
      </c>
      <c r="C41" s="41">
        <f t="shared" si="5"/>
        <v>831494</v>
      </c>
      <c r="D41" s="41">
        <f t="shared" si="6"/>
        <v>18</v>
      </c>
      <c r="E41" s="42" t="str">
        <f t="shared" si="2"/>
        <v>LAS PALMAS</v>
      </c>
      <c r="F41" s="42">
        <f t="shared" si="7"/>
        <v>11089592</v>
      </c>
      <c r="G41" s="42">
        <f t="shared" si="8"/>
        <v>9980357</v>
      </c>
    </row>
    <row r="42" spans="1:9" x14ac:dyDescent="0.25">
      <c r="A42" s="42" t="str">
        <f t="shared" si="3"/>
        <v>BAHIA DE ALGECIRAS</v>
      </c>
      <c r="B42" s="41">
        <f t="shared" si="4"/>
        <v>29818364</v>
      </c>
      <c r="C42" s="41">
        <f t="shared" si="5"/>
        <v>28247418</v>
      </c>
      <c r="D42" s="41">
        <f t="shared" si="6"/>
        <v>2</v>
      </c>
      <c r="E42" s="42" t="str">
        <f t="shared" si="2"/>
        <v>BILBAO</v>
      </c>
      <c r="F42" s="42">
        <f t="shared" si="7"/>
        <v>6523834</v>
      </c>
      <c r="G42" s="42">
        <f t="shared" si="8"/>
        <v>5964501</v>
      </c>
    </row>
    <row r="43" spans="1:9" x14ac:dyDescent="0.25">
      <c r="A43" s="42" t="str">
        <f t="shared" si="3"/>
        <v>BAHIA DE CADIZ</v>
      </c>
      <c r="B43" s="41">
        <f t="shared" si="4"/>
        <v>1330260</v>
      </c>
      <c r="C43" s="41">
        <f t="shared" si="5"/>
        <v>1397628</v>
      </c>
      <c r="D43" s="41">
        <f t="shared" si="6"/>
        <v>14</v>
      </c>
      <c r="E43" s="42" t="str">
        <f t="shared" si="2"/>
        <v>BALEARES</v>
      </c>
      <c r="F43" s="42">
        <f t="shared" si="7"/>
        <v>5543765</v>
      </c>
      <c r="G43" s="42">
        <f t="shared" si="8"/>
        <v>5534907</v>
      </c>
    </row>
    <row r="44" spans="1:9" x14ac:dyDescent="0.25">
      <c r="A44" s="42" t="str">
        <f t="shared" si="3"/>
        <v>BALEARES</v>
      </c>
      <c r="B44" s="41">
        <f t="shared" si="4"/>
        <v>5543765</v>
      </c>
      <c r="C44" s="41">
        <f t="shared" si="5"/>
        <v>5534907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3689319</v>
      </c>
      <c r="G44" s="42">
        <f t="shared" si="8"/>
        <v>3848815</v>
      </c>
    </row>
    <row r="45" spans="1:9" x14ac:dyDescent="0.25">
      <c r="A45" s="42" t="str">
        <f t="shared" si="3"/>
        <v>BARCELONA</v>
      </c>
      <c r="B45" s="41">
        <f t="shared" si="4"/>
        <v>19634451</v>
      </c>
      <c r="C45" s="41">
        <f t="shared" si="5"/>
        <v>18184159</v>
      </c>
      <c r="D45" s="41">
        <f t="shared" si="6"/>
        <v>3</v>
      </c>
      <c r="E45" s="42" t="str">
        <f t="shared" si="2"/>
        <v>TARRAGONA</v>
      </c>
      <c r="F45" s="42">
        <f t="shared" si="7"/>
        <v>2522140</v>
      </c>
      <c r="G45" s="42">
        <f t="shared" si="8"/>
        <v>2429132</v>
      </c>
    </row>
    <row r="46" spans="1:9" x14ac:dyDescent="0.25">
      <c r="A46" s="42" t="str">
        <f t="shared" si="3"/>
        <v>BILBAO</v>
      </c>
      <c r="B46" s="41">
        <f t="shared" si="4"/>
        <v>6523834</v>
      </c>
      <c r="C46" s="41">
        <f t="shared" si="5"/>
        <v>5964501</v>
      </c>
      <c r="D46" s="41">
        <f t="shared" si="6"/>
        <v>5</v>
      </c>
      <c r="E46" s="42" t="str">
        <f t="shared" si="2"/>
        <v>VIGO</v>
      </c>
      <c r="F46" s="42">
        <f t="shared" si="7"/>
        <v>2308078</v>
      </c>
      <c r="G46" s="42">
        <f t="shared" si="8"/>
        <v>2219384</v>
      </c>
    </row>
    <row r="47" spans="1:9" x14ac:dyDescent="0.25">
      <c r="A47" s="42" t="str">
        <f t="shared" si="3"/>
        <v>CARTAGENA</v>
      </c>
      <c r="B47" s="41">
        <f t="shared" si="4"/>
        <v>774941</v>
      </c>
      <c r="C47" s="41">
        <f t="shared" si="5"/>
        <v>633212</v>
      </c>
      <c r="D47" s="41">
        <f t="shared" si="6"/>
        <v>19</v>
      </c>
      <c r="E47" s="42" t="str">
        <f t="shared" si="2"/>
        <v>MALAGA</v>
      </c>
      <c r="F47" s="42">
        <f t="shared" si="7"/>
        <v>1524335</v>
      </c>
      <c r="G47" s="42">
        <f t="shared" si="8"/>
        <v>1046469</v>
      </c>
    </row>
    <row r="48" spans="1:9" x14ac:dyDescent="0.25">
      <c r="A48" s="42" t="str">
        <f t="shared" si="3"/>
        <v>CASTELLON</v>
      </c>
      <c r="B48" s="41">
        <f t="shared" si="4"/>
        <v>1395208</v>
      </c>
      <c r="C48" s="41">
        <f t="shared" si="5"/>
        <v>1141637</v>
      </c>
      <c r="D48" s="41">
        <f t="shared" si="6"/>
        <v>12</v>
      </c>
      <c r="E48" s="42" t="str">
        <f t="shared" si="2"/>
        <v>SEVILLA</v>
      </c>
      <c r="F48" s="42">
        <f t="shared" si="7"/>
        <v>1478774</v>
      </c>
      <c r="G48" s="42">
        <f t="shared" si="8"/>
        <v>1314705</v>
      </c>
    </row>
    <row r="49" spans="1:7" x14ac:dyDescent="0.25">
      <c r="A49" s="42" t="str">
        <f t="shared" si="3"/>
        <v>CEUTA</v>
      </c>
      <c r="B49" s="41">
        <f t="shared" si="4"/>
        <v>574666</v>
      </c>
      <c r="C49" s="41">
        <f t="shared" si="5"/>
        <v>604175</v>
      </c>
      <c r="D49" s="41">
        <f t="shared" si="6"/>
        <v>22</v>
      </c>
      <c r="E49" s="42" t="str">
        <f t="shared" si="2"/>
        <v>CASTELLON</v>
      </c>
      <c r="F49" s="42">
        <f t="shared" si="7"/>
        <v>1395208</v>
      </c>
      <c r="G49" s="42">
        <f t="shared" si="8"/>
        <v>1141637</v>
      </c>
    </row>
    <row r="50" spans="1:7" x14ac:dyDescent="0.25">
      <c r="A50" s="42" t="str">
        <f t="shared" si="3"/>
        <v>FERROL-SAN CIBRAO</v>
      </c>
      <c r="B50" s="41">
        <f t="shared" si="4"/>
        <v>424125</v>
      </c>
      <c r="C50" s="41">
        <f t="shared" si="5"/>
        <v>445553</v>
      </c>
      <c r="D50" s="41">
        <f t="shared" si="6"/>
        <v>24</v>
      </c>
      <c r="E50" s="42" t="str">
        <f t="shared" si="2"/>
        <v>PASAIA</v>
      </c>
      <c r="F50" s="42">
        <f t="shared" si="7"/>
        <v>1380367</v>
      </c>
      <c r="G50" s="42">
        <f t="shared" si="8"/>
        <v>1408849</v>
      </c>
    </row>
    <row r="51" spans="1:7" x14ac:dyDescent="0.25">
      <c r="A51" s="42" t="str">
        <f t="shared" si="3"/>
        <v>GIJON</v>
      </c>
      <c r="B51" s="41">
        <f t="shared" si="4"/>
        <v>944053</v>
      </c>
      <c r="C51" s="41">
        <f t="shared" si="5"/>
        <v>607931</v>
      </c>
      <c r="D51" s="41">
        <f t="shared" si="6"/>
        <v>17</v>
      </c>
      <c r="E51" s="42" t="str">
        <f t="shared" si="2"/>
        <v>BAHIA DE CADIZ</v>
      </c>
      <c r="F51" s="42">
        <f t="shared" si="7"/>
        <v>1330260</v>
      </c>
      <c r="G51" s="42">
        <f t="shared" si="8"/>
        <v>1397628</v>
      </c>
    </row>
    <row r="52" spans="1:7" x14ac:dyDescent="0.25">
      <c r="A52" s="42" t="str">
        <f t="shared" si="3"/>
        <v>HUELVA</v>
      </c>
      <c r="B52" s="41">
        <f t="shared" si="4"/>
        <v>238125</v>
      </c>
      <c r="C52" s="41">
        <f t="shared" si="5"/>
        <v>166879</v>
      </c>
      <c r="D52" s="41">
        <f t="shared" si="6"/>
        <v>26</v>
      </c>
      <c r="E52" s="42" t="str">
        <f t="shared" si="2"/>
        <v>SANTANDER</v>
      </c>
      <c r="F52" s="42">
        <f t="shared" si="7"/>
        <v>1141754</v>
      </c>
      <c r="G52" s="42">
        <f t="shared" si="8"/>
        <v>1043390</v>
      </c>
    </row>
    <row r="53" spans="1:7" x14ac:dyDescent="0.25">
      <c r="A53" s="42" t="str">
        <f t="shared" si="3"/>
        <v>LAS PALMAS</v>
      </c>
      <c r="B53" s="41">
        <f t="shared" si="4"/>
        <v>11089592</v>
      </c>
      <c r="C53" s="41">
        <f t="shared" si="5"/>
        <v>9980357</v>
      </c>
      <c r="D53" s="41">
        <f t="shared" si="6"/>
        <v>4</v>
      </c>
      <c r="E53" s="42" t="str">
        <f t="shared" si="2"/>
        <v>ALICANTE</v>
      </c>
      <c r="F53" s="42">
        <f t="shared" si="7"/>
        <v>961344</v>
      </c>
      <c r="G53" s="42">
        <f t="shared" si="8"/>
        <v>917322</v>
      </c>
    </row>
    <row r="54" spans="1:7" x14ac:dyDescent="0.25">
      <c r="A54" s="42" t="str">
        <f t="shared" si="3"/>
        <v>MALAGA</v>
      </c>
      <c r="B54" s="41">
        <f t="shared" si="4"/>
        <v>1524335</v>
      </c>
      <c r="C54" s="41">
        <f t="shared" si="5"/>
        <v>1046469</v>
      </c>
      <c r="D54" s="41">
        <f t="shared" si="6"/>
        <v>10</v>
      </c>
      <c r="E54" s="42" t="str">
        <f t="shared" si="2"/>
        <v>GIJON</v>
      </c>
      <c r="F54" s="42">
        <f t="shared" si="7"/>
        <v>944053</v>
      </c>
      <c r="G54" s="42">
        <f t="shared" si="8"/>
        <v>607931</v>
      </c>
    </row>
    <row r="55" spans="1:7" x14ac:dyDescent="0.25">
      <c r="A55" s="42" t="str">
        <f t="shared" si="3"/>
        <v>MARIN Y RIA DE PONTEVEDRA</v>
      </c>
      <c r="B55" s="41">
        <f t="shared" si="4"/>
        <v>670807</v>
      </c>
      <c r="C55" s="41">
        <f t="shared" si="5"/>
        <v>638031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880709</v>
      </c>
      <c r="G55" s="42">
        <f t="shared" si="8"/>
        <v>831494</v>
      </c>
    </row>
    <row r="56" spans="1:7" x14ac:dyDescent="0.25">
      <c r="A56" s="42" t="str">
        <f t="shared" si="3"/>
        <v>MELILLA</v>
      </c>
      <c r="B56" s="41">
        <f t="shared" si="4"/>
        <v>497712</v>
      </c>
      <c r="C56" s="41">
        <f t="shared" si="5"/>
        <v>484151</v>
      </c>
      <c r="D56" s="41">
        <f t="shared" si="6"/>
        <v>23</v>
      </c>
      <c r="E56" s="42" t="str">
        <f t="shared" si="2"/>
        <v>CARTAGENA</v>
      </c>
      <c r="F56" s="42">
        <f t="shared" si="9"/>
        <v>774941</v>
      </c>
      <c r="G56" s="42">
        <f t="shared" si="8"/>
        <v>633212</v>
      </c>
    </row>
    <row r="57" spans="1:7" x14ac:dyDescent="0.25">
      <c r="A57" s="42" t="str">
        <f t="shared" si="3"/>
        <v>MOTRIL</v>
      </c>
      <c r="B57" s="41">
        <f t="shared" si="4"/>
        <v>120198</v>
      </c>
      <c r="C57" s="41">
        <f t="shared" si="5"/>
        <v>103264</v>
      </c>
      <c r="D57" s="41">
        <f t="shared" si="6"/>
        <v>28</v>
      </c>
      <c r="E57" s="42" t="str">
        <f t="shared" si="2"/>
        <v>A CORUÑA</v>
      </c>
      <c r="F57" s="42">
        <f t="shared" si="9"/>
        <v>759629</v>
      </c>
      <c r="G57" s="42">
        <f t="shared" si="8"/>
        <v>673819</v>
      </c>
    </row>
    <row r="58" spans="1:7" x14ac:dyDescent="0.25">
      <c r="A58" s="42" t="str">
        <f t="shared" si="3"/>
        <v>PASAIA</v>
      </c>
      <c r="B58" s="41">
        <f t="shared" si="4"/>
        <v>1380367</v>
      </c>
      <c r="C58" s="41">
        <f t="shared" si="5"/>
        <v>1408849</v>
      </c>
      <c r="D58" s="41">
        <f t="shared" si="6"/>
        <v>13</v>
      </c>
      <c r="E58" s="42" t="str">
        <f t="shared" si="2"/>
        <v>MARIN Y RIA DE PONTEVEDRA</v>
      </c>
      <c r="F58" s="42">
        <f t="shared" si="9"/>
        <v>670807</v>
      </c>
      <c r="G58" s="42">
        <f t="shared" si="8"/>
        <v>638031</v>
      </c>
    </row>
    <row r="59" spans="1:7" x14ac:dyDescent="0.25">
      <c r="A59" s="42" t="str">
        <f t="shared" si="3"/>
        <v>SANTA CRUZ DE TENERIFE</v>
      </c>
      <c r="B59" s="41">
        <f t="shared" si="4"/>
        <v>3689319</v>
      </c>
      <c r="C59" s="41">
        <f t="shared" si="5"/>
        <v>3848815</v>
      </c>
      <c r="D59" s="41">
        <f t="shared" si="6"/>
        <v>7</v>
      </c>
      <c r="E59" s="42" t="str">
        <f t="shared" si="2"/>
        <v>CEUTA</v>
      </c>
      <c r="F59" s="42">
        <f t="shared" si="9"/>
        <v>574666</v>
      </c>
      <c r="G59" s="42">
        <f t="shared" si="8"/>
        <v>604175</v>
      </c>
    </row>
    <row r="60" spans="1:7" x14ac:dyDescent="0.25">
      <c r="A60" s="42" t="str">
        <f t="shared" si="3"/>
        <v>SANTANDER</v>
      </c>
      <c r="B60" s="41">
        <f t="shared" si="4"/>
        <v>1141754</v>
      </c>
      <c r="C60" s="41">
        <f t="shared" si="5"/>
        <v>1043390</v>
      </c>
      <c r="D60" s="41">
        <f t="shared" si="6"/>
        <v>15</v>
      </c>
      <c r="E60" s="42" t="str">
        <f t="shared" si="2"/>
        <v>MELILLA</v>
      </c>
      <c r="F60" s="42">
        <f t="shared" si="9"/>
        <v>497712</v>
      </c>
      <c r="G60" s="42">
        <f t="shared" si="8"/>
        <v>484151</v>
      </c>
    </row>
    <row r="61" spans="1:7" x14ac:dyDescent="0.25">
      <c r="A61" s="42" t="str">
        <f t="shared" si="3"/>
        <v>SEVILLA</v>
      </c>
      <c r="B61" s="41">
        <f t="shared" si="4"/>
        <v>1478774</v>
      </c>
      <c r="C61" s="41">
        <f t="shared" si="5"/>
        <v>1314705</v>
      </c>
      <c r="D61" s="41">
        <f t="shared" si="6"/>
        <v>11</v>
      </c>
      <c r="E61" s="42" t="str">
        <f t="shared" si="2"/>
        <v>FERROL-SAN CIBRAO</v>
      </c>
      <c r="F61" s="42">
        <f t="shared" si="9"/>
        <v>424125</v>
      </c>
      <c r="G61" s="42">
        <f t="shared" si="8"/>
        <v>445553</v>
      </c>
    </row>
    <row r="62" spans="1:7" x14ac:dyDescent="0.25">
      <c r="A62" s="42" t="str">
        <f t="shared" si="3"/>
        <v>TARRAGONA</v>
      </c>
      <c r="B62" s="41">
        <f t="shared" si="4"/>
        <v>2522140</v>
      </c>
      <c r="C62" s="41">
        <f t="shared" si="5"/>
        <v>2429132</v>
      </c>
      <c r="D62" s="41">
        <f t="shared" si="6"/>
        <v>8</v>
      </c>
      <c r="E62" s="42" t="str">
        <f t="shared" si="2"/>
        <v>ALMERIA</v>
      </c>
      <c r="F62" s="42">
        <f t="shared" si="9"/>
        <v>394051</v>
      </c>
      <c r="G62" s="42">
        <f t="shared" si="8"/>
        <v>384656</v>
      </c>
    </row>
    <row r="63" spans="1:7" x14ac:dyDescent="0.25">
      <c r="A63" s="42" t="str">
        <f t="shared" si="3"/>
        <v>VALENCIA</v>
      </c>
      <c r="B63" s="41">
        <f t="shared" si="4"/>
        <v>39137861</v>
      </c>
      <c r="C63" s="41">
        <f t="shared" si="5"/>
        <v>36237314</v>
      </c>
      <c r="D63" s="41">
        <f t="shared" si="6"/>
        <v>1</v>
      </c>
      <c r="E63" s="42" t="str">
        <f t="shared" si="2"/>
        <v>HUELVA</v>
      </c>
      <c r="F63" s="42">
        <f t="shared" si="9"/>
        <v>238125</v>
      </c>
      <c r="G63" s="42">
        <f t="shared" si="8"/>
        <v>166879</v>
      </c>
    </row>
    <row r="64" spans="1:7" x14ac:dyDescent="0.25">
      <c r="A64" s="42" t="str">
        <f t="shared" si="3"/>
        <v>VIGO</v>
      </c>
      <c r="B64" s="41">
        <f t="shared" si="4"/>
        <v>2308078</v>
      </c>
      <c r="C64" s="41">
        <f t="shared" si="5"/>
        <v>2219384</v>
      </c>
      <c r="D64" s="41">
        <f t="shared" si="6"/>
        <v>9</v>
      </c>
      <c r="E64" s="42" t="str">
        <f t="shared" si="2"/>
        <v>VILAGARCIA</v>
      </c>
      <c r="F64" s="42">
        <f t="shared" si="9"/>
        <v>136499</v>
      </c>
      <c r="G64" s="42">
        <f t="shared" si="8"/>
        <v>83066</v>
      </c>
    </row>
    <row r="65" spans="1:7" x14ac:dyDescent="0.25">
      <c r="A65" s="42" t="str">
        <f t="shared" si="3"/>
        <v>VILAGARCIA</v>
      </c>
      <c r="B65" s="41">
        <f t="shared" si="4"/>
        <v>136499</v>
      </c>
      <c r="C65" s="41">
        <f t="shared" si="5"/>
        <v>83066</v>
      </c>
      <c r="D65" s="41">
        <f t="shared" si="6"/>
        <v>27</v>
      </c>
      <c r="E65" s="42" t="str">
        <f t="shared" si="2"/>
        <v>MOTRIL</v>
      </c>
      <c r="F65" s="42">
        <f t="shared" si="9"/>
        <v>120198</v>
      </c>
      <c r="G65" s="42">
        <f t="shared" si="8"/>
        <v>103264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3">
        <v>4592</v>
      </c>
      <c r="C7" s="23">
        <v>4270</v>
      </c>
      <c r="D7" s="23">
        <v>29984</v>
      </c>
      <c r="E7" s="23">
        <v>29355</v>
      </c>
      <c r="F7" s="10">
        <f>((E7*100)/D7)-100</f>
        <v>-2.0977854855923113</v>
      </c>
      <c r="G7" s="1"/>
      <c r="H7" s="1"/>
      <c r="I7" s="1"/>
    </row>
    <row r="8" spans="1:12" x14ac:dyDescent="0.25">
      <c r="A8" s="11" t="s">
        <v>45</v>
      </c>
      <c r="B8" s="24">
        <v>29</v>
      </c>
      <c r="C8" s="24">
        <v>29</v>
      </c>
      <c r="D8" s="24">
        <v>245</v>
      </c>
      <c r="E8" s="24">
        <v>200</v>
      </c>
      <c r="F8" s="13">
        <f t="shared" ref="F8:F35" si="0">((E8*100)/D8)-100</f>
        <v>-18.367346938775512</v>
      </c>
      <c r="G8" s="1"/>
      <c r="H8" s="1"/>
      <c r="I8" s="1"/>
    </row>
    <row r="9" spans="1:12" x14ac:dyDescent="0.25">
      <c r="A9" s="8" t="s">
        <v>46</v>
      </c>
      <c r="B9" s="23">
        <v>468</v>
      </c>
      <c r="C9" s="23">
        <v>549</v>
      </c>
      <c r="D9" s="23">
        <v>2125</v>
      </c>
      <c r="E9" s="23">
        <v>2414</v>
      </c>
      <c r="F9" s="10">
        <f t="shared" si="0"/>
        <v>13.599999999999994</v>
      </c>
      <c r="G9" s="1"/>
      <c r="H9" s="1"/>
      <c r="I9" s="1"/>
    </row>
    <row r="10" spans="1:12" x14ac:dyDescent="0.25">
      <c r="A10" s="11" t="s">
        <v>47</v>
      </c>
      <c r="B10" s="24">
        <v>1601</v>
      </c>
      <c r="C10" s="24">
        <v>1190</v>
      </c>
      <c r="D10" s="24">
        <v>10567</v>
      </c>
      <c r="E10" s="24">
        <v>10834</v>
      </c>
      <c r="F10" s="13">
        <f t="shared" si="0"/>
        <v>2.5267341724235877</v>
      </c>
      <c r="G10" s="1"/>
      <c r="H10" s="1"/>
      <c r="I10" s="1"/>
    </row>
    <row r="11" spans="1:12" x14ac:dyDescent="0.25">
      <c r="A11" s="8" t="s">
        <v>48</v>
      </c>
      <c r="B11" s="23">
        <v>147</v>
      </c>
      <c r="C11" s="23">
        <v>129</v>
      </c>
      <c r="D11" s="23">
        <v>841</v>
      </c>
      <c r="E11" s="23">
        <v>729</v>
      </c>
      <c r="F11" s="10">
        <f t="shared" si="0"/>
        <v>-13.317479191438764</v>
      </c>
      <c r="G11" s="1"/>
      <c r="H11" s="1"/>
      <c r="I11" s="1"/>
    </row>
    <row r="12" spans="1:12" x14ac:dyDescent="0.25">
      <c r="A12" s="11" t="s">
        <v>49</v>
      </c>
      <c r="B12" s="24">
        <v>2310</v>
      </c>
      <c r="C12" s="24">
        <v>2376</v>
      </c>
      <c r="D12" s="24">
        <v>12687</v>
      </c>
      <c r="E12" s="24">
        <v>12305</v>
      </c>
      <c r="F12" s="13">
        <f t="shared" si="0"/>
        <v>-3.0109560967919862</v>
      </c>
      <c r="G12" s="1"/>
      <c r="H12" s="1"/>
      <c r="I12" s="1"/>
    </row>
    <row r="13" spans="1:12" x14ac:dyDescent="0.25">
      <c r="A13" s="8" t="s">
        <v>50</v>
      </c>
      <c r="B13" s="23">
        <v>190</v>
      </c>
      <c r="C13" s="23">
        <v>261</v>
      </c>
      <c r="D13" s="23">
        <v>1168</v>
      </c>
      <c r="E13" s="23">
        <v>1387</v>
      </c>
      <c r="F13" s="10">
        <f t="shared" si="0"/>
        <v>18.75</v>
      </c>
      <c r="G13" s="1"/>
      <c r="H13" s="1"/>
      <c r="I13" s="1"/>
    </row>
    <row r="14" spans="1:12" x14ac:dyDescent="0.25">
      <c r="A14" s="11" t="s">
        <v>51</v>
      </c>
      <c r="B14" s="24">
        <v>32</v>
      </c>
      <c r="C14" s="24">
        <v>0</v>
      </c>
      <c r="D14" s="24">
        <v>1735</v>
      </c>
      <c r="E14" s="24">
        <v>948</v>
      </c>
      <c r="F14" s="13">
        <f t="shared" si="0"/>
        <v>-45.360230547550429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164</v>
      </c>
      <c r="C16" s="24">
        <v>104</v>
      </c>
      <c r="D16" s="24">
        <v>823</v>
      </c>
      <c r="E16" s="24">
        <v>660</v>
      </c>
      <c r="F16" s="13">
        <f t="shared" si="0"/>
        <v>-19.805589307411907</v>
      </c>
      <c r="G16" s="1"/>
      <c r="H16" s="1"/>
      <c r="I16" s="1"/>
    </row>
    <row r="17" spans="1:9" x14ac:dyDescent="0.25">
      <c r="A17" s="8" t="s">
        <v>54</v>
      </c>
      <c r="B17" s="23">
        <v>476</v>
      </c>
      <c r="C17" s="23">
        <v>400</v>
      </c>
      <c r="D17" s="23">
        <v>2873</v>
      </c>
      <c r="E17" s="23">
        <v>3094</v>
      </c>
      <c r="F17" s="10">
        <f t="shared" si="0"/>
        <v>7.6923076923076934</v>
      </c>
      <c r="G17" s="1"/>
      <c r="H17" s="1"/>
      <c r="I17" s="1"/>
    </row>
    <row r="18" spans="1:9" x14ac:dyDescent="0.25">
      <c r="A18" s="11" t="s">
        <v>55</v>
      </c>
      <c r="B18" s="24">
        <v>11</v>
      </c>
      <c r="C18" s="24">
        <v>0</v>
      </c>
      <c r="D18" s="24">
        <v>46</v>
      </c>
      <c r="E18" s="24">
        <v>40</v>
      </c>
      <c r="F18" s="13">
        <f t="shared" si="0"/>
        <v>-13.043478260869563</v>
      </c>
      <c r="G18" s="1"/>
      <c r="H18" s="1"/>
      <c r="I18" s="1"/>
    </row>
    <row r="19" spans="1:9" x14ac:dyDescent="0.25">
      <c r="A19" s="8" t="s">
        <v>56</v>
      </c>
      <c r="B19" s="23">
        <v>16</v>
      </c>
      <c r="C19" s="23">
        <v>56</v>
      </c>
      <c r="D19" s="23">
        <v>253</v>
      </c>
      <c r="E19" s="23">
        <v>374</v>
      </c>
      <c r="F19" s="10">
        <f t="shared" si="0"/>
        <v>47.826086956521749</v>
      </c>
      <c r="G19" s="1"/>
      <c r="H19" s="1"/>
      <c r="I19" s="1"/>
    </row>
    <row r="20" spans="1:9" x14ac:dyDescent="0.25">
      <c r="A20" s="11" t="s">
        <v>57</v>
      </c>
      <c r="B20" s="24">
        <v>532</v>
      </c>
      <c r="C20" s="24">
        <v>358</v>
      </c>
      <c r="D20" s="24">
        <v>7818</v>
      </c>
      <c r="E20" s="24">
        <v>7024</v>
      </c>
      <c r="F20" s="13">
        <f t="shared" si="0"/>
        <v>-10.156050140700941</v>
      </c>
      <c r="G20" s="1"/>
      <c r="H20" s="1"/>
      <c r="I20" s="1"/>
    </row>
    <row r="21" spans="1:9" x14ac:dyDescent="0.25">
      <c r="A21" s="8" t="s">
        <v>58</v>
      </c>
      <c r="B21" s="23">
        <v>204</v>
      </c>
      <c r="C21" s="23">
        <v>225</v>
      </c>
      <c r="D21" s="23">
        <v>1647</v>
      </c>
      <c r="E21" s="23">
        <v>1634</v>
      </c>
      <c r="F21" s="10">
        <f t="shared" si="0"/>
        <v>-0.78931390406799551</v>
      </c>
      <c r="G21" s="1"/>
      <c r="H21" s="1"/>
      <c r="I21" s="1"/>
    </row>
    <row r="22" spans="1:9" x14ac:dyDescent="0.25">
      <c r="A22" s="11" t="s">
        <v>59</v>
      </c>
      <c r="B22" s="24">
        <v>199</v>
      </c>
      <c r="C22" s="24">
        <v>0</v>
      </c>
      <c r="D22" s="24">
        <v>2087</v>
      </c>
      <c r="E22" s="24">
        <v>905</v>
      </c>
      <c r="F22" s="13">
        <f t="shared" si="0"/>
        <v>-56.636320076665072</v>
      </c>
      <c r="G22" s="1"/>
      <c r="H22" s="1"/>
      <c r="I22" s="1"/>
    </row>
    <row r="23" spans="1:9" x14ac:dyDescent="0.25">
      <c r="A23" s="8" t="s">
        <v>60</v>
      </c>
      <c r="B23" s="23">
        <v>185</v>
      </c>
      <c r="C23" s="23">
        <v>124</v>
      </c>
      <c r="D23" s="23">
        <v>633</v>
      </c>
      <c r="E23" s="23">
        <v>483</v>
      </c>
      <c r="F23" s="10">
        <f t="shared" si="0"/>
        <v>-23.69668246445498</v>
      </c>
      <c r="G23" s="1"/>
      <c r="H23" s="1"/>
      <c r="I23" s="1"/>
    </row>
    <row r="24" spans="1:9" x14ac:dyDescent="0.25">
      <c r="A24" s="11" t="s">
        <v>61</v>
      </c>
      <c r="B24" s="24">
        <v>187</v>
      </c>
      <c r="C24" s="24">
        <v>161</v>
      </c>
      <c r="D24" s="24">
        <v>1745</v>
      </c>
      <c r="E24" s="24">
        <v>1389</v>
      </c>
      <c r="F24" s="13">
        <f t="shared" si="0"/>
        <v>-20.401146131805163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295</v>
      </c>
      <c r="C26" s="24">
        <v>390</v>
      </c>
      <c r="D26" s="24">
        <v>1301</v>
      </c>
      <c r="E26" s="24">
        <v>1522</v>
      </c>
      <c r="F26" s="13">
        <f t="shared" si="0"/>
        <v>16.986933128362793</v>
      </c>
      <c r="G26" s="1"/>
      <c r="H26" s="1"/>
      <c r="I26" s="1"/>
    </row>
    <row r="27" spans="1:9" x14ac:dyDescent="0.25">
      <c r="A27" s="8" t="s">
        <v>64</v>
      </c>
      <c r="B27" s="23">
        <v>1294</v>
      </c>
      <c r="C27" s="23">
        <v>2097</v>
      </c>
      <c r="D27" s="23">
        <v>12192</v>
      </c>
      <c r="E27" s="23">
        <v>15819</v>
      </c>
      <c r="F27" s="10">
        <f t="shared" si="0"/>
        <v>29.749015748031496</v>
      </c>
      <c r="G27" s="1"/>
      <c r="H27" s="1"/>
      <c r="I27" s="1"/>
    </row>
    <row r="28" spans="1:9" x14ac:dyDescent="0.25">
      <c r="A28" s="11" t="s">
        <v>65</v>
      </c>
      <c r="B28" s="24">
        <v>456</v>
      </c>
      <c r="C28" s="24">
        <v>280</v>
      </c>
      <c r="D28" s="24">
        <v>2721</v>
      </c>
      <c r="E28" s="24">
        <v>2503</v>
      </c>
      <c r="F28" s="13">
        <f t="shared" si="0"/>
        <v>-8.0117603822124153</v>
      </c>
      <c r="G28" s="1"/>
      <c r="H28" s="1"/>
      <c r="I28" s="1"/>
    </row>
    <row r="29" spans="1:9" x14ac:dyDescent="0.25">
      <c r="A29" s="8" t="s">
        <v>66</v>
      </c>
      <c r="B29" s="23">
        <v>803</v>
      </c>
      <c r="C29" s="23">
        <v>884</v>
      </c>
      <c r="D29" s="23">
        <v>7292</v>
      </c>
      <c r="E29" s="23">
        <v>5227</v>
      </c>
      <c r="F29" s="10">
        <f t="shared" si="0"/>
        <v>-28.318705430608887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322</v>
      </c>
      <c r="C31" s="23">
        <v>479</v>
      </c>
      <c r="D31" s="23">
        <v>2008</v>
      </c>
      <c r="E31" s="23">
        <v>2187</v>
      </c>
      <c r="F31" s="10">
        <f t="shared" si="0"/>
        <v>8.9143426294820785</v>
      </c>
      <c r="G31" s="1"/>
      <c r="H31" s="1"/>
      <c r="I31" s="1"/>
    </row>
    <row r="32" spans="1:9" x14ac:dyDescent="0.25">
      <c r="A32" s="11" t="s">
        <v>69</v>
      </c>
      <c r="B32" s="24">
        <v>184</v>
      </c>
      <c r="C32" s="24">
        <v>266</v>
      </c>
      <c r="D32" s="24">
        <v>1068</v>
      </c>
      <c r="E32" s="24">
        <v>1403</v>
      </c>
      <c r="F32" s="13">
        <f t="shared" si="0"/>
        <v>31.36704119850188</v>
      </c>
      <c r="G32" s="1"/>
      <c r="H32" s="1"/>
      <c r="I32" s="1"/>
    </row>
    <row r="33" spans="1:9" x14ac:dyDescent="0.25">
      <c r="A33" s="8" t="s">
        <v>70</v>
      </c>
      <c r="B33" s="23">
        <v>8996</v>
      </c>
      <c r="C33" s="23">
        <v>9142</v>
      </c>
      <c r="D33" s="23">
        <v>53166</v>
      </c>
      <c r="E33" s="23">
        <v>51516</v>
      </c>
      <c r="F33" s="10">
        <f t="shared" si="0"/>
        <v>-3.1034871910619586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23693</v>
      </c>
      <c r="C35" s="15">
        <f t="shared" ref="C35:E35" si="1">SUM(C7:C34)</f>
        <v>23770</v>
      </c>
      <c r="D35" s="15">
        <f t="shared" si="1"/>
        <v>157025</v>
      </c>
      <c r="E35" s="15">
        <f t="shared" si="1"/>
        <v>153952</v>
      </c>
      <c r="F35" s="16">
        <f t="shared" si="0"/>
        <v>-1.9570132144562962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29355</v>
      </c>
      <c r="C38" s="41">
        <f>D7</f>
        <v>29984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51516</v>
      </c>
      <c r="G38" s="42">
        <f>LOOKUP(E38,$A$38:$A$65,$C$38:$C$65)</f>
        <v>53166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200</v>
      </c>
      <c r="C39" s="41">
        <f t="shared" ref="C39:C65" si="5">D8</f>
        <v>245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29355</v>
      </c>
      <c r="G39" s="42">
        <f t="shared" ref="G39:G65" si="8">LOOKUP(E39,$A$38:$A$65,$C$38:$C$65)</f>
        <v>29984</v>
      </c>
    </row>
    <row r="40" spans="1:9" x14ac:dyDescent="0.25">
      <c r="A40" s="42" t="str">
        <f t="shared" si="3"/>
        <v>ALMERIA</v>
      </c>
      <c r="B40" s="41">
        <f t="shared" si="4"/>
        <v>2414</v>
      </c>
      <c r="C40" s="41">
        <f t="shared" si="5"/>
        <v>2125</v>
      </c>
      <c r="D40" s="41">
        <f t="shared" si="6"/>
        <v>10</v>
      </c>
      <c r="E40" s="42" t="str">
        <f t="shared" si="2"/>
        <v>PASAIA</v>
      </c>
      <c r="F40" s="42">
        <f t="shared" si="7"/>
        <v>15819</v>
      </c>
      <c r="G40" s="42">
        <f t="shared" si="8"/>
        <v>12192</v>
      </c>
    </row>
    <row r="41" spans="1:9" x14ac:dyDescent="0.25">
      <c r="A41" s="42" t="str">
        <f t="shared" si="3"/>
        <v>AVILES</v>
      </c>
      <c r="B41" s="41">
        <f t="shared" si="4"/>
        <v>10834</v>
      </c>
      <c r="C41" s="41">
        <f t="shared" si="5"/>
        <v>10567</v>
      </c>
      <c r="D41" s="41">
        <f t="shared" si="6"/>
        <v>5</v>
      </c>
      <c r="E41" s="42" t="str">
        <f t="shared" si="2"/>
        <v>BAHIA DE CADIZ</v>
      </c>
      <c r="F41" s="42">
        <f t="shared" si="7"/>
        <v>12305</v>
      </c>
      <c r="G41" s="42">
        <f t="shared" si="8"/>
        <v>12687</v>
      </c>
    </row>
    <row r="42" spans="1:9" x14ac:dyDescent="0.25">
      <c r="A42" s="42" t="str">
        <f t="shared" si="3"/>
        <v>BAHIA DE ALGECIRAS</v>
      </c>
      <c r="B42" s="41">
        <f t="shared" si="4"/>
        <v>729</v>
      </c>
      <c r="C42" s="41">
        <f t="shared" si="5"/>
        <v>841</v>
      </c>
      <c r="D42" s="41">
        <f t="shared" si="6"/>
        <v>19</v>
      </c>
      <c r="E42" s="42" t="str">
        <f t="shared" si="2"/>
        <v>AVILES</v>
      </c>
      <c r="F42" s="42">
        <f t="shared" si="7"/>
        <v>10834</v>
      </c>
      <c r="G42" s="42">
        <f t="shared" si="8"/>
        <v>10567</v>
      </c>
    </row>
    <row r="43" spans="1:9" x14ac:dyDescent="0.25">
      <c r="A43" s="42" t="str">
        <f t="shared" si="3"/>
        <v>BAHIA DE CADIZ</v>
      </c>
      <c r="B43" s="41">
        <f t="shared" si="4"/>
        <v>12305</v>
      </c>
      <c r="C43" s="41">
        <f t="shared" si="5"/>
        <v>12687</v>
      </c>
      <c r="D43" s="41">
        <f t="shared" si="6"/>
        <v>4</v>
      </c>
      <c r="E43" s="42" t="str">
        <f t="shared" si="2"/>
        <v>GIJON</v>
      </c>
      <c r="F43" s="42">
        <f t="shared" si="7"/>
        <v>7024</v>
      </c>
      <c r="G43" s="42">
        <f t="shared" si="8"/>
        <v>7818</v>
      </c>
    </row>
    <row r="44" spans="1:9" x14ac:dyDescent="0.25">
      <c r="A44" s="42" t="str">
        <f t="shared" si="3"/>
        <v>BALEARES</v>
      </c>
      <c r="B44" s="41">
        <f t="shared" si="4"/>
        <v>1387</v>
      </c>
      <c r="C44" s="41">
        <f t="shared" si="5"/>
        <v>1168</v>
      </c>
      <c r="D44" s="41">
        <f t="shared" si="6"/>
        <v>16</v>
      </c>
      <c r="E44" s="42" t="str">
        <f t="shared" si="2"/>
        <v>SANTANDER</v>
      </c>
      <c r="F44" s="42">
        <f t="shared" si="7"/>
        <v>5227</v>
      </c>
      <c r="G44" s="42">
        <f t="shared" si="8"/>
        <v>7292</v>
      </c>
    </row>
    <row r="45" spans="1:9" x14ac:dyDescent="0.25">
      <c r="A45" s="42" t="str">
        <f t="shared" si="3"/>
        <v>BARCELONA</v>
      </c>
      <c r="B45" s="41">
        <f t="shared" si="4"/>
        <v>948</v>
      </c>
      <c r="C45" s="41">
        <f t="shared" si="5"/>
        <v>1735</v>
      </c>
      <c r="D45" s="41">
        <f t="shared" si="6"/>
        <v>17</v>
      </c>
      <c r="E45" s="42" t="str">
        <f t="shared" si="2"/>
        <v>CASTELLON</v>
      </c>
      <c r="F45" s="42">
        <f t="shared" si="7"/>
        <v>3094</v>
      </c>
      <c r="G45" s="42">
        <f t="shared" si="8"/>
        <v>2873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2503</v>
      </c>
      <c r="G46" s="42">
        <f t="shared" si="8"/>
        <v>2721</v>
      </c>
    </row>
    <row r="47" spans="1:9" x14ac:dyDescent="0.25">
      <c r="A47" s="42" t="str">
        <f t="shared" si="3"/>
        <v>CARTAGENA</v>
      </c>
      <c r="B47" s="41">
        <f t="shared" si="4"/>
        <v>660</v>
      </c>
      <c r="C47" s="41">
        <f t="shared" si="5"/>
        <v>823</v>
      </c>
      <c r="D47" s="41">
        <f t="shared" si="6"/>
        <v>20</v>
      </c>
      <c r="E47" s="42" t="str">
        <f t="shared" si="2"/>
        <v>ALMERIA</v>
      </c>
      <c r="F47" s="42">
        <f t="shared" si="7"/>
        <v>2414</v>
      </c>
      <c r="G47" s="42">
        <f t="shared" si="8"/>
        <v>2125</v>
      </c>
    </row>
    <row r="48" spans="1:9" x14ac:dyDescent="0.25">
      <c r="A48" s="42" t="str">
        <f t="shared" si="3"/>
        <v>CASTELLON</v>
      </c>
      <c r="B48" s="41">
        <f t="shared" si="4"/>
        <v>3094</v>
      </c>
      <c r="C48" s="41">
        <f t="shared" si="5"/>
        <v>2873</v>
      </c>
      <c r="D48" s="41">
        <f t="shared" si="6"/>
        <v>8</v>
      </c>
      <c r="E48" s="42" t="str">
        <f t="shared" si="2"/>
        <v>TARRAGONA</v>
      </c>
      <c r="F48" s="42">
        <f t="shared" si="7"/>
        <v>2187</v>
      </c>
      <c r="G48" s="42">
        <f t="shared" si="8"/>
        <v>2008</v>
      </c>
    </row>
    <row r="49" spans="1:7" x14ac:dyDescent="0.25">
      <c r="A49" s="42" t="str">
        <f t="shared" si="3"/>
        <v>CEUTA</v>
      </c>
      <c r="B49" s="41">
        <f t="shared" si="4"/>
        <v>40</v>
      </c>
      <c r="C49" s="41">
        <f t="shared" si="5"/>
        <v>46</v>
      </c>
      <c r="D49" s="41">
        <f t="shared" si="6"/>
        <v>24</v>
      </c>
      <c r="E49" s="42" t="str">
        <f t="shared" si="2"/>
        <v>HUELVA</v>
      </c>
      <c r="F49" s="42">
        <f t="shared" si="7"/>
        <v>1634</v>
      </c>
      <c r="G49" s="42">
        <f t="shared" si="8"/>
        <v>1647</v>
      </c>
    </row>
    <row r="50" spans="1:7" x14ac:dyDescent="0.25">
      <c r="A50" s="42" t="str">
        <f t="shared" si="3"/>
        <v>FERROL-SAN CIBRAO</v>
      </c>
      <c r="B50" s="41">
        <f t="shared" si="4"/>
        <v>374</v>
      </c>
      <c r="C50" s="41">
        <f t="shared" si="5"/>
        <v>253</v>
      </c>
      <c r="D50" s="41">
        <f t="shared" si="6"/>
        <v>22</v>
      </c>
      <c r="E50" s="42" t="str">
        <f t="shared" si="2"/>
        <v>MOTRIL</v>
      </c>
      <c r="F50" s="42">
        <f t="shared" si="7"/>
        <v>1522</v>
      </c>
      <c r="G50" s="42">
        <f t="shared" si="8"/>
        <v>1301</v>
      </c>
    </row>
    <row r="51" spans="1:7" x14ac:dyDescent="0.25">
      <c r="A51" s="42" t="str">
        <f t="shared" si="3"/>
        <v>GIJON</v>
      </c>
      <c r="B51" s="41">
        <f t="shared" si="4"/>
        <v>7024</v>
      </c>
      <c r="C51" s="41">
        <f t="shared" si="5"/>
        <v>7818</v>
      </c>
      <c r="D51" s="41">
        <f t="shared" si="6"/>
        <v>6</v>
      </c>
      <c r="E51" s="42" t="str">
        <f t="shared" si="2"/>
        <v>VALENCIA</v>
      </c>
      <c r="F51" s="42">
        <f t="shared" si="7"/>
        <v>1403</v>
      </c>
      <c r="G51" s="42">
        <f t="shared" si="8"/>
        <v>1068</v>
      </c>
    </row>
    <row r="52" spans="1:7" x14ac:dyDescent="0.25">
      <c r="A52" s="42" t="str">
        <f t="shared" si="3"/>
        <v>HUELVA</v>
      </c>
      <c r="B52" s="41">
        <f t="shared" si="4"/>
        <v>1634</v>
      </c>
      <c r="C52" s="41">
        <f t="shared" si="5"/>
        <v>1647</v>
      </c>
      <c r="D52" s="41">
        <f t="shared" si="6"/>
        <v>12</v>
      </c>
      <c r="E52" s="42" t="str">
        <f t="shared" si="2"/>
        <v>MARIN Y RIA DE PONTEVEDRA</v>
      </c>
      <c r="F52" s="42">
        <f t="shared" si="7"/>
        <v>1389</v>
      </c>
      <c r="G52" s="42">
        <f t="shared" si="8"/>
        <v>1745</v>
      </c>
    </row>
    <row r="53" spans="1:7" x14ac:dyDescent="0.25">
      <c r="A53" s="42" t="str">
        <f t="shared" si="3"/>
        <v>LAS PALMAS</v>
      </c>
      <c r="B53" s="41">
        <f t="shared" si="4"/>
        <v>905</v>
      </c>
      <c r="C53" s="41">
        <f t="shared" si="5"/>
        <v>2087</v>
      </c>
      <c r="D53" s="41">
        <f t="shared" si="6"/>
        <v>18</v>
      </c>
      <c r="E53" s="42" t="str">
        <f t="shared" si="2"/>
        <v>BALEARES</v>
      </c>
      <c r="F53" s="42">
        <f t="shared" si="7"/>
        <v>1387</v>
      </c>
      <c r="G53" s="42">
        <f t="shared" si="8"/>
        <v>1168</v>
      </c>
    </row>
    <row r="54" spans="1:7" x14ac:dyDescent="0.25">
      <c r="A54" s="42" t="str">
        <f t="shared" si="3"/>
        <v>MALAGA</v>
      </c>
      <c r="B54" s="41">
        <f t="shared" si="4"/>
        <v>483</v>
      </c>
      <c r="C54" s="41">
        <f t="shared" si="5"/>
        <v>633</v>
      </c>
      <c r="D54" s="41">
        <f t="shared" si="6"/>
        <v>21</v>
      </c>
      <c r="E54" s="42" t="str">
        <f t="shared" si="2"/>
        <v>BARCELONA</v>
      </c>
      <c r="F54" s="42">
        <f t="shared" si="7"/>
        <v>948</v>
      </c>
      <c r="G54" s="42">
        <f t="shared" si="8"/>
        <v>1735</v>
      </c>
    </row>
    <row r="55" spans="1:7" x14ac:dyDescent="0.25">
      <c r="A55" s="42" t="str">
        <f t="shared" si="3"/>
        <v>MARIN Y RIA DE PONTEVEDRA</v>
      </c>
      <c r="B55" s="41">
        <f t="shared" si="4"/>
        <v>1389</v>
      </c>
      <c r="C55" s="41">
        <f t="shared" si="5"/>
        <v>1745</v>
      </c>
      <c r="D55" s="41">
        <f t="shared" si="6"/>
        <v>15</v>
      </c>
      <c r="E55" s="42" t="str">
        <f t="shared" si="2"/>
        <v>LAS PALMAS</v>
      </c>
      <c r="F55" s="42">
        <f t="shared" ref="F55:F65" si="9">LOOKUP(E55,$A$38:$A$65,$B$38:$B$65)</f>
        <v>905</v>
      </c>
      <c r="G55" s="42">
        <f t="shared" si="8"/>
        <v>2087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729</v>
      </c>
      <c r="G56" s="42">
        <f t="shared" si="8"/>
        <v>841</v>
      </c>
    </row>
    <row r="57" spans="1:7" x14ac:dyDescent="0.25">
      <c r="A57" s="42" t="str">
        <f t="shared" si="3"/>
        <v>MOTRIL</v>
      </c>
      <c r="B57" s="41">
        <f t="shared" si="4"/>
        <v>1522</v>
      </c>
      <c r="C57" s="41">
        <f t="shared" si="5"/>
        <v>1301</v>
      </c>
      <c r="D57" s="41">
        <f t="shared" si="6"/>
        <v>13</v>
      </c>
      <c r="E57" s="42" t="str">
        <f t="shared" si="2"/>
        <v>CARTAGENA</v>
      </c>
      <c r="F57" s="42">
        <f t="shared" si="9"/>
        <v>660</v>
      </c>
      <c r="G57" s="42">
        <f t="shared" si="8"/>
        <v>823</v>
      </c>
    </row>
    <row r="58" spans="1:7" x14ac:dyDescent="0.25">
      <c r="A58" s="42" t="str">
        <f t="shared" si="3"/>
        <v>PASAIA</v>
      </c>
      <c r="B58" s="41">
        <f t="shared" si="4"/>
        <v>15819</v>
      </c>
      <c r="C58" s="41">
        <f t="shared" si="5"/>
        <v>12192</v>
      </c>
      <c r="D58" s="41">
        <f t="shared" si="6"/>
        <v>3</v>
      </c>
      <c r="E58" s="42" t="str">
        <f t="shared" si="2"/>
        <v>MALAGA</v>
      </c>
      <c r="F58" s="42">
        <f t="shared" si="9"/>
        <v>483</v>
      </c>
      <c r="G58" s="42">
        <f t="shared" si="8"/>
        <v>633</v>
      </c>
    </row>
    <row r="59" spans="1:7" x14ac:dyDescent="0.25">
      <c r="A59" s="42" t="str">
        <f t="shared" si="3"/>
        <v>SANTA CRUZ DE TENERIFE</v>
      </c>
      <c r="B59" s="41">
        <f t="shared" si="4"/>
        <v>2503</v>
      </c>
      <c r="C59" s="41">
        <f t="shared" si="5"/>
        <v>2721</v>
      </c>
      <c r="D59" s="41">
        <f t="shared" si="6"/>
        <v>9</v>
      </c>
      <c r="E59" s="42" t="str">
        <f t="shared" si="2"/>
        <v>FERROL-SAN CIBRAO</v>
      </c>
      <c r="F59" s="42">
        <f t="shared" si="9"/>
        <v>374</v>
      </c>
      <c r="G59" s="42">
        <f t="shared" si="8"/>
        <v>253</v>
      </c>
    </row>
    <row r="60" spans="1:7" x14ac:dyDescent="0.25">
      <c r="A60" s="42" t="str">
        <f t="shared" si="3"/>
        <v>SANTANDER</v>
      </c>
      <c r="B60" s="41">
        <f t="shared" si="4"/>
        <v>5227</v>
      </c>
      <c r="C60" s="41">
        <f t="shared" si="5"/>
        <v>7292</v>
      </c>
      <c r="D60" s="41">
        <f t="shared" si="6"/>
        <v>7</v>
      </c>
      <c r="E60" s="42" t="str">
        <f t="shared" si="2"/>
        <v>ALICANTE</v>
      </c>
      <c r="F60" s="42">
        <f t="shared" si="9"/>
        <v>200</v>
      </c>
      <c r="G60" s="42">
        <f t="shared" si="8"/>
        <v>245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40</v>
      </c>
      <c r="G61" s="42">
        <f t="shared" si="8"/>
        <v>46</v>
      </c>
    </row>
    <row r="62" spans="1:7" x14ac:dyDescent="0.25">
      <c r="A62" s="42" t="str">
        <f t="shared" si="3"/>
        <v>TARRAGONA</v>
      </c>
      <c r="B62" s="41">
        <f t="shared" si="4"/>
        <v>2187</v>
      </c>
      <c r="C62" s="41">
        <f t="shared" si="5"/>
        <v>2008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1403</v>
      </c>
      <c r="C63" s="41">
        <f t="shared" si="5"/>
        <v>1068</v>
      </c>
      <c r="D63" s="41">
        <f t="shared" si="6"/>
        <v>14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51516</v>
      </c>
      <c r="C64" s="41">
        <f t="shared" si="5"/>
        <v>53166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5">
        <v>4758</v>
      </c>
      <c r="C7" s="25">
        <v>4522</v>
      </c>
      <c r="D7" s="25">
        <v>43574</v>
      </c>
      <c r="E7" s="25">
        <v>37944</v>
      </c>
      <c r="F7" s="10">
        <f>((E7*100)/D7)-100</f>
        <v>-12.92054895120944</v>
      </c>
      <c r="G7" s="1"/>
      <c r="H7" s="1"/>
      <c r="I7" s="1"/>
    </row>
    <row r="8" spans="1:12" x14ac:dyDescent="0.25">
      <c r="A8" s="11" t="s">
        <v>45</v>
      </c>
      <c r="B8" s="26">
        <v>918</v>
      </c>
      <c r="C8" s="26">
        <v>969</v>
      </c>
      <c r="D8" s="26">
        <v>8641</v>
      </c>
      <c r="E8" s="26">
        <v>6712</v>
      </c>
      <c r="F8" s="13">
        <f t="shared" ref="F8:F35" si="0">((E8*100)/D8)-100</f>
        <v>-22.323805115148716</v>
      </c>
      <c r="G8" s="1"/>
      <c r="H8" s="1"/>
      <c r="I8" s="1"/>
    </row>
    <row r="9" spans="1:12" x14ac:dyDescent="0.25">
      <c r="A9" s="8" t="s">
        <v>46</v>
      </c>
      <c r="B9" s="25">
        <v>14352</v>
      </c>
      <c r="C9" s="25">
        <v>9329</v>
      </c>
      <c r="D9" s="25">
        <v>72455</v>
      </c>
      <c r="E9" s="25">
        <v>57943</v>
      </c>
      <c r="F9" s="10">
        <f t="shared" si="0"/>
        <v>-20.028983507004341</v>
      </c>
      <c r="G9" s="1"/>
      <c r="H9" s="1"/>
      <c r="I9" s="1"/>
    </row>
    <row r="10" spans="1:12" x14ac:dyDescent="0.25">
      <c r="A10" s="11" t="s">
        <v>47</v>
      </c>
      <c r="B10" s="26">
        <v>3397</v>
      </c>
      <c r="C10" s="26">
        <v>4015</v>
      </c>
      <c r="D10" s="26">
        <v>25864</v>
      </c>
      <c r="E10" s="26">
        <v>25963</v>
      </c>
      <c r="F10" s="13">
        <f t="shared" si="0"/>
        <v>0.38277141973399864</v>
      </c>
      <c r="G10" s="1"/>
      <c r="H10" s="1"/>
      <c r="I10" s="1"/>
    </row>
    <row r="11" spans="1:12" x14ac:dyDescent="0.25">
      <c r="A11" s="8" t="s">
        <v>48</v>
      </c>
      <c r="B11" s="25">
        <v>254421</v>
      </c>
      <c r="C11" s="25">
        <v>304512</v>
      </c>
      <c r="D11" s="25">
        <v>1755435</v>
      </c>
      <c r="E11" s="25">
        <v>2266113</v>
      </c>
      <c r="F11" s="10">
        <f t="shared" si="0"/>
        <v>29.091250886532407</v>
      </c>
      <c r="G11" s="1"/>
      <c r="H11" s="1"/>
      <c r="I11" s="1"/>
    </row>
    <row r="12" spans="1:12" x14ac:dyDescent="0.25">
      <c r="A12" s="11" t="s">
        <v>49</v>
      </c>
      <c r="B12" s="26">
        <v>6671</v>
      </c>
      <c r="C12" s="26">
        <v>5655</v>
      </c>
      <c r="D12" s="26">
        <v>64953</v>
      </c>
      <c r="E12" s="26">
        <v>68820</v>
      </c>
      <c r="F12" s="13">
        <f t="shared" si="0"/>
        <v>5.9535356334580456</v>
      </c>
      <c r="G12" s="1"/>
      <c r="H12" s="1"/>
      <c r="I12" s="1"/>
    </row>
    <row r="13" spans="1:12" x14ac:dyDescent="0.25">
      <c r="A13" s="8" t="s">
        <v>50</v>
      </c>
      <c r="B13" s="25">
        <v>24456</v>
      </c>
      <c r="C13" s="25">
        <v>33823</v>
      </c>
      <c r="D13" s="25">
        <v>103869</v>
      </c>
      <c r="E13" s="25">
        <v>173768</v>
      </c>
      <c r="F13" s="10">
        <f t="shared" si="0"/>
        <v>67.295343172650178</v>
      </c>
      <c r="G13" s="1"/>
      <c r="H13" s="1"/>
      <c r="I13" s="1"/>
    </row>
    <row r="14" spans="1:12" x14ac:dyDescent="0.25">
      <c r="A14" s="11" t="s">
        <v>51</v>
      </c>
      <c r="B14" s="26">
        <v>104704</v>
      </c>
      <c r="C14" s="26">
        <v>0</v>
      </c>
      <c r="D14" s="26">
        <v>622247</v>
      </c>
      <c r="E14" s="26">
        <v>622353</v>
      </c>
      <c r="F14" s="13">
        <f t="shared" si="0"/>
        <v>1.7035035926241449E-2</v>
      </c>
      <c r="G14" s="1"/>
      <c r="H14" s="1"/>
      <c r="I14" s="1"/>
    </row>
    <row r="15" spans="1:12" x14ac:dyDescent="0.25">
      <c r="A15" s="8" t="s">
        <v>52</v>
      </c>
      <c r="B15" s="25">
        <v>11620</v>
      </c>
      <c r="C15" s="25">
        <v>10705</v>
      </c>
      <c r="D15" s="25">
        <v>91653</v>
      </c>
      <c r="E15" s="25">
        <v>91080</v>
      </c>
      <c r="F15" s="10">
        <f t="shared" si="0"/>
        <v>-0.62518411835947063</v>
      </c>
      <c r="G15" s="1"/>
      <c r="H15" s="1"/>
      <c r="I15" s="1"/>
    </row>
    <row r="16" spans="1:12" x14ac:dyDescent="0.25">
      <c r="A16" s="11" t="s">
        <v>53</v>
      </c>
      <c r="B16" s="26">
        <v>4454</v>
      </c>
      <c r="C16" s="26">
        <v>6358</v>
      </c>
      <c r="D16" s="26">
        <v>36659</v>
      </c>
      <c r="E16" s="26">
        <v>42297</v>
      </c>
      <c r="F16" s="13">
        <f t="shared" si="0"/>
        <v>15.379579366594839</v>
      </c>
      <c r="G16" s="1"/>
      <c r="H16" s="1"/>
      <c r="I16" s="1"/>
    </row>
    <row r="17" spans="1:9" x14ac:dyDescent="0.25">
      <c r="A17" s="8" t="s">
        <v>54</v>
      </c>
      <c r="B17" s="25">
        <v>3322</v>
      </c>
      <c r="C17" s="25">
        <v>3387</v>
      </c>
      <c r="D17" s="25">
        <v>22708</v>
      </c>
      <c r="E17" s="25">
        <v>23064</v>
      </c>
      <c r="F17" s="10">
        <f t="shared" si="0"/>
        <v>1.5677294345605048</v>
      </c>
      <c r="G17" s="1"/>
      <c r="H17" s="1"/>
      <c r="I17" s="1"/>
    </row>
    <row r="18" spans="1:9" x14ac:dyDescent="0.25">
      <c r="A18" s="11" t="s">
        <v>55</v>
      </c>
      <c r="B18" s="26">
        <v>49582</v>
      </c>
      <c r="C18" s="26">
        <v>49836</v>
      </c>
      <c r="D18" s="26">
        <v>427646</v>
      </c>
      <c r="E18" s="26">
        <v>486200</v>
      </c>
      <c r="F18" s="13">
        <f t="shared" si="0"/>
        <v>13.692165950342101</v>
      </c>
      <c r="G18" s="1"/>
      <c r="H18" s="1"/>
      <c r="I18" s="1"/>
    </row>
    <row r="19" spans="1:9" x14ac:dyDescent="0.25">
      <c r="A19" s="8" t="s">
        <v>56</v>
      </c>
      <c r="B19" s="25">
        <v>2652</v>
      </c>
      <c r="C19" s="25">
        <v>753</v>
      </c>
      <c r="D19" s="25">
        <v>12992</v>
      </c>
      <c r="E19" s="25">
        <v>10605</v>
      </c>
      <c r="F19" s="10">
        <f t="shared" si="0"/>
        <v>-18.372844827586206</v>
      </c>
      <c r="G19" s="1"/>
      <c r="H19" s="1"/>
      <c r="I19" s="1"/>
    </row>
    <row r="20" spans="1:9" x14ac:dyDescent="0.25">
      <c r="A20" s="11" t="s">
        <v>57</v>
      </c>
      <c r="B20" s="26">
        <v>11004</v>
      </c>
      <c r="C20" s="26">
        <v>4674</v>
      </c>
      <c r="D20" s="26">
        <v>79903</v>
      </c>
      <c r="E20" s="26">
        <v>62793</v>
      </c>
      <c r="F20" s="13">
        <f t="shared" si="0"/>
        <v>-21.413463824887671</v>
      </c>
      <c r="G20" s="1"/>
      <c r="H20" s="1"/>
      <c r="I20" s="1"/>
    </row>
    <row r="21" spans="1:9" x14ac:dyDescent="0.25">
      <c r="A21" s="8" t="s">
        <v>58</v>
      </c>
      <c r="B21" s="25">
        <v>12535</v>
      </c>
      <c r="C21" s="25">
        <v>17152</v>
      </c>
      <c r="D21" s="25">
        <v>97207</v>
      </c>
      <c r="E21" s="25">
        <v>121976</v>
      </c>
      <c r="F21" s="10">
        <f t="shared" si="0"/>
        <v>25.480675260012134</v>
      </c>
      <c r="G21" s="1"/>
      <c r="H21" s="1"/>
      <c r="I21" s="1"/>
    </row>
    <row r="22" spans="1:9" x14ac:dyDescent="0.25">
      <c r="A22" s="11" t="s">
        <v>59</v>
      </c>
      <c r="B22" s="26">
        <v>182417</v>
      </c>
      <c r="C22" s="26">
        <v>121419</v>
      </c>
      <c r="D22" s="26">
        <v>1423645</v>
      </c>
      <c r="E22" s="26">
        <v>1552065</v>
      </c>
      <c r="F22" s="13">
        <f t="shared" si="0"/>
        <v>9.020507219145216</v>
      </c>
      <c r="G22" s="1"/>
      <c r="H22" s="1"/>
      <c r="I22" s="1"/>
    </row>
    <row r="23" spans="1:9" x14ac:dyDescent="0.25">
      <c r="A23" s="8" t="s">
        <v>60</v>
      </c>
      <c r="B23" s="25">
        <v>9011</v>
      </c>
      <c r="C23" s="25">
        <v>171575</v>
      </c>
      <c r="D23" s="25">
        <v>46987</v>
      </c>
      <c r="E23" s="25">
        <v>211673</v>
      </c>
      <c r="F23" s="10">
        <f t="shared" si="0"/>
        <v>350.49268946729944</v>
      </c>
      <c r="G23" s="1"/>
      <c r="H23" s="1"/>
      <c r="I23" s="1"/>
    </row>
    <row r="24" spans="1:9" x14ac:dyDescent="0.25">
      <c r="A24" s="11" t="s">
        <v>61</v>
      </c>
      <c r="B24" s="26">
        <v>2087</v>
      </c>
      <c r="C24" s="26">
        <v>1232</v>
      </c>
      <c r="D24" s="26">
        <v>24846</v>
      </c>
      <c r="E24" s="26">
        <v>18244</v>
      </c>
      <c r="F24" s="13">
        <f t="shared" si="0"/>
        <v>-26.571681558399746</v>
      </c>
      <c r="G24" s="1"/>
      <c r="H24" s="1"/>
      <c r="I24" s="1"/>
    </row>
    <row r="25" spans="1:9" x14ac:dyDescent="0.25">
      <c r="A25" s="8" t="s">
        <v>62</v>
      </c>
      <c r="B25" s="25">
        <v>114</v>
      </c>
      <c r="C25" s="25">
        <v>132</v>
      </c>
      <c r="D25" s="25">
        <v>8963</v>
      </c>
      <c r="E25" s="25">
        <v>608</v>
      </c>
      <c r="F25" s="10">
        <f t="shared" si="0"/>
        <v>-93.216556956376209</v>
      </c>
      <c r="G25" s="1"/>
      <c r="H25" s="1"/>
      <c r="I25" s="1"/>
    </row>
    <row r="26" spans="1:9" x14ac:dyDescent="0.25">
      <c r="A26" s="11" t="s">
        <v>63</v>
      </c>
      <c r="B26" s="26">
        <v>936</v>
      </c>
      <c r="C26" s="26">
        <v>1645</v>
      </c>
      <c r="D26" s="26">
        <v>7021</v>
      </c>
      <c r="E26" s="26">
        <v>14339</v>
      </c>
      <c r="F26" s="13">
        <f t="shared" si="0"/>
        <v>104.23016664292837</v>
      </c>
      <c r="G26" s="1"/>
      <c r="H26" s="1"/>
      <c r="I26" s="1"/>
    </row>
    <row r="27" spans="1:9" x14ac:dyDescent="0.25">
      <c r="A27" s="8" t="s">
        <v>64</v>
      </c>
      <c r="B27" s="25">
        <v>3235</v>
      </c>
      <c r="C27" s="25">
        <v>3008</v>
      </c>
      <c r="D27" s="25">
        <v>25186</v>
      </c>
      <c r="E27" s="25">
        <v>23164</v>
      </c>
      <c r="F27" s="10">
        <f t="shared" si="0"/>
        <v>-8.028269673628202</v>
      </c>
      <c r="G27" s="1"/>
      <c r="H27" s="1"/>
      <c r="I27" s="1"/>
    </row>
    <row r="28" spans="1:9" x14ac:dyDescent="0.25">
      <c r="A28" s="11" t="s">
        <v>65</v>
      </c>
      <c r="B28" s="26">
        <v>85370</v>
      </c>
      <c r="C28" s="26">
        <v>69888</v>
      </c>
      <c r="D28" s="26">
        <v>765330</v>
      </c>
      <c r="E28" s="26">
        <v>605972</v>
      </c>
      <c r="F28" s="13">
        <f t="shared" si="0"/>
        <v>-20.822129016241362</v>
      </c>
      <c r="G28" s="1"/>
      <c r="H28" s="1"/>
      <c r="I28" s="1"/>
    </row>
    <row r="29" spans="1:9" x14ac:dyDescent="0.25">
      <c r="A29" s="8" t="s">
        <v>66</v>
      </c>
      <c r="B29" s="25">
        <v>3520</v>
      </c>
      <c r="C29" s="25">
        <v>2305</v>
      </c>
      <c r="D29" s="25">
        <v>39511</v>
      </c>
      <c r="E29" s="25">
        <v>30516</v>
      </c>
      <c r="F29" s="10">
        <f t="shared" si="0"/>
        <v>-22.765812052339854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1889</v>
      </c>
      <c r="D30" s="26">
        <v>0</v>
      </c>
      <c r="E30" s="26">
        <v>11930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14421</v>
      </c>
      <c r="C31" s="25">
        <v>9870</v>
      </c>
      <c r="D31" s="25">
        <v>108974</v>
      </c>
      <c r="E31" s="25">
        <v>81128</v>
      </c>
      <c r="F31" s="10">
        <f t="shared" si="0"/>
        <v>-25.552884174206696</v>
      </c>
      <c r="G31" s="1"/>
      <c r="H31" s="1"/>
      <c r="I31" s="1"/>
    </row>
    <row r="32" spans="1:9" x14ac:dyDescent="0.25">
      <c r="A32" s="11" t="s">
        <v>69</v>
      </c>
      <c r="B32" s="26">
        <v>26336</v>
      </c>
      <c r="C32" s="26">
        <v>21480</v>
      </c>
      <c r="D32" s="26">
        <v>183194</v>
      </c>
      <c r="E32" s="26">
        <v>178705</v>
      </c>
      <c r="F32" s="13">
        <f t="shared" si="0"/>
        <v>-2.4504077644464388</v>
      </c>
      <c r="G32" s="1"/>
      <c r="H32" s="1"/>
      <c r="I32" s="1"/>
    </row>
    <row r="33" spans="1:9" x14ac:dyDescent="0.25">
      <c r="A33" s="8" t="s">
        <v>70</v>
      </c>
      <c r="B33" s="25">
        <v>23912</v>
      </c>
      <c r="C33" s="25">
        <v>22102</v>
      </c>
      <c r="D33" s="25">
        <v>201088</v>
      </c>
      <c r="E33" s="25">
        <v>179377</v>
      </c>
      <c r="F33" s="10">
        <f t="shared" si="0"/>
        <v>-10.796765595162313</v>
      </c>
      <c r="G33" s="1"/>
      <c r="H33" s="1"/>
      <c r="I33" s="1"/>
    </row>
    <row r="34" spans="1:9" x14ac:dyDescent="0.25">
      <c r="A34" s="11" t="s">
        <v>71</v>
      </c>
      <c r="B34" s="26">
        <v>84</v>
      </c>
      <c r="C34" s="26">
        <v>608</v>
      </c>
      <c r="D34" s="26">
        <v>3677</v>
      </c>
      <c r="E34" s="26">
        <v>7277</v>
      </c>
      <c r="F34" s="13">
        <f t="shared" si="0"/>
        <v>97.905901550176765</v>
      </c>
      <c r="G34" s="1"/>
      <c r="H34" s="1"/>
      <c r="I34" s="1"/>
    </row>
    <row r="35" spans="1:9" x14ac:dyDescent="0.25">
      <c r="A35" s="14" t="s">
        <v>72</v>
      </c>
      <c r="B35" s="15">
        <f>SUM(B7:B34)</f>
        <v>860289</v>
      </c>
      <c r="C35" s="15">
        <f t="shared" ref="C35:E35" si="1">SUM(C7:C34)</f>
        <v>882843</v>
      </c>
      <c r="D35" s="15">
        <f t="shared" si="1"/>
        <v>6304228</v>
      </c>
      <c r="E35" s="15">
        <f t="shared" si="1"/>
        <v>7012629</v>
      </c>
      <c r="F35" s="16">
        <f t="shared" si="0"/>
        <v>11.236919096200197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37944</v>
      </c>
      <c r="C38" s="41">
        <f>D7</f>
        <v>43574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2266113</v>
      </c>
      <c r="G38" s="42">
        <f>LOOKUP(E38,$A$38:$A$65,$C$38:$C$65)</f>
        <v>1755435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6712</v>
      </c>
      <c r="C39" s="41">
        <f t="shared" ref="C39:C65" si="5">D8</f>
        <v>8641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1552065</v>
      </c>
      <c r="G39" s="42">
        <f t="shared" ref="G39:G65" si="8">LOOKUP(E39,$A$38:$A$65,$C$38:$C$65)</f>
        <v>1423645</v>
      </c>
    </row>
    <row r="40" spans="1:9" x14ac:dyDescent="0.25">
      <c r="A40" s="42" t="str">
        <f t="shared" si="3"/>
        <v>ALMERIA</v>
      </c>
      <c r="B40" s="41">
        <f t="shared" si="4"/>
        <v>57943</v>
      </c>
      <c r="C40" s="41">
        <f t="shared" si="5"/>
        <v>72455</v>
      </c>
      <c r="D40" s="41">
        <f t="shared" si="6"/>
        <v>15</v>
      </c>
      <c r="E40" s="42" t="str">
        <f t="shared" si="2"/>
        <v>BARCELONA</v>
      </c>
      <c r="F40" s="42">
        <f t="shared" si="7"/>
        <v>622353</v>
      </c>
      <c r="G40" s="42">
        <f t="shared" si="8"/>
        <v>622247</v>
      </c>
    </row>
    <row r="41" spans="1:9" x14ac:dyDescent="0.25">
      <c r="A41" s="42" t="str">
        <f t="shared" si="3"/>
        <v>AVILES</v>
      </c>
      <c r="B41" s="41">
        <f t="shared" si="4"/>
        <v>25963</v>
      </c>
      <c r="C41" s="41">
        <f t="shared" si="5"/>
        <v>25864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605972</v>
      </c>
      <c r="G41" s="42">
        <f t="shared" si="8"/>
        <v>765330</v>
      </c>
    </row>
    <row r="42" spans="1:9" x14ac:dyDescent="0.25">
      <c r="A42" s="42" t="str">
        <f t="shared" si="3"/>
        <v>BAHIA DE ALGECIRAS</v>
      </c>
      <c r="B42" s="41">
        <f t="shared" si="4"/>
        <v>2266113</v>
      </c>
      <c r="C42" s="41">
        <f t="shared" si="5"/>
        <v>1755435</v>
      </c>
      <c r="D42" s="41">
        <f t="shared" si="6"/>
        <v>1</v>
      </c>
      <c r="E42" s="42" t="str">
        <f t="shared" si="2"/>
        <v>CEUTA</v>
      </c>
      <c r="F42" s="42">
        <f t="shared" si="7"/>
        <v>486200</v>
      </c>
      <c r="G42" s="42">
        <f t="shared" si="8"/>
        <v>427646</v>
      </c>
    </row>
    <row r="43" spans="1:9" x14ac:dyDescent="0.25">
      <c r="A43" s="42" t="str">
        <f t="shared" si="3"/>
        <v>BAHIA DE CADIZ</v>
      </c>
      <c r="B43" s="41">
        <f t="shared" si="4"/>
        <v>68820</v>
      </c>
      <c r="C43" s="41">
        <f t="shared" si="5"/>
        <v>64953</v>
      </c>
      <c r="D43" s="41">
        <f t="shared" si="6"/>
        <v>13</v>
      </c>
      <c r="E43" s="42" t="str">
        <f t="shared" si="2"/>
        <v>MALAGA</v>
      </c>
      <c r="F43" s="42">
        <f t="shared" si="7"/>
        <v>211673</v>
      </c>
      <c r="G43" s="42">
        <f t="shared" si="8"/>
        <v>46987</v>
      </c>
    </row>
    <row r="44" spans="1:9" x14ac:dyDescent="0.25">
      <c r="A44" s="42" t="str">
        <f t="shared" si="3"/>
        <v>BALEARES</v>
      </c>
      <c r="B44" s="41">
        <f t="shared" si="4"/>
        <v>173768</v>
      </c>
      <c r="C44" s="41">
        <f t="shared" si="5"/>
        <v>103869</v>
      </c>
      <c r="D44" s="41">
        <f t="shared" si="6"/>
        <v>9</v>
      </c>
      <c r="E44" s="42" t="str">
        <f t="shared" si="2"/>
        <v>VIGO</v>
      </c>
      <c r="F44" s="42">
        <f t="shared" si="7"/>
        <v>179377</v>
      </c>
      <c r="G44" s="42">
        <f t="shared" si="8"/>
        <v>201088</v>
      </c>
    </row>
    <row r="45" spans="1:9" x14ac:dyDescent="0.25">
      <c r="A45" s="42" t="str">
        <f t="shared" si="3"/>
        <v>BARCELONA</v>
      </c>
      <c r="B45" s="41">
        <f t="shared" si="4"/>
        <v>622353</v>
      </c>
      <c r="C45" s="41">
        <f t="shared" si="5"/>
        <v>622247</v>
      </c>
      <c r="D45" s="41">
        <f t="shared" si="6"/>
        <v>3</v>
      </c>
      <c r="E45" s="42" t="str">
        <f t="shared" si="2"/>
        <v>VALENCIA</v>
      </c>
      <c r="F45" s="42">
        <f t="shared" si="7"/>
        <v>178705</v>
      </c>
      <c r="G45" s="42">
        <f t="shared" si="8"/>
        <v>183194</v>
      </c>
    </row>
    <row r="46" spans="1:9" x14ac:dyDescent="0.25">
      <c r="A46" s="42" t="str">
        <f t="shared" si="3"/>
        <v>BILBAO</v>
      </c>
      <c r="B46" s="41">
        <f t="shared" si="4"/>
        <v>91080</v>
      </c>
      <c r="C46" s="41">
        <f t="shared" si="5"/>
        <v>91653</v>
      </c>
      <c r="D46" s="41">
        <f t="shared" si="6"/>
        <v>11</v>
      </c>
      <c r="E46" s="42" t="str">
        <f t="shared" si="2"/>
        <v>BALEARES</v>
      </c>
      <c r="F46" s="42">
        <f t="shared" si="7"/>
        <v>173768</v>
      </c>
      <c r="G46" s="42">
        <f t="shared" si="8"/>
        <v>103869</v>
      </c>
    </row>
    <row r="47" spans="1:9" x14ac:dyDescent="0.25">
      <c r="A47" s="42" t="str">
        <f t="shared" si="3"/>
        <v>CARTAGENA</v>
      </c>
      <c r="B47" s="41">
        <f t="shared" si="4"/>
        <v>42297</v>
      </c>
      <c r="C47" s="41">
        <f t="shared" si="5"/>
        <v>36659</v>
      </c>
      <c r="D47" s="41">
        <f t="shared" si="6"/>
        <v>16</v>
      </c>
      <c r="E47" s="42" t="str">
        <f t="shared" si="2"/>
        <v>HUELVA</v>
      </c>
      <c r="F47" s="42">
        <f t="shared" si="7"/>
        <v>121976</v>
      </c>
      <c r="G47" s="42">
        <f t="shared" si="8"/>
        <v>97207</v>
      </c>
    </row>
    <row r="48" spans="1:9" x14ac:dyDescent="0.25">
      <c r="A48" s="42" t="str">
        <f t="shared" si="3"/>
        <v>CASTELLON</v>
      </c>
      <c r="B48" s="41">
        <f t="shared" si="4"/>
        <v>23064</v>
      </c>
      <c r="C48" s="41">
        <f t="shared" si="5"/>
        <v>22708</v>
      </c>
      <c r="D48" s="41">
        <f t="shared" si="6"/>
        <v>21</v>
      </c>
      <c r="E48" s="42" t="str">
        <f t="shared" si="2"/>
        <v>BILBAO</v>
      </c>
      <c r="F48" s="42">
        <f t="shared" si="7"/>
        <v>91080</v>
      </c>
      <c r="G48" s="42">
        <f t="shared" si="8"/>
        <v>91653</v>
      </c>
    </row>
    <row r="49" spans="1:7" x14ac:dyDescent="0.25">
      <c r="A49" s="42" t="str">
        <f t="shared" si="3"/>
        <v>CEUTA</v>
      </c>
      <c r="B49" s="41">
        <f t="shared" si="4"/>
        <v>486200</v>
      </c>
      <c r="C49" s="41">
        <f t="shared" si="5"/>
        <v>427646</v>
      </c>
      <c r="D49" s="41">
        <f t="shared" si="6"/>
        <v>5</v>
      </c>
      <c r="E49" s="42" t="str">
        <f t="shared" si="2"/>
        <v>TARRAGONA</v>
      </c>
      <c r="F49" s="42">
        <f t="shared" si="7"/>
        <v>81128</v>
      </c>
      <c r="G49" s="42">
        <f t="shared" si="8"/>
        <v>108974</v>
      </c>
    </row>
    <row r="50" spans="1:7" x14ac:dyDescent="0.25">
      <c r="A50" s="42" t="str">
        <f t="shared" si="3"/>
        <v>FERROL-SAN CIBRAO</v>
      </c>
      <c r="B50" s="41">
        <f t="shared" si="4"/>
        <v>10605</v>
      </c>
      <c r="C50" s="41">
        <f t="shared" si="5"/>
        <v>12992</v>
      </c>
      <c r="D50" s="41">
        <f t="shared" si="6"/>
        <v>25</v>
      </c>
      <c r="E50" s="42" t="str">
        <f t="shared" si="2"/>
        <v>BAHIA DE CADIZ</v>
      </c>
      <c r="F50" s="42">
        <f t="shared" si="7"/>
        <v>68820</v>
      </c>
      <c r="G50" s="42">
        <f t="shared" si="8"/>
        <v>64953</v>
      </c>
    </row>
    <row r="51" spans="1:7" x14ac:dyDescent="0.25">
      <c r="A51" s="42" t="str">
        <f t="shared" si="3"/>
        <v>GIJON</v>
      </c>
      <c r="B51" s="41">
        <f t="shared" si="4"/>
        <v>62793</v>
      </c>
      <c r="C51" s="41">
        <f t="shared" si="5"/>
        <v>79903</v>
      </c>
      <c r="D51" s="41">
        <f t="shared" si="6"/>
        <v>14</v>
      </c>
      <c r="E51" s="42" t="str">
        <f t="shared" si="2"/>
        <v>GIJON</v>
      </c>
      <c r="F51" s="42">
        <f t="shared" si="7"/>
        <v>62793</v>
      </c>
      <c r="G51" s="42">
        <f t="shared" si="8"/>
        <v>79903</v>
      </c>
    </row>
    <row r="52" spans="1:7" x14ac:dyDescent="0.25">
      <c r="A52" s="42" t="str">
        <f t="shared" si="3"/>
        <v>HUELVA</v>
      </c>
      <c r="B52" s="41">
        <f t="shared" si="4"/>
        <v>121976</v>
      </c>
      <c r="C52" s="41">
        <f t="shared" si="5"/>
        <v>97207</v>
      </c>
      <c r="D52" s="41">
        <f t="shared" si="6"/>
        <v>10</v>
      </c>
      <c r="E52" s="42" t="str">
        <f t="shared" si="2"/>
        <v>ALMERIA</v>
      </c>
      <c r="F52" s="42">
        <f t="shared" si="7"/>
        <v>57943</v>
      </c>
      <c r="G52" s="42">
        <f t="shared" si="8"/>
        <v>72455</v>
      </c>
    </row>
    <row r="53" spans="1:7" x14ac:dyDescent="0.25">
      <c r="A53" s="42" t="str">
        <f t="shared" si="3"/>
        <v>LAS PALMAS</v>
      </c>
      <c r="B53" s="41">
        <f t="shared" si="4"/>
        <v>1552065</v>
      </c>
      <c r="C53" s="41">
        <f t="shared" si="5"/>
        <v>1423645</v>
      </c>
      <c r="D53" s="41">
        <f t="shared" si="6"/>
        <v>2</v>
      </c>
      <c r="E53" s="42" t="str">
        <f t="shared" si="2"/>
        <v>CARTAGENA</v>
      </c>
      <c r="F53" s="42">
        <f t="shared" si="7"/>
        <v>42297</v>
      </c>
      <c r="G53" s="42">
        <f t="shared" si="8"/>
        <v>36659</v>
      </c>
    </row>
    <row r="54" spans="1:7" x14ac:dyDescent="0.25">
      <c r="A54" s="42" t="str">
        <f t="shared" si="3"/>
        <v>MALAGA</v>
      </c>
      <c r="B54" s="41">
        <f t="shared" si="4"/>
        <v>211673</v>
      </c>
      <c r="C54" s="41">
        <f t="shared" si="5"/>
        <v>46987</v>
      </c>
      <c r="D54" s="41">
        <f t="shared" si="6"/>
        <v>6</v>
      </c>
      <c r="E54" s="42" t="str">
        <f t="shared" si="2"/>
        <v>A CORUÑA</v>
      </c>
      <c r="F54" s="42">
        <f t="shared" si="7"/>
        <v>37944</v>
      </c>
      <c r="G54" s="42">
        <f t="shared" si="8"/>
        <v>43574</v>
      </c>
    </row>
    <row r="55" spans="1:7" x14ac:dyDescent="0.25">
      <c r="A55" s="42" t="str">
        <f t="shared" si="3"/>
        <v>MARIN Y RIA DE PONTEVEDRA</v>
      </c>
      <c r="B55" s="41">
        <f t="shared" si="4"/>
        <v>18244</v>
      </c>
      <c r="C55" s="41">
        <f t="shared" si="5"/>
        <v>24846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30516</v>
      </c>
      <c r="G55" s="42">
        <f t="shared" si="8"/>
        <v>39511</v>
      </c>
    </row>
    <row r="56" spans="1:7" x14ac:dyDescent="0.25">
      <c r="A56" s="42" t="str">
        <f t="shared" si="3"/>
        <v>MELILLA</v>
      </c>
      <c r="B56" s="41">
        <f t="shared" si="4"/>
        <v>608</v>
      </c>
      <c r="C56" s="41">
        <f t="shared" si="5"/>
        <v>8963</v>
      </c>
      <c r="D56" s="41">
        <f t="shared" si="6"/>
        <v>28</v>
      </c>
      <c r="E56" s="42" t="str">
        <f t="shared" si="2"/>
        <v>AVILES</v>
      </c>
      <c r="F56" s="42">
        <f t="shared" si="9"/>
        <v>25963</v>
      </c>
      <c r="G56" s="42">
        <f t="shared" si="8"/>
        <v>25864</v>
      </c>
    </row>
    <row r="57" spans="1:7" x14ac:dyDescent="0.25">
      <c r="A57" s="42" t="str">
        <f t="shared" si="3"/>
        <v>MOTRIL</v>
      </c>
      <c r="B57" s="41">
        <f t="shared" si="4"/>
        <v>14339</v>
      </c>
      <c r="C57" s="41">
        <f t="shared" si="5"/>
        <v>7021</v>
      </c>
      <c r="D57" s="41">
        <f t="shared" si="6"/>
        <v>23</v>
      </c>
      <c r="E57" s="42" t="str">
        <f t="shared" si="2"/>
        <v>PASAIA</v>
      </c>
      <c r="F57" s="42">
        <f t="shared" si="9"/>
        <v>23164</v>
      </c>
      <c r="G57" s="42">
        <f t="shared" si="8"/>
        <v>25186</v>
      </c>
    </row>
    <row r="58" spans="1:7" x14ac:dyDescent="0.25">
      <c r="A58" s="42" t="str">
        <f t="shared" si="3"/>
        <v>PASAIA</v>
      </c>
      <c r="B58" s="41">
        <f t="shared" si="4"/>
        <v>23164</v>
      </c>
      <c r="C58" s="41">
        <f t="shared" si="5"/>
        <v>25186</v>
      </c>
      <c r="D58" s="41">
        <f t="shared" si="6"/>
        <v>20</v>
      </c>
      <c r="E58" s="42" t="str">
        <f t="shared" si="2"/>
        <v>CASTELLON</v>
      </c>
      <c r="F58" s="42">
        <f t="shared" si="9"/>
        <v>23064</v>
      </c>
      <c r="G58" s="42">
        <f t="shared" si="8"/>
        <v>22708</v>
      </c>
    </row>
    <row r="59" spans="1:7" x14ac:dyDescent="0.25">
      <c r="A59" s="42" t="str">
        <f t="shared" si="3"/>
        <v>SANTA CRUZ DE TENERIFE</v>
      </c>
      <c r="B59" s="41">
        <f t="shared" si="4"/>
        <v>605972</v>
      </c>
      <c r="C59" s="41">
        <f t="shared" si="5"/>
        <v>765330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18244</v>
      </c>
      <c r="G59" s="42">
        <f t="shared" si="8"/>
        <v>24846</v>
      </c>
    </row>
    <row r="60" spans="1:7" x14ac:dyDescent="0.25">
      <c r="A60" s="42" t="str">
        <f t="shared" si="3"/>
        <v>SANTANDER</v>
      </c>
      <c r="B60" s="41">
        <f t="shared" si="4"/>
        <v>30516</v>
      </c>
      <c r="C60" s="41">
        <f t="shared" si="5"/>
        <v>39511</v>
      </c>
      <c r="D60" s="41">
        <f t="shared" si="6"/>
        <v>18</v>
      </c>
      <c r="E60" s="42" t="str">
        <f t="shared" si="2"/>
        <v>MOTRIL</v>
      </c>
      <c r="F60" s="42">
        <f t="shared" si="9"/>
        <v>14339</v>
      </c>
      <c r="G60" s="42">
        <f t="shared" si="8"/>
        <v>7021</v>
      </c>
    </row>
    <row r="61" spans="1:7" x14ac:dyDescent="0.25">
      <c r="A61" s="42" t="str">
        <f t="shared" si="3"/>
        <v>SEVILLA</v>
      </c>
      <c r="B61" s="41">
        <f t="shared" si="4"/>
        <v>11930</v>
      </c>
      <c r="C61" s="41">
        <f t="shared" si="5"/>
        <v>0</v>
      </c>
      <c r="D61" s="41">
        <f t="shared" si="6"/>
        <v>24</v>
      </c>
      <c r="E61" s="42" t="str">
        <f t="shared" si="2"/>
        <v>SEVILLA</v>
      </c>
      <c r="F61" s="42">
        <f t="shared" si="9"/>
        <v>11930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81128</v>
      </c>
      <c r="C62" s="41">
        <f t="shared" si="5"/>
        <v>108974</v>
      </c>
      <c r="D62" s="41">
        <f t="shared" si="6"/>
        <v>12</v>
      </c>
      <c r="E62" s="42" t="str">
        <f t="shared" si="2"/>
        <v>FERROL-SAN CIBRAO</v>
      </c>
      <c r="F62" s="42">
        <f t="shared" si="9"/>
        <v>10605</v>
      </c>
      <c r="G62" s="42">
        <f t="shared" si="8"/>
        <v>12992</v>
      </c>
    </row>
    <row r="63" spans="1:7" x14ac:dyDescent="0.25">
      <c r="A63" s="42" t="str">
        <f t="shared" si="3"/>
        <v>VALENCIA</v>
      </c>
      <c r="B63" s="41">
        <f t="shared" si="4"/>
        <v>178705</v>
      </c>
      <c r="C63" s="41">
        <f t="shared" si="5"/>
        <v>183194</v>
      </c>
      <c r="D63" s="41">
        <f t="shared" si="6"/>
        <v>8</v>
      </c>
      <c r="E63" s="42" t="str">
        <f t="shared" si="2"/>
        <v>VILAGARCIA</v>
      </c>
      <c r="F63" s="42">
        <f t="shared" si="9"/>
        <v>7277</v>
      </c>
      <c r="G63" s="42">
        <f t="shared" si="8"/>
        <v>3677</v>
      </c>
    </row>
    <row r="64" spans="1:7" x14ac:dyDescent="0.25">
      <c r="A64" s="42" t="str">
        <f t="shared" si="3"/>
        <v>VIGO</v>
      </c>
      <c r="B64" s="41">
        <f t="shared" si="4"/>
        <v>179377</v>
      </c>
      <c r="C64" s="41">
        <f t="shared" si="5"/>
        <v>201088</v>
      </c>
      <c r="D64" s="41">
        <f t="shared" si="6"/>
        <v>7</v>
      </c>
      <c r="E64" s="42" t="str">
        <f t="shared" si="2"/>
        <v>ALICANTE</v>
      </c>
      <c r="F64" s="42">
        <f t="shared" si="9"/>
        <v>6712</v>
      </c>
      <c r="G64" s="42">
        <f t="shared" si="8"/>
        <v>8641</v>
      </c>
    </row>
    <row r="65" spans="1:7" x14ac:dyDescent="0.25">
      <c r="A65" s="42" t="str">
        <f t="shared" si="3"/>
        <v>VILAGARCIA</v>
      </c>
      <c r="B65" s="41">
        <f t="shared" si="4"/>
        <v>7277</v>
      </c>
      <c r="C65" s="41">
        <f t="shared" si="5"/>
        <v>3677</v>
      </c>
      <c r="D65" s="41">
        <f t="shared" si="6"/>
        <v>26</v>
      </c>
      <c r="E65" s="42" t="str">
        <f t="shared" si="2"/>
        <v>MELILLA</v>
      </c>
      <c r="F65" s="42">
        <f t="shared" si="9"/>
        <v>608</v>
      </c>
      <c r="G65" s="42">
        <f t="shared" si="8"/>
        <v>8963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1083</v>
      </c>
      <c r="D8" s="28">
        <v>2980</v>
      </c>
      <c r="E8" s="28">
        <v>22979</v>
      </c>
      <c r="F8" s="13">
        <f t="shared" ref="F8:F35" si="0">((E8*100)/D8)-100</f>
        <v>671.10738255033561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1812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3004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2280030</v>
      </c>
      <c r="C11" s="27">
        <v>3311656</v>
      </c>
      <c r="D11" s="27">
        <v>23917486</v>
      </c>
      <c r="E11" s="27">
        <v>24959521</v>
      </c>
      <c r="F11" s="10">
        <f t="shared" si="0"/>
        <v>4.3567915122851986</v>
      </c>
      <c r="G11" s="1"/>
      <c r="H11" s="1"/>
      <c r="I11" s="1"/>
    </row>
    <row r="12" spans="1:12" x14ac:dyDescent="0.25">
      <c r="A12" s="11" t="s">
        <v>49</v>
      </c>
      <c r="B12" s="28">
        <v>11144</v>
      </c>
      <c r="C12" s="28">
        <v>4222</v>
      </c>
      <c r="D12" s="28">
        <v>163764</v>
      </c>
      <c r="E12" s="28">
        <v>109921</v>
      </c>
      <c r="F12" s="13">
        <f t="shared" si="0"/>
        <v>-32.878410395447105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65</v>
      </c>
      <c r="E13" s="2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28">
        <v>657119</v>
      </c>
      <c r="C14" s="28">
        <v>535300</v>
      </c>
      <c r="D14" s="28">
        <v>4769019</v>
      </c>
      <c r="E14" s="28">
        <v>5213280</v>
      </c>
      <c r="F14" s="13">
        <f t="shared" si="0"/>
        <v>9.3155636410758689</v>
      </c>
      <c r="G14" s="1"/>
      <c r="H14" s="1"/>
      <c r="I14" s="1"/>
    </row>
    <row r="15" spans="1:12" x14ac:dyDescent="0.25">
      <c r="A15" s="8" t="s">
        <v>52</v>
      </c>
      <c r="B15" s="27">
        <v>13354</v>
      </c>
      <c r="C15" s="27">
        <v>6580</v>
      </c>
      <c r="D15" s="27">
        <v>162793</v>
      </c>
      <c r="E15" s="27">
        <v>204964</v>
      </c>
      <c r="F15" s="10">
        <f t="shared" si="0"/>
        <v>25.904676491003912</v>
      </c>
      <c r="G15" s="1"/>
      <c r="H15" s="1"/>
      <c r="I15" s="1"/>
    </row>
    <row r="16" spans="1:12" x14ac:dyDescent="0.25">
      <c r="A16" s="11" t="s">
        <v>53</v>
      </c>
      <c r="B16" s="28">
        <v>3983</v>
      </c>
      <c r="C16" s="28">
        <v>0</v>
      </c>
      <c r="D16" s="28">
        <v>3983</v>
      </c>
      <c r="E16" s="28">
        <v>1182</v>
      </c>
      <c r="F16" s="13">
        <f t="shared" si="0"/>
        <v>-70.323876475018835</v>
      </c>
      <c r="G16" s="1"/>
      <c r="H16" s="1"/>
      <c r="I16" s="1"/>
    </row>
    <row r="17" spans="1:9" x14ac:dyDescent="0.25">
      <c r="A17" s="8" t="s">
        <v>54</v>
      </c>
      <c r="B17" s="27">
        <v>554</v>
      </c>
      <c r="C17" s="27">
        <v>1055</v>
      </c>
      <c r="D17" s="27">
        <v>10373</v>
      </c>
      <c r="E17" s="27">
        <v>36883</v>
      </c>
      <c r="F17" s="10">
        <f t="shared" si="0"/>
        <v>255.56733828207848</v>
      </c>
      <c r="G17" s="1"/>
      <c r="H17" s="1"/>
      <c r="I17" s="1"/>
    </row>
    <row r="18" spans="1:9" x14ac:dyDescent="0.25">
      <c r="A18" s="11" t="s">
        <v>55</v>
      </c>
      <c r="B18" s="28">
        <v>36459</v>
      </c>
      <c r="C18" s="28">
        <v>0</v>
      </c>
      <c r="D18" s="28">
        <v>611009</v>
      </c>
      <c r="E18" s="28">
        <v>1024</v>
      </c>
      <c r="F18" s="13">
        <f t="shared" si="0"/>
        <v>-99.832408360596986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98774</v>
      </c>
      <c r="C20" s="28">
        <v>96508</v>
      </c>
      <c r="D20" s="28">
        <v>476513</v>
      </c>
      <c r="E20" s="28">
        <v>555870</v>
      </c>
      <c r="F20" s="13">
        <f t="shared" si="0"/>
        <v>16.653690455454523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105850</v>
      </c>
      <c r="D21" s="27">
        <v>0</v>
      </c>
      <c r="E21" s="27">
        <v>677649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1053441</v>
      </c>
      <c r="C22" s="28">
        <v>1238803</v>
      </c>
      <c r="D22" s="28">
        <v>6146130</v>
      </c>
      <c r="E22" s="28">
        <v>7121909</v>
      </c>
      <c r="F22" s="13">
        <f t="shared" si="0"/>
        <v>15.87631566530483</v>
      </c>
      <c r="G22" s="1"/>
      <c r="H22" s="1"/>
      <c r="I22" s="1"/>
    </row>
    <row r="23" spans="1:9" x14ac:dyDescent="0.25">
      <c r="A23" s="8" t="s">
        <v>60</v>
      </c>
      <c r="B23" s="27">
        <v>107104</v>
      </c>
      <c r="C23" s="27">
        <v>301249</v>
      </c>
      <c r="D23" s="27">
        <v>635560</v>
      </c>
      <c r="E23" s="27">
        <v>1077783</v>
      </c>
      <c r="F23" s="10">
        <f t="shared" si="0"/>
        <v>69.580055384228075</v>
      </c>
      <c r="G23" s="1"/>
      <c r="H23" s="1"/>
      <c r="I23" s="1"/>
    </row>
    <row r="24" spans="1:9" x14ac:dyDescent="0.25">
      <c r="A24" s="11" t="s">
        <v>61</v>
      </c>
      <c r="B24" s="28">
        <v>1027</v>
      </c>
      <c r="C24" s="28">
        <v>777</v>
      </c>
      <c r="D24" s="28">
        <v>2899</v>
      </c>
      <c r="E24" s="28">
        <v>34506</v>
      </c>
      <c r="F24" s="13">
        <f t="shared" si="0"/>
        <v>1090.272507761297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46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24425</v>
      </c>
      <c r="C28" s="28">
        <v>8517</v>
      </c>
      <c r="D28" s="28">
        <v>181389</v>
      </c>
      <c r="E28" s="28">
        <v>277265</v>
      </c>
      <c r="F28" s="13">
        <f t="shared" si="0"/>
        <v>52.856567928595439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58</v>
      </c>
      <c r="E29" s="27">
        <v>3364</v>
      </c>
      <c r="F29" s="10">
        <f t="shared" si="0"/>
        <v>5700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401682</v>
      </c>
      <c r="C31" s="27">
        <v>416345</v>
      </c>
      <c r="D31" s="27">
        <v>4253765</v>
      </c>
      <c r="E31" s="27">
        <v>3420893</v>
      </c>
      <c r="F31" s="10">
        <f t="shared" si="0"/>
        <v>-19.579642975105585</v>
      </c>
      <c r="G31" s="1"/>
      <c r="H31" s="1"/>
      <c r="I31" s="1"/>
    </row>
    <row r="32" spans="1:9" x14ac:dyDescent="0.25">
      <c r="A32" s="11" t="s">
        <v>69</v>
      </c>
      <c r="B32" s="28">
        <v>3090121</v>
      </c>
      <c r="C32" s="28">
        <v>3395287</v>
      </c>
      <c r="D32" s="28">
        <v>20451357</v>
      </c>
      <c r="E32" s="28">
        <v>22057082</v>
      </c>
      <c r="F32" s="13">
        <f t="shared" si="0"/>
        <v>7.8514349927977918</v>
      </c>
      <c r="G32" s="1"/>
      <c r="H32" s="1"/>
      <c r="I32" s="1"/>
    </row>
    <row r="33" spans="1:9" x14ac:dyDescent="0.25">
      <c r="A33" s="8" t="s">
        <v>70</v>
      </c>
      <c r="B33" s="27">
        <v>14631</v>
      </c>
      <c r="C33" s="27">
        <v>21423</v>
      </c>
      <c r="D33" s="27">
        <v>161332</v>
      </c>
      <c r="E33" s="27">
        <v>209244</v>
      </c>
      <c r="F33" s="10">
        <f t="shared" si="0"/>
        <v>29.697766097240475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0</v>
      </c>
      <c r="E34" s="28">
        <v>24699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7793848</v>
      </c>
      <c r="C35" s="15">
        <f t="shared" ref="C35:E35" si="1">SUM(C7:C34)</f>
        <v>9444655</v>
      </c>
      <c r="D35" s="15">
        <f t="shared" si="1"/>
        <v>61952333</v>
      </c>
      <c r="E35" s="15">
        <f t="shared" si="1"/>
        <v>66013022</v>
      </c>
      <c r="F35" s="16">
        <f t="shared" si="0"/>
        <v>6.5545376636582802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24959521</v>
      </c>
      <c r="G38" s="42">
        <f>LOOKUP(E38,$A$38:$A$65,$C$38:$C$65)</f>
        <v>23917486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22979</v>
      </c>
      <c r="C39" s="41">
        <f t="shared" ref="C39:C65" si="5">D8</f>
        <v>2980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22057082</v>
      </c>
      <c r="G39" s="42">
        <f t="shared" ref="G39:G65" si="8">LOOKUP(E39,$A$38:$A$65,$C$38:$C$65)</f>
        <v>20451357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1812</v>
      </c>
      <c r="D40" s="41">
        <f t="shared" si="6"/>
        <v>28</v>
      </c>
      <c r="E40" s="42" t="str">
        <f t="shared" si="2"/>
        <v>LAS PALMAS</v>
      </c>
      <c r="F40" s="42">
        <f t="shared" si="7"/>
        <v>7121909</v>
      </c>
      <c r="G40" s="42">
        <f t="shared" si="8"/>
        <v>6146130</v>
      </c>
    </row>
    <row r="41" spans="1:9" x14ac:dyDescent="0.25">
      <c r="A41" s="42" t="str">
        <f t="shared" si="3"/>
        <v>AVILES</v>
      </c>
      <c r="B41" s="41">
        <f t="shared" si="4"/>
        <v>3004</v>
      </c>
      <c r="C41" s="41">
        <f t="shared" si="5"/>
        <v>0</v>
      </c>
      <c r="D41" s="41">
        <f t="shared" si="6"/>
        <v>18</v>
      </c>
      <c r="E41" s="42" t="str">
        <f t="shared" si="2"/>
        <v>BARCELONA</v>
      </c>
      <c r="F41" s="42">
        <f t="shared" si="7"/>
        <v>5213280</v>
      </c>
      <c r="G41" s="42">
        <f t="shared" si="8"/>
        <v>4769019</v>
      </c>
    </row>
    <row r="42" spans="1:9" x14ac:dyDescent="0.25">
      <c r="A42" s="42" t="str">
        <f t="shared" si="3"/>
        <v>BAHIA DE ALGECIRAS</v>
      </c>
      <c r="B42" s="41">
        <f t="shared" si="4"/>
        <v>24959521</v>
      </c>
      <c r="C42" s="41">
        <f t="shared" si="5"/>
        <v>23917486</v>
      </c>
      <c r="D42" s="41">
        <f t="shared" si="6"/>
        <v>1</v>
      </c>
      <c r="E42" s="42" t="str">
        <f t="shared" si="2"/>
        <v>TARRAGONA</v>
      </c>
      <c r="F42" s="42">
        <f t="shared" si="7"/>
        <v>3420893</v>
      </c>
      <c r="G42" s="42">
        <f t="shared" si="8"/>
        <v>4253765</v>
      </c>
    </row>
    <row r="43" spans="1:9" x14ac:dyDescent="0.25">
      <c r="A43" s="42" t="str">
        <f t="shared" si="3"/>
        <v>BAHIA DE CADIZ</v>
      </c>
      <c r="B43" s="41">
        <f t="shared" si="4"/>
        <v>109921</v>
      </c>
      <c r="C43" s="41">
        <f t="shared" si="5"/>
        <v>163764</v>
      </c>
      <c r="D43" s="41">
        <f t="shared" si="6"/>
        <v>12</v>
      </c>
      <c r="E43" s="42" t="str">
        <f t="shared" si="2"/>
        <v>MALAGA</v>
      </c>
      <c r="F43" s="42">
        <f t="shared" si="7"/>
        <v>1077783</v>
      </c>
      <c r="G43" s="42">
        <f t="shared" si="8"/>
        <v>635560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65</v>
      </c>
      <c r="D44" s="41">
        <f t="shared" si="6"/>
        <v>28</v>
      </c>
      <c r="E44" s="42" t="str">
        <f t="shared" si="2"/>
        <v>HUELVA</v>
      </c>
      <c r="F44" s="42">
        <f t="shared" si="7"/>
        <v>677649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5213280</v>
      </c>
      <c r="C45" s="41">
        <f t="shared" si="5"/>
        <v>4769019</v>
      </c>
      <c r="D45" s="41">
        <f t="shared" si="6"/>
        <v>4</v>
      </c>
      <c r="E45" s="42" t="str">
        <f t="shared" si="2"/>
        <v>GIJON</v>
      </c>
      <c r="F45" s="42">
        <f t="shared" si="7"/>
        <v>555870</v>
      </c>
      <c r="G45" s="42">
        <f t="shared" si="8"/>
        <v>476513</v>
      </c>
    </row>
    <row r="46" spans="1:9" x14ac:dyDescent="0.25">
      <c r="A46" s="42" t="str">
        <f t="shared" si="3"/>
        <v>BILBAO</v>
      </c>
      <c r="B46" s="41">
        <f t="shared" si="4"/>
        <v>204964</v>
      </c>
      <c r="C46" s="41">
        <f t="shared" si="5"/>
        <v>162793</v>
      </c>
      <c r="D46" s="41">
        <f t="shared" si="6"/>
        <v>11</v>
      </c>
      <c r="E46" s="42" t="str">
        <f t="shared" si="2"/>
        <v>SANTA CRUZ DE TENERIFE</v>
      </c>
      <c r="F46" s="42">
        <f t="shared" si="7"/>
        <v>277265</v>
      </c>
      <c r="G46" s="42">
        <f t="shared" si="8"/>
        <v>181389</v>
      </c>
    </row>
    <row r="47" spans="1:9" x14ac:dyDescent="0.25">
      <c r="A47" s="42" t="str">
        <f t="shared" si="3"/>
        <v>CARTAGENA</v>
      </c>
      <c r="B47" s="41">
        <f t="shared" si="4"/>
        <v>1182</v>
      </c>
      <c r="C47" s="41">
        <f t="shared" si="5"/>
        <v>3983</v>
      </c>
      <c r="D47" s="41">
        <f t="shared" si="6"/>
        <v>19</v>
      </c>
      <c r="E47" s="42" t="str">
        <f t="shared" si="2"/>
        <v>VIGO</v>
      </c>
      <c r="F47" s="42">
        <f t="shared" si="7"/>
        <v>209244</v>
      </c>
      <c r="G47" s="42">
        <f t="shared" si="8"/>
        <v>161332</v>
      </c>
    </row>
    <row r="48" spans="1:9" x14ac:dyDescent="0.25">
      <c r="A48" s="42" t="str">
        <f t="shared" si="3"/>
        <v>CASTELLON</v>
      </c>
      <c r="B48" s="41">
        <f t="shared" si="4"/>
        <v>36883</v>
      </c>
      <c r="C48" s="41">
        <f t="shared" si="5"/>
        <v>10373</v>
      </c>
      <c r="D48" s="41">
        <f t="shared" si="6"/>
        <v>13</v>
      </c>
      <c r="E48" s="42" t="str">
        <f t="shared" si="2"/>
        <v>BILBAO</v>
      </c>
      <c r="F48" s="42">
        <f t="shared" si="7"/>
        <v>204964</v>
      </c>
      <c r="G48" s="42">
        <f t="shared" si="8"/>
        <v>162793</v>
      </c>
    </row>
    <row r="49" spans="1:7" x14ac:dyDescent="0.25">
      <c r="A49" s="42" t="str">
        <f t="shared" si="3"/>
        <v>CEUTA</v>
      </c>
      <c r="B49" s="41">
        <f t="shared" si="4"/>
        <v>1024</v>
      </c>
      <c r="C49" s="41">
        <f t="shared" si="5"/>
        <v>611009</v>
      </c>
      <c r="D49" s="41">
        <f t="shared" si="6"/>
        <v>20</v>
      </c>
      <c r="E49" s="42" t="str">
        <f t="shared" si="2"/>
        <v>BAHIA DE CADIZ</v>
      </c>
      <c r="F49" s="42">
        <f t="shared" si="7"/>
        <v>109921</v>
      </c>
      <c r="G49" s="42">
        <f t="shared" si="8"/>
        <v>163764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36883</v>
      </c>
      <c r="G50" s="42">
        <f t="shared" si="8"/>
        <v>10373</v>
      </c>
    </row>
    <row r="51" spans="1:7" x14ac:dyDescent="0.25">
      <c r="A51" s="42" t="str">
        <f t="shared" si="3"/>
        <v>GIJON</v>
      </c>
      <c r="B51" s="41">
        <f t="shared" si="4"/>
        <v>555870</v>
      </c>
      <c r="C51" s="41">
        <f t="shared" si="5"/>
        <v>476513</v>
      </c>
      <c r="D51" s="41">
        <f t="shared" si="6"/>
        <v>8</v>
      </c>
      <c r="E51" s="42" t="str">
        <f t="shared" si="2"/>
        <v>MARIN Y RIA DE PONTEVEDRA</v>
      </c>
      <c r="F51" s="42">
        <f t="shared" si="7"/>
        <v>34506</v>
      </c>
      <c r="G51" s="42">
        <f t="shared" si="8"/>
        <v>2899</v>
      </c>
    </row>
    <row r="52" spans="1:7" x14ac:dyDescent="0.25">
      <c r="A52" s="42" t="str">
        <f t="shared" si="3"/>
        <v>HUELVA</v>
      </c>
      <c r="B52" s="41">
        <f t="shared" si="4"/>
        <v>677649</v>
      </c>
      <c r="C52" s="41">
        <f t="shared" si="5"/>
        <v>0</v>
      </c>
      <c r="D52" s="41">
        <f t="shared" si="6"/>
        <v>7</v>
      </c>
      <c r="E52" s="42" t="str">
        <f t="shared" si="2"/>
        <v>VILAGARCIA</v>
      </c>
      <c r="F52" s="42">
        <f t="shared" si="7"/>
        <v>24699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7121909</v>
      </c>
      <c r="C53" s="41">
        <f t="shared" si="5"/>
        <v>6146130</v>
      </c>
      <c r="D53" s="41">
        <f t="shared" si="6"/>
        <v>3</v>
      </c>
      <c r="E53" s="42" t="str">
        <f t="shared" si="2"/>
        <v>ALICANTE</v>
      </c>
      <c r="F53" s="42">
        <f t="shared" si="7"/>
        <v>22979</v>
      </c>
      <c r="G53" s="42">
        <f t="shared" si="8"/>
        <v>2980</v>
      </c>
    </row>
    <row r="54" spans="1:7" x14ac:dyDescent="0.25">
      <c r="A54" s="42" t="str">
        <f t="shared" si="3"/>
        <v>MALAGA</v>
      </c>
      <c r="B54" s="41">
        <f t="shared" si="4"/>
        <v>1077783</v>
      </c>
      <c r="C54" s="41">
        <f t="shared" si="5"/>
        <v>635560</v>
      </c>
      <c r="D54" s="41">
        <f t="shared" si="6"/>
        <v>6</v>
      </c>
      <c r="E54" s="42" t="str">
        <f t="shared" si="2"/>
        <v>SANTANDER</v>
      </c>
      <c r="F54" s="42">
        <f t="shared" si="7"/>
        <v>3364</v>
      </c>
      <c r="G54" s="42">
        <f t="shared" si="8"/>
        <v>58</v>
      </c>
    </row>
    <row r="55" spans="1:7" x14ac:dyDescent="0.25">
      <c r="A55" s="42" t="str">
        <f t="shared" si="3"/>
        <v>MARIN Y RIA DE PONTEVEDRA</v>
      </c>
      <c r="B55" s="41">
        <f t="shared" si="4"/>
        <v>34506</v>
      </c>
      <c r="C55" s="41">
        <f t="shared" si="5"/>
        <v>2899</v>
      </c>
      <c r="D55" s="41">
        <f t="shared" si="6"/>
        <v>14</v>
      </c>
      <c r="E55" s="42" t="str">
        <f t="shared" si="2"/>
        <v>AVILES</v>
      </c>
      <c r="F55" s="42">
        <f t="shared" ref="F55:F65" si="9">LOOKUP(E55,$A$38:$A$65,$B$38:$B$65)</f>
        <v>3004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1182</v>
      </c>
      <c r="G56" s="42">
        <f t="shared" si="8"/>
        <v>3983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str">
        <f t="shared" si="2"/>
        <v>CEUTA</v>
      </c>
      <c r="F57" s="42">
        <f t="shared" si="9"/>
        <v>1024</v>
      </c>
      <c r="G57" s="42">
        <f t="shared" si="8"/>
        <v>611009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277265</v>
      </c>
      <c r="C59" s="41">
        <f t="shared" si="5"/>
        <v>181389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3364</v>
      </c>
      <c r="C60" s="41">
        <f t="shared" si="5"/>
        <v>58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3420893</v>
      </c>
      <c r="C62" s="41">
        <f t="shared" si="5"/>
        <v>4253765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22057082</v>
      </c>
      <c r="C63" s="41">
        <f t="shared" si="5"/>
        <v>20451357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209244</v>
      </c>
      <c r="C64" s="41">
        <f t="shared" si="5"/>
        <v>161332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24699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1083</v>
      </c>
      <c r="D8" s="30">
        <v>2260</v>
      </c>
      <c r="E8" s="30">
        <v>22979</v>
      </c>
      <c r="F8" s="13">
        <f t="shared" ref="F8:F35" si="0">((E8*100)/D8)-100</f>
        <v>916.76991150442473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2278531</v>
      </c>
      <c r="C11" s="29">
        <v>3305945</v>
      </c>
      <c r="D11" s="29">
        <v>23856326</v>
      </c>
      <c r="E11" s="29">
        <v>24786168</v>
      </c>
      <c r="F11" s="10">
        <f t="shared" si="0"/>
        <v>3.8976747718823077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221</v>
      </c>
      <c r="E12" s="30">
        <v>3069</v>
      </c>
      <c r="F12" s="13">
        <f t="shared" si="0"/>
        <v>1288.6877828054298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644157</v>
      </c>
      <c r="C14" s="30">
        <v>444889</v>
      </c>
      <c r="D14" s="30">
        <v>4520076</v>
      </c>
      <c r="E14" s="30">
        <v>4953709</v>
      </c>
      <c r="F14" s="13">
        <f t="shared" si="0"/>
        <v>9.5934891360233792</v>
      </c>
      <c r="G14" s="1"/>
      <c r="H14" s="1"/>
      <c r="I14" s="1"/>
    </row>
    <row r="15" spans="1:12" x14ac:dyDescent="0.25">
      <c r="A15" s="8" t="s">
        <v>52</v>
      </c>
      <c r="B15" s="29">
        <v>9459</v>
      </c>
      <c r="C15" s="29">
        <v>5882</v>
      </c>
      <c r="D15" s="29">
        <v>71192</v>
      </c>
      <c r="E15" s="29">
        <v>39229</v>
      </c>
      <c r="F15" s="10">
        <f t="shared" si="0"/>
        <v>-44.896898527924485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960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554</v>
      </c>
      <c r="C17" s="29">
        <v>1055</v>
      </c>
      <c r="D17" s="29">
        <v>4515</v>
      </c>
      <c r="E17" s="29">
        <v>17393</v>
      </c>
      <c r="F17" s="10">
        <f t="shared" si="0"/>
        <v>285.22702104097453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34</v>
      </c>
      <c r="E18" s="30">
        <v>60</v>
      </c>
      <c r="F18" s="17">
        <f t="shared" si="0"/>
        <v>76.470588235294116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556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997450</v>
      </c>
      <c r="C22" s="30">
        <v>1184461</v>
      </c>
      <c r="D22" s="30">
        <v>5802372</v>
      </c>
      <c r="E22" s="30">
        <v>6757195</v>
      </c>
      <c r="F22" s="13">
        <f t="shared" si="0"/>
        <v>16.455735688783832</v>
      </c>
      <c r="G22" s="1"/>
      <c r="H22" s="1"/>
      <c r="I22" s="1"/>
    </row>
    <row r="23" spans="1:9" x14ac:dyDescent="0.25">
      <c r="A23" s="8" t="s">
        <v>60</v>
      </c>
      <c r="B23" s="29">
        <v>107104</v>
      </c>
      <c r="C23" s="29">
        <v>301249</v>
      </c>
      <c r="D23" s="29">
        <v>635560</v>
      </c>
      <c r="E23" s="29">
        <v>1077783</v>
      </c>
      <c r="F23" s="10">
        <f t="shared" si="0"/>
        <v>69.580055384228075</v>
      </c>
      <c r="G23" s="1"/>
      <c r="H23" s="1"/>
      <c r="I23" s="1"/>
    </row>
    <row r="24" spans="1:9" x14ac:dyDescent="0.25">
      <c r="A24" s="11" t="s">
        <v>61</v>
      </c>
      <c r="B24" s="30">
        <v>1027</v>
      </c>
      <c r="C24" s="30">
        <v>777</v>
      </c>
      <c r="D24" s="30">
        <v>2899</v>
      </c>
      <c r="E24" s="30">
        <v>34383</v>
      </c>
      <c r="F24" s="13">
        <f t="shared" si="0"/>
        <v>1086.0296654018628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46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17046</v>
      </c>
      <c r="C28" s="30">
        <v>3571</v>
      </c>
      <c r="D28" s="30">
        <v>139415</v>
      </c>
      <c r="E28" s="30">
        <v>106405</v>
      </c>
      <c r="F28" s="13">
        <f t="shared" si="0"/>
        <v>-23.677509593659224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116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154129</v>
      </c>
      <c r="C31" s="29">
        <v>158988</v>
      </c>
      <c r="D31" s="29">
        <v>1430739</v>
      </c>
      <c r="E31" s="29">
        <v>1177243</v>
      </c>
      <c r="F31" s="10">
        <f t="shared" si="0"/>
        <v>-17.717836726335136</v>
      </c>
      <c r="G31" s="1"/>
      <c r="H31" s="1"/>
      <c r="I31" s="1"/>
    </row>
    <row r="32" spans="1:9" x14ac:dyDescent="0.25">
      <c r="A32" s="11" t="s">
        <v>69</v>
      </c>
      <c r="B32" s="30">
        <v>3085854</v>
      </c>
      <c r="C32" s="30">
        <v>3394320</v>
      </c>
      <c r="D32" s="30">
        <v>20428613</v>
      </c>
      <c r="E32" s="30">
        <v>22020031</v>
      </c>
      <c r="F32" s="13">
        <f t="shared" si="0"/>
        <v>7.7901421892910747</v>
      </c>
      <c r="G32" s="1"/>
      <c r="H32" s="1"/>
      <c r="I32" s="1"/>
    </row>
    <row r="33" spans="1:9" x14ac:dyDescent="0.25">
      <c r="A33" s="8" t="s">
        <v>70</v>
      </c>
      <c r="B33" s="29">
        <v>8663</v>
      </c>
      <c r="C33" s="29">
        <v>8440</v>
      </c>
      <c r="D33" s="29">
        <v>97941</v>
      </c>
      <c r="E33" s="29">
        <v>102742</v>
      </c>
      <c r="F33" s="10">
        <f t="shared" si="0"/>
        <v>4.901930754229582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7303974</v>
      </c>
      <c r="C35" s="15">
        <f t="shared" ref="C35:E35" si="1">SUM(C7:C34)</f>
        <v>8810660</v>
      </c>
      <c r="D35" s="15">
        <f t="shared" si="1"/>
        <v>56992765</v>
      </c>
      <c r="E35" s="15">
        <f t="shared" si="1"/>
        <v>61099465</v>
      </c>
      <c r="F35" s="16">
        <f t="shared" si="0"/>
        <v>7.2056514541801988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24786168</v>
      </c>
      <c r="G38" s="42">
        <f>LOOKUP(E38,$A$38:$A$65,$C$38:$C$65)</f>
        <v>23856326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22979</v>
      </c>
      <c r="C39" s="41">
        <f t="shared" ref="C39:C65" si="5">D8</f>
        <v>2260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22020031</v>
      </c>
      <c r="G39" s="42">
        <f t="shared" ref="G39:G65" si="8">LOOKUP(E39,$A$38:$A$65,$C$38:$C$65)</f>
        <v>20428613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6757195</v>
      </c>
      <c r="G40" s="42">
        <f t="shared" si="8"/>
        <v>5802372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4953709</v>
      </c>
      <c r="G41" s="42">
        <f t="shared" si="8"/>
        <v>4520076</v>
      </c>
    </row>
    <row r="42" spans="1:9" x14ac:dyDescent="0.25">
      <c r="A42" s="42" t="str">
        <f t="shared" si="3"/>
        <v>BAHIA DE ALGECIRAS</v>
      </c>
      <c r="B42" s="41">
        <f t="shared" si="4"/>
        <v>24786168</v>
      </c>
      <c r="C42" s="41">
        <f t="shared" si="5"/>
        <v>23856326</v>
      </c>
      <c r="D42" s="41">
        <f t="shared" si="6"/>
        <v>1</v>
      </c>
      <c r="E42" s="42" t="str">
        <f t="shared" si="2"/>
        <v>TARRAGONA</v>
      </c>
      <c r="F42" s="42">
        <f t="shared" si="7"/>
        <v>1177243</v>
      </c>
      <c r="G42" s="42">
        <f t="shared" si="8"/>
        <v>1430739</v>
      </c>
    </row>
    <row r="43" spans="1:9" x14ac:dyDescent="0.25">
      <c r="A43" s="42" t="str">
        <f t="shared" si="3"/>
        <v>BAHIA DE CADIZ</v>
      </c>
      <c r="B43" s="41">
        <f t="shared" si="4"/>
        <v>3069</v>
      </c>
      <c r="C43" s="41">
        <f t="shared" si="5"/>
        <v>221</v>
      </c>
      <c r="D43" s="41">
        <f t="shared" si="6"/>
        <v>13</v>
      </c>
      <c r="E43" s="42" t="str">
        <f t="shared" si="2"/>
        <v>MALAGA</v>
      </c>
      <c r="F43" s="42">
        <f t="shared" si="7"/>
        <v>1077783</v>
      </c>
      <c r="G43" s="42">
        <f t="shared" si="8"/>
        <v>635560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106405</v>
      </c>
      <c r="G44" s="42">
        <f t="shared" si="8"/>
        <v>139415</v>
      </c>
    </row>
    <row r="45" spans="1:9" x14ac:dyDescent="0.25">
      <c r="A45" s="42" t="str">
        <f t="shared" si="3"/>
        <v>BARCELONA</v>
      </c>
      <c r="B45" s="41">
        <f t="shared" si="4"/>
        <v>4953709</v>
      </c>
      <c r="C45" s="41">
        <f t="shared" si="5"/>
        <v>4520076</v>
      </c>
      <c r="D45" s="41">
        <f t="shared" si="6"/>
        <v>4</v>
      </c>
      <c r="E45" s="42" t="str">
        <f t="shared" si="2"/>
        <v>VIGO</v>
      </c>
      <c r="F45" s="42">
        <f t="shared" si="7"/>
        <v>102742</v>
      </c>
      <c r="G45" s="42">
        <f t="shared" si="8"/>
        <v>97941</v>
      </c>
    </row>
    <row r="46" spans="1:9" x14ac:dyDescent="0.25">
      <c r="A46" s="42" t="str">
        <f t="shared" si="3"/>
        <v>BILBAO</v>
      </c>
      <c r="B46" s="41">
        <f t="shared" si="4"/>
        <v>39229</v>
      </c>
      <c r="C46" s="41">
        <f t="shared" si="5"/>
        <v>71192</v>
      </c>
      <c r="D46" s="41">
        <f t="shared" si="6"/>
        <v>9</v>
      </c>
      <c r="E46" s="42" t="str">
        <f t="shared" si="2"/>
        <v>BILBAO</v>
      </c>
      <c r="F46" s="42">
        <f t="shared" si="7"/>
        <v>39229</v>
      </c>
      <c r="G46" s="42">
        <f t="shared" si="8"/>
        <v>71192</v>
      </c>
    </row>
    <row r="47" spans="1:9" x14ac:dyDescent="0.25">
      <c r="A47" s="42" t="str">
        <f t="shared" si="3"/>
        <v>CARTAGENA</v>
      </c>
      <c r="B47" s="41">
        <f t="shared" si="4"/>
        <v>960</v>
      </c>
      <c r="C47" s="41">
        <f t="shared" si="5"/>
        <v>0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34383</v>
      </c>
      <c r="G47" s="42">
        <f t="shared" si="8"/>
        <v>2899</v>
      </c>
    </row>
    <row r="48" spans="1:9" x14ac:dyDescent="0.25">
      <c r="A48" s="42" t="str">
        <f t="shared" si="3"/>
        <v>CASTELLON</v>
      </c>
      <c r="B48" s="41">
        <f t="shared" si="4"/>
        <v>17393</v>
      </c>
      <c r="C48" s="41">
        <f t="shared" si="5"/>
        <v>4515</v>
      </c>
      <c r="D48" s="41">
        <f t="shared" si="6"/>
        <v>12</v>
      </c>
      <c r="E48" s="42" t="str">
        <f t="shared" si="2"/>
        <v>ALICANTE</v>
      </c>
      <c r="F48" s="42">
        <f t="shared" si="7"/>
        <v>22979</v>
      </c>
      <c r="G48" s="42">
        <f t="shared" si="8"/>
        <v>2260</v>
      </c>
    </row>
    <row r="49" spans="1:7" x14ac:dyDescent="0.25">
      <c r="A49" s="42" t="str">
        <f t="shared" si="3"/>
        <v>CEUTA</v>
      </c>
      <c r="B49" s="41">
        <f t="shared" si="4"/>
        <v>60</v>
      </c>
      <c r="C49" s="41">
        <f t="shared" si="5"/>
        <v>34</v>
      </c>
      <c r="D49" s="41">
        <f t="shared" si="6"/>
        <v>16</v>
      </c>
      <c r="E49" s="42" t="str">
        <f t="shared" si="2"/>
        <v>CASTELLON</v>
      </c>
      <c r="F49" s="42">
        <f t="shared" si="7"/>
        <v>17393</v>
      </c>
      <c r="G49" s="42">
        <f t="shared" si="8"/>
        <v>4515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3069</v>
      </c>
      <c r="G50" s="42">
        <f t="shared" si="8"/>
        <v>221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556</v>
      </c>
      <c r="D51" s="41">
        <f t="shared" si="6"/>
        <v>28</v>
      </c>
      <c r="E51" s="42" t="str">
        <f t="shared" si="2"/>
        <v>CARTAGENA</v>
      </c>
      <c r="F51" s="42">
        <f t="shared" si="7"/>
        <v>960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116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6757195</v>
      </c>
      <c r="C53" s="41">
        <f t="shared" si="5"/>
        <v>5802372</v>
      </c>
      <c r="D53" s="41">
        <f t="shared" si="6"/>
        <v>3</v>
      </c>
      <c r="E53" s="42" t="str">
        <f t="shared" si="2"/>
        <v>CEUTA</v>
      </c>
      <c r="F53" s="42">
        <f t="shared" si="7"/>
        <v>60</v>
      </c>
      <c r="G53" s="42">
        <f t="shared" si="8"/>
        <v>34</v>
      </c>
    </row>
    <row r="54" spans="1:7" x14ac:dyDescent="0.25">
      <c r="A54" s="42" t="str">
        <f t="shared" si="3"/>
        <v>MALAGA</v>
      </c>
      <c r="B54" s="41">
        <f t="shared" si="4"/>
        <v>1077783</v>
      </c>
      <c r="C54" s="41">
        <f t="shared" si="5"/>
        <v>635560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34383</v>
      </c>
      <c r="C55" s="41">
        <f t="shared" si="5"/>
        <v>2899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106405</v>
      </c>
      <c r="C59" s="41">
        <f t="shared" si="5"/>
        <v>139415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1177243</v>
      </c>
      <c r="C62" s="41">
        <f t="shared" si="5"/>
        <v>1430739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22020031</v>
      </c>
      <c r="C63" s="41">
        <f t="shared" si="5"/>
        <v>20428613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102742</v>
      </c>
      <c r="C64" s="41">
        <f t="shared" si="5"/>
        <v>97941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1">
        <v>10422</v>
      </c>
      <c r="C7" s="31">
        <v>6463</v>
      </c>
      <c r="D7" s="31">
        <v>64048</v>
      </c>
      <c r="E7" s="31">
        <v>40158</v>
      </c>
      <c r="F7" s="10">
        <f>((E7*100)/D7)-100</f>
        <v>-37.300149887584311</v>
      </c>
      <c r="G7" s="1"/>
      <c r="H7" s="1"/>
      <c r="I7" s="1"/>
    </row>
    <row r="8" spans="1:12" x14ac:dyDescent="0.25">
      <c r="A8" s="11" t="s">
        <v>45</v>
      </c>
      <c r="B8" s="32">
        <v>87467</v>
      </c>
      <c r="C8" s="32">
        <v>85101</v>
      </c>
      <c r="D8" s="32">
        <v>763160</v>
      </c>
      <c r="E8" s="32">
        <v>829651</v>
      </c>
      <c r="F8" s="13">
        <f t="shared" ref="F8:F35" si="0">((E8*100)/D8)-100</f>
        <v>8.7125897583730847</v>
      </c>
      <c r="G8" s="1"/>
      <c r="H8" s="1"/>
      <c r="I8" s="1"/>
    </row>
    <row r="9" spans="1:12" x14ac:dyDescent="0.25">
      <c r="A9" s="8" t="s">
        <v>46</v>
      </c>
      <c r="B9" s="31">
        <v>1229</v>
      </c>
      <c r="C9" s="31">
        <v>6282</v>
      </c>
      <c r="D9" s="31">
        <v>17435</v>
      </c>
      <c r="E9" s="31">
        <v>34056</v>
      </c>
      <c r="F9" s="10">
        <f t="shared" si="0"/>
        <v>95.33123028391168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19</v>
      </c>
      <c r="D10" s="32">
        <v>0</v>
      </c>
      <c r="E10" s="32">
        <v>48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2421742</v>
      </c>
      <c r="C11" s="31">
        <v>3659189</v>
      </c>
      <c r="D11" s="31">
        <v>25149094</v>
      </c>
      <c r="E11" s="31">
        <v>26556052</v>
      </c>
      <c r="F11" s="10">
        <f t="shared" si="0"/>
        <v>5.5944679359025855</v>
      </c>
      <c r="G11" s="1"/>
      <c r="H11" s="1"/>
      <c r="I11" s="1"/>
    </row>
    <row r="12" spans="1:12" x14ac:dyDescent="0.25">
      <c r="A12" s="11" t="s">
        <v>49</v>
      </c>
      <c r="B12" s="32">
        <v>73535</v>
      </c>
      <c r="C12" s="32">
        <v>67058</v>
      </c>
      <c r="D12" s="32">
        <v>752211</v>
      </c>
      <c r="E12" s="32">
        <v>552786</v>
      </c>
      <c r="F12" s="13">
        <f t="shared" si="0"/>
        <v>-26.511843086580754</v>
      </c>
      <c r="G12" s="1"/>
      <c r="H12" s="1"/>
      <c r="I12" s="1"/>
    </row>
    <row r="13" spans="1:12" x14ac:dyDescent="0.25">
      <c r="A13" s="8" t="s">
        <v>50</v>
      </c>
      <c r="B13" s="31">
        <v>49462</v>
      </c>
      <c r="C13" s="31">
        <v>33972</v>
      </c>
      <c r="D13" s="31">
        <v>377421</v>
      </c>
      <c r="E13" s="31">
        <v>254466</v>
      </c>
      <c r="F13" s="10">
        <f t="shared" si="0"/>
        <v>-32.57767850755522</v>
      </c>
      <c r="G13" s="1"/>
      <c r="H13" s="1"/>
      <c r="I13" s="1"/>
    </row>
    <row r="14" spans="1:12" x14ac:dyDescent="0.25">
      <c r="A14" s="11" t="s">
        <v>51</v>
      </c>
      <c r="B14" s="32">
        <v>1678479</v>
      </c>
      <c r="C14" s="32">
        <v>1656580</v>
      </c>
      <c r="D14" s="32">
        <v>12314354</v>
      </c>
      <c r="E14" s="32">
        <v>13719497</v>
      </c>
      <c r="F14" s="13">
        <f t="shared" si="0"/>
        <v>11.410610739304715</v>
      </c>
      <c r="G14" s="1"/>
      <c r="H14" s="1"/>
      <c r="I14" s="1"/>
    </row>
    <row r="15" spans="1:12" x14ac:dyDescent="0.25">
      <c r="A15" s="8" t="s">
        <v>52</v>
      </c>
      <c r="B15" s="31">
        <v>489031</v>
      </c>
      <c r="C15" s="31">
        <v>548675</v>
      </c>
      <c r="D15" s="31">
        <v>3615425</v>
      </c>
      <c r="E15" s="31">
        <v>3967802</v>
      </c>
      <c r="F15" s="10">
        <f t="shared" si="0"/>
        <v>9.7464890019845569</v>
      </c>
      <c r="G15" s="1"/>
      <c r="H15" s="1"/>
      <c r="I15" s="1"/>
    </row>
    <row r="16" spans="1:12" x14ac:dyDescent="0.25">
      <c r="A16" s="11" t="s">
        <v>53</v>
      </c>
      <c r="B16" s="32">
        <v>65951</v>
      </c>
      <c r="C16" s="32">
        <v>89820</v>
      </c>
      <c r="D16" s="32">
        <v>497211</v>
      </c>
      <c r="E16" s="32">
        <v>583425</v>
      </c>
      <c r="F16" s="13">
        <f t="shared" si="0"/>
        <v>17.339519841676875</v>
      </c>
      <c r="G16" s="1"/>
      <c r="H16" s="1"/>
      <c r="I16" s="1"/>
    </row>
    <row r="17" spans="1:9" x14ac:dyDescent="0.25">
      <c r="A17" s="8" t="s">
        <v>54</v>
      </c>
      <c r="B17" s="31">
        <v>157382</v>
      </c>
      <c r="C17" s="31">
        <v>151137</v>
      </c>
      <c r="D17" s="31">
        <v>871346</v>
      </c>
      <c r="E17" s="31">
        <v>1140322</v>
      </c>
      <c r="F17" s="10">
        <f t="shared" si="0"/>
        <v>30.86902332712836</v>
      </c>
      <c r="G17" s="1"/>
      <c r="H17" s="1"/>
      <c r="I17" s="1"/>
    </row>
    <row r="18" spans="1:9" x14ac:dyDescent="0.25">
      <c r="A18" s="11" t="s">
        <v>55</v>
      </c>
      <c r="B18" s="32">
        <v>3302</v>
      </c>
      <c r="C18" s="32">
        <v>6601</v>
      </c>
      <c r="D18" s="32">
        <v>25221</v>
      </c>
      <c r="E18" s="32">
        <v>45338</v>
      </c>
      <c r="F18" s="13">
        <f t="shared" si="0"/>
        <v>79.762895999365611</v>
      </c>
      <c r="G18" s="1"/>
      <c r="H18" s="1"/>
      <c r="I18" s="1"/>
    </row>
    <row r="19" spans="1:9" x14ac:dyDescent="0.25">
      <c r="A19" s="8" t="s">
        <v>56</v>
      </c>
      <c r="B19" s="31">
        <v>231</v>
      </c>
      <c r="C19" s="31">
        <v>487</v>
      </c>
      <c r="D19" s="31">
        <v>3531</v>
      </c>
      <c r="E19" s="31">
        <v>3672</v>
      </c>
      <c r="F19" s="10">
        <f t="shared" si="0"/>
        <v>3.9932030586236209</v>
      </c>
      <c r="G19" s="1"/>
      <c r="H19" s="1"/>
      <c r="I19" s="1"/>
    </row>
    <row r="20" spans="1:9" x14ac:dyDescent="0.25">
      <c r="A20" s="11" t="s">
        <v>57</v>
      </c>
      <c r="B20" s="32">
        <v>36666</v>
      </c>
      <c r="C20" s="32">
        <v>43017</v>
      </c>
      <c r="D20" s="32">
        <v>277017</v>
      </c>
      <c r="E20" s="32">
        <v>280576</v>
      </c>
      <c r="F20" s="13">
        <f t="shared" si="0"/>
        <v>1.2847586971196705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2038</v>
      </c>
      <c r="D21" s="31">
        <v>0</v>
      </c>
      <c r="E21" s="31">
        <v>7089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1255843</v>
      </c>
      <c r="C22" s="32">
        <v>1475259</v>
      </c>
      <c r="D22" s="32">
        <v>7938058</v>
      </c>
      <c r="E22" s="32">
        <v>8921422</v>
      </c>
      <c r="F22" s="13">
        <f t="shared" si="0"/>
        <v>12.387966930954647</v>
      </c>
      <c r="G22" s="1"/>
      <c r="H22" s="1"/>
      <c r="I22" s="1"/>
    </row>
    <row r="23" spans="1:9" x14ac:dyDescent="0.25">
      <c r="A23" s="8" t="s">
        <v>60</v>
      </c>
      <c r="B23" s="31">
        <v>118216</v>
      </c>
      <c r="C23" s="31">
        <v>321893</v>
      </c>
      <c r="D23" s="31">
        <v>731546</v>
      </c>
      <c r="E23" s="31">
        <v>1228254</v>
      </c>
      <c r="F23" s="10">
        <f t="shared" si="0"/>
        <v>67.898395999704746</v>
      </c>
      <c r="G23" s="1"/>
      <c r="H23" s="1"/>
      <c r="I23" s="1"/>
    </row>
    <row r="24" spans="1:9" x14ac:dyDescent="0.25">
      <c r="A24" s="11" t="s">
        <v>61</v>
      </c>
      <c r="B24" s="32">
        <v>34173</v>
      </c>
      <c r="C24" s="32">
        <v>18019</v>
      </c>
      <c r="D24" s="32">
        <v>273460</v>
      </c>
      <c r="E24" s="32">
        <v>271603</v>
      </c>
      <c r="F24" s="13">
        <f t="shared" si="0"/>
        <v>-0.67907555035471034</v>
      </c>
      <c r="G24" s="1"/>
      <c r="H24" s="1"/>
      <c r="I24" s="1"/>
    </row>
    <row r="25" spans="1:9" x14ac:dyDescent="0.25">
      <c r="A25" s="8" t="s">
        <v>62</v>
      </c>
      <c r="B25" s="31">
        <v>15255</v>
      </c>
      <c r="C25" s="31">
        <v>19588</v>
      </c>
      <c r="D25" s="31">
        <v>109404</v>
      </c>
      <c r="E25" s="31">
        <v>127152</v>
      </c>
      <c r="F25" s="10">
        <f t="shared" si="0"/>
        <v>16.222441592629153</v>
      </c>
      <c r="G25" s="1"/>
      <c r="H25" s="1"/>
      <c r="I25" s="1"/>
    </row>
    <row r="26" spans="1:9" x14ac:dyDescent="0.25">
      <c r="A26" s="11" t="s">
        <v>63</v>
      </c>
      <c r="B26" s="32">
        <v>2464</v>
      </c>
      <c r="C26" s="32">
        <v>2485</v>
      </c>
      <c r="D26" s="32">
        <v>15133</v>
      </c>
      <c r="E26" s="32">
        <v>20585</v>
      </c>
      <c r="F26" s="13">
        <f t="shared" si="0"/>
        <v>36.027225269279057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267</v>
      </c>
      <c r="E27" s="31">
        <v>14</v>
      </c>
      <c r="F27" s="10">
        <f t="shared" si="0"/>
        <v>-94.756554307116104</v>
      </c>
      <c r="G27" s="1"/>
      <c r="H27" s="1"/>
      <c r="I27" s="1"/>
    </row>
    <row r="28" spans="1:9" x14ac:dyDescent="0.25">
      <c r="A28" s="11" t="s">
        <v>65</v>
      </c>
      <c r="B28" s="32">
        <v>226757</v>
      </c>
      <c r="C28" s="32">
        <v>197897</v>
      </c>
      <c r="D28" s="32">
        <v>1887070</v>
      </c>
      <c r="E28" s="32">
        <v>1715389</v>
      </c>
      <c r="F28" s="13">
        <f t="shared" si="0"/>
        <v>-9.0977547202806477</v>
      </c>
      <c r="G28" s="1"/>
      <c r="H28" s="1"/>
      <c r="I28" s="1"/>
    </row>
    <row r="29" spans="1:9" x14ac:dyDescent="0.25">
      <c r="A29" s="8" t="s">
        <v>66</v>
      </c>
      <c r="B29" s="31">
        <v>1184</v>
      </c>
      <c r="C29" s="31">
        <v>1396</v>
      </c>
      <c r="D29" s="31">
        <v>8193</v>
      </c>
      <c r="E29" s="31">
        <v>11611</v>
      </c>
      <c r="F29" s="10">
        <f t="shared" si="0"/>
        <v>41.718540217258635</v>
      </c>
      <c r="G29" s="1"/>
      <c r="H29" s="1"/>
      <c r="I29" s="1"/>
    </row>
    <row r="30" spans="1:9" x14ac:dyDescent="0.25">
      <c r="A30" s="11" t="s">
        <v>67</v>
      </c>
      <c r="B30" s="32">
        <v>89646</v>
      </c>
      <c r="C30" s="32">
        <v>99056</v>
      </c>
      <c r="D30" s="32">
        <v>737601</v>
      </c>
      <c r="E30" s="32">
        <v>839162</v>
      </c>
      <c r="F30" s="13">
        <f t="shared" si="0"/>
        <v>13.769097384629362</v>
      </c>
      <c r="G30" s="1"/>
      <c r="H30" s="1"/>
      <c r="I30" s="1"/>
    </row>
    <row r="31" spans="1:9" x14ac:dyDescent="0.25">
      <c r="A31" s="8" t="s">
        <v>68</v>
      </c>
      <c r="B31" s="31">
        <v>204929</v>
      </c>
      <c r="C31" s="31">
        <v>222071</v>
      </c>
      <c r="D31" s="31">
        <v>1914256</v>
      </c>
      <c r="E31" s="31">
        <v>1763839</v>
      </c>
      <c r="F31" s="10">
        <f t="shared" si="0"/>
        <v>-7.8577264482911318</v>
      </c>
      <c r="G31" s="1"/>
      <c r="H31" s="1"/>
      <c r="I31" s="1"/>
    </row>
    <row r="32" spans="1:9" x14ac:dyDescent="0.25">
      <c r="A32" s="11" t="s">
        <v>69</v>
      </c>
      <c r="B32" s="32">
        <v>4530990</v>
      </c>
      <c r="C32" s="32">
        <v>4948822</v>
      </c>
      <c r="D32" s="32">
        <v>31531324</v>
      </c>
      <c r="E32" s="32">
        <v>33973630</v>
      </c>
      <c r="F32" s="13">
        <f t="shared" si="0"/>
        <v>7.7456500082267468</v>
      </c>
      <c r="G32" s="1"/>
      <c r="H32" s="1"/>
      <c r="I32" s="1"/>
    </row>
    <row r="33" spans="1:9" x14ac:dyDescent="0.25">
      <c r="A33" s="8" t="s">
        <v>70</v>
      </c>
      <c r="B33" s="31">
        <v>157196</v>
      </c>
      <c r="C33" s="31">
        <v>174934</v>
      </c>
      <c r="D33" s="31">
        <v>1438771</v>
      </c>
      <c r="E33" s="31">
        <v>1575108</v>
      </c>
      <c r="F33" s="10">
        <f t="shared" si="0"/>
        <v>9.4759346692420081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18177</v>
      </c>
      <c r="D34" s="32">
        <v>3710</v>
      </c>
      <c r="E34" s="32">
        <v>22079</v>
      </c>
      <c r="F34" s="13">
        <f t="shared" si="0"/>
        <v>495.12129380053909</v>
      </c>
      <c r="G34" s="1"/>
      <c r="H34" s="1"/>
      <c r="I34" s="1"/>
    </row>
    <row r="35" spans="1:9" x14ac:dyDescent="0.25">
      <c r="A35" s="14" t="s">
        <v>72</v>
      </c>
      <c r="B35" s="15">
        <f>SUM(B7:B34)</f>
        <v>11711552</v>
      </c>
      <c r="C35" s="15">
        <f t="shared" ref="C35:E35" si="1">SUM(C7:C34)</f>
        <v>13856036</v>
      </c>
      <c r="D35" s="15">
        <f t="shared" si="1"/>
        <v>91316267</v>
      </c>
      <c r="E35" s="15">
        <f t="shared" si="1"/>
        <v>98484786</v>
      </c>
      <c r="F35" s="16">
        <f t="shared" si="0"/>
        <v>7.8502103026178247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40158</v>
      </c>
      <c r="C38" s="41">
        <f>D7</f>
        <v>64048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33973630</v>
      </c>
      <c r="G38" s="42">
        <f>LOOKUP(E38,$A$38:$A$65,$C$38:$C$65)</f>
        <v>31531324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829651</v>
      </c>
      <c r="C39" s="41">
        <f t="shared" ref="C39:C65" si="5">D8</f>
        <v>763160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26556052</v>
      </c>
      <c r="G39" s="42">
        <f t="shared" ref="G39:G65" si="8">LOOKUP(E39,$A$38:$A$65,$C$38:$C$65)</f>
        <v>25149094</v>
      </c>
    </row>
    <row r="40" spans="1:9" x14ac:dyDescent="0.25">
      <c r="A40" s="42" t="str">
        <f t="shared" si="3"/>
        <v>ALMERIA</v>
      </c>
      <c r="B40" s="41">
        <f t="shared" si="4"/>
        <v>34056</v>
      </c>
      <c r="C40" s="41">
        <f t="shared" si="5"/>
        <v>17435</v>
      </c>
      <c r="D40" s="41">
        <f t="shared" si="6"/>
        <v>21</v>
      </c>
      <c r="E40" s="42" t="str">
        <f t="shared" si="2"/>
        <v>BARCELONA</v>
      </c>
      <c r="F40" s="42">
        <f t="shared" si="7"/>
        <v>13719497</v>
      </c>
      <c r="G40" s="42">
        <f t="shared" si="8"/>
        <v>12314354</v>
      </c>
    </row>
    <row r="41" spans="1:9" x14ac:dyDescent="0.25">
      <c r="A41" s="42" t="str">
        <f t="shared" si="3"/>
        <v>AVILES</v>
      </c>
      <c r="B41" s="41">
        <f t="shared" si="4"/>
        <v>48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8921422</v>
      </c>
      <c r="G41" s="42">
        <f t="shared" si="8"/>
        <v>7938058</v>
      </c>
    </row>
    <row r="42" spans="1:9" x14ac:dyDescent="0.25">
      <c r="A42" s="42" t="str">
        <f t="shared" si="3"/>
        <v>BAHIA DE ALGECIRAS</v>
      </c>
      <c r="B42" s="41">
        <f t="shared" si="4"/>
        <v>26556052</v>
      </c>
      <c r="C42" s="41">
        <f t="shared" si="5"/>
        <v>25149094</v>
      </c>
      <c r="D42" s="41">
        <f t="shared" si="6"/>
        <v>2</v>
      </c>
      <c r="E42" s="42" t="str">
        <f t="shared" si="2"/>
        <v>BILBAO</v>
      </c>
      <c r="F42" s="42">
        <f t="shared" si="7"/>
        <v>3967802</v>
      </c>
      <c r="G42" s="42">
        <f t="shared" si="8"/>
        <v>3615425</v>
      </c>
    </row>
    <row r="43" spans="1:9" x14ac:dyDescent="0.25">
      <c r="A43" s="42" t="str">
        <f t="shared" si="3"/>
        <v>BAHIA DE CADIZ</v>
      </c>
      <c r="B43" s="41">
        <f t="shared" si="4"/>
        <v>552786</v>
      </c>
      <c r="C43" s="41">
        <f t="shared" si="5"/>
        <v>752211</v>
      </c>
      <c r="D43" s="41">
        <f t="shared" si="6"/>
        <v>14</v>
      </c>
      <c r="E43" s="42" t="str">
        <f t="shared" si="2"/>
        <v>TARRAGONA</v>
      </c>
      <c r="F43" s="42">
        <f t="shared" si="7"/>
        <v>1763839</v>
      </c>
      <c r="G43" s="42">
        <f t="shared" si="8"/>
        <v>1914256</v>
      </c>
    </row>
    <row r="44" spans="1:9" x14ac:dyDescent="0.25">
      <c r="A44" s="42" t="str">
        <f t="shared" si="3"/>
        <v>BALEARES</v>
      </c>
      <c r="B44" s="41">
        <f t="shared" si="4"/>
        <v>254466</v>
      </c>
      <c r="C44" s="41">
        <f t="shared" si="5"/>
        <v>377421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1715389</v>
      </c>
      <c r="G44" s="42">
        <f t="shared" si="8"/>
        <v>1887070</v>
      </c>
    </row>
    <row r="45" spans="1:9" x14ac:dyDescent="0.25">
      <c r="A45" s="42" t="str">
        <f t="shared" si="3"/>
        <v>BARCELONA</v>
      </c>
      <c r="B45" s="41">
        <f t="shared" si="4"/>
        <v>13719497</v>
      </c>
      <c r="C45" s="41">
        <f t="shared" si="5"/>
        <v>12314354</v>
      </c>
      <c r="D45" s="41">
        <f t="shared" si="6"/>
        <v>3</v>
      </c>
      <c r="E45" s="42" t="str">
        <f t="shared" si="2"/>
        <v>VIGO</v>
      </c>
      <c r="F45" s="42">
        <f t="shared" si="7"/>
        <v>1575108</v>
      </c>
      <c r="G45" s="42">
        <f t="shared" si="8"/>
        <v>1438771</v>
      </c>
    </row>
    <row r="46" spans="1:9" x14ac:dyDescent="0.25">
      <c r="A46" s="42" t="str">
        <f t="shared" si="3"/>
        <v>BILBAO</v>
      </c>
      <c r="B46" s="41">
        <f t="shared" si="4"/>
        <v>3967802</v>
      </c>
      <c r="C46" s="41">
        <f t="shared" si="5"/>
        <v>3615425</v>
      </c>
      <c r="D46" s="41">
        <f t="shared" si="6"/>
        <v>5</v>
      </c>
      <c r="E46" s="42" t="str">
        <f t="shared" si="2"/>
        <v>MALAGA</v>
      </c>
      <c r="F46" s="42">
        <f t="shared" si="7"/>
        <v>1228254</v>
      </c>
      <c r="G46" s="42">
        <f t="shared" si="8"/>
        <v>731546</v>
      </c>
    </row>
    <row r="47" spans="1:9" x14ac:dyDescent="0.25">
      <c r="A47" s="42" t="str">
        <f t="shared" si="3"/>
        <v>CARTAGENA</v>
      </c>
      <c r="B47" s="41">
        <f t="shared" si="4"/>
        <v>583425</v>
      </c>
      <c r="C47" s="41">
        <f t="shared" si="5"/>
        <v>497211</v>
      </c>
      <c r="D47" s="41">
        <f t="shared" si="6"/>
        <v>13</v>
      </c>
      <c r="E47" s="42" t="str">
        <f t="shared" si="2"/>
        <v>CASTELLON</v>
      </c>
      <c r="F47" s="42">
        <f t="shared" si="7"/>
        <v>1140322</v>
      </c>
      <c r="G47" s="42">
        <f t="shared" si="8"/>
        <v>871346</v>
      </c>
    </row>
    <row r="48" spans="1:9" x14ac:dyDescent="0.25">
      <c r="A48" s="42" t="str">
        <f t="shared" si="3"/>
        <v>CASTELLON</v>
      </c>
      <c r="B48" s="41">
        <f t="shared" si="4"/>
        <v>1140322</v>
      </c>
      <c r="C48" s="41">
        <f t="shared" si="5"/>
        <v>871346</v>
      </c>
      <c r="D48" s="41">
        <f t="shared" si="6"/>
        <v>10</v>
      </c>
      <c r="E48" s="42" t="str">
        <f t="shared" si="2"/>
        <v>SEVILLA</v>
      </c>
      <c r="F48" s="42">
        <f t="shared" si="7"/>
        <v>839162</v>
      </c>
      <c r="G48" s="42">
        <f t="shared" si="8"/>
        <v>737601</v>
      </c>
    </row>
    <row r="49" spans="1:7" x14ac:dyDescent="0.25">
      <c r="A49" s="42" t="str">
        <f t="shared" si="3"/>
        <v>CEUTA</v>
      </c>
      <c r="B49" s="41">
        <f t="shared" si="4"/>
        <v>45338</v>
      </c>
      <c r="C49" s="41">
        <f t="shared" si="5"/>
        <v>25221</v>
      </c>
      <c r="D49" s="41">
        <f t="shared" si="6"/>
        <v>19</v>
      </c>
      <c r="E49" s="42" t="str">
        <f t="shared" si="2"/>
        <v>ALICANTE</v>
      </c>
      <c r="F49" s="42">
        <f t="shared" si="7"/>
        <v>829651</v>
      </c>
      <c r="G49" s="42">
        <f t="shared" si="8"/>
        <v>763160</v>
      </c>
    </row>
    <row r="50" spans="1:7" x14ac:dyDescent="0.25">
      <c r="A50" s="42" t="str">
        <f t="shared" si="3"/>
        <v>FERROL-SAN CIBRAO</v>
      </c>
      <c r="B50" s="41">
        <f t="shared" si="4"/>
        <v>3672</v>
      </c>
      <c r="C50" s="41">
        <f t="shared" si="5"/>
        <v>3531</v>
      </c>
      <c r="D50" s="41">
        <f t="shared" si="6"/>
        <v>26</v>
      </c>
      <c r="E50" s="42" t="str">
        <f t="shared" si="2"/>
        <v>CARTAGENA</v>
      </c>
      <c r="F50" s="42">
        <f t="shared" si="7"/>
        <v>583425</v>
      </c>
      <c r="G50" s="42">
        <f t="shared" si="8"/>
        <v>497211</v>
      </c>
    </row>
    <row r="51" spans="1:7" x14ac:dyDescent="0.25">
      <c r="A51" s="42" t="str">
        <f t="shared" si="3"/>
        <v>GIJON</v>
      </c>
      <c r="B51" s="41">
        <f t="shared" si="4"/>
        <v>280576</v>
      </c>
      <c r="C51" s="41">
        <f t="shared" si="5"/>
        <v>277017</v>
      </c>
      <c r="D51" s="41">
        <f t="shared" si="6"/>
        <v>15</v>
      </c>
      <c r="E51" s="42" t="str">
        <f t="shared" si="2"/>
        <v>BAHIA DE CADIZ</v>
      </c>
      <c r="F51" s="42">
        <f t="shared" si="7"/>
        <v>552786</v>
      </c>
      <c r="G51" s="42">
        <f t="shared" si="8"/>
        <v>752211</v>
      </c>
    </row>
    <row r="52" spans="1:7" x14ac:dyDescent="0.25">
      <c r="A52" s="42" t="str">
        <f t="shared" si="3"/>
        <v>HUELVA</v>
      </c>
      <c r="B52" s="41">
        <f t="shared" si="4"/>
        <v>7089</v>
      </c>
      <c r="C52" s="41">
        <f t="shared" si="5"/>
        <v>0</v>
      </c>
      <c r="D52" s="41">
        <f t="shared" si="6"/>
        <v>25</v>
      </c>
      <c r="E52" s="42" t="str">
        <f t="shared" si="2"/>
        <v>GIJON</v>
      </c>
      <c r="F52" s="42">
        <f t="shared" si="7"/>
        <v>280576</v>
      </c>
      <c r="G52" s="42">
        <f t="shared" si="8"/>
        <v>277017</v>
      </c>
    </row>
    <row r="53" spans="1:7" x14ac:dyDescent="0.25">
      <c r="A53" s="42" t="str">
        <f t="shared" si="3"/>
        <v>LAS PALMAS</v>
      </c>
      <c r="B53" s="41">
        <f t="shared" si="4"/>
        <v>8921422</v>
      </c>
      <c r="C53" s="41">
        <f t="shared" si="5"/>
        <v>7938058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271603</v>
      </c>
      <c r="G53" s="42">
        <f t="shared" si="8"/>
        <v>273460</v>
      </c>
    </row>
    <row r="54" spans="1:7" x14ac:dyDescent="0.25">
      <c r="A54" s="42" t="str">
        <f t="shared" si="3"/>
        <v>MALAGA</v>
      </c>
      <c r="B54" s="41">
        <f t="shared" si="4"/>
        <v>1228254</v>
      </c>
      <c r="C54" s="41">
        <f t="shared" si="5"/>
        <v>731546</v>
      </c>
      <c r="D54" s="41">
        <f t="shared" si="6"/>
        <v>9</v>
      </c>
      <c r="E54" s="42" t="str">
        <f t="shared" si="2"/>
        <v>BALEARES</v>
      </c>
      <c r="F54" s="42">
        <f t="shared" si="7"/>
        <v>254466</v>
      </c>
      <c r="G54" s="42">
        <f t="shared" si="8"/>
        <v>377421</v>
      </c>
    </row>
    <row r="55" spans="1:7" x14ac:dyDescent="0.25">
      <c r="A55" s="42" t="str">
        <f t="shared" si="3"/>
        <v>MARIN Y RIA DE PONTEVEDRA</v>
      </c>
      <c r="B55" s="41">
        <f t="shared" si="4"/>
        <v>271603</v>
      </c>
      <c r="C55" s="41">
        <f t="shared" si="5"/>
        <v>273460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127152</v>
      </c>
      <c r="G55" s="42">
        <f t="shared" si="8"/>
        <v>109404</v>
      </c>
    </row>
    <row r="56" spans="1:7" x14ac:dyDescent="0.25">
      <c r="A56" s="42" t="str">
        <f t="shared" si="3"/>
        <v>MELILLA</v>
      </c>
      <c r="B56" s="41">
        <f t="shared" si="4"/>
        <v>127152</v>
      </c>
      <c r="C56" s="41">
        <f t="shared" si="5"/>
        <v>109404</v>
      </c>
      <c r="D56" s="41">
        <f t="shared" si="6"/>
        <v>18</v>
      </c>
      <c r="E56" s="42" t="str">
        <f t="shared" si="2"/>
        <v>CEUTA</v>
      </c>
      <c r="F56" s="42">
        <f t="shared" si="9"/>
        <v>45338</v>
      </c>
      <c r="G56" s="42">
        <f t="shared" si="8"/>
        <v>25221</v>
      </c>
    </row>
    <row r="57" spans="1:7" x14ac:dyDescent="0.25">
      <c r="A57" s="42" t="str">
        <f t="shared" si="3"/>
        <v>MOTRIL</v>
      </c>
      <c r="B57" s="41">
        <f t="shared" si="4"/>
        <v>20585</v>
      </c>
      <c r="C57" s="41">
        <f t="shared" si="5"/>
        <v>15133</v>
      </c>
      <c r="D57" s="41">
        <f t="shared" si="6"/>
        <v>23</v>
      </c>
      <c r="E57" s="42" t="str">
        <f t="shared" si="2"/>
        <v>A CORUÑA</v>
      </c>
      <c r="F57" s="42">
        <f t="shared" si="9"/>
        <v>40158</v>
      </c>
      <c r="G57" s="42">
        <f t="shared" si="8"/>
        <v>64048</v>
      </c>
    </row>
    <row r="58" spans="1:7" x14ac:dyDescent="0.25">
      <c r="A58" s="42" t="str">
        <f t="shared" si="3"/>
        <v>PASAIA</v>
      </c>
      <c r="B58" s="41">
        <f t="shared" si="4"/>
        <v>14</v>
      </c>
      <c r="C58" s="41">
        <f t="shared" si="5"/>
        <v>267</v>
      </c>
      <c r="D58" s="41">
        <f t="shared" si="6"/>
        <v>28</v>
      </c>
      <c r="E58" s="42" t="str">
        <f t="shared" si="2"/>
        <v>ALMERIA</v>
      </c>
      <c r="F58" s="42">
        <f t="shared" si="9"/>
        <v>34056</v>
      </c>
      <c r="G58" s="42">
        <f t="shared" si="8"/>
        <v>17435</v>
      </c>
    </row>
    <row r="59" spans="1:7" x14ac:dyDescent="0.25">
      <c r="A59" s="42" t="str">
        <f t="shared" si="3"/>
        <v>SANTA CRUZ DE TENERIFE</v>
      </c>
      <c r="B59" s="41">
        <f t="shared" si="4"/>
        <v>1715389</v>
      </c>
      <c r="C59" s="41">
        <f t="shared" si="5"/>
        <v>1887070</v>
      </c>
      <c r="D59" s="41">
        <f t="shared" si="6"/>
        <v>7</v>
      </c>
      <c r="E59" s="42" t="str">
        <f t="shared" si="2"/>
        <v>VILAGARCIA</v>
      </c>
      <c r="F59" s="42">
        <f t="shared" si="9"/>
        <v>22079</v>
      </c>
      <c r="G59" s="42">
        <f t="shared" si="8"/>
        <v>3710</v>
      </c>
    </row>
    <row r="60" spans="1:7" x14ac:dyDescent="0.25">
      <c r="A60" s="42" t="str">
        <f t="shared" si="3"/>
        <v>SANTANDER</v>
      </c>
      <c r="B60" s="41">
        <f t="shared" si="4"/>
        <v>11611</v>
      </c>
      <c r="C60" s="41">
        <f t="shared" si="5"/>
        <v>8193</v>
      </c>
      <c r="D60" s="41">
        <f t="shared" si="6"/>
        <v>24</v>
      </c>
      <c r="E60" s="42" t="str">
        <f t="shared" si="2"/>
        <v>MOTRIL</v>
      </c>
      <c r="F60" s="42">
        <f t="shared" si="9"/>
        <v>20585</v>
      </c>
      <c r="G60" s="42">
        <f t="shared" si="8"/>
        <v>15133</v>
      </c>
    </row>
    <row r="61" spans="1:7" x14ac:dyDescent="0.25">
      <c r="A61" s="42" t="str">
        <f t="shared" si="3"/>
        <v>SEVILLA</v>
      </c>
      <c r="B61" s="41">
        <f t="shared" si="4"/>
        <v>839162</v>
      </c>
      <c r="C61" s="41">
        <f t="shared" si="5"/>
        <v>737601</v>
      </c>
      <c r="D61" s="41">
        <f t="shared" si="6"/>
        <v>11</v>
      </c>
      <c r="E61" s="42" t="str">
        <f t="shared" si="2"/>
        <v>SANTANDER</v>
      </c>
      <c r="F61" s="42">
        <f t="shared" si="9"/>
        <v>11611</v>
      </c>
      <c r="G61" s="42">
        <f t="shared" si="8"/>
        <v>8193</v>
      </c>
    </row>
    <row r="62" spans="1:7" x14ac:dyDescent="0.25">
      <c r="A62" s="42" t="str">
        <f t="shared" si="3"/>
        <v>TARRAGONA</v>
      </c>
      <c r="B62" s="41">
        <f t="shared" si="4"/>
        <v>1763839</v>
      </c>
      <c r="C62" s="41">
        <f t="shared" si="5"/>
        <v>1914256</v>
      </c>
      <c r="D62" s="41">
        <f t="shared" si="6"/>
        <v>6</v>
      </c>
      <c r="E62" s="42" t="str">
        <f t="shared" si="2"/>
        <v>HUELVA</v>
      </c>
      <c r="F62" s="42">
        <f t="shared" si="9"/>
        <v>7089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33973630</v>
      </c>
      <c r="C63" s="41">
        <f t="shared" si="5"/>
        <v>31531324</v>
      </c>
      <c r="D63" s="41">
        <f t="shared" si="6"/>
        <v>1</v>
      </c>
      <c r="E63" s="42" t="str">
        <f t="shared" si="2"/>
        <v>FERROL-SAN CIBRAO</v>
      </c>
      <c r="F63" s="42">
        <f t="shared" si="9"/>
        <v>3672</v>
      </c>
      <c r="G63" s="42">
        <f t="shared" si="8"/>
        <v>3531</v>
      </c>
    </row>
    <row r="64" spans="1:7" x14ac:dyDescent="0.25">
      <c r="A64" s="42" t="str">
        <f t="shared" si="3"/>
        <v>VIGO</v>
      </c>
      <c r="B64" s="41">
        <f t="shared" si="4"/>
        <v>1575108</v>
      </c>
      <c r="C64" s="41">
        <f t="shared" si="5"/>
        <v>1438771</v>
      </c>
      <c r="D64" s="41">
        <f t="shared" si="6"/>
        <v>8</v>
      </c>
      <c r="E64" s="42" t="str">
        <f t="shared" si="2"/>
        <v>AVILES</v>
      </c>
      <c r="F64" s="42">
        <f t="shared" si="9"/>
        <v>48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22079</v>
      </c>
      <c r="C65" s="41">
        <f t="shared" si="5"/>
        <v>3710</v>
      </c>
      <c r="D65" s="41">
        <f t="shared" si="6"/>
        <v>22</v>
      </c>
      <c r="E65" s="42" t="str">
        <f t="shared" si="2"/>
        <v>PASAIA</v>
      </c>
      <c r="F65" s="42">
        <f t="shared" si="9"/>
        <v>14</v>
      </c>
      <c r="G65" s="42">
        <f t="shared" si="8"/>
        <v>267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1183</v>
      </c>
      <c r="C8" s="34">
        <v>853</v>
      </c>
      <c r="D8" s="34">
        <v>107900</v>
      </c>
      <c r="E8" s="34">
        <v>9703</v>
      </c>
      <c r="F8" s="13">
        <f t="shared" ref="F8:F35" si="0">((E8*100)/D8)-100</f>
        <v>-91.007414272474506</v>
      </c>
      <c r="G8" s="1"/>
      <c r="H8" s="1"/>
      <c r="I8" s="1"/>
    </row>
    <row r="9" spans="1:12" x14ac:dyDescent="0.25">
      <c r="A9" s="8" t="s">
        <v>46</v>
      </c>
      <c r="B9" s="33">
        <v>34425</v>
      </c>
      <c r="C9" s="33">
        <v>35051</v>
      </c>
      <c r="D9" s="33">
        <v>301006</v>
      </c>
      <c r="E9" s="33">
        <v>285995</v>
      </c>
      <c r="F9" s="10">
        <f t="shared" si="0"/>
        <v>-4.9869437818515223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236419</v>
      </c>
      <c r="C11" s="33">
        <v>243821</v>
      </c>
      <c r="D11" s="33">
        <v>2890781</v>
      </c>
      <c r="E11" s="33">
        <v>3191910</v>
      </c>
      <c r="F11" s="10">
        <f t="shared" si="0"/>
        <v>10.416873502351095</v>
      </c>
      <c r="G11" s="1"/>
      <c r="H11" s="1"/>
      <c r="I11" s="1"/>
    </row>
    <row r="12" spans="1:12" x14ac:dyDescent="0.25">
      <c r="A12" s="11" t="s">
        <v>49</v>
      </c>
      <c r="B12" s="34">
        <v>97560</v>
      </c>
      <c r="C12" s="34">
        <v>83206</v>
      </c>
      <c r="D12" s="34">
        <v>851141</v>
      </c>
      <c r="E12" s="34">
        <v>698039</v>
      </c>
      <c r="F12" s="13">
        <f t="shared" si="0"/>
        <v>-17.987853951342956</v>
      </c>
      <c r="G12" s="1"/>
      <c r="H12" s="1"/>
      <c r="I12" s="1"/>
    </row>
    <row r="13" spans="1:12" x14ac:dyDescent="0.25">
      <c r="A13" s="8" t="s">
        <v>50</v>
      </c>
      <c r="B13" s="33">
        <v>729141</v>
      </c>
      <c r="C13" s="33">
        <v>746461</v>
      </c>
      <c r="D13" s="33">
        <v>5476403</v>
      </c>
      <c r="E13" s="33">
        <v>5431961</v>
      </c>
      <c r="F13" s="10">
        <f t="shared" si="0"/>
        <v>-0.81151807125954178</v>
      </c>
      <c r="G13" s="1"/>
      <c r="H13" s="1"/>
      <c r="I13" s="1"/>
    </row>
    <row r="14" spans="1:12" x14ac:dyDescent="0.25">
      <c r="A14" s="11" t="s">
        <v>51</v>
      </c>
      <c r="B14" s="34">
        <v>655387</v>
      </c>
      <c r="C14" s="34">
        <v>711964</v>
      </c>
      <c r="D14" s="34">
        <v>5845672</v>
      </c>
      <c r="E14" s="34">
        <v>5927461</v>
      </c>
      <c r="F14" s="13">
        <f t="shared" si="0"/>
        <v>1.3991376868219731</v>
      </c>
      <c r="G14" s="1"/>
      <c r="H14" s="1"/>
      <c r="I14" s="1"/>
    </row>
    <row r="15" spans="1:12" x14ac:dyDescent="0.25">
      <c r="A15" s="8" t="s">
        <v>52</v>
      </c>
      <c r="B15" s="33">
        <v>118512</v>
      </c>
      <c r="C15" s="33">
        <v>75628</v>
      </c>
      <c r="D15" s="33">
        <v>833156</v>
      </c>
      <c r="E15" s="33">
        <v>576267</v>
      </c>
      <c r="F15" s="10">
        <f t="shared" si="0"/>
        <v>-30.833241313751572</v>
      </c>
      <c r="G15" s="1"/>
      <c r="H15" s="1"/>
      <c r="I15" s="1"/>
    </row>
    <row r="16" spans="1:12" x14ac:dyDescent="0.25">
      <c r="A16" s="11" t="s">
        <v>53</v>
      </c>
      <c r="B16" s="34">
        <v>2602</v>
      </c>
      <c r="C16" s="34">
        <v>960</v>
      </c>
      <c r="D16" s="34">
        <v>10486</v>
      </c>
      <c r="E16" s="34">
        <v>1944</v>
      </c>
      <c r="F16" s="17">
        <f t="shared" si="0"/>
        <v>-81.460995613198548</v>
      </c>
      <c r="G16" s="1"/>
      <c r="H16" s="1"/>
      <c r="I16" s="1"/>
    </row>
    <row r="17" spans="1:9" x14ac:dyDescent="0.25">
      <c r="A17" s="8" t="s">
        <v>54</v>
      </c>
      <c r="B17" s="33">
        <v>9614</v>
      </c>
      <c r="C17" s="33">
        <v>26263</v>
      </c>
      <c r="D17" s="33">
        <v>100982</v>
      </c>
      <c r="E17" s="33">
        <v>238412</v>
      </c>
      <c r="F17" s="10">
        <f t="shared" si="0"/>
        <v>136.09356122873385</v>
      </c>
      <c r="G17" s="1"/>
      <c r="H17" s="1"/>
      <c r="I17" s="1"/>
    </row>
    <row r="18" spans="1:9" x14ac:dyDescent="0.25">
      <c r="A18" s="11" t="s">
        <v>55</v>
      </c>
      <c r="B18" s="34">
        <v>69364</v>
      </c>
      <c r="C18" s="34">
        <v>74664</v>
      </c>
      <c r="D18" s="34">
        <v>596652</v>
      </c>
      <c r="E18" s="34">
        <v>567919</v>
      </c>
      <c r="F18" s="13">
        <f t="shared" si="0"/>
        <v>-4.81570496704947</v>
      </c>
      <c r="G18" s="1"/>
      <c r="H18" s="1"/>
      <c r="I18" s="1"/>
    </row>
    <row r="19" spans="1:9" x14ac:dyDescent="0.25">
      <c r="A19" s="8" t="s">
        <v>56</v>
      </c>
      <c r="B19" s="33">
        <v>9491</v>
      </c>
      <c r="C19" s="33">
        <v>6797</v>
      </c>
      <c r="D19" s="33">
        <v>77876</v>
      </c>
      <c r="E19" s="33">
        <v>63576</v>
      </c>
      <c r="F19" s="10">
        <f t="shared" si="0"/>
        <v>-18.362525039806869</v>
      </c>
      <c r="G19" s="1"/>
      <c r="H19" s="1"/>
      <c r="I19" s="1"/>
    </row>
    <row r="20" spans="1:9" x14ac:dyDescent="0.25">
      <c r="A20" s="11" t="s">
        <v>57</v>
      </c>
      <c r="B20" s="34">
        <v>1052</v>
      </c>
      <c r="C20" s="34">
        <v>46232</v>
      </c>
      <c r="D20" s="34">
        <v>1475</v>
      </c>
      <c r="E20" s="34">
        <v>389160</v>
      </c>
      <c r="F20" s="13">
        <f t="shared" si="0"/>
        <v>26283.728813559323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5651</v>
      </c>
      <c r="D21" s="33">
        <v>0</v>
      </c>
      <c r="E21" s="33">
        <v>16087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219594</v>
      </c>
      <c r="C22" s="34">
        <v>230675</v>
      </c>
      <c r="D22" s="34">
        <v>1581393</v>
      </c>
      <c r="E22" s="34">
        <v>1668810</v>
      </c>
      <c r="F22" s="13">
        <f t="shared" si="0"/>
        <v>5.5278479163623473</v>
      </c>
      <c r="G22" s="1"/>
      <c r="H22" s="1"/>
      <c r="I22" s="1"/>
    </row>
    <row r="23" spans="1:9" x14ac:dyDescent="0.25">
      <c r="A23" s="8" t="s">
        <v>60</v>
      </c>
      <c r="B23" s="33">
        <v>44309</v>
      </c>
      <c r="C23" s="33">
        <v>45951</v>
      </c>
      <c r="D23" s="33">
        <v>325111</v>
      </c>
      <c r="E23" s="33">
        <v>314280</v>
      </c>
      <c r="F23" s="10">
        <f t="shared" si="0"/>
        <v>-3.3314775568959476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5153</v>
      </c>
      <c r="E24" s="34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3">
        <v>52013</v>
      </c>
      <c r="C25" s="33">
        <v>56908</v>
      </c>
      <c r="D25" s="33">
        <v>382322</v>
      </c>
      <c r="E25" s="33">
        <v>391709</v>
      </c>
      <c r="F25" s="10">
        <f t="shared" si="0"/>
        <v>2.4552602256736407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2027</v>
      </c>
      <c r="D26" s="34">
        <v>6924</v>
      </c>
      <c r="E26" s="34">
        <v>4157</v>
      </c>
      <c r="F26" s="13">
        <f t="shared" si="0"/>
        <v>-39.962449451184284</v>
      </c>
      <c r="G26" s="1"/>
      <c r="H26" s="1"/>
      <c r="I26" s="1"/>
    </row>
    <row r="27" spans="1:9" x14ac:dyDescent="0.25">
      <c r="A27" s="8" t="s">
        <v>64</v>
      </c>
      <c r="B27" s="33">
        <v>17166</v>
      </c>
      <c r="C27" s="33">
        <v>16010</v>
      </c>
      <c r="D27" s="33">
        <v>297227</v>
      </c>
      <c r="E27" s="33">
        <v>363364</v>
      </c>
      <c r="F27" s="10">
        <f t="shared" si="0"/>
        <v>22.251343249435621</v>
      </c>
      <c r="G27" s="1"/>
      <c r="H27" s="1"/>
      <c r="I27" s="1"/>
    </row>
    <row r="28" spans="1:9" x14ac:dyDescent="0.25">
      <c r="A28" s="11" t="s">
        <v>65</v>
      </c>
      <c r="B28" s="34">
        <v>279235</v>
      </c>
      <c r="C28" s="34">
        <v>230303</v>
      </c>
      <c r="D28" s="34">
        <v>2239272</v>
      </c>
      <c r="E28" s="34">
        <v>1756096</v>
      </c>
      <c r="F28" s="13">
        <f t="shared" si="0"/>
        <v>-21.577369788038254</v>
      </c>
      <c r="G28" s="1"/>
      <c r="H28" s="1"/>
      <c r="I28" s="1"/>
    </row>
    <row r="29" spans="1:9" x14ac:dyDescent="0.25">
      <c r="A29" s="8" t="s">
        <v>66</v>
      </c>
      <c r="B29" s="33">
        <v>89037</v>
      </c>
      <c r="C29" s="33">
        <v>78046</v>
      </c>
      <c r="D29" s="33">
        <v>827434</v>
      </c>
      <c r="E29" s="33">
        <v>878120</v>
      </c>
      <c r="F29" s="10">
        <f t="shared" si="0"/>
        <v>6.1256849488901821</v>
      </c>
      <c r="G29" s="1"/>
      <c r="H29" s="1"/>
      <c r="I29" s="1"/>
    </row>
    <row r="30" spans="1:9" x14ac:dyDescent="0.25">
      <c r="A30" s="11" t="s">
        <v>67</v>
      </c>
      <c r="B30" s="34">
        <v>18938</v>
      </c>
      <c r="C30" s="34">
        <v>13766</v>
      </c>
      <c r="D30" s="34">
        <v>137397</v>
      </c>
      <c r="E30" s="34">
        <v>159997</v>
      </c>
      <c r="F30" s="13">
        <f t="shared" si="0"/>
        <v>16.448685196911143</v>
      </c>
      <c r="G30" s="1"/>
      <c r="H30" s="1"/>
      <c r="I30" s="1"/>
    </row>
    <row r="31" spans="1:9" x14ac:dyDescent="0.25">
      <c r="A31" s="8" t="s">
        <v>68</v>
      </c>
      <c r="B31" s="33">
        <v>6576</v>
      </c>
      <c r="C31" s="33">
        <v>5535</v>
      </c>
      <c r="D31" s="33">
        <v>130752</v>
      </c>
      <c r="E31" s="33">
        <v>85883</v>
      </c>
      <c r="F31" s="10">
        <f t="shared" si="0"/>
        <v>-34.316109887420467</v>
      </c>
      <c r="G31" s="1"/>
      <c r="H31" s="1"/>
      <c r="I31" s="1"/>
    </row>
    <row r="32" spans="1:9" x14ac:dyDescent="0.25">
      <c r="A32" s="11" t="s">
        <v>69</v>
      </c>
      <c r="B32" s="34">
        <v>367555</v>
      </c>
      <c r="C32" s="34">
        <v>493881</v>
      </c>
      <c r="D32" s="34">
        <v>3345112</v>
      </c>
      <c r="E32" s="34">
        <v>3747126</v>
      </c>
      <c r="F32" s="13">
        <f t="shared" si="0"/>
        <v>12.017953360007084</v>
      </c>
      <c r="G32" s="1"/>
      <c r="H32" s="1"/>
      <c r="I32" s="1"/>
    </row>
    <row r="33" spans="1:9" x14ac:dyDescent="0.25">
      <c r="A33" s="8" t="s">
        <v>70</v>
      </c>
      <c r="B33" s="33">
        <v>29684</v>
      </c>
      <c r="C33" s="33">
        <v>37925</v>
      </c>
      <c r="D33" s="33">
        <v>635343</v>
      </c>
      <c r="E33" s="33">
        <v>656536</v>
      </c>
      <c r="F33" s="10">
        <f t="shared" si="0"/>
        <v>3.3356785232543729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1200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3088857</v>
      </c>
      <c r="C35" s="15">
        <f t="shared" ref="C35:E35" si="1">SUM(C7:C34)</f>
        <v>3268578</v>
      </c>
      <c r="D35" s="15">
        <f t="shared" si="1"/>
        <v>27006970</v>
      </c>
      <c r="E35" s="15">
        <f t="shared" si="1"/>
        <v>27425712</v>
      </c>
      <c r="F35" s="16">
        <f t="shared" si="0"/>
        <v>1.550496038615222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5927461</v>
      </c>
      <c r="G38" s="42">
        <f>LOOKUP(E38,$A$38:$A$65,$C$38:$C$65)</f>
        <v>5845672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9703</v>
      </c>
      <c r="C39" s="41">
        <f t="shared" ref="C39:C65" si="5">D8</f>
        <v>107900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5431961</v>
      </c>
      <c r="G39" s="42">
        <f t="shared" ref="G39:G65" si="8">LOOKUP(E39,$A$38:$A$65,$C$38:$C$65)</f>
        <v>5476403</v>
      </c>
    </row>
    <row r="40" spans="1:9" x14ac:dyDescent="0.25">
      <c r="A40" s="42" t="str">
        <f t="shared" si="3"/>
        <v>ALMERIA</v>
      </c>
      <c r="B40" s="41">
        <f t="shared" si="4"/>
        <v>285995</v>
      </c>
      <c r="C40" s="41">
        <f t="shared" si="5"/>
        <v>301006</v>
      </c>
      <c r="D40" s="41">
        <f t="shared" si="6"/>
        <v>16</v>
      </c>
      <c r="E40" s="42" t="str">
        <f t="shared" si="2"/>
        <v>VALENCIA</v>
      </c>
      <c r="F40" s="42">
        <f t="shared" si="7"/>
        <v>3747126</v>
      </c>
      <c r="G40" s="42">
        <f t="shared" si="8"/>
        <v>3345112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3191910</v>
      </c>
      <c r="G41" s="42">
        <f t="shared" si="8"/>
        <v>2890781</v>
      </c>
    </row>
    <row r="42" spans="1:9" x14ac:dyDescent="0.25">
      <c r="A42" s="42" t="str">
        <f t="shared" si="3"/>
        <v>BAHIA DE ALGECIRAS</v>
      </c>
      <c r="B42" s="41">
        <f t="shared" si="4"/>
        <v>3191910</v>
      </c>
      <c r="C42" s="41">
        <f t="shared" si="5"/>
        <v>2890781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1756096</v>
      </c>
      <c r="G42" s="42">
        <f t="shared" si="8"/>
        <v>2239272</v>
      </c>
    </row>
    <row r="43" spans="1:9" x14ac:dyDescent="0.25">
      <c r="A43" s="42" t="str">
        <f t="shared" si="3"/>
        <v>BAHIA DE CADIZ</v>
      </c>
      <c r="B43" s="41">
        <f t="shared" si="4"/>
        <v>698039</v>
      </c>
      <c r="C43" s="41">
        <f t="shared" si="5"/>
        <v>851141</v>
      </c>
      <c r="D43" s="41">
        <f t="shared" si="6"/>
        <v>8</v>
      </c>
      <c r="E43" s="42" t="str">
        <f t="shared" si="2"/>
        <v>LAS PALMAS</v>
      </c>
      <c r="F43" s="42">
        <f t="shared" si="7"/>
        <v>1668810</v>
      </c>
      <c r="G43" s="42">
        <f t="shared" si="8"/>
        <v>1581393</v>
      </c>
    </row>
    <row r="44" spans="1:9" x14ac:dyDescent="0.25">
      <c r="A44" s="42" t="str">
        <f t="shared" si="3"/>
        <v>BALEARES</v>
      </c>
      <c r="B44" s="41">
        <f t="shared" si="4"/>
        <v>5431961</v>
      </c>
      <c r="C44" s="41">
        <f t="shared" si="5"/>
        <v>5476403</v>
      </c>
      <c r="D44" s="41">
        <f t="shared" si="6"/>
        <v>2</v>
      </c>
      <c r="E44" s="42" t="str">
        <f t="shared" si="2"/>
        <v>SANTANDER</v>
      </c>
      <c r="F44" s="42">
        <f t="shared" si="7"/>
        <v>878120</v>
      </c>
      <c r="G44" s="42">
        <f t="shared" si="8"/>
        <v>827434</v>
      </c>
    </row>
    <row r="45" spans="1:9" x14ac:dyDescent="0.25">
      <c r="A45" s="42" t="str">
        <f t="shared" si="3"/>
        <v>BARCELONA</v>
      </c>
      <c r="B45" s="41">
        <f t="shared" si="4"/>
        <v>5927461</v>
      </c>
      <c r="C45" s="41">
        <f t="shared" si="5"/>
        <v>5845672</v>
      </c>
      <c r="D45" s="41">
        <f t="shared" si="6"/>
        <v>1</v>
      </c>
      <c r="E45" s="42" t="str">
        <f t="shared" si="2"/>
        <v>BAHIA DE CADIZ</v>
      </c>
      <c r="F45" s="42">
        <f t="shared" si="7"/>
        <v>698039</v>
      </c>
      <c r="G45" s="42">
        <f t="shared" si="8"/>
        <v>851141</v>
      </c>
    </row>
    <row r="46" spans="1:9" x14ac:dyDescent="0.25">
      <c r="A46" s="42" t="str">
        <f t="shared" si="3"/>
        <v>BILBAO</v>
      </c>
      <c r="B46" s="41">
        <f t="shared" si="4"/>
        <v>576267</v>
      </c>
      <c r="C46" s="41">
        <f t="shared" si="5"/>
        <v>833156</v>
      </c>
      <c r="D46" s="41">
        <f t="shared" si="6"/>
        <v>10</v>
      </c>
      <c r="E46" s="42" t="str">
        <f t="shared" si="2"/>
        <v>VIGO</v>
      </c>
      <c r="F46" s="42">
        <f t="shared" si="7"/>
        <v>656536</v>
      </c>
      <c r="G46" s="42">
        <f t="shared" si="8"/>
        <v>635343</v>
      </c>
    </row>
    <row r="47" spans="1:9" x14ac:dyDescent="0.25">
      <c r="A47" s="42" t="str">
        <f t="shared" si="3"/>
        <v>CARTAGENA</v>
      </c>
      <c r="B47" s="41">
        <f t="shared" si="4"/>
        <v>1944</v>
      </c>
      <c r="C47" s="41">
        <f t="shared" si="5"/>
        <v>10486</v>
      </c>
      <c r="D47" s="41">
        <f t="shared" si="6"/>
        <v>24</v>
      </c>
      <c r="E47" s="42" t="str">
        <f t="shared" si="2"/>
        <v>BILBAO</v>
      </c>
      <c r="F47" s="42">
        <f t="shared" si="7"/>
        <v>576267</v>
      </c>
      <c r="G47" s="42">
        <f t="shared" si="8"/>
        <v>833156</v>
      </c>
    </row>
    <row r="48" spans="1:9" x14ac:dyDescent="0.25">
      <c r="A48" s="42" t="str">
        <f t="shared" si="3"/>
        <v>CASTELLON</v>
      </c>
      <c r="B48" s="41">
        <f t="shared" si="4"/>
        <v>238412</v>
      </c>
      <c r="C48" s="41">
        <f t="shared" si="5"/>
        <v>100982</v>
      </c>
      <c r="D48" s="41">
        <f t="shared" si="6"/>
        <v>17</v>
      </c>
      <c r="E48" s="42" t="str">
        <f t="shared" si="2"/>
        <v>CEUTA</v>
      </c>
      <c r="F48" s="42">
        <f t="shared" si="7"/>
        <v>567919</v>
      </c>
      <c r="G48" s="42">
        <f t="shared" si="8"/>
        <v>596652</v>
      </c>
    </row>
    <row r="49" spans="1:7" x14ac:dyDescent="0.25">
      <c r="A49" s="42" t="str">
        <f t="shared" si="3"/>
        <v>CEUTA</v>
      </c>
      <c r="B49" s="41">
        <f t="shared" si="4"/>
        <v>567919</v>
      </c>
      <c r="C49" s="41">
        <f t="shared" si="5"/>
        <v>596652</v>
      </c>
      <c r="D49" s="41">
        <f t="shared" si="6"/>
        <v>11</v>
      </c>
      <c r="E49" s="42" t="str">
        <f t="shared" si="2"/>
        <v>MELILLA</v>
      </c>
      <c r="F49" s="42">
        <f t="shared" si="7"/>
        <v>391709</v>
      </c>
      <c r="G49" s="42">
        <f t="shared" si="8"/>
        <v>382322</v>
      </c>
    </row>
    <row r="50" spans="1:7" x14ac:dyDescent="0.25">
      <c r="A50" s="42" t="str">
        <f t="shared" si="3"/>
        <v>FERROL-SAN CIBRAO</v>
      </c>
      <c r="B50" s="41">
        <f t="shared" si="4"/>
        <v>63576</v>
      </c>
      <c r="C50" s="41">
        <f t="shared" si="5"/>
        <v>77876</v>
      </c>
      <c r="D50" s="41">
        <f t="shared" si="6"/>
        <v>20</v>
      </c>
      <c r="E50" s="42" t="str">
        <f t="shared" si="2"/>
        <v>GIJON</v>
      </c>
      <c r="F50" s="42">
        <f t="shared" si="7"/>
        <v>389160</v>
      </c>
      <c r="G50" s="42">
        <f t="shared" si="8"/>
        <v>1475</v>
      </c>
    </row>
    <row r="51" spans="1:7" x14ac:dyDescent="0.25">
      <c r="A51" s="42" t="str">
        <f t="shared" si="3"/>
        <v>GIJON</v>
      </c>
      <c r="B51" s="41">
        <f t="shared" si="4"/>
        <v>389160</v>
      </c>
      <c r="C51" s="41">
        <f t="shared" si="5"/>
        <v>1475</v>
      </c>
      <c r="D51" s="41">
        <f t="shared" si="6"/>
        <v>13</v>
      </c>
      <c r="E51" s="42" t="str">
        <f t="shared" si="2"/>
        <v>PASAIA</v>
      </c>
      <c r="F51" s="42">
        <f t="shared" si="7"/>
        <v>363364</v>
      </c>
      <c r="G51" s="42">
        <f t="shared" si="8"/>
        <v>297227</v>
      </c>
    </row>
    <row r="52" spans="1:7" x14ac:dyDescent="0.25">
      <c r="A52" s="42" t="str">
        <f t="shared" si="3"/>
        <v>HUELVA</v>
      </c>
      <c r="B52" s="41">
        <f t="shared" si="4"/>
        <v>16087</v>
      </c>
      <c r="C52" s="41">
        <f t="shared" si="5"/>
        <v>0</v>
      </c>
      <c r="D52" s="41">
        <f t="shared" si="6"/>
        <v>21</v>
      </c>
      <c r="E52" s="42" t="str">
        <f t="shared" si="2"/>
        <v>MALAGA</v>
      </c>
      <c r="F52" s="42">
        <f t="shared" si="7"/>
        <v>314280</v>
      </c>
      <c r="G52" s="42">
        <f t="shared" si="8"/>
        <v>325111</v>
      </c>
    </row>
    <row r="53" spans="1:7" x14ac:dyDescent="0.25">
      <c r="A53" s="42" t="str">
        <f t="shared" si="3"/>
        <v>LAS PALMAS</v>
      </c>
      <c r="B53" s="41">
        <f t="shared" si="4"/>
        <v>1668810</v>
      </c>
      <c r="C53" s="41">
        <f t="shared" si="5"/>
        <v>1581393</v>
      </c>
      <c r="D53" s="41">
        <f t="shared" si="6"/>
        <v>6</v>
      </c>
      <c r="E53" s="42" t="str">
        <f t="shared" si="2"/>
        <v>ALMERIA</v>
      </c>
      <c r="F53" s="42">
        <f t="shared" si="7"/>
        <v>285995</v>
      </c>
      <c r="G53" s="42">
        <f t="shared" si="8"/>
        <v>301006</v>
      </c>
    </row>
    <row r="54" spans="1:7" x14ac:dyDescent="0.25">
      <c r="A54" s="42" t="str">
        <f t="shared" si="3"/>
        <v>MALAGA</v>
      </c>
      <c r="B54" s="41">
        <f t="shared" si="4"/>
        <v>314280</v>
      </c>
      <c r="C54" s="41">
        <f t="shared" si="5"/>
        <v>325111</v>
      </c>
      <c r="D54" s="41">
        <f t="shared" si="6"/>
        <v>15</v>
      </c>
      <c r="E54" s="42" t="str">
        <f t="shared" si="2"/>
        <v>CASTELLON</v>
      </c>
      <c r="F54" s="42">
        <f t="shared" si="7"/>
        <v>238412</v>
      </c>
      <c r="G54" s="42">
        <f t="shared" si="8"/>
        <v>100982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5153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159997</v>
      </c>
      <c r="G55" s="42">
        <f t="shared" si="8"/>
        <v>137397</v>
      </c>
    </row>
    <row r="56" spans="1:7" x14ac:dyDescent="0.25">
      <c r="A56" s="42" t="str">
        <f t="shared" si="3"/>
        <v>MELILLA</v>
      </c>
      <c r="B56" s="41">
        <f t="shared" si="4"/>
        <v>391709</v>
      </c>
      <c r="C56" s="41">
        <f t="shared" si="5"/>
        <v>382322</v>
      </c>
      <c r="D56" s="41">
        <f t="shared" si="6"/>
        <v>12</v>
      </c>
      <c r="E56" s="42" t="str">
        <f t="shared" si="2"/>
        <v>TARRAGONA</v>
      </c>
      <c r="F56" s="42">
        <f t="shared" si="9"/>
        <v>85883</v>
      </c>
      <c r="G56" s="42">
        <f t="shared" si="8"/>
        <v>130752</v>
      </c>
    </row>
    <row r="57" spans="1:7" x14ac:dyDescent="0.25">
      <c r="A57" s="42" t="str">
        <f t="shared" si="3"/>
        <v>MOTRIL</v>
      </c>
      <c r="B57" s="41">
        <f t="shared" si="4"/>
        <v>4157</v>
      </c>
      <c r="C57" s="41">
        <f t="shared" si="5"/>
        <v>6924</v>
      </c>
      <c r="D57" s="41">
        <f t="shared" si="6"/>
        <v>23</v>
      </c>
      <c r="E57" s="42" t="str">
        <f t="shared" si="2"/>
        <v>FERROL-SAN CIBRAO</v>
      </c>
      <c r="F57" s="42">
        <f t="shared" si="9"/>
        <v>63576</v>
      </c>
      <c r="G57" s="42">
        <f t="shared" si="8"/>
        <v>77876</v>
      </c>
    </row>
    <row r="58" spans="1:7" x14ac:dyDescent="0.25">
      <c r="A58" s="42" t="str">
        <f t="shared" si="3"/>
        <v>PASAIA</v>
      </c>
      <c r="B58" s="41">
        <f t="shared" si="4"/>
        <v>363364</v>
      </c>
      <c r="C58" s="41">
        <f t="shared" si="5"/>
        <v>297227</v>
      </c>
      <c r="D58" s="41">
        <f t="shared" si="6"/>
        <v>14</v>
      </c>
      <c r="E58" s="42" t="str">
        <f t="shared" si="2"/>
        <v>HUELVA</v>
      </c>
      <c r="F58" s="42">
        <f t="shared" si="9"/>
        <v>16087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1756096</v>
      </c>
      <c r="C59" s="41">
        <f t="shared" si="5"/>
        <v>2239272</v>
      </c>
      <c r="D59" s="41">
        <f t="shared" si="6"/>
        <v>5</v>
      </c>
      <c r="E59" s="42" t="str">
        <f t="shared" si="2"/>
        <v>ALICANTE</v>
      </c>
      <c r="F59" s="42">
        <f t="shared" si="9"/>
        <v>9703</v>
      </c>
      <c r="G59" s="42">
        <f t="shared" si="8"/>
        <v>107900</v>
      </c>
    </row>
    <row r="60" spans="1:7" x14ac:dyDescent="0.25">
      <c r="A60" s="42" t="str">
        <f t="shared" si="3"/>
        <v>SANTANDER</v>
      </c>
      <c r="B60" s="41">
        <f t="shared" si="4"/>
        <v>878120</v>
      </c>
      <c r="C60" s="41">
        <f t="shared" si="5"/>
        <v>827434</v>
      </c>
      <c r="D60" s="41">
        <f t="shared" si="6"/>
        <v>7</v>
      </c>
      <c r="E60" s="42" t="str">
        <f t="shared" si="2"/>
        <v>MOTRIL</v>
      </c>
      <c r="F60" s="42">
        <f t="shared" si="9"/>
        <v>4157</v>
      </c>
      <c r="G60" s="42">
        <f t="shared" si="8"/>
        <v>6924</v>
      </c>
    </row>
    <row r="61" spans="1:7" x14ac:dyDescent="0.25">
      <c r="A61" s="42" t="str">
        <f t="shared" si="3"/>
        <v>SEVILLA</v>
      </c>
      <c r="B61" s="41">
        <f t="shared" si="4"/>
        <v>159997</v>
      </c>
      <c r="C61" s="41">
        <f t="shared" si="5"/>
        <v>137397</v>
      </c>
      <c r="D61" s="41">
        <f t="shared" si="6"/>
        <v>18</v>
      </c>
      <c r="E61" s="42" t="str">
        <f t="shared" si="2"/>
        <v>CARTAGENA</v>
      </c>
      <c r="F61" s="42">
        <f t="shared" si="9"/>
        <v>1944</v>
      </c>
      <c r="G61" s="42">
        <f t="shared" si="8"/>
        <v>10486</v>
      </c>
    </row>
    <row r="62" spans="1:7" x14ac:dyDescent="0.25">
      <c r="A62" s="42" t="str">
        <f t="shared" si="3"/>
        <v>TARRAGONA</v>
      </c>
      <c r="B62" s="41">
        <f t="shared" si="4"/>
        <v>85883</v>
      </c>
      <c r="C62" s="41">
        <f t="shared" si="5"/>
        <v>130752</v>
      </c>
      <c r="D62" s="41">
        <f t="shared" si="6"/>
        <v>19</v>
      </c>
      <c r="E62" s="42" t="str">
        <f t="shared" si="2"/>
        <v>VILAGARCIA</v>
      </c>
      <c r="F62" s="42">
        <f t="shared" si="9"/>
        <v>1200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3747126</v>
      </c>
      <c r="C63" s="41">
        <f t="shared" si="5"/>
        <v>3345112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656536</v>
      </c>
      <c r="C64" s="41">
        <f t="shared" si="5"/>
        <v>635343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1200</v>
      </c>
      <c r="C65" s="41">
        <f t="shared" si="5"/>
        <v>0</v>
      </c>
      <c r="D65" s="41">
        <f t="shared" si="6"/>
        <v>25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5">
        <v>796</v>
      </c>
      <c r="C7" s="35">
        <v>598</v>
      </c>
      <c r="D7" s="35">
        <v>4051</v>
      </c>
      <c r="E7" s="35">
        <v>3534</v>
      </c>
      <c r="F7" s="10">
        <f>((E7*100)/D7)-100</f>
        <v>-12.762280918291779</v>
      </c>
      <c r="G7" s="1"/>
      <c r="H7" s="1"/>
      <c r="I7" s="1"/>
    </row>
    <row r="8" spans="1:12" x14ac:dyDescent="0.25">
      <c r="A8" s="11" t="s">
        <v>45</v>
      </c>
      <c r="B8" s="36">
        <v>11550</v>
      </c>
      <c r="C8" s="36">
        <v>11108</v>
      </c>
      <c r="D8" s="36">
        <v>99366</v>
      </c>
      <c r="E8" s="36">
        <v>101396</v>
      </c>
      <c r="F8" s="13">
        <f t="shared" ref="F8:F35" si="0">((E8*100)/D8)-100</f>
        <v>2.0429523176941871</v>
      </c>
      <c r="G8" s="1"/>
      <c r="H8" s="1"/>
      <c r="I8" s="1"/>
    </row>
    <row r="9" spans="1:12" x14ac:dyDescent="0.25">
      <c r="A9" s="8" t="s">
        <v>46</v>
      </c>
      <c r="B9" s="35">
        <v>145</v>
      </c>
      <c r="C9" s="35">
        <v>425</v>
      </c>
      <c r="D9" s="35">
        <v>1547</v>
      </c>
      <c r="E9" s="35">
        <v>2369</v>
      </c>
      <c r="F9" s="10">
        <f t="shared" si="0"/>
        <v>53.135100193923734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4</v>
      </c>
      <c r="D10" s="36">
        <v>0</v>
      </c>
      <c r="E10" s="36">
        <v>8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210305</v>
      </c>
      <c r="C11" s="35">
        <v>301434</v>
      </c>
      <c r="D11" s="35">
        <v>1949980.01</v>
      </c>
      <c r="E11" s="35">
        <v>2174764</v>
      </c>
      <c r="F11" s="10">
        <f t="shared" si="0"/>
        <v>11.527502274241257</v>
      </c>
      <c r="G11" s="1"/>
      <c r="H11" s="1"/>
      <c r="I11" s="1"/>
    </row>
    <row r="12" spans="1:12" x14ac:dyDescent="0.25">
      <c r="A12" s="11" t="s">
        <v>49</v>
      </c>
      <c r="B12" s="36">
        <v>7288</v>
      </c>
      <c r="C12" s="36">
        <v>7218.5</v>
      </c>
      <c r="D12" s="36">
        <v>75521.5</v>
      </c>
      <c r="E12" s="36">
        <v>55924</v>
      </c>
      <c r="F12" s="13">
        <f t="shared" si="0"/>
        <v>-25.949564031434761</v>
      </c>
      <c r="G12" s="1"/>
      <c r="H12" s="1"/>
      <c r="I12" s="1"/>
    </row>
    <row r="13" spans="1:12" x14ac:dyDescent="0.25">
      <c r="A13" s="8" t="s">
        <v>50</v>
      </c>
      <c r="B13" s="35">
        <v>7010</v>
      </c>
      <c r="C13" s="35">
        <v>6105</v>
      </c>
      <c r="D13" s="35">
        <v>56293</v>
      </c>
      <c r="E13" s="35">
        <v>48910</v>
      </c>
      <c r="F13" s="10">
        <f t="shared" si="0"/>
        <v>-13.115307409446999</v>
      </c>
      <c r="G13" s="1"/>
      <c r="H13" s="1"/>
      <c r="I13" s="1"/>
    </row>
    <row r="14" spans="1:12" x14ac:dyDescent="0.25">
      <c r="A14" s="11" t="s">
        <v>51</v>
      </c>
      <c r="B14" s="36">
        <v>169523</v>
      </c>
      <c r="C14" s="36">
        <v>171988.5</v>
      </c>
      <c r="D14" s="36">
        <v>1246968.5</v>
      </c>
      <c r="E14" s="36">
        <v>1402810</v>
      </c>
      <c r="F14" s="13">
        <f t="shared" si="0"/>
        <v>12.497629250458218</v>
      </c>
      <c r="G14" s="1"/>
      <c r="H14" s="1"/>
      <c r="I14" s="1"/>
    </row>
    <row r="15" spans="1:12" x14ac:dyDescent="0.25">
      <c r="A15" s="8" t="s">
        <v>52</v>
      </c>
      <c r="B15" s="35">
        <v>46849.25</v>
      </c>
      <c r="C15" s="35">
        <v>53836.75</v>
      </c>
      <c r="D15" s="35">
        <v>339092.5</v>
      </c>
      <c r="E15" s="35">
        <v>375199</v>
      </c>
      <c r="F15" s="10">
        <f t="shared" si="0"/>
        <v>10.64797953360808</v>
      </c>
      <c r="G15" s="1"/>
      <c r="H15" s="1"/>
      <c r="I15" s="1"/>
    </row>
    <row r="16" spans="1:12" x14ac:dyDescent="0.25">
      <c r="A16" s="11" t="s">
        <v>53</v>
      </c>
      <c r="B16" s="36">
        <v>5573</v>
      </c>
      <c r="C16" s="36">
        <v>7352</v>
      </c>
      <c r="D16" s="36">
        <v>43463</v>
      </c>
      <c r="E16" s="36">
        <v>47998</v>
      </c>
      <c r="F16" s="13">
        <f t="shared" si="0"/>
        <v>10.434162390999248</v>
      </c>
      <c r="G16" s="1"/>
      <c r="H16" s="1"/>
      <c r="I16" s="1"/>
    </row>
    <row r="17" spans="1:9" x14ac:dyDescent="0.25">
      <c r="A17" s="8" t="s">
        <v>54</v>
      </c>
      <c r="B17" s="35">
        <v>12157</v>
      </c>
      <c r="C17" s="35">
        <v>11307</v>
      </c>
      <c r="D17" s="35">
        <v>66707</v>
      </c>
      <c r="E17" s="35">
        <v>86392</v>
      </c>
      <c r="F17" s="10">
        <f t="shared" si="0"/>
        <v>29.509646663768422</v>
      </c>
      <c r="G17" s="1"/>
      <c r="H17" s="1"/>
      <c r="I17" s="1"/>
    </row>
    <row r="18" spans="1:9" x14ac:dyDescent="0.25">
      <c r="A18" s="11" t="s">
        <v>55</v>
      </c>
      <c r="B18" s="36">
        <v>795</v>
      </c>
      <c r="C18" s="36">
        <v>1060</v>
      </c>
      <c r="D18" s="36">
        <v>6239</v>
      </c>
      <c r="E18" s="36">
        <v>6969</v>
      </c>
      <c r="F18" s="13">
        <f t="shared" si="0"/>
        <v>11.70059304375701</v>
      </c>
      <c r="G18" s="1"/>
      <c r="H18" s="1"/>
      <c r="I18" s="1"/>
    </row>
    <row r="19" spans="1:9" x14ac:dyDescent="0.25">
      <c r="A19" s="8" t="s">
        <v>56</v>
      </c>
      <c r="B19" s="35">
        <v>13</v>
      </c>
      <c r="C19" s="35">
        <v>38</v>
      </c>
      <c r="D19" s="35">
        <v>279</v>
      </c>
      <c r="E19" s="35">
        <v>352</v>
      </c>
      <c r="F19" s="10">
        <f t="shared" si="0"/>
        <v>26.164874551971323</v>
      </c>
      <c r="G19" s="1"/>
      <c r="H19" s="1"/>
      <c r="I19" s="1"/>
    </row>
    <row r="20" spans="1:9" x14ac:dyDescent="0.25">
      <c r="A20" s="11" t="s">
        <v>57</v>
      </c>
      <c r="B20" s="36">
        <v>2632</v>
      </c>
      <c r="C20" s="36">
        <v>3430</v>
      </c>
      <c r="D20" s="36">
        <v>22136</v>
      </c>
      <c r="E20" s="36">
        <v>23305</v>
      </c>
      <c r="F20" s="13">
        <f t="shared" si="0"/>
        <v>5.2809902421394952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528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112193</v>
      </c>
      <c r="C22" s="36">
        <v>138624</v>
      </c>
      <c r="D22" s="36">
        <v>730790</v>
      </c>
      <c r="E22" s="36">
        <v>821480</v>
      </c>
      <c r="F22" s="13">
        <f t="shared" si="0"/>
        <v>12.409857825093397</v>
      </c>
      <c r="G22" s="1"/>
      <c r="H22" s="1"/>
      <c r="I22" s="1"/>
    </row>
    <row r="23" spans="1:9" x14ac:dyDescent="0.25">
      <c r="A23" s="8" t="s">
        <v>60</v>
      </c>
      <c r="B23" s="35">
        <v>38830</v>
      </c>
      <c r="C23" s="35">
        <v>33732</v>
      </c>
      <c r="D23" s="35">
        <v>218850</v>
      </c>
      <c r="E23" s="35">
        <v>226457</v>
      </c>
      <c r="F23" s="10">
        <f t="shared" si="0"/>
        <v>3.4758967329220951</v>
      </c>
      <c r="G23" s="1"/>
      <c r="H23" s="1"/>
      <c r="I23" s="1"/>
    </row>
    <row r="24" spans="1:9" x14ac:dyDescent="0.25">
      <c r="A24" s="11" t="s">
        <v>61</v>
      </c>
      <c r="B24" s="36">
        <v>3970</v>
      </c>
      <c r="C24" s="36">
        <v>2364</v>
      </c>
      <c r="D24" s="36">
        <v>32679</v>
      </c>
      <c r="E24" s="36">
        <v>31215</v>
      </c>
      <c r="F24" s="13">
        <f t="shared" si="0"/>
        <v>-4.4799412466721691</v>
      </c>
      <c r="G24" s="1"/>
      <c r="H24" s="1"/>
      <c r="I24" s="1"/>
    </row>
    <row r="25" spans="1:9" x14ac:dyDescent="0.25">
      <c r="A25" s="8" t="s">
        <v>62</v>
      </c>
      <c r="B25" s="35">
        <v>2078</v>
      </c>
      <c r="C25" s="35">
        <v>2498</v>
      </c>
      <c r="D25" s="35">
        <v>15886</v>
      </c>
      <c r="E25" s="35">
        <v>16661</v>
      </c>
      <c r="F25" s="10">
        <f t="shared" si="0"/>
        <v>4.8785093793277099</v>
      </c>
      <c r="G25" s="1"/>
      <c r="H25" s="1"/>
      <c r="I25" s="1"/>
    </row>
    <row r="26" spans="1:9" x14ac:dyDescent="0.25">
      <c r="A26" s="11" t="s">
        <v>63</v>
      </c>
      <c r="B26" s="36">
        <v>254</v>
      </c>
      <c r="C26" s="36">
        <v>275</v>
      </c>
      <c r="D26" s="36">
        <v>1730</v>
      </c>
      <c r="E26" s="36">
        <v>2567</v>
      </c>
      <c r="F26" s="13">
        <f t="shared" si="0"/>
        <v>48.381502890173408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29579</v>
      </c>
      <c r="C28" s="36">
        <v>25672</v>
      </c>
      <c r="D28" s="36">
        <v>236084</v>
      </c>
      <c r="E28" s="36">
        <v>219863</v>
      </c>
      <c r="F28" s="13">
        <f t="shared" si="0"/>
        <v>-6.8708595245760051</v>
      </c>
      <c r="G28" s="1"/>
      <c r="H28" s="1"/>
      <c r="I28" s="1"/>
    </row>
    <row r="29" spans="1:9" x14ac:dyDescent="0.25">
      <c r="A29" s="8" t="s">
        <v>66</v>
      </c>
      <c r="B29" s="35">
        <v>138</v>
      </c>
      <c r="C29" s="35">
        <v>133</v>
      </c>
      <c r="D29" s="35">
        <v>909</v>
      </c>
      <c r="E29" s="35">
        <v>1327</v>
      </c>
      <c r="F29" s="10">
        <f t="shared" si="0"/>
        <v>45.984598459845984</v>
      </c>
      <c r="G29" s="1"/>
      <c r="H29" s="1"/>
      <c r="I29" s="1"/>
    </row>
    <row r="30" spans="1:9" x14ac:dyDescent="0.25">
      <c r="A30" s="11" t="s">
        <v>67</v>
      </c>
      <c r="B30" s="36">
        <v>12158</v>
      </c>
      <c r="C30" s="36">
        <v>12988</v>
      </c>
      <c r="D30" s="36">
        <v>97385</v>
      </c>
      <c r="E30" s="36">
        <v>108480</v>
      </c>
      <c r="F30" s="13">
        <f t="shared" si="0"/>
        <v>11.392924988447916</v>
      </c>
      <c r="G30" s="1"/>
      <c r="H30" s="1"/>
      <c r="I30" s="1"/>
    </row>
    <row r="31" spans="1:9" x14ac:dyDescent="0.25">
      <c r="A31" s="8" t="s">
        <v>68</v>
      </c>
      <c r="B31" s="35">
        <v>19400</v>
      </c>
      <c r="C31" s="35">
        <v>19711</v>
      </c>
      <c r="D31" s="35">
        <v>169078</v>
      </c>
      <c r="E31" s="35">
        <v>153441</v>
      </c>
      <c r="F31" s="10">
        <f t="shared" si="0"/>
        <v>-9.2483942322478327</v>
      </c>
      <c r="G31" s="1"/>
      <c r="H31" s="1"/>
      <c r="I31" s="1"/>
    </row>
    <row r="32" spans="1:9" x14ac:dyDescent="0.25">
      <c r="A32" s="11" t="s">
        <v>69</v>
      </c>
      <c r="B32" s="36">
        <v>393805</v>
      </c>
      <c r="C32" s="36">
        <v>405769</v>
      </c>
      <c r="D32" s="36">
        <v>2751968</v>
      </c>
      <c r="E32" s="36">
        <v>2902541</v>
      </c>
      <c r="F32" s="13">
        <f t="shared" si="0"/>
        <v>5.4714662379795129</v>
      </c>
      <c r="G32" s="1"/>
      <c r="H32" s="1"/>
      <c r="I32" s="1"/>
    </row>
    <row r="33" spans="1:9" x14ac:dyDescent="0.25">
      <c r="A33" s="8" t="s">
        <v>70</v>
      </c>
      <c r="B33" s="35">
        <v>15220.5</v>
      </c>
      <c r="C33" s="35">
        <v>15721</v>
      </c>
      <c r="D33" s="35">
        <v>140891.5</v>
      </c>
      <c r="E33" s="35">
        <v>146247.5</v>
      </c>
      <c r="F33" s="10">
        <f t="shared" si="0"/>
        <v>3.8015068332724127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1828</v>
      </c>
      <c r="D34" s="36">
        <v>589</v>
      </c>
      <c r="E34" s="36">
        <v>2319</v>
      </c>
      <c r="F34" s="13">
        <f t="shared" si="0"/>
        <v>293.7181663837012</v>
      </c>
      <c r="G34" s="1"/>
      <c r="H34" s="1"/>
      <c r="I34" s="1"/>
    </row>
    <row r="35" spans="1:9" x14ac:dyDescent="0.25">
      <c r="A35" s="14" t="s">
        <v>72</v>
      </c>
      <c r="B35" s="15">
        <f>SUM(B7:B34)</f>
        <v>1102261.75</v>
      </c>
      <c r="C35" s="15">
        <f t="shared" ref="C35:E35" si="1">SUM(C7:C34)</f>
        <v>1235219.75</v>
      </c>
      <c r="D35" s="15">
        <f t="shared" si="1"/>
        <v>8308483.0099999998</v>
      </c>
      <c r="E35" s="15">
        <f t="shared" si="1"/>
        <v>8963056.5</v>
      </c>
      <c r="F35" s="16">
        <f t="shared" si="0"/>
        <v>7.8783755014262198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3534</v>
      </c>
      <c r="C38" s="41">
        <f>D7</f>
        <v>4051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2902541</v>
      </c>
      <c r="G38" s="42">
        <f>LOOKUP(E38,$A$38:$A$65,$C$38:$C$65)</f>
        <v>2751968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101396</v>
      </c>
      <c r="C39" s="41">
        <f t="shared" ref="C39:C65" si="5">D8</f>
        <v>99366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2174764</v>
      </c>
      <c r="G39" s="42">
        <f t="shared" ref="G39:G65" si="8">LOOKUP(E39,$A$38:$A$65,$C$38:$C$65)</f>
        <v>1949980.01</v>
      </c>
    </row>
    <row r="40" spans="1:9" x14ac:dyDescent="0.25">
      <c r="A40" s="42" t="str">
        <f t="shared" si="3"/>
        <v>ALMERIA</v>
      </c>
      <c r="B40" s="41">
        <f t="shared" si="4"/>
        <v>2369</v>
      </c>
      <c r="C40" s="41">
        <f t="shared" si="5"/>
        <v>1547</v>
      </c>
      <c r="D40" s="41">
        <f t="shared" si="6"/>
        <v>22</v>
      </c>
      <c r="E40" s="42" t="str">
        <f t="shared" si="2"/>
        <v>BARCELONA</v>
      </c>
      <c r="F40" s="42">
        <f t="shared" si="7"/>
        <v>1402810</v>
      </c>
      <c r="G40" s="42">
        <f t="shared" si="8"/>
        <v>1246968.5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821480</v>
      </c>
      <c r="G41" s="42">
        <f t="shared" si="8"/>
        <v>730790</v>
      </c>
    </row>
    <row r="42" spans="1:9" x14ac:dyDescent="0.25">
      <c r="A42" s="42" t="str">
        <f t="shared" si="3"/>
        <v>BAHIA DE ALGECIRAS</v>
      </c>
      <c r="B42" s="41">
        <f t="shared" si="4"/>
        <v>2174764</v>
      </c>
      <c r="C42" s="41">
        <f t="shared" si="5"/>
        <v>1949980.01</v>
      </c>
      <c r="D42" s="41">
        <f t="shared" si="6"/>
        <v>2</v>
      </c>
      <c r="E42" s="42" t="str">
        <f t="shared" si="2"/>
        <v>BILBAO</v>
      </c>
      <c r="F42" s="42">
        <f t="shared" si="7"/>
        <v>375199</v>
      </c>
      <c r="G42" s="42">
        <f t="shared" si="8"/>
        <v>339092.5</v>
      </c>
    </row>
    <row r="43" spans="1:9" x14ac:dyDescent="0.25">
      <c r="A43" s="42" t="str">
        <f t="shared" si="3"/>
        <v>BAHIA DE CADIZ</v>
      </c>
      <c r="B43" s="41">
        <f t="shared" si="4"/>
        <v>55924</v>
      </c>
      <c r="C43" s="41">
        <f t="shared" si="5"/>
        <v>75521.5</v>
      </c>
      <c r="D43" s="41">
        <f t="shared" si="6"/>
        <v>13</v>
      </c>
      <c r="E43" s="42" t="str">
        <f t="shared" si="2"/>
        <v>MALAGA</v>
      </c>
      <c r="F43" s="42">
        <f t="shared" si="7"/>
        <v>226457</v>
      </c>
      <c r="G43" s="42">
        <f t="shared" si="8"/>
        <v>218850</v>
      </c>
    </row>
    <row r="44" spans="1:9" x14ac:dyDescent="0.25">
      <c r="A44" s="42" t="str">
        <f t="shared" si="3"/>
        <v>BALEARES</v>
      </c>
      <c r="B44" s="41">
        <f t="shared" si="4"/>
        <v>48910</v>
      </c>
      <c r="C44" s="41">
        <f t="shared" si="5"/>
        <v>56293</v>
      </c>
      <c r="D44" s="41">
        <f t="shared" si="6"/>
        <v>14</v>
      </c>
      <c r="E44" s="42" t="str">
        <f t="shared" si="2"/>
        <v>SANTA CRUZ DE TENERIFE</v>
      </c>
      <c r="F44" s="42">
        <f t="shared" si="7"/>
        <v>219863</v>
      </c>
      <c r="G44" s="42">
        <f t="shared" si="8"/>
        <v>236084</v>
      </c>
    </row>
    <row r="45" spans="1:9" x14ac:dyDescent="0.25">
      <c r="A45" s="42" t="str">
        <f t="shared" si="3"/>
        <v>BARCELONA</v>
      </c>
      <c r="B45" s="41">
        <f t="shared" si="4"/>
        <v>1402810</v>
      </c>
      <c r="C45" s="41">
        <f t="shared" si="5"/>
        <v>1246968.5</v>
      </c>
      <c r="D45" s="41">
        <f t="shared" si="6"/>
        <v>3</v>
      </c>
      <c r="E45" s="42" t="str">
        <f t="shared" si="2"/>
        <v>TARRAGONA</v>
      </c>
      <c r="F45" s="42">
        <f t="shared" si="7"/>
        <v>153441</v>
      </c>
      <c r="G45" s="42">
        <f t="shared" si="8"/>
        <v>169078</v>
      </c>
    </row>
    <row r="46" spans="1:9" x14ac:dyDescent="0.25">
      <c r="A46" s="42" t="str">
        <f t="shared" si="3"/>
        <v>BILBAO</v>
      </c>
      <c r="B46" s="41">
        <f t="shared" si="4"/>
        <v>375199</v>
      </c>
      <c r="C46" s="41">
        <f t="shared" si="5"/>
        <v>339092.5</v>
      </c>
      <c r="D46" s="41">
        <f t="shared" si="6"/>
        <v>5</v>
      </c>
      <c r="E46" s="42" t="str">
        <f t="shared" si="2"/>
        <v>VIGO</v>
      </c>
      <c r="F46" s="42">
        <f t="shared" si="7"/>
        <v>146247.5</v>
      </c>
      <c r="G46" s="42">
        <f t="shared" si="8"/>
        <v>140891.5</v>
      </c>
    </row>
    <row r="47" spans="1:9" x14ac:dyDescent="0.25">
      <c r="A47" s="42" t="str">
        <f t="shared" si="3"/>
        <v>CARTAGENA</v>
      </c>
      <c r="B47" s="41">
        <f t="shared" si="4"/>
        <v>47998</v>
      </c>
      <c r="C47" s="41">
        <f t="shared" si="5"/>
        <v>43463</v>
      </c>
      <c r="D47" s="41">
        <f t="shared" si="6"/>
        <v>15</v>
      </c>
      <c r="E47" s="42" t="str">
        <f t="shared" si="2"/>
        <v>SEVILLA</v>
      </c>
      <c r="F47" s="42">
        <f t="shared" si="7"/>
        <v>108480</v>
      </c>
      <c r="G47" s="42">
        <f t="shared" si="8"/>
        <v>97385</v>
      </c>
    </row>
    <row r="48" spans="1:9" x14ac:dyDescent="0.25">
      <c r="A48" s="42" t="str">
        <f t="shared" si="3"/>
        <v>CASTELLON</v>
      </c>
      <c r="B48" s="41">
        <f t="shared" si="4"/>
        <v>86392</v>
      </c>
      <c r="C48" s="41">
        <f t="shared" si="5"/>
        <v>66707</v>
      </c>
      <c r="D48" s="41">
        <f t="shared" si="6"/>
        <v>12</v>
      </c>
      <c r="E48" s="42" t="str">
        <f t="shared" si="2"/>
        <v>ALICANTE</v>
      </c>
      <c r="F48" s="42">
        <f t="shared" si="7"/>
        <v>101396</v>
      </c>
      <c r="G48" s="42">
        <f t="shared" si="8"/>
        <v>99366</v>
      </c>
    </row>
    <row r="49" spans="1:7" x14ac:dyDescent="0.25">
      <c r="A49" s="42" t="str">
        <f t="shared" si="3"/>
        <v>CEUTA</v>
      </c>
      <c r="B49" s="41">
        <f t="shared" si="4"/>
        <v>6969</v>
      </c>
      <c r="C49" s="41">
        <f t="shared" si="5"/>
        <v>6239</v>
      </c>
      <c r="D49" s="41">
        <f t="shared" si="6"/>
        <v>19</v>
      </c>
      <c r="E49" s="42" t="str">
        <f t="shared" si="2"/>
        <v>CASTELLON</v>
      </c>
      <c r="F49" s="42">
        <f t="shared" si="7"/>
        <v>86392</v>
      </c>
      <c r="G49" s="42">
        <f t="shared" si="8"/>
        <v>66707</v>
      </c>
    </row>
    <row r="50" spans="1:7" x14ac:dyDescent="0.25">
      <c r="A50" s="42" t="str">
        <f t="shared" si="3"/>
        <v>FERROL-SAN CIBRAO</v>
      </c>
      <c r="B50" s="41">
        <f t="shared" si="4"/>
        <v>352</v>
      </c>
      <c r="C50" s="41">
        <f t="shared" si="5"/>
        <v>279</v>
      </c>
      <c r="D50" s="41">
        <f t="shared" si="6"/>
        <v>26</v>
      </c>
      <c r="E50" s="42" t="str">
        <f t="shared" si="2"/>
        <v>BAHIA DE CADIZ</v>
      </c>
      <c r="F50" s="42">
        <f t="shared" si="7"/>
        <v>55924</v>
      </c>
      <c r="G50" s="42">
        <f t="shared" si="8"/>
        <v>75521.5</v>
      </c>
    </row>
    <row r="51" spans="1:7" x14ac:dyDescent="0.25">
      <c r="A51" s="42" t="str">
        <f t="shared" si="3"/>
        <v>GIJON</v>
      </c>
      <c r="B51" s="41">
        <f t="shared" si="4"/>
        <v>23305</v>
      </c>
      <c r="C51" s="41">
        <f t="shared" si="5"/>
        <v>22136</v>
      </c>
      <c r="D51" s="41">
        <f t="shared" si="6"/>
        <v>17</v>
      </c>
      <c r="E51" s="42" t="str">
        <f t="shared" si="2"/>
        <v>BALEARES</v>
      </c>
      <c r="F51" s="42">
        <f t="shared" si="7"/>
        <v>48910</v>
      </c>
      <c r="G51" s="42">
        <f t="shared" si="8"/>
        <v>56293</v>
      </c>
    </row>
    <row r="52" spans="1:7" x14ac:dyDescent="0.25">
      <c r="A52" s="42" t="str">
        <f t="shared" si="3"/>
        <v>HUELVA</v>
      </c>
      <c r="B52" s="41">
        <f t="shared" si="4"/>
        <v>528</v>
      </c>
      <c r="C52" s="41">
        <f t="shared" si="5"/>
        <v>0</v>
      </c>
      <c r="D52" s="41">
        <f t="shared" si="6"/>
        <v>25</v>
      </c>
      <c r="E52" s="42" t="str">
        <f t="shared" si="2"/>
        <v>CARTAGENA</v>
      </c>
      <c r="F52" s="42">
        <f t="shared" si="7"/>
        <v>47998</v>
      </c>
      <c r="G52" s="42">
        <f t="shared" si="8"/>
        <v>43463</v>
      </c>
    </row>
    <row r="53" spans="1:7" x14ac:dyDescent="0.25">
      <c r="A53" s="42" t="str">
        <f t="shared" si="3"/>
        <v>LAS PALMAS</v>
      </c>
      <c r="B53" s="41">
        <f t="shared" si="4"/>
        <v>821480</v>
      </c>
      <c r="C53" s="41">
        <f t="shared" si="5"/>
        <v>730790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31215</v>
      </c>
      <c r="G53" s="42">
        <f t="shared" si="8"/>
        <v>32679</v>
      </c>
    </row>
    <row r="54" spans="1:7" x14ac:dyDescent="0.25">
      <c r="A54" s="42" t="str">
        <f t="shared" si="3"/>
        <v>MALAGA</v>
      </c>
      <c r="B54" s="41">
        <f t="shared" si="4"/>
        <v>226457</v>
      </c>
      <c r="C54" s="41">
        <f t="shared" si="5"/>
        <v>218850</v>
      </c>
      <c r="D54" s="41">
        <f t="shared" si="6"/>
        <v>6</v>
      </c>
      <c r="E54" s="42" t="str">
        <f t="shared" si="2"/>
        <v>GIJON</v>
      </c>
      <c r="F54" s="42">
        <f t="shared" si="7"/>
        <v>23305</v>
      </c>
      <c r="G54" s="42">
        <f t="shared" si="8"/>
        <v>22136</v>
      </c>
    </row>
    <row r="55" spans="1:7" x14ac:dyDescent="0.25">
      <c r="A55" s="42" t="str">
        <f t="shared" si="3"/>
        <v>MARIN Y RIA DE PONTEVEDRA</v>
      </c>
      <c r="B55" s="41">
        <f t="shared" si="4"/>
        <v>31215</v>
      </c>
      <c r="C55" s="41">
        <f t="shared" si="5"/>
        <v>32679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16661</v>
      </c>
      <c r="G55" s="42">
        <f t="shared" si="8"/>
        <v>15886</v>
      </c>
    </row>
    <row r="56" spans="1:7" x14ac:dyDescent="0.25">
      <c r="A56" s="42" t="str">
        <f t="shared" si="3"/>
        <v>MELILLA</v>
      </c>
      <c r="B56" s="41">
        <f t="shared" si="4"/>
        <v>16661</v>
      </c>
      <c r="C56" s="41">
        <f t="shared" si="5"/>
        <v>15886</v>
      </c>
      <c r="D56" s="41">
        <f t="shared" si="6"/>
        <v>18</v>
      </c>
      <c r="E56" s="42" t="str">
        <f t="shared" si="2"/>
        <v>CEUTA</v>
      </c>
      <c r="F56" s="42">
        <f t="shared" si="9"/>
        <v>6969</v>
      </c>
      <c r="G56" s="42">
        <f t="shared" si="8"/>
        <v>6239</v>
      </c>
    </row>
    <row r="57" spans="1:7" x14ac:dyDescent="0.25">
      <c r="A57" s="42" t="str">
        <f t="shared" si="3"/>
        <v>MOTRIL</v>
      </c>
      <c r="B57" s="41">
        <f t="shared" si="4"/>
        <v>2567</v>
      </c>
      <c r="C57" s="41">
        <f t="shared" si="5"/>
        <v>1730</v>
      </c>
      <c r="D57" s="41">
        <f t="shared" si="6"/>
        <v>21</v>
      </c>
      <c r="E57" s="42" t="str">
        <f t="shared" si="2"/>
        <v>A CORUÑA</v>
      </c>
      <c r="F57" s="42">
        <f t="shared" si="9"/>
        <v>3534</v>
      </c>
      <c r="G57" s="42">
        <f t="shared" si="8"/>
        <v>4051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2567</v>
      </c>
      <c r="G58" s="42">
        <f t="shared" si="8"/>
        <v>1730</v>
      </c>
    </row>
    <row r="59" spans="1:7" x14ac:dyDescent="0.25">
      <c r="A59" s="42" t="str">
        <f t="shared" si="3"/>
        <v>SANTA CRUZ DE TENERIFE</v>
      </c>
      <c r="B59" s="41">
        <f t="shared" si="4"/>
        <v>219863</v>
      </c>
      <c r="C59" s="41">
        <f t="shared" si="5"/>
        <v>236084</v>
      </c>
      <c r="D59" s="41">
        <f t="shared" si="6"/>
        <v>7</v>
      </c>
      <c r="E59" s="42" t="str">
        <f t="shared" si="2"/>
        <v>ALMERIA</v>
      </c>
      <c r="F59" s="42">
        <f t="shared" si="9"/>
        <v>2369</v>
      </c>
      <c r="G59" s="42">
        <f t="shared" si="8"/>
        <v>1547</v>
      </c>
    </row>
    <row r="60" spans="1:7" x14ac:dyDescent="0.25">
      <c r="A60" s="42" t="str">
        <f t="shared" si="3"/>
        <v>SANTANDER</v>
      </c>
      <c r="B60" s="41">
        <f t="shared" si="4"/>
        <v>1327</v>
      </c>
      <c r="C60" s="41">
        <f t="shared" si="5"/>
        <v>909</v>
      </c>
      <c r="D60" s="41">
        <f t="shared" si="6"/>
        <v>24</v>
      </c>
      <c r="E60" s="42" t="str">
        <f t="shared" si="2"/>
        <v>VILAGARCIA</v>
      </c>
      <c r="F60" s="42">
        <f t="shared" si="9"/>
        <v>2319</v>
      </c>
      <c r="G60" s="42">
        <f t="shared" si="8"/>
        <v>589</v>
      </c>
    </row>
    <row r="61" spans="1:7" x14ac:dyDescent="0.25">
      <c r="A61" s="42" t="str">
        <f t="shared" si="3"/>
        <v>SEVILLA</v>
      </c>
      <c r="B61" s="41">
        <f t="shared" si="4"/>
        <v>108480</v>
      </c>
      <c r="C61" s="41">
        <f t="shared" si="5"/>
        <v>97385</v>
      </c>
      <c r="D61" s="41">
        <f t="shared" si="6"/>
        <v>10</v>
      </c>
      <c r="E61" s="42" t="str">
        <f t="shared" si="2"/>
        <v>SANTANDER</v>
      </c>
      <c r="F61" s="42">
        <f t="shared" si="9"/>
        <v>1327</v>
      </c>
      <c r="G61" s="42">
        <f t="shared" si="8"/>
        <v>909</v>
      </c>
    </row>
    <row r="62" spans="1:7" x14ac:dyDescent="0.25">
      <c r="A62" s="42" t="str">
        <f t="shared" si="3"/>
        <v>TARRAGONA</v>
      </c>
      <c r="B62" s="41">
        <f t="shared" si="4"/>
        <v>153441</v>
      </c>
      <c r="C62" s="41">
        <f t="shared" si="5"/>
        <v>169078</v>
      </c>
      <c r="D62" s="41">
        <f t="shared" si="6"/>
        <v>8</v>
      </c>
      <c r="E62" s="42" t="str">
        <f t="shared" si="2"/>
        <v>HUELVA</v>
      </c>
      <c r="F62" s="42">
        <f t="shared" si="9"/>
        <v>528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2902541</v>
      </c>
      <c r="C63" s="41">
        <f t="shared" si="5"/>
        <v>2751968</v>
      </c>
      <c r="D63" s="41">
        <f t="shared" si="6"/>
        <v>1</v>
      </c>
      <c r="E63" s="42" t="str">
        <f t="shared" si="2"/>
        <v>FERROL-SAN CIBRAO</v>
      </c>
      <c r="F63" s="42">
        <f t="shared" si="9"/>
        <v>352</v>
      </c>
      <c r="G63" s="42">
        <f t="shared" si="8"/>
        <v>279</v>
      </c>
    </row>
    <row r="64" spans="1:7" x14ac:dyDescent="0.25">
      <c r="A64" s="42" t="str">
        <f t="shared" si="3"/>
        <v>VIGO</v>
      </c>
      <c r="B64" s="41">
        <f t="shared" si="4"/>
        <v>146247.5</v>
      </c>
      <c r="C64" s="41">
        <f t="shared" si="5"/>
        <v>140891.5</v>
      </c>
      <c r="D64" s="41">
        <f t="shared" si="6"/>
        <v>9</v>
      </c>
      <c r="E64" s="42" t="str">
        <f t="shared" si="2"/>
        <v>AVILES</v>
      </c>
      <c r="F64" s="42">
        <f t="shared" si="9"/>
        <v>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2319</v>
      </c>
      <c r="C65" s="41">
        <f t="shared" si="5"/>
        <v>589</v>
      </c>
      <c r="D65" s="41">
        <f t="shared" si="6"/>
        <v>23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45</v>
      </c>
      <c r="D8" s="38">
        <v>184</v>
      </c>
      <c r="E8" s="38">
        <v>1230</v>
      </c>
      <c r="F8" s="13">
        <f t="shared" ref="F8:F35" si="0">((E8*100)/D8)-100</f>
        <v>568.47826086956525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196261</v>
      </c>
      <c r="C11" s="37">
        <v>269629</v>
      </c>
      <c r="D11" s="37">
        <v>1837712.5</v>
      </c>
      <c r="E11" s="37">
        <v>2013342</v>
      </c>
      <c r="F11" s="10">
        <f t="shared" si="0"/>
        <v>9.5569628002203757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13</v>
      </c>
      <c r="E12" s="38">
        <v>241</v>
      </c>
      <c r="F12" s="13">
        <f t="shared" si="0"/>
        <v>1753.8461538461538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56263</v>
      </c>
      <c r="C14" s="38">
        <v>47282.5</v>
      </c>
      <c r="D14" s="38">
        <v>401366.5</v>
      </c>
      <c r="E14" s="38">
        <v>476628.5</v>
      </c>
      <c r="F14" s="13">
        <f t="shared" si="0"/>
        <v>18.751440391761648</v>
      </c>
      <c r="G14" s="1"/>
      <c r="H14" s="1"/>
      <c r="I14" s="1"/>
    </row>
    <row r="15" spans="1:12" x14ac:dyDescent="0.25">
      <c r="A15" s="8" t="s">
        <v>52</v>
      </c>
      <c r="B15" s="37">
        <v>634</v>
      </c>
      <c r="C15" s="37">
        <v>371.5</v>
      </c>
      <c r="D15" s="37">
        <v>4045</v>
      </c>
      <c r="E15" s="37">
        <v>2485.25</v>
      </c>
      <c r="F15" s="10">
        <f t="shared" si="0"/>
        <v>-38.559950556242278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368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41</v>
      </c>
      <c r="C17" s="37">
        <v>89</v>
      </c>
      <c r="D17" s="37">
        <v>305</v>
      </c>
      <c r="E17" s="37">
        <v>1240</v>
      </c>
      <c r="F17" s="10">
        <f t="shared" si="0"/>
        <v>306.55737704918033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17</v>
      </c>
      <c r="E18" s="38">
        <v>10</v>
      </c>
      <c r="F18" s="17">
        <f t="shared" si="0"/>
        <v>-41.176470588235297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102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75953</v>
      </c>
      <c r="C22" s="38">
        <v>92857</v>
      </c>
      <c r="D22" s="38">
        <v>439680</v>
      </c>
      <c r="E22" s="38">
        <v>526905</v>
      </c>
      <c r="F22" s="13">
        <f t="shared" si="0"/>
        <v>19.838291484716152</v>
      </c>
      <c r="G22" s="1"/>
      <c r="H22" s="1"/>
      <c r="I22" s="1"/>
    </row>
    <row r="23" spans="1:9" x14ac:dyDescent="0.25">
      <c r="A23" s="8" t="s">
        <v>60</v>
      </c>
      <c r="B23" s="37">
        <v>37240</v>
      </c>
      <c r="C23" s="37">
        <v>31189</v>
      </c>
      <c r="D23" s="37">
        <v>206650</v>
      </c>
      <c r="E23" s="37">
        <v>210444</v>
      </c>
      <c r="F23" s="10">
        <f t="shared" si="0"/>
        <v>1.8359545124606882</v>
      </c>
      <c r="G23" s="1"/>
      <c r="H23" s="1"/>
      <c r="I23" s="1"/>
    </row>
    <row r="24" spans="1:9" x14ac:dyDescent="0.25">
      <c r="A24" s="11" t="s">
        <v>61</v>
      </c>
      <c r="B24" s="38">
        <v>160</v>
      </c>
      <c r="C24" s="38">
        <v>336</v>
      </c>
      <c r="D24" s="38">
        <v>440</v>
      </c>
      <c r="E24" s="38">
        <v>4058</v>
      </c>
      <c r="F24" s="13">
        <f t="shared" si="0"/>
        <v>822.27272727272725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4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1277</v>
      </c>
      <c r="C28" s="38">
        <v>261</v>
      </c>
      <c r="D28" s="38">
        <v>10185</v>
      </c>
      <c r="E28" s="38">
        <v>9984</v>
      </c>
      <c r="F28" s="13">
        <f t="shared" si="0"/>
        <v>-1.9734904270986675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44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14981</v>
      </c>
      <c r="C31" s="37">
        <v>11948</v>
      </c>
      <c r="D31" s="37">
        <v>125055</v>
      </c>
      <c r="E31" s="37">
        <v>97085</v>
      </c>
      <c r="F31" s="10">
        <f t="shared" si="0"/>
        <v>-22.366158890088357</v>
      </c>
      <c r="G31" s="1"/>
      <c r="H31" s="1"/>
      <c r="I31" s="1"/>
    </row>
    <row r="32" spans="1:9" x14ac:dyDescent="0.25">
      <c r="A32" s="11" t="s">
        <v>69</v>
      </c>
      <c r="B32" s="38">
        <v>212105</v>
      </c>
      <c r="C32" s="38">
        <v>223030</v>
      </c>
      <c r="D32" s="38">
        <v>1376252</v>
      </c>
      <c r="E32" s="38">
        <v>1483369</v>
      </c>
      <c r="F32" s="13">
        <f t="shared" si="0"/>
        <v>7.7832402786698935</v>
      </c>
      <c r="G32" s="1"/>
      <c r="H32" s="1"/>
      <c r="I32" s="1"/>
    </row>
    <row r="33" spans="1:9" x14ac:dyDescent="0.25">
      <c r="A33" s="8" t="s">
        <v>70</v>
      </c>
      <c r="B33" s="37">
        <v>634</v>
      </c>
      <c r="C33" s="37">
        <v>581</v>
      </c>
      <c r="D33" s="37">
        <v>6812</v>
      </c>
      <c r="E33" s="37">
        <v>5909</v>
      </c>
      <c r="F33" s="10">
        <f t="shared" si="0"/>
        <v>-13.256018790369936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595549</v>
      </c>
      <c r="C35" s="15">
        <f t="shared" ref="C35:E35" si="1">SUM(C7:C34)</f>
        <v>677619</v>
      </c>
      <c r="D35" s="15">
        <f t="shared" si="1"/>
        <v>4408823</v>
      </c>
      <c r="E35" s="15">
        <f t="shared" si="1"/>
        <v>4833342.75</v>
      </c>
      <c r="F35" s="16">
        <f t="shared" si="0"/>
        <v>9.628868067509174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2013342</v>
      </c>
      <c r="G38" s="42">
        <f>LOOKUP(E38,$A$38:$A$65,$C$38:$C$65)</f>
        <v>1837712.5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1230</v>
      </c>
      <c r="C39" s="41">
        <f t="shared" ref="C39:C65" si="5">D8</f>
        <v>184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1483369</v>
      </c>
      <c r="G39" s="42">
        <f t="shared" ref="G39:G65" si="8">LOOKUP(E39,$A$38:$A$65,$C$38:$C$65)</f>
        <v>1376252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526905</v>
      </c>
      <c r="G40" s="42">
        <f t="shared" si="8"/>
        <v>439680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476628.5</v>
      </c>
      <c r="G41" s="42">
        <f t="shared" si="8"/>
        <v>401366.5</v>
      </c>
    </row>
    <row r="42" spans="1:9" x14ac:dyDescent="0.25">
      <c r="A42" s="42" t="str">
        <f t="shared" si="3"/>
        <v>BAHIA DE ALGECIRAS</v>
      </c>
      <c r="B42" s="41">
        <f t="shared" si="4"/>
        <v>2013342</v>
      </c>
      <c r="C42" s="41">
        <f t="shared" si="5"/>
        <v>1837712.5</v>
      </c>
      <c r="D42" s="41">
        <f t="shared" si="6"/>
        <v>1</v>
      </c>
      <c r="E42" s="42" t="str">
        <f t="shared" si="2"/>
        <v>MALAGA</v>
      </c>
      <c r="F42" s="42">
        <f t="shared" si="7"/>
        <v>210444</v>
      </c>
      <c r="G42" s="42">
        <f t="shared" si="8"/>
        <v>206650</v>
      </c>
    </row>
    <row r="43" spans="1:9" x14ac:dyDescent="0.25">
      <c r="A43" s="42" t="str">
        <f t="shared" si="3"/>
        <v>BAHIA DE CADIZ</v>
      </c>
      <c r="B43" s="41">
        <f t="shared" si="4"/>
        <v>241</v>
      </c>
      <c r="C43" s="41">
        <f t="shared" si="5"/>
        <v>13</v>
      </c>
      <c r="D43" s="41">
        <f t="shared" si="6"/>
        <v>14</v>
      </c>
      <c r="E43" s="42" t="str">
        <f t="shared" si="2"/>
        <v>TARRAGONA</v>
      </c>
      <c r="F43" s="42">
        <f t="shared" si="7"/>
        <v>97085</v>
      </c>
      <c r="G43" s="42">
        <f t="shared" si="8"/>
        <v>125055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9984</v>
      </c>
      <c r="G44" s="42">
        <f t="shared" si="8"/>
        <v>10185</v>
      </c>
    </row>
    <row r="45" spans="1:9" x14ac:dyDescent="0.25">
      <c r="A45" s="42" t="str">
        <f t="shared" si="3"/>
        <v>BARCELONA</v>
      </c>
      <c r="B45" s="41">
        <f t="shared" si="4"/>
        <v>476628.5</v>
      </c>
      <c r="C45" s="41">
        <f t="shared" si="5"/>
        <v>401366.5</v>
      </c>
      <c r="D45" s="41">
        <f t="shared" si="6"/>
        <v>4</v>
      </c>
      <c r="E45" s="42" t="str">
        <f t="shared" si="2"/>
        <v>VIGO</v>
      </c>
      <c r="F45" s="42">
        <f t="shared" si="7"/>
        <v>5909</v>
      </c>
      <c r="G45" s="42">
        <f t="shared" si="8"/>
        <v>6812</v>
      </c>
    </row>
    <row r="46" spans="1:9" x14ac:dyDescent="0.25">
      <c r="A46" s="42" t="str">
        <f t="shared" si="3"/>
        <v>BILBAO</v>
      </c>
      <c r="B46" s="41">
        <f t="shared" si="4"/>
        <v>2485.25</v>
      </c>
      <c r="C46" s="41">
        <f t="shared" si="5"/>
        <v>4045</v>
      </c>
      <c r="D46" s="41">
        <f t="shared" si="6"/>
        <v>10</v>
      </c>
      <c r="E46" s="42" t="str">
        <f t="shared" si="2"/>
        <v>MARIN Y RIA DE PONTEVEDRA</v>
      </c>
      <c r="F46" s="42">
        <f t="shared" si="7"/>
        <v>4058</v>
      </c>
      <c r="G46" s="42">
        <f t="shared" si="8"/>
        <v>440</v>
      </c>
    </row>
    <row r="47" spans="1:9" x14ac:dyDescent="0.25">
      <c r="A47" s="42" t="str">
        <f t="shared" si="3"/>
        <v>CARTAGENA</v>
      </c>
      <c r="B47" s="41">
        <f t="shared" si="4"/>
        <v>368</v>
      </c>
      <c r="C47" s="41">
        <f t="shared" si="5"/>
        <v>0</v>
      </c>
      <c r="D47" s="41">
        <f t="shared" si="6"/>
        <v>13</v>
      </c>
      <c r="E47" s="42" t="str">
        <f t="shared" si="2"/>
        <v>BILBAO</v>
      </c>
      <c r="F47" s="42">
        <f t="shared" si="7"/>
        <v>2485.25</v>
      </c>
      <c r="G47" s="42">
        <f t="shared" si="8"/>
        <v>4045</v>
      </c>
    </row>
    <row r="48" spans="1:9" x14ac:dyDescent="0.25">
      <c r="A48" s="42" t="str">
        <f t="shared" si="3"/>
        <v>CASTELLON</v>
      </c>
      <c r="B48" s="41">
        <f t="shared" si="4"/>
        <v>1240</v>
      </c>
      <c r="C48" s="41">
        <f t="shared" si="5"/>
        <v>305</v>
      </c>
      <c r="D48" s="41">
        <f t="shared" si="6"/>
        <v>11</v>
      </c>
      <c r="E48" s="42" t="str">
        <f t="shared" si="2"/>
        <v>CASTELLON</v>
      </c>
      <c r="F48" s="42">
        <f t="shared" si="7"/>
        <v>1240</v>
      </c>
      <c r="G48" s="42">
        <f t="shared" si="8"/>
        <v>305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17</v>
      </c>
      <c r="D49" s="41">
        <f t="shared" si="6"/>
        <v>16</v>
      </c>
      <c r="E49" s="42" t="str">
        <f t="shared" si="2"/>
        <v>ALICANTE</v>
      </c>
      <c r="F49" s="42">
        <f t="shared" si="7"/>
        <v>1230</v>
      </c>
      <c r="G49" s="42">
        <f t="shared" si="8"/>
        <v>184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368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102</v>
      </c>
      <c r="D51" s="41">
        <f t="shared" si="6"/>
        <v>28</v>
      </c>
      <c r="E51" s="42" t="str">
        <f t="shared" si="2"/>
        <v>BAHIA DE CADIZ</v>
      </c>
      <c r="F51" s="42">
        <f t="shared" si="7"/>
        <v>241</v>
      </c>
      <c r="G51" s="42">
        <f t="shared" si="8"/>
        <v>13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44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526905</v>
      </c>
      <c r="C53" s="41">
        <f t="shared" si="5"/>
        <v>439680</v>
      </c>
      <c r="D53" s="41">
        <f t="shared" si="6"/>
        <v>3</v>
      </c>
      <c r="E53" s="42" t="str">
        <f t="shared" si="2"/>
        <v>CEUTA</v>
      </c>
      <c r="F53" s="42">
        <f t="shared" si="7"/>
        <v>10</v>
      </c>
      <c r="G53" s="42">
        <f t="shared" si="8"/>
        <v>17</v>
      </c>
    </row>
    <row r="54" spans="1:7" x14ac:dyDescent="0.25">
      <c r="A54" s="42" t="str">
        <f t="shared" si="3"/>
        <v>MALAGA</v>
      </c>
      <c r="B54" s="41">
        <f t="shared" si="4"/>
        <v>210444</v>
      </c>
      <c r="C54" s="41">
        <f t="shared" si="5"/>
        <v>206650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4058</v>
      </c>
      <c r="C55" s="41">
        <f t="shared" si="5"/>
        <v>440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9984</v>
      </c>
      <c r="C59" s="41">
        <f t="shared" si="5"/>
        <v>10185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44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97085</v>
      </c>
      <c r="C62" s="41">
        <f t="shared" si="5"/>
        <v>125055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1483369</v>
      </c>
      <c r="C63" s="41">
        <f t="shared" si="5"/>
        <v>1376252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5909</v>
      </c>
      <c r="C64" s="41">
        <f t="shared" si="5"/>
        <v>6812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">
        <v>40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7</v>
      </c>
      <c r="C7" s="9">
        <v>54</v>
      </c>
      <c r="D7" s="9">
        <v>44</v>
      </c>
      <c r="E7" s="9">
        <v>153</v>
      </c>
      <c r="F7" s="10">
        <f>((E7*100)/D7)-100</f>
        <v>247.72727272727275</v>
      </c>
      <c r="G7" s="1"/>
      <c r="H7" s="1"/>
      <c r="I7" s="1"/>
    </row>
    <row r="8" spans="1:12" x14ac:dyDescent="0.25">
      <c r="A8" s="11" t="s">
        <v>45</v>
      </c>
      <c r="B8" s="12">
        <v>9499</v>
      </c>
      <c r="C8" s="12">
        <v>8178</v>
      </c>
      <c r="D8" s="12">
        <v>84788</v>
      </c>
      <c r="E8" s="12">
        <v>74049</v>
      </c>
      <c r="F8" s="13">
        <f t="shared" ref="F8:F35" si="0">((E8*100)/D8)-100</f>
        <v>-12.665707411426141</v>
      </c>
      <c r="G8" s="1"/>
      <c r="H8" s="1"/>
      <c r="I8" s="1"/>
    </row>
    <row r="9" spans="1:12" x14ac:dyDescent="0.25">
      <c r="A9" s="8" t="s">
        <v>46</v>
      </c>
      <c r="B9" s="9">
        <v>145</v>
      </c>
      <c r="C9" s="9">
        <v>425</v>
      </c>
      <c r="D9" s="9">
        <v>1429</v>
      </c>
      <c r="E9" s="9">
        <v>2275</v>
      </c>
      <c r="F9" s="10">
        <f t="shared" si="0"/>
        <v>59.202239328201529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772</v>
      </c>
      <c r="C11" s="9">
        <v>2131</v>
      </c>
      <c r="D11" s="9">
        <v>5492.01</v>
      </c>
      <c r="E11" s="9">
        <v>10824</v>
      </c>
      <c r="F11" s="10">
        <f t="shared" si="0"/>
        <v>97.086312661484584</v>
      </c>
      <c r="G11" s="1"/>
      <c r="H11" s="1"/>
      <c r="I11" s="1"/>
    </row>
    <row r="12" spans="1:12" x14ac:dyDescent="0.25">
      <c r="A12" s="11" t="s">
        <v>49</v>
      </c>
      <c r="B12" s="12">
        <v>4545</v>
      </c>
      <c r="C12" s="12">
        <v>3138</v>
      </c>
      <c r="D12" s="12">
        <v>44446.5</v>
      </c>
      <c r="E12" s="12">
        <v>25576.5</v>
      </c>
      <c r="F12" s="13">
        <f t="shared" si="0"/>
        <v>-42.455536431440045</v>
      </c>
      <c r="G12" s="1"/>
      <c r="H12" s="1"/>
      <c r="I12" s="1"/>
    </row>
    <row r="13" spans="1:12" x14ac:dyDescent="0.25">
      <c r="A13" s="8" t="s">
        <v>50</v>
      </c>
      <c r="B13" s="9">
        <v>7010</v>
      </c>
      <c r="C13" s="9">
        <v>6105</v>
      </c>
      <c r="D13" s="9">
        <v>56293</v>
      </c>
      <c r="E13" s="9">
        <v>48902</v>
      </c>
      <c r="F13" s="10">
        <f t="shared" si="0"/>
        <v>-13.129518767875226</v>
      </c>
      <c r="G13" s="1"/>
      <c r="H13" s="1"/>
      <c r="I13" s="1"/>
    </row>
    <row r="14" spans="1:12" x14ac:dyDescent="0.25">
      <c r="A14" s="11" t="s">
        <v>51</v>
      </c>
      <c r="B14" s="12">
        <v>15276.5</v>
      </c>
      <c r="C14" s="12">
        <v>13902.5</v>
      </c>
      <c r="D14" s="12">
        <v>129151</v>
      </c>
      <c r="E14" s="12">
        <v>125965.5</v>
      </c>
      <c r="F14" s="13">
        <f t="shared" si="0"/>
        <v>-2.4664927100835428</v>
      </c>
      <c r="G14" s="1"/>
      <c r="H14" s="1"/>
      <c r="I14" s="1"/>
    </row>
    <row r="15" spans="1:12" x14ac:dyDescent="0.25">
      <c r="A15" s="8" t="s">
        <v>52</v>
      </c>
      <c r="B15" s="9">
        <v>5373.5</v>
      </c>
      <c r="C15" s="9">
        <v>5343.5</v>
      </c>
      <c r="D15" s="9">
        <v>34514.75</v>
      </c>
      <c r="E15" s="9">
        <v>31201.25</v>
      </c>
      <c r="F15" s="10">
        <f t="shared" si="0"/>
        <v>-9.6002433742095832</v>
      </c>
      <c r="G15" s="1"/>
      <c r="H15" s="1"/>
      <c r="I15" s="1"/>
    </row>
    <row r="16" spans="1:12" x14ac:dyDescent="0.25">
      <c r="A16" s="11" t="s">
        <v>53</v>
      </c>
      <c r="B16" s="12">
        <v>3243</v>
      </c>
      <c r="C16" s="12">
        <v>2320</v>
      </c>
      <c r="D16" s="12">
        <v>29518</v>
      </c>
      <c r="E16" s="12">
        <v>19364</v>
      </c>
      <c r="F16" s="13">
        <f t="shared" si="0"/>
        <v>-34.39934954942747</v>
      </c>
      <c r="G16" s="1"/>
      <c r="H16" s="1"/>
      <c r="I16" s="1"/>
    </row>
    <row r="17" spans="1:9" x14ac:dyDescent="0.25">
      <c r="A17" s="8" t="s">
        <v>54</v>
      </c>
      <c r="B17" s="9">
        <v>746</v>
      </c>
      <c r="C17" s="9">
        <v>405</v>
      </c>
      <c r="D17" s="9">
        <v>2035</v>
      </c>
      <c r="E17" s="9">
        <v>3210</v>
      </c>
      <c r="F17" s="10">
        <f t="shared" si="0"/>
        <v>57.739557739557739</v>
      </c>
      <c r="G17" s="1"/>
      <c r="H17" s="1"/>
      <c r="I17" s="1"/>
    </row>
    <row r="18" spans="1:9" x14ac:dyDescent="0.25">
      <c r="A18" s="11" t="s">
        <v>55</v>
      </c>
      <c r="B18" s="12">
        <v>726</v>
      </c>
      <c r="C18" s="12">
        <v>1001</v>
      </c>
      <c r="D18" s="12">
        <v>5646</v>
      </c>
      <c r="E18" s="12">
        <v>6615</v>
      </c>
      <c r="F18" s="13">
        <f t="shared" si="0"/>
        <v>17.162592986184904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587</v>
      </c>
      <c r="C20" s="12">
        <v>521</v>
      </c>
      <c r="D20" s="12">
        <v>6631</v>
      </c>
      <c r="E20" s="12">
        <v>5741</v>
      </c>
      <c r="F20" s="13">
        <f t="shared" si="0"/>
        <v>-13.421806665661293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323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28947</v>
      </c>
      <c r="C22" s="12">
        <v>30373</v>
      </c>
      <c r="D22" s="12">
        <v>229943</v>
      </c>
      <c r="E22" s="12">
        <v>230056</v>
      </c>
      <c r="F22" s="13">
        <f t="shared" si="0"/>
        <v>4.9142613604246321E-2</v>
      </c>
      <c r="G22" s="1"/>
      <c r="H22" s="1"/>
      <c r="I22" s="1"/>
    </row>
    <row r="23" spans="1:9" x14ac:dyDescent="0.25">
      <c r="A23" s="8" t="s">
        <v>60</v>
      </c>
      <c r="B23" s="9">
        <v>1087</v>
      </c>
      <c r="C23" s="9">
        <v>1413</v>
      </c>
      <c r="D23" s="9">
        <v>7868</v>
      </c>
      <c r="E23" s="9">
        <v>6427</v>
      </c>
      <c r="F23" s="10">
        <f t="shared" si="0"/>
        <v>-18.314692425012709</v>
      </c>
      <c r="G23" s="1"/>
      <c r="H23" s="1"/>
      <c r="I23" s="1"/>
    </row>
    <row r="24" spans="1:9" x14ac:dyDescent="0.25">
      <c r="A24" s="11" t="s">
        <v>61</v>
      </c>
      <c r="B24" s="12">
        <v>2124</v>
      </c>
      <c r="C24" s="12">
        <v>539</v>
      </c>
      <c r="D24" s="12">
        <v>18685</v>
      </c>
      <c r="E24" s="12">
        <v>16921</v>
      </c>
      <c r="F24" s="13">
        <f t="shared" si="0"/>
        <v>-9.4407278565694384</v>
      </c>
      <c r="G24" s="1"/>
      <c r="H24" s="1"/>
      <c r="I24" s="1"/>
    </row>
    <row r="25" spans="1:9" x14ac:dyDescent="0.25">
      <c r="A25" s="8" t="s">
        <v>62</v>
      </c>
      <c r="B25" s="9">
        <v>1280</v>
      </c>
      <c r="C25" s="9">
        <v>1627</v>
      </c>
      <c r="D25" s="9">
        <v>9558</v>
      </c>
      <c r="E25" s="9">
        <v>10233</v>
      </c>
      <c r="F25" s="10">
        <f t="shared" si="0"/>
        <v>7.0621468926553632</v>
      </c>
      <c r="G25" s="1"/>
      <c r="H25" s="1"/>
      <c r="I25" s="1"/>
    </row>
    <row r="26" spans="1:9" x14ac:dyDescent="0.25">
      <c r="A26" s="11" t="s">
        <v>63</v>
      </c>
      <c r="B26" s="12">
        <v>86</v>
      </c>
      <c r="C26" s="12">
        <v>103</v>
      </c>
      <c r="D26" s="12">
        <v>597</v>
      </c>
      <c r="E26" s="12">
        <v>847</v>
      </c>
      <c r="F26" s="13">
        <f t="shared" si="0"/>
        <v>41.876046901172543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24203</v>
      </c>
      <c r="C28" s="12">
        <v>22979</v>
      </c>
      <c r="D28" s="12">
        <v>196663</v>
      </c>
      <c r="E28" s="12">
        <v>198006</v>
      </c>
      <c r="F28" s="13">
        <f t="shared" si="0"/>
        <v>0.68289408785587113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10324</v>
      </c>
      <c r="C30" s="12">
        <v>11078</v>
      </c>
      <c r="D30" s="12">
        <v>81704</v>
      </c>
      <c r="E30" s="12">
        <v>92965</v>
      </c>
      <c r="F30" s="13">
        <f t="shared" si="0"/>
        <v>13.78267893860766</v>
      </c>
      <c r="G30" s="1"/>
      <c r="H30" s="1"/>
      <c r="I30" s="1"/>
    </row>
    <row r="31" spans="1:9" x14ac:dyDescent="0.25">
      <c r="A31" s="8" t="s">
        <v>68</v>
      </c>
      <c r="B31" s="9">
        <v>801</v>
      </c>
      <c r="C31" s="9">
        <v>1983</v>
      </c>
      <c r="D31" s="9">
        <v>6590</v>
      </c>
      <c r="E31" s="9">
        <v>17794</v>
      </c>
      <c r="F31" s="10">
        <f t="shared" si="0"/>
        <v>170.01517450682854</v>
      </c>
      <c r="G31" s="1"/>
      <c r="H31" s="1"/>
      <c r="I31" s="1"/>
    </row>
    <row r="32" spans="1:9" x14ac:dyDescent="0.25">
      <c r="A32" s="11" t="s">
        <v>69</v>
      </c>
      <c r="B32" s="12">
        <v>10919</v>
      </c>
      <c r="C32" s="12">
        <v>13400</v>
      </c>
      <c r="D32" s="12">
        <v>90989</v>
      </c>
      <c r="E32" s="12">
        <v>102128</v>
      </c>
      <c r="F32" s="13">
        <f t="shared" si="0"/>
        <v>12.242139159678644</v>
      </c>
      <c r="G32" s="1"/>
      <c r="H32" s="1"/>
      <c r="I32" s="1"/>
    </row>
    <row r="33" spans="1:9" x14ac:dyDescent="0.25">
      <c r="A33" s="8" t="s">
        <v>70</v>
      </c>
      <c r="B33" s="9">
        <v>2158</v>
      </c>
      <c r="C33" s="9">
        <v>1934</v>
      </c>
      <c r="D33" s="9">
        <v>28344</v>
      </c>
      <c r="E33" s="9">
        <v>20008</v>
      </c>
      <c r="F33" s="10">
        <f t="shared" si="0"/>
        <v>-29.410104431272927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1688</v>
      </c>
      <c r="D34" s="12">
        <v>34</v>
      </c>
      <c r="E34" s="12">
        <v>2178</v>
      </c>
      <c r="F34" s="13">
        <f t="shared" si="0"/>
        <v>6305.8823529411766</v>
      </c>
      <c r="G34" s="1"/>
      <c r="H34" s="1"/>
      <c r="I34" s="1"/>
    </row>
    <row r="35" spans="1:9" x14ac:dyDescent="0.25">
      <c r="A35" s="14" t="s">
        <v>72</v>
      </c>
      <c r="B35" s="15">
        <f>SUM(B7:B34)</f>
        <v>129859</v>
      </c>
      <c r="C35" s="15">
        <f t="shared" ref="C35:E35" si="1">SUM(C7:C34)</f>
        <v>130641</v>
      </c>
      <c r="D35" s="15">
        <f t="shared" si="1"/>
        <v>1070963.26</v>
      </c>
      <c r="E35" s="15">
        <f t="shared" si="1"/>
        <v>1051762.25</v>
      </c>
      <c r="F35" s="16">
        <f t="shared" si="0"/>
        <v>-1.7928728946313299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153</v>
      </c>
      <c r="C38" s="41">
        <f>D7</f>
        <v>44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230056</v>
      </c>
      <c r="G38" s="42">
        <f>LOOKUP(E38,$A$38:$A$65,$C$38:$C$65)</f>
        <v>229943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74049</v>
      </c>
      <c r="C39" s="41">
        <f t="shared" ref="C39:C65" si="5">D8</f>
        <v>84788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198006</v>
      </c>
      <c r="G39" s="42">
        <f t="shared" ref="G39:G65" si="8">LOOKUP(E39,$A$38:$A$65,$C$38:$C$65)</f>
        <v>196663</v>
      </c>
    </row>
    <row r="40" spans="1:9" x14ac:dyDescent="0.25">
      <c r="A40" s="42" t="str">
        <f t="shared" si="3"/>
        <v>ALMERIA</v>
      </c>
      <c r="B40" s="41">
        <f t="shared" si="4"/>
        <v>2275</v>
      </c>
      <c r="C40" s="41">
        <f t="shared" si="5"/>
        <v>1429</v>
      </c>
      <c r="D40" s="41">
        <f t="shared" si="6"/>
        <v>20</v>
      </c>
      <c r="E40" s="42" t="str">
        <f t="shared" si="2"/>
        <v>BARCELONA</v>
      </c>
      <c r="F40" s="42">
        <f t="shared" si="7"/>
        <v>125965.5</v>
      </c>
      <c r="G40" s="42">
        <f t="shared" si="8"/>
        <v>129151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102128</v>
      </c>
      <c r="G41" s="42">
        <f t="shared" si="8"/>
        <v>90989</v>
      </c>
    </row>
    <row r="42" spans="1:9" x14ac:dyDescent="0.25">
      <c r="A42" s="42" t="str">
        <f t="shared" si="3"/>
        <v>BAHIA DE ALGECIRAS</v>
      </c>
      <c r="B42" s="41">
        <f t="shared" si="4"/>
        <v>10824</v>
      </c>
      <c r="C42" s="41">
        <f t="shared" si="5"/>
        <v>5492.01</v>
      </c>
      <c r="D42" s="41">
        <f t="shared" si="6"/>
        <v>14</v>
      </c>
      <c r="E42" s="42" t="str">
        <f t="shared" si="2"/>
        <v>SEVILLA</v>
      </c>
      <c r="F42" s="42">
        <f t="shared" si="7"/>
        <v>92965</v>
      </c>
      <c r="G42" s="42">
        <f t="shared" si="8"/>
        <v>81704</v>
      </c>
    </row>
    <row r="43" spans="1:9" x14ac:dyDescent="0.25">
      <c r="A43" s="42" t="str">
        <f t="shared" si="3"/>
        <v>BAHIA DE CADIZ</v>
      </c>
      <c r="B43" s="41">
        <f t="shared" si="4"/>
        <v>25576.5</v>
      </c>
      <c r="C43" s="41">
        <f t="shared" si="5"/>
        <v>44446.5</v>
      </c>
      <c r="D43" s="41">
        <f t="shared" si="6"/>
        <v>9</v>
      </c>
      <c r="E43" s="42" t="str">
        <f t="shared" si="2"/>
        <v>ALICANTE</v>
      </c>
      <c r="F43" s="42">
        <f t="shared" si="7"/>
        <v>74049</v>
      </c>
      <c r="G43" s="42">
        <f t="shared" si="8"/>
        <v>84788</v>
      </c>
    </row>
    <row r="44" spans="1:9" x14ac:dyDescent="0.25">
      <c r="A44" s="42" t="str">
        <f t="shared" si="3"/>
        <v>BALEARES</v>
      </c>
      <c r="B44" s="41">
        <f t="shared" si="4"/>
        <v>48902</v>
      </c>
      <c r="C44" s="41">
        <f t="shared" si="5"/>
        <v>56293</v>
      </c>
      <c r="D44" s="41">
        <f t="shared" si="6"/>
        <v>7</v>
      </c>
      <c r="E44" s="42" t="str">
        <f t="shared" si="2"/>
        <v>BALEARES</v>
      </c>
      <c r="F44" s="42">
        <f t="shared" si="7"/>
        <v>48902</v>
      </c>
      <c r="G44" s="42">
        <f t="shared" si="8"/>
        <v>56293</v>
      </c>
    </row>
    <row r="45" spans="1:9" x14ac:dyDescent="0.25">
      <c r="A45" s="42" t="str">
        <f t="shared" si="3"/>
        <v>BARCELONA</v>
      </c>
      <c r="B45" s="41">
        <f t="shared" si="4"/>
        <v>125965.5</v>
      </c>
      <c r="C45" s="41">
        <f t="shared" si="5"/>
        <v>129151</v>
      </c>
      <c r="D45" s="41">
        <f t="shared" si="6"/>
        <v>3</v>
      </c>
      <c r="E45" s="42" t="str">
        <f t="shared" si="2"/>
        <v>BILBAO</v>
      </c>
      <c r="F45" s="42">
        <f t="shared" si="7"/>
        <v>31201.25</v>
      </c>
      <c r="G45" s="42">
        <f t="shared" si="8"/>
        <v>34514.75</v>
      </c>
    </row>
    <row r="46" spans="1:9" x14ac:dyDescent="0.25">
      <c r="A46" s="42" t="str">
        <f t="shared" si="3"/>
        <v>BILBAO</v>
      </c>
      <c r="B46" s="41">
        <f t="shared" si="4"/>
        <v>31201.25</v>
      </c>
      <c r="C46" s="41">
        <f t="shared" si="5"/>
        <v>34514.75</v>
      </c>
      <c r="D46" s="41">
        <f t="shared" si="6"/>
        <v>8</v>
      </c>
      <c r="E46" s="42" t="str">
        <f t="shared" si="2"/>
        <v>BAHIA DE CADIZ</v>
      </c>
      <c r="F46" s="42">
        <f t="shared" si="7"/>
        <v>25576.5</v>
      </c>
      <c r="G46" s="42">
        <f t="shared" si="8"/>
        <v>44446.5</v>
      </c>
    </row>
    <row r="47" spans="1:9" x14ac:dyDescent="0.25">
      <c r="A47" s="42" t="str">
        <f t="shared" si="3"/>
        <v>CARTAGENA</v>
      </c>
      <c r="B47" s="41">
        <f t="shared" si="4"/>
        <v>19364</v>
      </c>
      <c r="C47" s="41">
        <f t="shared" si="5"/>
        <v>29518</v>
      </c>
      <c r="D47" s="41">
        <f t="shared" si="6"/>
        <v>11</v>
      </c>
      <c r="E47" s="42" t="str">
        <f t="shared" si="2"/>
        <v>VIGO</v>
      </c>
      <c r="F47" s="42">
        <f t="shared" si="7"/>
        <v>20008</v>
      </c>
      <c r="G47" s="42">
        <f t="shared" si="8"/>
        <v>28344</v>
      </c>
    </row>
    <row r="48" spans="1:9" x14ac:dyDescent="0.25">
      <c r="A48" s="42" t="str">
        <f t="shared" si="3"/>
        <v>CASTELLON</v>
      </c>
      <c r="B48" s="41">
        <f t="shared" si="4"/>
        <v>3210</v>
      </c>
      <c r="C48" s="41">
        <f t="shared" si="5"/>
        <v>2035</v>
      </c>
      <c r="D48" s="41">
        <f t="shared" si="6"/>
        <v>19</v>
      </c>
      <c r="E48" s="42" t="str">
        <f t="shared" si="2"/>
        <v>CARTAGENA</v>
      </c>
      <c r="F48" s="42">
        <f t="shared" si="7"/>
        <v>19364</v>
      </c>
      <c r="G48" s="42">
        <f t="shared" si="8"/>
        <v>29518</v>
      </c>
    </row>
    <row r="49" spans="1:7" x14ac:dyDescent="0.25">
      <c r="A49" s="42" t="str">
        <f t="shared" si="3"/>
        <v>CEUTA</v>
      </c>
      <c r="B49" s="41">
        <f t="shared" si="4"/>
        <v>6615</v>
      </c>
      <c r="C49" s="41">
        <f t="shared" si="5"/>
        <v>5646</v>
      </c>
      <c r="D49" s="41">
        <f t="shared" si="6"/>
        <v>16</v>
      </c>
      <c r="E49" s="42" t="str">
        <f t="shared" si="2"/>
        <v>TARRAGONA</v>
      </c>
      <c r="F49" s="42">
        <f t="shared" si="7"/>
        <v>17794</v>
      </c>
      <c r="G49" s="42">
        <f t="shared" si="8"/>
        <v>6590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16921</v>
      </c>
      <c r="G50" s="42">
        <f t="shared" si="8"/>
        <v>18685</v>
      </c>
    </row>
    <row r="51" spans="1:7" x14ac:dyDescent="0.25">
      <c r="A51" s="42" t="str">
        <f t="shared" si="3"/>
        <v>GIJON</v>
      </c>
      <c r="B51" s="41">
        <f t="shared" si="4"/>
        <v>5741</v>
      </c>
      <c r="C51" s="41">
        <f t="shared" si="5"/>
        <v>6631</v>
      </c>
      <c r="D51" s="41">
        <f t="shared" si="6"/>
        <v>18</v>
      </c>
      <c r="E51" s="42" t="str">
        <f t="shared" si="2"/>
        <v>BAHIA DE ALGECIRAS</v>
      </c>
      <c r="F51" s="42">
        <f t="shared" si="7"/>
        <v>10824</v>
      </c>
      <c r="G51" s="42">
        <f t="shared" si="8"/>
        <v>5492.01</v>
      </c>
    </row>
    <row r="52" spans="1:7" x14ac:dyDescent="0.25">
      <c r="A52" s="42" t="str">
        <f t="shared" si="3"/>
        <v>HUELVA</v>
      </c>
      <c r="B52" s="41">
        <f t="shared" si="4"/>
        <v>323</v>
      </c>
      <c r="C52" s="41">
        <f t="shared" si="5"/>
        <v>0</v>
      </c>
      <c r="D52" s="41">
        <f t="shared" si="6"/>
        <v>23</v>
      </c>
      <c r="E52" s="42" t="str">
        <f t="shared" si="2"/>
        <v>MELILLA</v>
      </c>
      <c r="F52" s="42">
        <f t="shared" si="7"/>
        <v>10233</v>
      </c>
      <c r="G52" s="42">
        <f t="shared" si="8"/>
        <v>9558</v>
      </c>
    </row>
    <row r="53" spans="1:7" x14ac:dyDescent="0.25">
      <c r="A53" s="42" t="str">
        <f t="shared" si="3"/>
        <v>LAS PALMAS</v>
      </c>
      <c r="B53" s="41">
        <f t="shared" si="4"/>
        <v>230056</v>
      </c>
      <c r="C53" s="41">
        <f t="shared" si="5"/>
        <v>229943</v>
      </c>
      <c r="D53" s="41">
        <f t="shared" si="6"/>
        <v>1</v>
      </c>
      <c r="E53" s="42" t="str">
        <f t="shared" si="2"/>
        <v>CEUTA</v>
      </c>
      <c r="F53" s="42">
        <f t="shared" si="7"/>
        <v>6615</v>
      </c>
      <c r="G53" s="42">
        <f t="shared" si="8"/>
        <v>5646</v>
      </c>
    </row>
    <row r="54" spans="1:7" x14ac:dyDescent="0.25">
      <c r="A54" s="42" t="str">
        <f t="shared" si="3"/>
        <v>MALAGA</v>
      </c>
      <c r="B54" s="41">
        <f t="shared" si="4"/>
        <v>6427</v>
      </c>
      <c r="C54" s="41">
        <f t="shared" si="5"/>
        <v>7868</v>
      </c>
      <c r="D54" s="41">
        <f t="shared" si="6"/>
        <v>17</v>
      </c>
      <c r="E54" s="42" t="str">
        <f t="shared" si="2"/>
        <v>MALAGA</v>
      </c>
      <c r="F54" s="42">
        <f t="shared" si="7"/>
        <v>6427</v>
      </c>
      <c r="G54" s="42">
        <f t="shared" si="8"/>
        <v>7868</v>
      </c>
    </row>
    <row r="55" spans="1:7" x14ac:dyDescent="0.25">
      <c r="A55" s="42" t="str">
        <f t="shared" si="3"/>
        <v>MARIN Y RIA DE PONTEVEDRA</v>
      </c>
      <c r="B55" s="41">
        <f t="shared" si="4"/>
        <v>16921</v>
      </c>
      <c r="C55" s="41">
        <f t="shared" si="5"/>
        <v>18685</v>
      </c>
      <c r="D55" s="41">
        <f t="shared" si="6"/>
        <v>13</v>
      </c>
      <c r="E55" s="42" t="str">
        <f t="shared" si="2"/>
        <v>GIJON</v>
      </c>
      <c r="F55" s="42">
        <f t="shared" si="7"/>
        <v>5741</v>
      </c>
      <c r="G55" s="42">
        <f t="shared" si="8"/>
        <v>6631</v>
      </c>
    </row>
    <row r="56" spans="1:7" x14ac:dyDescent="0.25">
      <c r="A56" s="42" t="str">
        <f t="shared" si="3"/>
        <v>MELILLA</v>
      </c>
      <c r="B56" s="41">
        <f t="shared" si="4"/>
        <v>10233</v>
      </c>
      <c r="C56" s="41">
        <f t="shared" si="5"/>
        <v>9558</v>
      </c>
      <c r="D56" s="41">
        <f t="shared" si="6"/>
        <v>15</v>
      </c>
      <c r="E56" s="42" t="str">
        <f t="shared" si="2"/>
        <v>CASTELLON</v>
      </c>
      <c r="F56" s="42">
        <f t="shared" si="7"/>
        <v>3210</v>
      </c>
      <c r="G56" s="42">
        <f t="shared" si="8"/>
        <v>2035</v>
      </c>
    </row>
    <row r="57" spans="1:7" x14ac:dyDescent="0.25">
      <c r="A57" s="42" t="str">
        <f t="shared" si="3"/>
        <v>MOTRIL</v>
      </c>
      <c r="B57" s="41">
        <f t="shared" si="4"/>
        <v>847</v>
      </c>
      <c r="C57" s="41">
        <f t="shared" si="5"/>
        <v>597</v>
      </c>
      <c r="D57" s="41">
        <f t="shared" si="6"/>
        <v>22</v>
      </c>
      <c r="E57" s="42" t="str">
        <f t="shared" si="2"/>
        <v>ALMERIA</v>
      </c>
      <c r="F57" s="42">
        <f t="shared" si="7"/>
        <v>2275</v>
      </c>
      <c r="G57" s="42">
        <f t="shared" si="8"/>
        <v>1429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7"/>
        <v>2178</v>
      </c>
      <c r="G58" s="42">
        <f t="shared" si="8"/>
        <v>34</v>
      </c>
    </row>
    <row r="59" spans="1:7" x14ac:dyDescent="0.25">
      <c r="A59" s="42" t="str">
        <f t="shared" si="3"/>
        <v>SANTA CRUZ DE TENERIFE</v>
      </c>
      <c r="B59" s="41">
        <f t="shared" si="4"/>
        <v>198006</v>
      </c>
      <c r="C59" s="41">
        <f t="shared" si="5"/>
        <v>196663</v>
      </c>
      <c r="D59" s="41">
        <f t="shared" si="6"/>
        <v>2</v>
      </c>
      <c r="E59" s="42" t="str">
        <f t="shared" si="2"/>
        <v>MOTRIL</v>
      </c>
      <c r="F59" s="42">
        <f t="shared" si="7"/>
        <v>847</v>
      </c>
      <c r="G59" s="42">
        <f t="shared" si="8"/>
        <v>597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323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92965</v>
      </c>
      <c r="C61" s="41">
        <f t="shared" si="5"/>
        <v>81704</v>
      </c>
      <c r="D61" s="41">
        <f t="shared" si="6"/>
        <v>5</v>
      </c>
      <c r="E61" s="42" t="str">
        <f t="shared" si="2"/>
        <v>A CORUÑA</v>
      </c>
      <c r="F61" s="42">
        <f t="shared" si="7"/>
        <v>153</v>
      </c>
      <c r="G61" s="42">
        <f t="shared" si="8"/>
        <v>44</v>
      </c>
    </row>
    <row r="62" spans="1:7" x14ac:dyDescent="0.25">
      <c r="A62" s="42" t="str">
        <f t="shared" si="3"/>
        <v>TARRAGONA</v>
      </c>
      <c r="B62" s="41">
        <f t="shared" si="4"/>
        <v>17794</v>
      </c>
      <c r="C62" s="41">
        <f t="shared" si="5"/>
        <v>6590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102128</v>
      </c>
      <c r="C63" s="41">
        <f t="shared" si="5"/>
        <v>90989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20008</v>
      </c>
      <c r="C64" s="41">
        <f t="shared" si="5"/>
        <v>28344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2178</v>
      </c>
      <c r="C65" s="41">
        <f t="shared" si="5"/>
        <v>34</v>
      </c>
      <c r="D65" s="41">
        <f t="shared" si="6"/>
        <v>21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">
        <v>40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789</v>
      </c>
      <c r="C7" s="9">
        <v>544</v>
      </c>
      <c r="D7" s="9">
        <v>4007</v>
      </c>
      <c r="E7" s="9">
        <v>3381</v>
      </c>
      <c r="F7" s="10">
        <f>((E7*100)/D7)-100</f>
        <v>-15.622660344397303</v>
      </c>
      <c r="G7" s="1"/>
      <c r="H7" s="1"/>
      <c r="I7" s="1"/>
    </row>
    <row r="8" spans="1:12" x14ac:dyDescent="0.25">
      <c r="A8" s="11" t="s">
        <v>45</v>
      </c>
      <c r="B8" s="12">
        <v>2051</v>
      </c>
      <c r="C8" s="12">
        <v>2885</v>
      </c>
      <c r="D8" s="12">
        <v>14394</v>
      </c>
      <c r="E8" s="12">
        <v>26117</v>
      </c>
      <c r="F8" s="13">
        <f t="shared" ref="F8:F35" si="0">((E8*100)/D8)-100</f>
        <v>81.443657079338607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118</v>
      </c>
      <c r="E9" s="9">
        <v>94</v>
      </c>
      <c r="F9" s="10">
        <f t="shared" si="0"/>
        <v>-20.33898305084746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4</v>
      </c>
      <c r="D10" s="12">
        <v>0</v>
      </c>
      <c r="E10" s="12">
        <v>8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13272</v>
      </c>
      <c r="C11" s="9">
        <v>29576</v>
      </c>
      <c r="D11" s="9">
        <v>106771.5</v>
      </c>
      <c r="E11" s="9">
        <v>148631</v>
      </c>
      <c r="F11" s="10">
        <f t="shared" si="0"/>
        <v>39.204750331315012</v>
      </c>
      <c r="G11" s="1"/>
      <c r="H11" s="1"/>
      <c r="I11" s="1"/>
    </row>
    <row r="12" spans="1:12" x14ac:dyDescent="0.25">
      <c r="A12" s="11" t="s">
        <v>49</v>
      </c>
      <c r="B12" s="12">
        <v>2743</v>
      </c>
      <c r="C12" s="12">
        <v>4080.5</v>
      </c>
      <c r="D12" s="12">
        <v>31062</v>
      </c>
      <c r="E12" s="12">
        <v>30106.5</v>
      </c>
      <c r="F12" s="13">
        <f t="shared" si="0"/>
        <v>-3.0761058528105139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8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97983.5</v>
      </c>
      <c r="C14" s="12">
        <v>110803.5</v>
      </c>
      <c r="D14" s="12">
        <v>716451</v>
      </c>
      <c r="E14" s="12">
        <v>800216</v>
      </c>
      <c r="F14" s="13">
        <f t="shared" si="0"/>
        <v>11.691657908217024</v>
      </c>
      <c r="G14" s="1"/>
      <c r="H14" s="1"/>
      <c r="I14" s="1"/>
    </row>
    <row r="15" spans="1:12" x14ac:dyDescent="0.25">
      <c r="A15" s="8" t="s">
        <v>52</v>
      </c>
      <c r="B15" s="9">
        <v>40841.75</v>
      </c>
      <c r="C15" s="9">
        <v>48121.75</v>
      </c>
      <c r="D15" s="9">
        <v>300532.75</v>
      </c>
      <c r="E15" s="9">
        <v>341512.5</v>
      </c>
      <c r="F15" s="10">
        <f t="shared" si="0"/>
        <v>13.635701932651273</v>
      </c>
      <c r="G15" s="1"/>
      <c r="H15" s="1"/>
      <c r="I15" s="1"/>
    </row>
    <row r="16" spans="1:12" x14ac:dyDescent="0.25">
      <c r="A16" s="11" t="s">
        <v>53</v>
      </c>
      <c r="B16" s="12">
        <v>2330</v>
      </c>
      <c r="C16" s="12">
        <v>5032</v>
      </c>
      <c r="D16" s="12">
        <v>13945</v>
      </c>
      <c r="E16" s="12">
        <v>28266</v>
      </c>
      <c r="F16" s="13">
        <f t="shared" si="0"/>
        <v>102.69630692004301</v>
      </c>
      <c r="G16" s="1"/>
      <c r="H16" s="1"/>
      <c r="I16" s="1"/>
    </row>
    <row r="17" spans="1:9" x14ac:dyDescent="0.25">
      <c r="A17" s="8" t="s">
        <v>54</v>
      </c>
      <c r="B17" s="9">
        <v>11370</v>
      </c>
      <c r="C17" s="9">
        <v>10813</v>
      </c>
      <c r="D17" s="9">
        <v>64367</v>
      </c>
      <c r="E17" s="9">
        <v>81942</v>
      </c>
      <c r="F17" s="10">
        <f t="shared" si="0"/>
        <v>27.304364037472624</v>
      </c>
      <c r="G17" s="1"/>
      <c r="H17" s="1"/>
      <c r="I17" s="1"/>
    </row>
    <row r="18" spans="1:9" x14ac:dyDescent="0.25">
      <c r="A18" s="11" t="s">
        <v>55</v>
      </c>
      <c r="B18" s="12">
        <v>69</v>
      </c>
      <c r="C18" s="12">
        <v>59</v>
      </c>
      <c r="D18" s="12">
        <v>576</v>
      </c>
      <c r="E18" s="12">
        <v>344</v>
      </c>
      <c r="F18" s="13">
        <f t="shared" si="0"/>
        <v>-40.277777777777779</v>
      </c>
      <c r="G18" s="1"/>
      <c r="H18" s="1"/>
      <c r="I18" s="1"/>
    </row>
    <row r="19" spans="1:9" x14ac:dyDescent="0.25">
      <c r="A19" s="8" t="s">
        <v>56</v>
      </c>
      <c r="B19" s="9">
        <v>13</v>
      </c>
      <c r="C19" s="9">
        <v>38</v>
      </c>
      <c r="D19" s="9">
        <v>279</v>
      </c>
      <c r="E19" s="9">
        <v>352</v>
      </c>
      <c r="F19" s="10">
        <f t="shared" si="0"/>
        <v>26.164874551971323</v>
      </c>
      <c r="G19" s="1"/>
      <c r="H19" s="1"/>
      <c r="I19" s="1"/>
    </row>
    <row r="20" spans="1:9" x14ac:dyDescent="0.25">
      <c r="A20" s="11" t="s">
        <v>57</v>
      </c>
      <c r="B20" s="12">
        <v>2045</v>
      </c>
      <c r="C20" s="12">
        <v>2909</v>
      </c>
      <c r="D20" s="12">
        <v>15403</v>
      </c>
      <c r="E20" s="12">
        <v>17564</v>
      </c>
      <c r="F20" s="13">
        <f t="shared" si="0"/>
        <v>14.029734467311556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205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7293</v>
      </c>
      <c r="C22" s="12">
        <v>15353</v>
      </c>
      <c r="D22" s="12">
        <v>61149</v>
      </c>
      <c r="E22" s="12">
        <v>64385</v>
      </c>
      <c r="F22" s="13">
        <f t="shared" si="0"/>
        <v>5.2919916924234229</v>
      </c>
      <c r="G22" s="1"/>
      <c r="H22" s="1"/>
      <c r="I22" s="1"/>
    </row>
    <row r="23" spans="1:9" x14ac:dyDescent="0.25">
      <c r="A23" s="8" t="s">
        <v>60</v>
      </c>
      <c r="B23" s="9">
        <v>503</v>
      </c>
      <c r="C23" s="9">
        <v>1130</v>
      </c>
      <c r="D23" s="9">
        <v>4332</v>
      </c>
      <c r="E23" s="9">
        <v>9586</v>
      </c>
      <c r="F23" s="10">
        <f t="shared" si="0"/>
        <v>121.28347183748846</v>
      </c>
      <c r="G23" s="1"/>
      <c r="H23" s="1"/>
      <c r="I23" s="1"/>
    </row>
    <row r="24" spans="1:9" x14ac:dyDescent="0.25">
      <c r="A24" s="11" t="s">
        <v>61</v>
      </c>
      <c r="B24" s="12">
        <v>1686</v>
      </c>
      <c r="C24" s="12">
        <v>1489</v>
      </c>
      <c r="D24" s="12">
        <v>13548</v>
      </c>
      <c r="E24" s="12">
        <v>10236</v>
      </c>
      <c r="F24" s="13">
        <f t="shared" si="0"/>
        <v>-24.446412754650126</v>
      </c>
      <c r="G24" s="1"/>
      <c r="H24" s="1"/>
      <c r="I24" s="1"/>
    </row>
    <row r="25" spans="1:9" x14ac:dyDescent="0.25">
      <c r="A25" s="8" t="s">
        <v>62</v>
      </c>
      <c r="B25" s="9">
        <v>798</v>
      </c>
      <c r="C25" s="9">
        <v>871</v>
      </c>
      <c r="D25" s="9">
        <v>6328</v>
      </c>
      <c r="E25" s="9">
        <v>6428</v>
      </c>
      <c r="F25" s="10">
        <f t="shared" si="0"/>
        <v>1.5802781289506953</v>
      </c>
      <c r="G25" s="1"/>
      <c r="H25" s="1"/>
      <c r="I25" s="1"/>
    </row>
    <row r="26" spans="1:9" x14ac:dyDescent="0.25">
      <c r="A26" s="11" t="s">
        <v>63</v>
      </c>
      <c r="B26" s="12">
        <v>168</v>
      </c>
      <c r="C26" s="12">
        <v>172</v>
      </c>
      <c r="D26" s="12">
        <v>1129</v>
      </c>
      <c r="E26" s="12">
        <v>1720</v>
      </c>
      <c r="F26" s="13">
        <f t="shared" si="0"/>
        <v>52.347209920283433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4099</v>
      </c>
      <c r="C28" s="12">
        <v>2432</v>
      </c>
      <c r="D28" s="12">
        <v>29236</v>
      </c>
      <c r="E28" s="12">
        <v>11873</v>
      </c>
      <c r="F28" s="13">
        <f t="shared" si="0"/>
        <v>-59.389109317280067</v>
      </c>
      <c r="G28" s="1"/>
      <c r="H28" s="1"/>
      <c r="I28" s="1"/>
    </row>
    <row r="29" spans="1:9" x14ac:dyDescent="0.25">
      <c r="A29" s="8" t="s">
        <v>66</v>
      </c>
      <c r="B29" s="9">
        <v>138</v>
      </c>
      <c r="C29" s="9">
        <v>133</v>
      </c>
      <c r="D29" s="9">
        <v>909</v>
      </c>
      <c r="E29" s="9">
        <v>1283</v>
      </c>
      <c r="F29" s="10">
        <f t="shared" si="0"/>
        <v>41.144114411441137</v>
      </c>
      <c r="G29" s="1"/>
      <c r="H29" s="1"/>
      <c r="I29" s="1"/>
    </row>
    <row r="30" spans="1:9" x14ac:dyDescent="0.25">
      <c r="A30" s="11" t="s">
        <v>67</v>
      </c>
      <c r="B30" s="12">
        <v>1834</v>
      </c>
      <c r="C30" s="12">
        <v>1910</v>
      </c>
      <c r="D30" s="12">
        <v>15681</v>
      </c>
      <c r="E30" s="12">
        <v>15515</v>
      </c>
      <c r="F30" s="13">
        <f t="shared" si="0"/>
        <v>-1.0586059562527907</v>
      </c>
      <c r="G30" s="1"/>
      <c r="H30" s="1"/>
      <c r="I30" s="1"/>
    </row>
    <row r="31" spans="1:9" x14ac:dyDescent="0.25">
      <c r="A31" s="8" t="s">
        <v>68</v>
      </c>
      <c r="B31" s="9">
        <v>3618</v>
      </c>
      <c r="C31" s="9">
        <v>5780</v>
      </c>
      <c r="D31" s="9">
        <v>37433</v>
      </c>
      <c r="E31" s="9">
        <v>38562</v>
      </c>
      <c r="F31" s="10">
        <f t="shared" si="0"/>
        <v>3.0160553522293156</v>
      </c>
      <c r="G31" s="1"/>
      <c r="H31" s="1"/>
      <c r="I31" s="1"/>
    </row>
    <row r="32" spans="1:9" x14ac:dyDescent="0.25">
      <c r="A32" s="11" t="s">
        <v>69</v>
      </c>
      <c r="B32" s="12">
        <v>170781</v>
      </c>
      <c r="C32" s="12">
        <v>169339</v>
      </c>
      <c r="D32" s="12">
        <v>1284727</v>
      </c>
      <c r="E32" s="12">
        <v>1317044</v>
      </c>
      <c r="F32" s="13">
        <f t="shared" si="0"/>
        <v>2.5154760505539286</v>
      </c>
      <c r="G32" s="1"/>
      <c r="H32" s="1"/>
      <c r="I32" s="1"/>
    </row>
    <row r="33" spans="1:9" x14ac:dyDescent="0.25">
      <c r="A33" s="8" t="s">
        <v>70</v>
      </c>
      <c r="B33" s="9">
        <v>12428.5</v>
      </c>
      <c r="C33" s="9">
        <v>13206</v>
      </c>
      <c r="D33" s="9">
        <v>105735.5</v>
      </c>
      <c r="E33" s="9">
        <v>120330.5</v>
      </c>
      <c r="F33" s="10">
        <f t="shared" si="0"/>
        <v>13.803311092301072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140</v>
      </c>
      <c r="D34" s="12">
        <v>555</v>
      </c>
      <c r="E34" s="12">
        <v>141</v>
      </c>
      <c r="F34" s="13">
        <f t="shared" si="0"/>
        <v>-74.594594594594597</v>
      </c>
      <c r="G34" s="1"/>
      <c r="H34" s="1"/>
      <c r="I34" s="1"/>
    </row>
    <row r="35" spans="1:9" x14ac:dyDescent="0.25">
      <c r="A35" s="14" t="s">
        <v>72</v>
      </c>
      <c r="B35" s="15">
        <f>SUM(B7:B34)</f>
        <v>376853.75</v>
      </c>
      <c r="C35" s="15">
        <f t="shared" ref="C35:E35" si="1">SUM(C7:C34)</f>
        <v>426820.75</v>
      </c>
      <c r="D35" s="15">
        <f t="shared" si="1"/>
        <v>2828668.75</v>
      </c>
      <c r="E35" s="15">
        <f t="shared" si="1"/>
        <v>3075850.5</v>
      </c>
      <c r="F35" s="16">
        <f t="shared" si="0"/>
        <v>8.7384480773862236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3381</v>
      </c>
      <c r="C38" s="41">
        <f>D7</f>
        <v>4007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1317044</v>
      </c>
      <c r="G38" s="42">
        <f>LOOKUP(E38,$A$38:$A$65,$C$38:$C$65)</f>
        <v>1284727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26117</v>
      </c>
      <c r="C39" s="41">
        <f t="shared" ref="C39:C65" si="5">D8</f>
        <v>14394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800216</v>
      </c>
      <c r="G39" s="42">
        <f t="shared" ref="G39:G65" si="8">LOOKUP(E39,$A$38:$A$65,$C$38:$C$65)</f>
        <v>716451</v>
      </c>
    </row>
    <row r="40" spans="1:9" x14ac:dyDescent="0.25">
      <c r="A40" s="42" t="str">
        <f t="shared" si="3"/>
        <v>ALMERIA</v>
      </c>
      <c r="B40" s="41">
        <f t="shared" si="4"/>
        <v>94</v>
      </c>
      <c r="C40" s="41">
        <f t="shared" si="5"/>
        <v>118</v>
      </c>
      <c r="D40" s="41">
        <f t="shared" si="6"/>
        <v>25</v>
      </c>
      <c r="E40" s="42" t="str">
        <f t="shared" si="2"/>
        <v>BILBAO</v>
      </c>
      <c r="F40" s="42">
        <f t="shared" si="7"/>
        <v>341512.5</v>
      </c>
      <c r="G40" s="42">
        <f t="shared" si="8"/>
        <v>300532.75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0</v>
      </c>
      <c r="D41" s="41">
        <f t="shared" si="6"/>
        <v>27</v>
      </c>
      <c r="E41" s="42" t="str">
        <f t="shared" si="2"/>
        <v>BAHIA DE ALGECIRAS</v>
      </c>
      <c r="F41" s="42">
        <f t="shared" si="7"/>
        <v>148631</v>
      </c>
      <c r="G41" s="42">
        <f t="shared" si="8"/>
        <v>106771.5</v>
      </c>
    </row>
    <row r="42" spans="1:9" x14ac:dyDescent="0.25">
      <c r="A42" s="42" t="str">
        <f t="shared" si="3"/>
        <v>BAHIA DE ALGECIRAS</v>
      </c>
      <c r="B42" s="41">
        <f t="shared" si="4"/>
        <v>148631</v>
      </c>
      <c r="C42" s="41">
        <f t="shared" si="5"/>
        <v>106771.5</v>
      </c>
      <c r="D42" s="41">
        <f t="shared" si="6"/>
        <v>4</v>
      </c>
      <c r="E42" s="42" t="str">
        <f t="shared" si="2"/>
        <v>VIGO</v>
      </c>
      <c r="F42" s="42">
        <f t="shared" si="7"/>
        <v>120330.5</v>
      </c>
      <c r="G42" s="42">
        <f t="shared" si="8"/>
        <v>105735.5</v>
      </c>
    </row>
    <row r="43" spans="1:9" x14ac:dyDescent="0.25">
      <c r="A43" s="42" t="str">
        <f t="shared" si="3"/>
        <v>BAHIA DE CADIZ</v>
      </c>
      <c r="B43" s="41">
        <f t="shared" si="4"/>
        <v>30106.5</v>
      </c>
      <c r="C43" s="41">
        <f t="shared" si="5"/>
        <v>31062</v>
      </c>
      <c r="D43" s="41">
        <f t="shared" si="6"/>
        <v>9</v>
      </c>
      <c r="E43" s="42" t="str">
        <f t="shared" si="2"/>
        <v>CASTELLON</v>
      </c>
      <c r="F43" s="42">
        <f t="shared" si="7"/>
        <v>81942</v>
      </c>
      <c r="G43" s="42">
        <f t="shared" si="8"/>
        <v>64367</v>
      </c>
    </row>
    <row r="44" spans="1:9" x14ac:dyDescent="0.25">
      <c r="A44" s="42" t="str">
        <f t="shared" si="3"/>
        <v>BALEARES</v>
      </c>
      <c r="B44" s="41">
        <f t="shared" si="4"/>
        <v>8</v>
      </c>
      <c r="C44" s="41">
        <f t="shared" si="5"/>
        <v>0</v>
      </c>
      <c r="D44" s="41">
        <f t="shared" si="6"/>
        <v>27</v>
      </c>
      <c r="E44" s="42" t="str">
        <f t="shared" si="2"/>
        <v>LAS PALMAS</v>
      </c>
      <c r="F44" s="42">
        <f t="shared" si="7"/>
        <v>64385</v>
      </c>
      <c r="G44" s="42">
        <f t="shared" si="8"/>
        <v>61149</v>
      </c>
    </row>
    <row r="45" spans="1:9" x14ac:dyDescent="0.25">
      <c r="A45" s="42" t="str">
        <f t="shared" si="3"/>
        <v>BARCELONA</v>
      </c>
      <c r="B45" s="41">
        <f t="shared" si="4"/>
        <v>800216</v>
      </c>
      <c r="C45" s="41">
        <f t="shared" si="5"/>
        <v>716451</v>
      </c>
      <c r="D45" s="41">
        <f t="shared" si="6"/>
        <v>2</v>
      </c>
      <c r="E45" s="42" t="str">
        <f t="shared" si="2"/>
        <v>TARRAGONA</v>
      </c>
      <c r="F45" s="42">
        <f t="shared" si="7"/>
        <v>38562</v>
      </c>
      <c r="G45" s="42">
        <f t="shared" si="8"/>
        <v>37433</v>
      </c>
    </row>
    <row r="46" spans="1:9" x14ac:dyDescent="0.25">
      <c r="A46" s="42" t="str">
        <f t="shared" si="3"/>
        <v>BILBAO</v>
      </c>
      <c r="B46" s="41">
        <f t="shared" si="4"/>
        <v>341512.5</v>
      </c>
      <c r="C46" s="41">
        <f t="shared" si="5"/>
        <v>300532.75</v>
      </c>
      <c r="D46" s="41">
        <f t="shared" si="6"/>
        <v>3</v>
      </c>
      <c r="E46" s="42" t="str">
        <f t="shared" si="2"/>
        <v>BAHIA DE CADIZ</v>
      </c>
      <c r="F46" s="42">
        <f t="shared" si="7"/>
        <v>30106.5</v>
      </c>
      <c r="G46" s="42">
        <f t="shared" si="8"/>
        <v>31062</v>
      </c>
    </row>
    <row r="47" spans="1:9" x14ac:dyDescent="0.25">
      <c r="A47" s="42" t="str">
        <f t="shared" si="3"/>
        <v>CARTAGENA</v>
      </c>
      <c r="B47" s="41">
        <f t="shared" si="4"/>
        <v>28266</v>
      </c>
      <c r="C47" s="41">
        <f t="shared" si="5"/>
        <v>13945</v>
      </c>
      <c r="D47" s="41">
        <f t="shared" si="6"/>
        <v>10</v>
      </c>
      <c r="E47" s="42" t="str">
        <f t="shared" si="2"/>
        <v>CARTAGENA</v>
      </c>
      <c r="F47" s="42">
        <f t="shared" si="7"/>
        <v>28266</v>
      </c>
      <c r="G47" s="42">
        <f t="shared" si="8"/>
        <v>13945</v>
      </c>
    </row>
    <row r="48" spans="1:9" x14ac:dyDescent="0.25">
      <c r="A48" s="42" t="str">
        <f t="shared" si="3"/>
        <v>CASTELLON</v>
      </c>
      <c r="B48" s="41">
        <f t="shared" si="4"/>
        <v>81942</v>
      </c>
      <c r="C48" s="41">
        <f t="shared" si="5"/>
        <v>64367</v>
      </c>
      <c r="D48" s="41">
        <f t="shared" si="6"/>
        <v>6</v>
      </c>
      <c r="E48" s="42" t="str">
        <f t="shared" si="2"/>
        <v>ALICANTE</v>
      </c>
      <c r="F48" s="42">
        <f t="shared" si="7"/>
        <v>26117</v>
      </c>
      <c r="G48" s="42">
        <f t="shared" si="8"/>
        <v>14394</v>
      </c>
    </row>
    <row r="49" spans="1:7" x14ac:dyDescent="0.25">
      <c r="A49" s="42" t="str">
        <f t="shared" si="3"/>
        <v>CEUTA</v>
      </c>
      <c r="B49" s="41">
        <f t="shared" si="4"/>
        <v>344</v>
      </c>
      <c r="C49" s="41">
        <f t="shared" si="5"/>
        <v>576</v>
      </c>
      <c r="D49" s="41">
        <f t="shared" si="6"/>
        <v>22</v>
      </c>
      <c r="E49" s="42" t="str">
        <f t="shared" si="2"/>
        <v>GIJON</v>
      </c>
      <c r="F49" s="42">
        <f t="shared" si="7"/>
        <v>17564</v>
      </c>
      <c r="G49" s="42">
        <f t="shared" si="8"/>
        <v>15403</v>
      </c>
    </row>
    <row r="50" spans="1:7" x14ac:dyDescent="0.25">
      <c r="A50" s="42" t="str">
        <f t="shared" si="3"/>
        <v>FERROL-SAN CIBRAO</v>
      </c>
      <c r="B50" s="41">
        <f t="shared" si="4"/>
        <v>352</v>
      </c>
      <c r="C50" s="41">
        <f t="shared" si="5"/>
        <v>279</v>
      </c>
      <c r="D50" s="41">
        <f t="shared" si="6"/>
        <v>21</v>
      </c>
      <c r="E50" s="42" t="str">
        <f t="shared" si="2"/>
        <v>SEVILLA</v>
      </c>
      <c r="F50" s="42">
        <f t="shared" si="7"/>
        <v>15515</v>
      </c>
      <c r="G50" s="42">
        <f t="shared" si="8"/>
        <v>15681</v>
      </c>
    </row>
    <row r="51" spans="1:7" x14ac:dyDescent="0.25">
      <c r="A51" s="42" t="str">
        <f t="shared" si="3"/>
        <v>GIJON</v>
      </c>
      <c r="B51" s="41">
        <f t="shared" si="4"/>
        <v>17564</v>
      </c>
      <c r="C51" s="41">
        <f t="shared" si="5"/>
        <v>15403</v>
      </c>
      <c r="D51" s="41">
        <f t="shared" si="6"/>
        <v>12</v>
      </c>
      <c r="E51" s="42" t="str">
        <f t="shared" si="2"/>
        <v>SANTA CRUZ DE TENERIFE</v>
      </c>
      <c r="F51" s="42">
        <f t="shared" si="7"/>
        <v>11873</v>
      </c>
      <c r="G51" s="42">
        <f t="shared" si="8"/>
        <v>29236</v>
      </c>
    </row>
    <row r="52" spans="1:7" x14ac:dyDescent="0.25">
      <c r="A52" s="42" t="str">
        <f t="shared" si="3"/>
        <v>HUELVA</v>
      </c>
      <c r="B52" s="41">
        <f t="shared" si="4"/>
        <v>205</v>
      </c>
      <c r="C52" s="41">
        <f t="shared" si="5"/>
        <v>0</v>
      </c>
      <c r="D52" s="41">
        <f t="shared" si="6"/>
        <v>23</v>
      </c>
      <c r="E52" s="42" t="str">
        <f t="shared" si="2"/>
        <v>MARIN Y RIA DE PONTEVEDRA</v>
      </c>
      <c r="F52" s="42">
        <f t="shared" si="7"/>
        <v>10236</v>
      </c>
      <c r="G52" s="42">
        <f t="shared" si="8"/>
        <v>13548</v>
      </c>
    </row>
    <row r="53" spans="1:7" x14ac:dyDescent="0.25">
      <c r="A53" s="42" t="str">
        <f t="shared" si="3"/>
        <v>LAS PALMAS</v>
      </c>
      <c r="B53" s="41">
        <f t="shared" si="4"/>
        <v>64385</v>
      </c>
      <c r="C53" s="41">
        <f t="shared" si="5"/>
        <v>61149</v>
      </c>
      <c r="D53" s="41">
        <f t="shared" si="6"/>
        <v>7</v>
      </c>
      <c r="E53" s="42" t="str">
        <f t="shared" si="2"/>
        <v>MALAGA</v>
      </c>
      <c r="F53" s="42">
        <f t="shared" si="7"/>
        <v>9586</v>
      </c>
      <c r="G53" s="42">
        <f t="shared" si="8"/>
        <v>4332</v>
      </c>
    </row>
    <row r="54" spans="1:7" x14ac:dyDescent="0.25">
      <c r="A54" s="42" t="str">
        <f t="shared" si="3"/>
        <v>MALAGA</v>
      </c>
      <c r="B54" s="41">
        <f t="shared" si="4"/>
        <v>9586</v>
      </c>
      <c r="C54" s="41">
        <f t="shared" si="5"/>
        <v>4332</v>
      </c>
      <c r="D54" s="41">
        <f t="shared" si="6"/>
        <v>16</v>
      </c>
      <c r="E54" s="42" t="str">
        <f t="shared" si="2"/>
        <v>MELILLA</v>
      </c>
      <c r="F54" s="42">
        <f t="shared" si="7"/>
        <v>6428</v>
      </c>
      <c r="G54" s="42">
        <f t="shared" si="8"/>
        <v>6328</v>
      </c>
    </row>
    <row r="55" spans="1:7" x14ac:dyDescent="0.25">
      <c r="A55" s="42" t="str">
        <f t="shared" si="3"/>
        <v>MARIN Y RIA DE PONTEVEDRA</v>
      </c>
      <c r="B55" s="41">
        <f t="shared" si="4"/>
        <v>10236</v>
      </c>
      <c r="C55" s="41">
        <f t="shared" si="5"/>
        <v>13548</v>
      </c>
      <c r="D55" s="41">
        <f t="shared" si="6"/>
        <v>15</v>
      </c>
      <c r="E55" s="42" t="str">
        <f t="shared" si="2"/>
        <v>A CORUÑA</v>
      </c>
      <c r="F55" s="42">
        <f t="shared" si="7"/>
        <v>3381</v>
      </c>
      <c r="G55" s="42">
        <f t="shared" si="8"/>
        <v>4007</v>
      </c>
    </row>
    <row r="56" spans="1:7" x14ac:dyDescent="0.25">
      <c r="A56" s="42" t="str">
        <f t="shared" si="3"/>
        <v>MELILLA</v>
      </c>
      <c r="B56" s="41">
        <f t="shared" si="4"/>
        <v>6428</v>
      </c>
      <c r="C56" s="41">
        <f t="shared" si="5"/>
        <v>6328</v>
      </c>
      <c r="D56" s="41">
        <f t="shared" si="6"/>
        <v>17</v>
      </c>
      <c r="E56" s="42" t="str">
        <f t="shared" si="2"/>
        <v>MOTRIL</v>
      </c>
      <c r="F56" s="42">
        <f t="shared" si="7"/>
        <v>1720</v>
      </c>
      <c r="G56" s="42">
        <f t="shared" si="8"/>
        <v>1129</v>
      </c>
    </row>
    <row r="57" spans="1:7" x14ac:dyDescent="0.25">
      <c r="A57" s="42" t="str">
        <f t="shared" si="3"/>
        <v>MOTRIL</v>
      </c>
      <c r="B57" s="41">
        <f t="shared" si="4"/>
        <v>1720</v>
      </c>
      <c r="C57" s="41">
        <f t="shared" si="5"/>
        <v>1129</v>
      </c>
      <c r="D57" s="41">
        <f t="shared" si="6"/>
        <v>19</v>
      </c>
      <c r="E57" s="42" t="str">
        <f t="shared" si="2"/>
        <v>SANTANDER</v>
      </c>
      <c r="F57" s="42">
        <f t="shared" si="7"/>
        <v>1283</v>
      </c>
      <c r="G57" s="42">
        <f t="shared" si="8"/>
        <v>909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7"/>
        <v>352</v>
      </c>
      <c r="G58" s="42">
        <f t="shared" si="8"/>
        <v>279</v>
      </c>
    </row>
    <row r="59" spans="1:7" x14ac:dyDescent="0.25">
      <c r="A59" s="42" t="str">
        <f t="shared" si="3"/>
        <v>SANTA CRUZ DE TENERIFE</v>
      </c>
      <c r="B59" s="41">
        <f t="shared" si="4"/>
        <v>11873</v>
      </c>
      <c r="C59" s="41">
        <f t="shared" si="5"/>
        <v>29236</v>
      </c>
      <c r="D59" s="41">
        <f t="shared" si="6"/>
        <v>14</v>
      </c>
      <c r="E59" s="42" t="str">
        <f t="shared" si="2"/>
        <v>CEUTA</v>
      </c>
      <c r="F59" s="42">
        <f t="shared" si="7"/>
        <v>344</v>
      </c>
      <c r="G59" s="42">
        <f t="shared" si="8"/>
        <v>576</v>
      </c>
    </row>
    <row r="60" spans="1:7" x14ac:dyDescent="0.25">
      <c r="A60" s="42" t="str">
        <f t="shared" si="3"/>
        <v>SANTANDER</v>
      </c>
      <c r="B60" s="41">
        <f t="shared" si="4"/>
        <v>1283</v>
      </c>
      <c r="C60" s="41">
        <f t="shared" si="5"/>
        <v>909</v>
      </c>
      <c r="D60" s="41">
        <f t="shared" si="6"/>
        <v>20</v>
      </c>
      <c r="E60" s="42" t="str">
        <f t="shared" si="2"/>
        <v>HUELVA</v>
      </c>
      <c r="F60" s="42">
        <f t="shared" si="7"/>
        <v>205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15515</v>
      </c>
      <c r="C61" s="41">
        <f t="shared" si="5"/>
        <v>15681</v>
      </c>
      <c r="D61" s="41">
        <f t="shared" si="6"/>
        <v>13</v>
      </c>
      <c r="E61" s="42" t="str">
        <f t="shared" si="2"/>
        <v>VILAGARCIA</v>
      </c>
      <c r="F61" s="42">
        <f t="shared" si="7"/>
        <v>141</v>
      </c>
      <c r="G61" s="42">
        <f t="shared" si="8"/>
        <v>555</v>
      </c>
    </row>
    <row r="62" spans="1:7" x14ac:dyDescent="0.25">
      <c r="A62" s="42" t="str">
        <f t="shared" si="3"/>
        <v>TARRAGONA</v>
      </c>
      <c r="B62" s="41">
        <f t="shared" si="4"/>
        <v>38562</v>
      </c>
      <c r="C62" s="41">
        <f t="shared" si="5"/>
        <v>37433</v>
      </c>
      <c r="D62" s="41">
        <f t="shared" si="6"/>
        <v>8</v>
      </c>
      <c r="E62" s="42" t="str">
        <f t="shared" si="2"/>
        <v>ALMERIA</v>
      </c>
      <c r="F62" s="42">
        <f t="shared" si="7"/>
        <v>94</v>
      </c>
      <c r="G62" s="42">
        <f t="shared" si="8"/>
        <v>118</v>
      </c>
    </row>
    <row r="63" spans="1:7" x14ac:dyDescent="0.25">
      <c r="A63" s="42" t="str">
        <f t="shared" si="3"/>
        <v>VALENCIA</v>
      </c>
      <c r="B63" s="41">
        <f t="shared" si="4"/>
        <v>1317044</v>
      </c>
      <c r="C63" s="41">
        <f t="shared" si="5"/>
        <v>1284727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120330.5</v>
      </c>
      <c r="C64" s="41">
        <f t="shared" si="5"/>
        <v>105735.5</v>
      </c>
      <c r="D64" s="41">
        <f t="shared" si="6"/>
        <v>5</v>
      </c>
      <c r="E64" s="42" t="str">
        <f t="shared" si="2"/>
        <v>AVILES</v>
      </c>
      <c r="F64" s="42">
        <f t="shared" si="7"/>
        <v>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141</v>
      </c>
      <c r="C65" s="41">
        <f t="shared" si="5"/>
        <v>555</v>
      </c>
      <c r="D65" s="41">
        <f t="shared" si="6"/>
        <v>24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Agosto</v>
      </c>
      <c r="C5" s="50"/>
      <c r="D5" s="49" t="s">
        <v>40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796</v>
      </c>
      <c r="C7" s="9">
        <v>598</v>
      </c>
      <c r="D7" s="9">
        <v>4051</v>
      </c>
      <c r="E7" s="9">
        <v>3534</v>
      </c>
      <c r="F7" s="10">
        <f>((E7*100)/D7)-100</f>
        <v>-12.762280918291779</v>
      </c>
      <c r="G7" s="1"/>
      <c r="H7" s="1"/>
      <c r="I7" s="1"/>
    </row>
    <row r="8" spans="1:12" x14ac:dyDescent="0.25">
      <c r="A8" s="11" t="s">
        <v>45</v>
      </c>
      <c r="B8" s="12">
        <v>11550</v>
      </c>
      <c r="C8" s="12">
        <v>11063</v>
      </c>
      <c r="D8" s="12">
        <v>99182</v>
      </c>
      <c r="E8" s="12">
        <v>100166</v>
      </c>
      <c r="F8" s="13">
        <f t="shared" ref="F8:F35" si="0">((E8*100)/D8)-100</f>
        <v>0.99211550482949917</v>
      </c>
      <c r="G8" s="1"/>
      <c r="H8" s="1"/>
      <c r="I8" s="1"/>
    </row>
    <row r="9" spans="1:12" x14ac:dyDescent="0.25">
      <c r="A9" s="8" t="s">
        <v>46</v>
      </c>
      <c r="B9" s="9">
        <v>145</v>
      </c>
      <c r="C9" s="9">
        <v>425</v>
      </c>
      <c r="D9" s="9">
        <v>1547</v>
      </c>
      <c r="E9" s="9">
        <v>2369</v>
      </c>
      <c r="F9" s="10">
        <f t="shared" si="0"/>
        <v>53.135100193923734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4</v>
      </c>
      <c r="D10" s="12">
        <v>0</v>
      </c>
      <c r="E10" s="12">
        <v>8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14044</v>
      </c>
      <c r="C11" s="9">
        <v>31805</v>
      </c>
      <c r="D11" s="9">
        <v>112267.51</v>
      </c>
      <c r="E11" s="9">
        <v>161422</v>
      </c>
      <c r="F11" s="10">
        <f t="shared" si="0"/>
        <v>43.783361722371865</v>
      </c>
      <c r="G11" s="1"/>
      <c r="H11" s="1"/>
      <c r="I11" s="1"/>
    </row>
    <row r="12" spans="1:12" x14ac:dyDescent="0.25">
      <c r="A12" s="11" t="s">
        <v>49</v>
      </c>
      <c r="B12" s="12">
        <v>7288</v>
      </c>
      <c r="C12" s="12">
        <v>7218.5</v>
      </c>
      <c r="D12" s="12">
        <v>75508.5</v>
      </c>
      <c r="E12" s="12">
        <v>55683</v>
      </c>
      <c r="F12" s="13">
        <f t="shared" si="0"/>
        <v>-26.255984425594463</v>
      </c>
      <c r="G12" s="1"/>
      <c r="H12" s="1"/>
      <c r="I12" s="1"/>
    </row>
    <row r="13" spans="1:12" x14ac:dyDescent="0.25">
      <c r="A13" s="8" t="s">
        <v>50</v>
      </c>
      <c r="B13" s="9">
        <v>7010</v>
      </c>
      <c r="C13" s="9">
        <v>6105</v>
      </c>
      <c r="D13" s="9">
        <v>56293</v>
      </c>
      <c r="E13" s="9">
        <v>48910</v>
      </c>
      <c r="F13" s="10">
        <f t="shared" si="0"/>
        <v>-13.115307409446999</v>
      </c>
      <c r="G13" s="1"/>
      <c r="H13" s="1"/>
      <c r="I13" s="1"/>
    </row>
    <row r="14" spans="1:12" x14ac:dyDescent="0.25">
      <c r="A14" s="11" t="s">
        <v>51</v>
      </c>
      <c r="B14" s="12">
        <v>113260</v>
      </c>
      <c r="C14" s="12">
        <v>124706</v>
      </c>
      <c r="D14" s="12">
        <v>845602</v>
      </c>
      <c r="E14" s="12">
        <v>926181.5</v>
      </c>
      <c r="F14" s="13">
        <f t="shared" si="0"/>
        <v>9.5292466195680703</v>
      </c>
      <c r="G14" s="1"/>
      <c r="H14" s="1"/>
      <c r="I14" s="1"/>
    </row>
    <row r="15" spans="1:12" x14ac:dyDescent="0.25">
      <c r="A15" s="8" t="s">
        <v>52</v>
      </c>
      <c r="B15" s="9">
        <v>46215.25</v>
      </c>
      <c r="C15" s="9">
        <v>53465.25</v>
      </c>
      <c r="D15" s="9">
        <v>335047.5</v>
      </c>
      <c r="E15" s="9">
        <v>372713.75</v>
      </c>
      <c r="F15" s="10">
        <f t="shared" si="0"/>
        <v>11.242062692603284</v>
      </c>
      <c r="G15" s="1"/>
      <c r="H15" s="1"/>
      <c r="I15" s="1"/>
    </row>
    <row r="16" spans="1:12" x14ac:dyDescent="0.25">
      <c r="A16" s="11" t="s">
        <v>53</v>
      </c>
      <c r="B16" s="12">
        <v>5573</v>
      </c>
      <c r="C16" s="12">
        <v>7352</v>
      </c>
      <c r="D16" s="12">
        <v>43463</v>
      </c>
      <c r="E16" s="12">
        <v>47630</v>
      </c>
      <c r="F16" s="13">
        <f t="shared" si="0"/>
        <v>9.587465200285294</v>
      </c>
      <c r="G16" s="1"/>
      <c r="H16" s="1"/>
      <c r="I16" s="1"/>
    </row>
    <row r="17" spans="1:9" x14ac:dyDescent="0.25">
      <c r="A17" s="8" t="s">
        <v>54</v>
      </c>
      <c r="B17" s="9">
        <v>12116</v>
      </c>
      <c r="C17" s="9">
        <v>11218</v>
      </c>
      <c r="D17" s="9">
        <v>66402</v>
      </c>
      <c r="E17" s="9">
        <v>85152</v>
      </c>
      <c r="F17" s="10">
        <f t="shared" si="0"/>
        <v>28.237101292129751</v>
      </c>
      <c r="G17" s="1"/>
      <c r="H17" s="1"/>
      <c r="I17" s="1"/>
    </row>
    <row r="18" spans="1:9" x14ac:dyDescent="0.25">
      <c r="A18" s="11" t="s">
        <v>55</v>
      </c>
      <c r="B18" s="12">
        <v>795</v>
      </c>
      <c r="C18" s="12">
        <v>1060</v>
      </c>
      <c r="D18" s="12">
        <v>6222</v>
      </c>
      <c r="E18" s="12">
        <v>6959</v>
      </c>
      <c r="F18" s="13">
        <f t="shared" si="0"/>
        <v>11.845065895210539</v>
      </c>
      <c r="G18" s="1"/>
      <c r="H18" s="1"/>
      <c r="I18" s="1"/>
    </row>
    <row r="19" spans="1:9" x14ac:dyDescent="0.25">
      <c r="A19" s="8" t="s">
        <v>56</v>
      </c>
      <c r="B19" s="9">
        <v>13</v>
      </c>
      <c r="C19" s="9">
        <v>38</v>
      </c>
      <c r="D19" s="9">
        <v>279</v>
      </c>
      <c r="E19" s="9">
        <v>352</v>
      </c>
      <c r="F19" s="10">
        <f t="shared" si="0"/>
        <v>26.164874551971323</v>
      </c>
      <c r="G19" s="1"/>
      <c r="H19" s="1"/>
      <c r="I19" s="1"/>
    </row>
    <row r="20" spans="1:9" x14ac:dyDescent="0.25">
      <c r="A20" s="11" t="s">
        <v>57</v>
      </c>
      <c r="B20" s="12">
        <v>2632</v>
      </c>
      <c r="C20" s="12">
        <v>3430</v>
      </c>
      <c r="D20" s="12">
        <v>22034</v>
      </c>
      <c r="E20" s="12">
        <v>23305</v>
      </c>
      <c r="F20" s="13">
        <f t="shared" si="0"/>
        <v>5.7683579921938843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528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36240</v>
      </c>
      <c r="C22" s="12">
        <v>45767</v>
      </c>
      <c r="D22" s="12">
        <v>291110</v>
      </c>
      <c r="E22" s="12">
        <v>294575</v>
      </c>
      <c r="F22" s="13">
        <f t="shared" si="0"/>
        <v>1.1902717185943459</v>
      </c>
      <c r="G22" s="1"/>
      <c r="H22" s="1"/>
      <c r="I22" s="1"/>
    </row>
    <row r="23" spans="1:9" x14ac:dyDescent="0.25">
      <c r="A23" s="8" t="s">
        <v>60</v>
      </c>
      <c r="B23" s="9">
        <v>1590</v>
      </c>
      <c r="C23" s="9">
        <v>2543</v>
      </c>
      <c r="D23" s="9">
        <v>12200</v>
      </c>
      <c r="E23" s="9">
        <v>16013</v>
      </c>
      <c r="F23" s="10">
        <f t="shared" si="0"/>
        <v>31.254098360655746</v>
      </c>
      <c r="G23" s="1"/>
      <c r="H23" s="1"/>
      <c r="I23" s="1"/>
    </row>
    <row r="24" spans="1:9" x14ac:dyDescent="0.25">
      <c r="A24" s="11" t="s">
        <v>61</v>
      </c>
      <c r="B24" s="12">
        <v>3810</v>
      </c>
      <c r="C24" s="12">
        <v>2028</v>
      </c>
      <c r="D24" s="12">
        <v>32239</v>
      </c>
      <c r="E24" s="12">
        <v>27157</v>
      </c>
      <c r="F24" s="13">
        <f t="shared" si="0"/>
        <v>-15.763516238096713</v>
      </c>
      <c r="G24" s="1"/>
      <c r="H24" s="1"/>
      <c r="I24" s="1"/>
    </row>
    <row r="25" spans="1:9" x14ac:dyDescent="0.25">
      <c r="A25" s="8" t="s">
        <v>62</v>
      </c>
      <c r="B25" s="9">
        <v>2078</v>
      </c>
      <c r="C25" s="9">
        <v>2498</v>
      </c>
      <c r="D25" s="9">
        <v>15886</v>
      </c>
      <c r="E25" s="9">
        <v>16661</v>
      </c>
      <c r="F25" s="10">
        <f t="shared" si="0"/>
        <v>4.8785093793277099</v>
      </c>
      <c r="G25" s="1"/>
      <c r="H25" s="1"/>
      <c r="I25" s="1"/>
    </row>
    <row r="26" spans="1:9" x14ac:dyDescent="0.25">
      <c r="A26" s="11" t="s">
        <v>63</v>
      </c>
      <c r="B26" s="12">
        <v>254</v>
      </c>
      <c r="C26" s="12">
        <v>275</v>
      </c>
      <c r="D26" s="12">
        <v>1726</v>
      </c>
      <c r="E26" s="12">
        <v>2567</v>
      </c>
      <c r="F26" s="13">
        <f t="shared" si="0"/>
        <v>48.725376593279265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28302</v>
      </c>
      <c r="C28" s="12">
        <v>25411</v>
      </c>
      <c r="D28" s="12">
        <v>225899</v>
      </c>
      <c r="E28" s="12">
        <v>209879</v>
      </c>
      <c r="F28" s="13">
        <f t="shared" si="0"/>
        <v>-7.0916648590741858</v>
      </c>
      <c r="G28" s="1"/>
      <c r="H28" s="1"/>
      <c r="I28" s="1"/>
    </row>
    <row r="29" spans="1:9" x14ac:dyDescent="0.25">
      <c r="A29" s="8" t="s">
        <v>66</v>
      </c>
      <c r="B29" s="9">
        <v>138</v>
      </c>
      <c r="C29" s="9">
        <v>133</v>
      </c>
      <c r="D29" s="9">
        <v>909</v>
      </c>
      <c r="E29" s="9">
        <v>1283</v>
      </c>
      <c r="F29" s="10">
        <f t="shared" si="0"/>
        <v>41.144114411441137</v>
      </c>
      <c r="G29" s="1"/>
      <c r="H29" s="1"/>
      <c r="I29" s="1"/>
    </row>
    <row r="30" spans="1:9" x14ac:dyDescent="0.25">
      <c r="A30" s="11" t="s">
        <v>67</v>
      </c>
      <c r="B30" s="12">
        <v>12158</v>
      </c>
      <c r="C30" s="12">
        <v>12988</v>
      </c>
      <c r="D30" s="12">
        <v>97385</v>
      </c>
      <c r="E30" s="12">
        <v>108480</v>
      </c>
      <c r="F30" s="13">
        <f t="shared" si="0"/>
        <v>11.392924988447916</v>
      </c>
      <c r="G30" s="1"/>
      <c r="H30" s="1"/>
      <c r="I30" s="1"/>
    </row>
    <row r="31" spans="1:9" x14ac:dyDescent="0.25">
      <c r="A31" s="8" t="s">
        <v>68</v>
      </c>
      <c r="B31" s="9">
        <v>4419</v>
      </c>
      <c r="C31" s="9">
        <v>7763</v>
      </c>
      <c r="D31" s="9">
        <v>44023</v>
      </c>
      <c r="E31" s="9">
        <v>56356</v>
      </c>
      <c r="F31" s="10">
        <f t="shared" si="0"/>
        <v>28.014901301592346</v>
      </c>
      <c r="G31" s="1"/>
      <c r="H31" s="1"/>
      <c r="I31" s="1"/>
    </row>
    <row r="32" spans="1:9" x14ac:dyDescent="0.25">
      <c r="A32" s="11" t="s">
        <v>69</v>
      </c>
      <c r="B32" s="12">
        <v>181700</v>
      </c>
      <c r="C32" s="12">
        <v>182739</v>
      </c>
      <c r="D32" s="12">
        <v>1375716</v>
      </c>
      <c r="E32" s="12">
        <v>1419172</v>
      </c>
      <c r="F32" s="13">
        <f t="shared" si="0"/>
        <v>3.158791494756187</v>
      </c>
      <c r="G32" s="1"/>
      <c r="H32" s="1"/>
      <c r="I32" s="1"/>
    </row>
    <row r="33" spans="1:9" x14ac:dyDescent="0.25">
      <c r="A33" s="8" t="s">
        <v>70</v>
      </c>
      <c r="B33" s="9">
        <v>14586.5</v>
      </c>
      <c r="C33" s="9">
        <v>15140</v>
      </c>
      <c r="D33" s="9">
        <v>134079.5</v>
      </c>
      <c r="E33" s="9">
        <v>140338.5</v>
      </c>
      <c r="F33" s="10">
        <f t="shared" si="0"/>
        <v>4.6681259998732116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1828</v>
      </c>
      <c r="D34" s="12">
        <v>589</v>
      </c>
      <c r="E34" s="12">
        <v>2319</v>
      </c>
      <c r="F34" s="13">
        <f t="shared" si="0"/>
        <v>293.7181663837012</v>
      </c>
      <c r="G34" s="1"/>
      <c r="H34" s="1"/>
      <c r="I34" s="1"/>
    </row>
    <row r="35" spans="1:9" x14ac:dyDescent="0.25">
      <c r="A35" s="14" t="s">
        <v>72</v>
      </c>
      <c r="B35" s="15">
        <f>SUM(B7:B34)</f>
        <v>506712.75</v>
      </c>
      <c r="C35" s="15">
        <f t="shared" ref="C35:E35" si="1">SUM(C7:C34)</f>
        <v>557600.75</v>
      </c>
      <c r="D35" s="15">
        <f t="shared" si="1"/>
        <v>3899660.01</v>
      </c>
      <c r="E35" s="15">
        <f t="shared" si="1"/>
        <v>4129713.75</v>
      </c>
      <c r="F35" s="16">
        <f t="shared" si="0"/>
        <v>5.8993281314285753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3534</v>
      </c>
      <c r="C38" s="41">
        <f>D7</f>
        <v>4051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1419172</v>
      </c>
      <c r="G38" s="42">
        <f>LOOKUP(E38,$A$38:$A$65,$C$38:$C$65)</f>
        <v>1375716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100166</v>
      </c>
      <c r="C39" s="41">
        <f t="shared" ref="C39:C65" si="5">D8</f>
        <v>99182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926181.5</v>
      </c>
      <c r="G39" s="42">
        <f t="shared" ref="G39:G65" si="8">LOOKUP(E39,$A$38:$A$65,$C$38:$C$65)</f>
        <v>845602</v>
      </c>
    </row>
    <row r="40" spans="1:9" x14ac:dyDescent="0.25">
      <c r="A40" s="42" t="str">
        <f t="shared" si="3"/>
        <v>ALMERIA</v>
      </c>
      <c r="B40" s="41">
        <f t="shared" si="4"/>
        <v>2369</v>
      </c>
      <c r="C40" s="41">
        <f t="shared" si="5"/>
        <v>1547</v>
      </c>
      <c r="D40" s="41">
        <f t="shared" si="6"/>
        <v>22</v>
      </c>
      <c r="E40" s="42" t="str">
        <f t="shared" si="2"/>
        <v>BILBAO</v>
      </c>
      <c r="F40" s="42">
        <f t="shared" si="7"/>
        <v>372713.75</v>
      </c>
      <c r="G40" s="42">
        <f t="shared" si="8"/>
        <v>335047.5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294575</v>
      </c>
      <c r="G41" s="42">
        <f t="shared" si="8"/>
        <v>291110</v>
      </c>
    </row>
    <row r="42" spans="1:9" x14ac:dyDescent="0.25">
      <c r="A42" s="42" t="str">
        <f t="shared" si="3"/>
        <v>BAHIA DE ALGECIRAS</v>
      </c>
      <c r="B42" s="41">
        <f t="shared" si="4"/>
        <v>161422</v>
      </c>
      <c r="C42" s="41">
        <f t="shared" si="5"/>
        <v>112267.51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209879</v>
      </c>
      <c r="G42" s="42">
        <f t="shared" si="8"/>
        <v>225899</v>
      </c>
    </row>
    <row r="43" spans="1:9" x14ac:dyDescent="0.25">
      <c r="A43" s="42" t="str">
        <f t="shared" si="3"/>
        <v>BAHIA DE CADIZ</v>
      </c>
      <c r="B43" s="41">
        <f t="shared" si="4"/>
        <v>55683</v>
      </c>
      <c r="C43" s="41">
        <f t="shared" si="5"/>
        <v>75508.5</v>
      </c>
      <c r="D43" s="41">
        <f t="shared" si="6"/>
        <v>12</v>
      </c>
      <c r="E43" s="42" t="str">
        <f t="shared" si="2"/>
        <v>BAHIA DE ALGECIRAS</v>
      </c>
      <c r="F43" s="42">
        <f t="shared" si="7"/>
        <v>161422</v>
      </c>
      <c r="G43" s="42">
        <f t="shared" si="8"/>
        <v>112267.51</v>
      </c>
    </row>
    <row r="44" spans="1:9" x14ac:dyDescent="0.25">
      <c r="A44" s="42" t="str">
        <f t="shared" si="3"/>
        <v>BALEARES</v>
      </c>
      <c r="B44" s="41">
        <f t="shared" si="4"/>
        <v>48910</v>
      </c>
      <c r="C44" s="41">
        <f t="shared" si="5"/>
        <v>56293</v>
      </c>
      <c r="D44" s="41">
        <f t="shared" si="6"/>
        <v>13</v>
      </c>
      <c r="E44" s="42" t="str">
        <f t="shared" si="2"/>
        <v>VIGO</v>
      </c>
      <c r="F44" s="42">
        <f t="shared" si="7"/>
        <v>140338.5</v>
      </c>
      <c r="G44" s="42">
        <f t="shared" si="8"/>
        <v>134079.5</v>
      </c>
    </row>
    <row r="45" spans="1:9" x14ac:dyDescent="0.25">
      <c r="A45" s="42" t="str">
        <f t="shared" si="3"/>
        <v>BARCELONA</v>
      </c>
      <c r="B45" s="41">
        <f t="shared" si="4"/>
        <v>926181.5</v>
      </c>
      <c r="C45" s="41">
        <f t="shared" si="5"/>
        <v>845602</v>
      </c>
      <c r="D45" s="41">
        <f t="shared" si="6"/>
        <v>2</v>
      </c>
      <c r="E45" s="42" t="str">
        <f t="shared" si="2"/>
        <v>SEVILLA</v>
      </c>
      <c r="F45" s="42">
        <f t="shared" si="7"/>
        <v>108480</v>
      </c>
      <c r="G45" s="42">
        <f t="shared" si="8"/>
        <v>97385</v>
      </c>
    </row>
    <row r="46" spans="1:9" x14ac:dyDescent="0.25">
      <c r="A46" s="42" t="str">
        <f t="shared" si="3"/>
        <v>BILBAO</v>
      </c>
      <c r="B46" s="41">
        <f t="shared" si="4"/>
        <v>372713.75</v>
      </c>
      <c r="C46" s="41">
        <f t="shared" si="5"/>
        <v>335047.5</v>
      </c>
      <c r="D46" s="41">
        <f t="shared" si="6"/>
        <v>3</v>
      </c>
      <c r="E46" s="42" t="str">
        <f t="shared" si="2"/>
        <v>ALICANTE</v>
      </c>
      <c r="F46" s="42">
        <f t="shared" si="7"/>
        <v>100166</v>
      </c>
      <c r="G46" s="42">
        <f t="shared" si="8"/>
        <v>99182</v>
      </c>
    </row>
    <row r="47" spans="1:9" x14ac:dyDescent="0.25">
      <c r="A47" s="42" t="str">
        <f t="shared" si="3"/>
        <v>CARTAGENA</v>
      </c>
      <c r="B47" s="41">
        <f t="shared" si="4"/>
        <v>47630</v>
      </c>
      <c r="C47" s="41">
        <f t="shared" si="5"/>
        <v>43463</v>
      </c>
      <c r="D47" s="41">
        <f t="shared" si="6"/>
        <v>14</v>
      </c>
      <c r="E47" s="42" t="str">
        <f t="shared" si="2"/>
        <v>CASTELLON</v>
      </c>
      <c r="F47" s="42">
        <f t="shared" si="7"/>
        <v>85152</v>
      </c>
      <c r="G47" s="42">
        <f t="shared" si="8"/>
        <v>66402</v>
      </c>
    </row>
    <row r="48" spans="1:9" x14ac:dyDescent="0.25">
      <c r="A48" s="42" t="str">
        <f t="shared" si="3"/>
        <v>CASTELLON</v>
      </c>
      <c r="B48" s="41">
        <f t="shared" si="4"/>
        <v>85152</v>
      </c>
      <c r="C48" s="41">
        <f t="shared" si="5"/>
        <v>66402</v>
      </c>
      <c r="D48" s="41">
        <f t="shared" si="6"/>
        <v>10</v>
      </c>
      <c r="E48" s="42" t="str">
        <f t="shared" si="2"/>
        <v>TARRAGONA</v>
      </c>
      <c r="F48" s="42">
        <f t="shared" si="7"/>
        <v>56356</v>
      </c>
      <c r="G48" s="42">
        <f t="shared" si="8"/>
        <v>44023</v>
      </c>
    </row>
    <row r="49" spans="1:7" x14ac:dyDescent="0.25">
      <c r="A49" s="42" t="str">
        <f t="shared" si="3"/>
        <v>CEUTA</v>
      </c>
      <c r="B49" s="41">
        <f t="shared" si="4"/>
        <v>6959</v>
      </c>
      <c r="C49" s="41">
        <f t="shared" si="5"/>
        <v>6222</v>
      </c>
      <c r="D49" s="41">
        <f t="shared" si="6"/>
        <v>19</v>
      </c>
      <c r="E49" s="42" t="str">
        <f t="shared" si="2"/>
        <v>BAHIA DE CADIZ</v>
      </c>
      <c r="F49" s="42">
        <f t="shared" si="7"/>
        <v>55683</v>
      </c>
      <c r="G49" s="42">
        <f t="shared" si="8"/>
        <v>75508.5</v>
      </c>
    </row>
    <row r="50" spans="1:7" x14ac:dyDescent="0.25">
      <c r="A50" s="42" t="str">
        <f t="shared" si="3"/>
        <v>FERROL-SAN CIBRAO</v>
      </c>
      <c r="B50" s="41">
        <f t="shared" si="4"/>
        <v>352</v>
      </c>
      <c r="C50" s="41">
        <f t="shared" si="5"/>
        <v>279</v>
      </c>
      <c r="D50" s="41">
        <f t="shared" si="6"/>
        <v>26</v>
      </c>
      <c r="E50" s="42" t="str">
        <f t="shared" si="2"/>
        <v>BALEARES</v>
      </c>
      <c r="F50" s="42">
        <f t="shared" si="7"/>
        <v>48910</v>
      </c>
      <c r="G50" s="42">
        <f t="shared" si="8"/>
        <v>56293</v>
      </c>
    </row>
    <row r="51" spans="1:7" x14ac:dyDescent="0.25">
      <c r="A51" s="42" t="str">
        <f t="shared" si="3"/>
        <v>GIJON</v>
      </c>
      <c r="B51" s="41">
        <f t="shared" si="4"/>
        <v>23305</v>
      </c>
      <c r="C51" s="41">
        <f t="shared" si="5"/>
        <v>22034</v>
      </c>
      <c r="D51" s="41">
        <f t="shared" si="6"/>
        <v>16</v>
      </c>
      <c r="E51" s="42" t="str">
        <f t="shared" si="2"/>
        <v>CARTAGENA</v>
      </c>
      <c r="F51" s="42">
        <f t="shared" si="7"/>
        <v>47630</v>
      </c>
      <c r="G51" s="42">
        <f t="shared" si="8"/>
        <v>43463</v>
      </c>
    </row>
    <row r="52" spans="1:7" x14ac:dyDescent="0.25">
      <c r="A52" s="42" t="str">
        <f t="shared" si="3"/>
        <v>HUELVA</v>
      </c>
      <c r="B52" s="41">
        <f t="shared" si="4"/>
        <v>528</v>
      </c>
      <c r="C52" s="41">
        <f t="shared" si="5"/>
        <v>0</v>
      </c>
      <c r="D52" s="41">
        <f t="shared" si="6"/>
        <v>25</v>
      </c>
      <c r="E52" s="42" t="str">
        <f t="shared" si="2"/>
        <v>MARIN Y RIA DE PONTEVEDRA</v>
      </c>
      <c r="F52" s="42">
        <f t="shared" si="7"/>
        <v>27157</v>
      </c>
      <c r="G52" s="42">
        <f t="shared" si="8"/>
        <v>32239</v>
      </c>
    </row>
    <row r="53" spans="1:7" x14ac:dyDescent="0.25">
      <c r="A53" s="42" t="str">
        <f t="shared" si="3"/>
        <v>LAS PALMAS</v>
      </c>
      <c r="B53" s="41">
        <f t="shared" si="4"/>
        <v>294575</v>
      </c>
      <c r="C53" s="41">
        <f t="shared" si="5"/>
        <v>291110</v>
      </c>
      <c r="D53" s="41">
        <f t="shared" si="6"/>
        <v>4</v>
      </c>
      <c r="E53" s="42" t="str">
        <f t="shared" si="2"/>
        <v>GIJON</v>
      </c>
      <c r="F53" s="42">
        <f t="shared" si="7"/>
        <v>23305</v>
      </c>
      <c r="G53" s="42">
        <f t="shared" si="8"/>
        <v>22034</v>
      </c>
    </row>
    <row r="54" spans="1:7" x14ac:dyDescent="0.25">
      <c r="A54" s="42" t="str">
        <f t="shared" si="3"/>
        <v>MALAGA</v>
      </c>
      <c r="B54" s="41">
        <f t="shared" si="4"/>
        <v>16013</v>
      </c>
      <c r="C54" s="41">
        <f t="shared" si="5"/>
        <v>12200</v>
      </c>
      <c r="D54" s="41">
        <f t="shared" si="6"/>
        <v>18</v>
      </c>
      <c r="E54" s="42" t="str">
        <f t="shared" si="2"/>
        <v>MELILLA</v>
      </c>
      <c r="F54" s="42">
        <f t="shared" si="7"/>
        <v>16661</v>
      </c>
      <c r="G54" s="42">
        <f t="shared" si="8"/>
        <v>15886</v>
      </c>
    </row>
    <row r="55" spans="1:7" x14ac:dyDescent="0.25">
      <c r="A55" s="42" t="str">
        <f t="shared" si="3"/>
        <v>MARIN Y RIA DE PONTEVEDRA</v>
      </c>
      <c r="B55" s="41">
        <f t="shared" si="4"/>
        <v>27157</v>
      </c>
      <c r="C55" s="41">
        <f t="shared" si="5"/>
        <v>32239</v>
      </c>
      <c r="D55" s="41">
        <f t="shared" si="6"/>
        <v>15</v>
      </c>
      <c r="E55" s="42" t="str">
        <f t="shared" si="2"/>
        <v>MALAGA</v>
      </c>
      <c r="F55" s="42">
        <f t="shared" si="7"/>
        <v>16013</v>
      </c>
      <c r="G55" s="42">
        <f t="shared" si="8"/>
        <v>12200</v>
      </c>
    </row>
    <row r="56" spans="1:7" x14ac:dyDescent="0.25">
      <c r="A56" s="42" t="str">
        <f t="shared" si="3"/>
        <v>MELILLA</v>
      </c>
      <c r="B56" s="41">
        <f t="shared" si="4"/>
        <v>16661</v>
      </c>
      <c r="C56" s="41">
        <f t="shared" si="5"/>
        <v>15886</v>
      </c>
      <c r="D56" s="41">
        <f t="shared" si="6"/>
        <v>17</v>
      </c>
      <c r="E56" s="42" t="str">
        <f t="shared" si="2"/>
        <v>CEUTA</v>
      </c>
      <c r="F56" s="42">
        <f t="shared" si="7"/>
        <v>6959</v>
      </c>
      <c r="G56" s="42">
        <f t="shared" si="8"/>
        <v>6222</v>
      </c>
    </row>
    <row r="57" spans="1:7" x14ac:dyDescent="0.25">
      <c r="A57" s="42" t="str">
        <f t="shared" si="3"/>
        <v>MOTRIL</v>
      </c>
      <c r="B57" s="41">
        <f t="shared" si="4"/>
        <v>2567</v>
      </c>
      <c r="C57" s="41">
        <f t="shared" si="5"/>
        <v>1726</v>
      </c>
      <c r="D57" s="41">
        <f t="shared" si="6"/>
        <v>21</v>
      </c>
      <c r="E57" s="42" t="str">
        <f t="shared" si="2"/>
        <v>A CORUÑA</v>
      </c>
      <c r="F57" s="42">
        <f t="shared" si="7"/>
        <v>3534</v>
      </c>
      <c r="G57" s="42">
        <f t="shared" si="8"/>
        <v>4051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2567</v>
      </c>
      <c r="G58" s="42">
        <f t="shared" si="8"/>
        <v>1726</v>
      </c>
    </row>
    <row r="59" spans="1:7" x14ac:dyDescent="0.25">
      <c r="A59" s="42" t="str">
        <f t="shared" si="3"/>
        <v>SANTA CRUZ DE TENERIFE</v>
      </c>
      <c r="B59" s="41">
        <f t="shared" si="4"/>
        <v>209879</v>
      </c>
      <c r="C59" s="41">
        <f t="shared" si="5"/>
        <v>225899</v>
      </c>
      <c r="D59" s="41">
        <f t="shared" si="6"/>
        <v>5</v>
      </c>
      <c r="E59" s="42" t="str">
        <f t="shared" si="2"/>
        <v>ALMERIA</v>
      </c>
      <c r="F59" s="42">
        <f t="shared" si="7"/>
        <v>2369</v>
      </c>
      <c r="G59" s="42">
        <f t="shared" si="8"/>
        <v>1547</v>
      </c>
    </row>
    <row r="60" spans="1:7" x14ac:dyDescent="0.25">
      <c r="A60" s="42" t="str">
        <f t="shared" si="3"/>
        <v>SANTANDER</v>
      </c>
      <c r="B60" s="41">
        <f t="shared" si="4"/>
        <v>1283</v>
      </c>
      <c r="C60" s="41">
        <f t="shared" si="5"/>
        <v>909</v>
      </c>
      <c r="D60" s="41">
        <f t="shared" si="6"/>
        <v>24</v>
      </c>
      <c r="E60" s="42" t="str">
        <f t="shared" si="2"/>
        <v>VILAGARCIA</v>
      </c>
      <c r="F60" s="42">
        <f t="shared" si="7"/>
        <v>2319</v>
      </c>
      <c r="G60" s="42">
        <f t="shared" si="8"/>
        <v>589</v>
      </c>
    </row>
    <row r="61" spans="1:7" x14ac:dyDescent="0.25">
      <c r="A61" s="42" t="str">
        <f t="shared" si="3"/>
        <v>SEVILLA</v>
      </c>
      <c r="B61" s="41">
        <f t="shared" si="4"/>
        <v>108480</v>
      </c>
      <c r="C61" s="41">
        <f t="shared" si="5"/>
        <v>97385</v>
      </c>
      <c r="D61" s="41">
        <f t="shared" si="6"/>
        <v>8</v>
      </c>
      <c r="E61" s="42" t="str">
        <f t="shared" si="2"/>
        <v>SANTANDER</v>
      </c>
      <c r="F61" s="42">
        <f t="shared" si="7"/>
        <v>1283</v>
      </c>
      <c r="G61" s="42">
        <f t="shared" si="8"/>
        <v>909</v>
      </c>
    </row>
    <row r="62" spans="1:7" x14ac:dyDescent="0.25">
      <c r="A62" s="42" t="str">
        <f t="shared" si="3"/>
        <v>TARRAGONA</v>
      </c>
      <c r="B62" s="41">
        <f t="shared" si="4"/>
        <v>56356</v>
      </c>
      <c r="C62" s="41">
        <f t="shared" si="5"/>
        <v>44023</v>
      </c>
      <c r="D62" s="41">
        <f t="shared" si="6"/>
        <v>11</v>
      </c>
      <c r="E62" s="42" t="str">
        <f t="shared" si="2"/>
        <v>HUELVA</v>
      </c>
      <c r="F62" s="42">
        <f t="shared" si="7"/>
        <v>528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1419172</v>
      </c>
      <c r="C63" s="41">
        <f t="shared" si="5"/>
        <v>1375716</v>
      </c>
      <c r="D63" s="41">
        <f t="shared" si="6"/>
        <v>1</v>
      </c>
      <c r="E63" s="42" t="str">
        <f t="shared" si="2"/>
        <v>FERROL-SAN CIBRAO</v>
      </c>
      <c r="F63" s="42">
        <f t="shared" si="7"/>
        <v>352</v>
      </c>
      <c r="G63" s="42">
        <f t="shared" si="8"/>
        <v>279</v>
      </c>
    </row>
    <row r="64" spans="1:7" x14ac:dyDescent="0.25">
      <c r="A64" s="42" t="str">
        <f t="shared" si="3"/>
        <v>VIGO</v>
      </c>
      <c r="B64" s="41">
        <f t="shared" si="4"/>
        <v>140338.5</v>
      </c>
      <c r="C64" s="41">
        <f t="shared" si="5"/>
        <v>134079.5</v>
      </c>
      <c r="D64" s="41">
        <f t="shared" si="6"/>
        <v>7</v>
      </c>
      <c r="E64" s="42" t="str">
        <f t="shared" si="2"/>
        <v>AVILES</v>
      </c>
      <c r="F64" s="42">
        <f t="shared" si="7"/>
        <v>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2319</v>
      </c>
      <c r="C65" s="41">
        <f t="shared" si="5"/>
        <v>589</v>
      </c>
      <c r="D65" s="41">
        <f t="shared" si="6"/>
        <v>23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5294</v>
      </c>
      <c r="C7" s="9">
        <v>14628</v>
      </c>
      <c r="D7" s="9">
        <v>38264</v>
      </c>
      <c r="E7" s="9">
        <v>68872</v>
      </c>
      <c r="F7" s="10">
        <f>((E7*100)/D7)-100</f>
        <v>79.991637047877902</v>
      </c>
      <c r="G7" s="1"/>
      <c r="H7" s="1"/>
      <c r="I7" s="1"/>
    </row>
    <row r="8" spans="1:12" x14ac:dyDescent="0.25">
      <c r="A8" s="11" t="s">
        <v>45</v>
      </c>
      <c r="B8" s="12">
        <v>44496</v>
      </c>
      <c r="C8" s="12">
        <v>37803</v>
      </c>
      <c r="D8" s="12">
        <v>198501</v>
      </c>
      <c r="E8" s="12">
        <v>225736</v>
      </c>
      <c r="F8" s="13">
        <f t="shared" ref="F8:F35" si="0">((E8*100)/D8)-100</f>
        <v>13.72033390259999</v>
      </c>
      <c r="G8" s="1"/>
      <c r="H8" s="1"/>
      <c r="I8" s="1"/>
    </row>
    <row r="9" spans="1:12" x14ac:dyDescent="0.25">
      <c r="A9" s="8" t="s">
        <v>46</v>
      </c>
      <c r="B9" s="9">
        <v>209741</v>
      </c>
      <c r="C9" s="9">
        <v>114304</v>
      </c>
      <c r="D9" s="9">
        <v>763908</v>
      </c>
      <c r="E9" s="9">
        <v>659833</v>
      </c>
      <c r="F9" s="10">
        <f t="shared" si="0"/>
        <v>-13.624022788084432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691301</v>
      </c>
      <c r="C11" s="9">
        <v>476583</v>
      </c>
      <c r="D11" s="9">
        <v>3315386</v>
      </c>
      <c r="E11" s="9">
        <v>3016737</v>
      </c>
      <c r="F11" s="10">
        <f t="shared" si="0"/>
        <v>-9.0079707159287068</v>
      </c>
      <c r="G11" s="1"/>
      <c r="H11" s="1"/>
      <c r="I11" s="1"/>
    </row>
    <row r="12" spans="1:12" x14ac:dyDescent="0.25">
      <c r="A12" s="11" t="s">
        <v>49</v>
      </c>
      <c r="B12" s="12">
        <v>39754</v>
      </c>
      <c r="C12" s="12">
        <v>37144</v>
      </c>
      <c r="D12" s="12">
        <v>191066</v>
      </c>
      <c r="E12" s="12">
        <v>222660</v>
      </c>
      <c r="F12" s="13">
        <f t="shared" si="0"/>
        <v>16.535647367925222</v>
      </c>
      <c r="G12" s="1"/>
      <c r="H12" s="1"/>
      <c r="I12" s="1"/>
    </row>
    <row r="13" spans="1:12" x14ac:dyDescent="0.25">
      <c r="A13" s="8" t="s">
        <v>50</v>
      </c>
      <c r="B13" s="9">
        <v>1094292</v>
      </c>
      <c r="C13" s="9">
        <v>721446</v>
      </c>
      <c r="D13" s="9">
        <v>4012378</v>
      </c>
      <c r="E13" s="9">
        <v>3450995</v>
      </c>
      <c r="F13" s="10">
        <f t="shared" si="0"/>
        <v>-13.991278987174184</v>
      </c>
      <c r="G13" s="1"/>
      <c r="H13" s="1"/>
      <c r="I13" s="1"/>
    </row>
    <row r="14" spans="1:12" x14ac:dyDescent="0.25">
      <c r="A14" s="11" t="s">
        <v>51</v>
      </c>
      <c r="B14" s="12">
        <v>585831</v>
      </c>
      <c r="C14" s="12">
        <v>654586</v>
      </c>
      <c r="D14" s="12">
        <v>2368151</v>
      </c>
      <c r="E14" s="12">
        <v>2654210</v>
      </c>
      <c r="F14" s="13">
        <f t="shared" si="0"/>
        <v>12.07942398943311</v>
      </c>
      <c r="G14" s="1"/>
      <c r="H14" s="1"/>
      <c r="I14" s="1"/>
    </row>
    <row r="15" spans="1:12" x14ac:dyDescent="0.25">
      <c r="A15" s="8" t="s">
        <v>52</v>
      </c>
      <c r="B15" s="9">
        <v>23618</v>
      </c>
      <c r="C15" s="9">
        <v>27272</v>
      </c>
      <c r="D15" s="9">
        <v>130086</v>
      </c>
      <c r="E15" s="9">
        <v>98596</v>
      </c>
      <c r="F15" s="10">
        <f t="shared" si="0"/>
        <v>-24.207063019848405</v>
      </c>
      <c r="G15" s="1"/>
      <c r="H15" s="1"/>
      <c r="I15" s="1"/>
    </row>
    <row r="16" spans="1:12" x14ac:dyDescent="0.25">
      <c r="A16" s="11" t="s">
        <v>53</v>
      </c>
      <c r="B16" s="12">
        <v>6585</v>
      </c>
      <c r="C16" s="12">
        <v>4970</v>
      </c>
      <c r="D16" s="12">
        <v>54269</v>
      </c>
      <c r="E16" s="12">
        <v>39749</v>
      </c>
      <c r="F16" s="13">
        <f t="shared" si="0"/>
        <v>-26.755606331423095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725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196685</v>
      </c>
      <c r="C18" s="12">
        <v>162989</v>
      </c>
      <c r="D18" s="12">
        <v>1301483</v>
      </c>
      <c r="E18" s="12">
        <v>1225415</v>
      </c>
      <c r="F18" s="13">
        <f t="shared" si="0"/>
        <v>-5.8447171419065853</v>
      </c>
      <c r="G18" s="1"/>
      <c r="H18" s="1"/>
      <c r="I18" s="1"/>
    </row>
    <row r="19" spans="1:9" x14ac:dyDescent="0.25">
      <c r="A19" s="8" t="s">
        <v>56</v>
      </c>
      <c r="B19" s="9">
        <v>222</v>
      </c>
      <c r="C19" s="9">
        <v>0</v>
      </c>
      <c r="D19" s="9">
        <v>225</v>
      </c>
      <c r="E19" s="9">
        <v>4948</v>
      </c>
      <c r="F19" s="10">
        <f t="shared" si="0"/>
        <v>2099.1111111111113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9045</v>
      </c>
      <c r="D20" s="12">
        <v>2244</v>
      </c>
      <c r="E20" s="12">
        <v>38232</v>
      </c>
      <c r="F20" s="13">
        <f t="shared" si="0"/>
        <v>1603.7433155080214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3037</v>
      </c>
      <c r="D21" s="9">
        <v>0</v>
      </c>
      <c r="E21" s="9">
        <v>9620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144737</v>
      </c>
      <c r="C22" s="12">
        <v>136254</v>
      </c>
      <c r="D22" s="12">
        <v>907600</v>
      </c>
      <c r="E22" s="12">
        <v>1000579</v>
      </c>
      <c r="F22" s="13">
        <f t="shared" si="0"/>
        <v>10.244490965182905</v>
      </c>
      <c r="G22" s="1"/>
      <c r="H22" s="1"/>
      <c r="I22" s="1"/>
    </row>
    <row r="23" spans="1:9" x14ac:dyDescent="0.25">
      <c r="A23" s="8" t="s">
        <v>60</v>
      </c>
      <c r="B23" s="9">
        <v>112078</v>
      </c>
      <c r="C23" s="9">
        <v>89324</v>
      </c>
      <c r="D23" s="9">
        <v>553687</v>
      </c>
      <c r="E23" s="9">
        <v>554531</v>
      </c>
      <c r="F23" s="10">
        <f t="shared" si="0"/>
        <v>0.15243269211666188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78776</v>
      </c>
      <c r="C25" s="9">
        <v>78960</v>
      </c>
      <c r="D25" s="9">
        <v>441414</v>
      </c>
      <c r="E25" s="9">
        <v>424734</v>
      </c>
      <c r="F25" s="10">
        <f t="shared" si="0"/>
        <v>-3.7787655126479933</v>
      </c>
      <c r="G25" s="1"/>
      <c r="H25" s="1"/>
      <c r="I25" s="1"/>
    </row>
    <row r="26" spans="1:9" x14ac:dyDescent="0.25">
      <c r="A26" s="11" t="s">
        <v>63</v>
      </c>
      <c r="B26" s="12">
        <v>222</v>
      </c>
      <c r="C26" s="12">
        <v>16718</v>
      </c>
      <c r="D26" s="12">
        <v>1226</v>
      </c>
      <c r="E26" s="12">
        <v>26474</v>
      </c>
      <c r="F26" s="13">
        <f t="shared" si="0"/>
        <v>2059.3800978792824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489859</v>
      </c>
      <c r="C28" s="12">
        <v>483752</v>
      </c>
      <c r="D28" s="12">
        <v>3023180</v>
      </c>
      <c r="E28" s="12">
        <v>3090142</v>
      </c>
      <c r="F28" s="13">
        <f t="shared" si="0"/>
        <v>2.2149524672695691</v>
      </c>
      <c r="G28" s="1"/>
      <c r="H28" s="1"/>
      <c r="I28" s="1"/>
    </row>
    <row r="29" spans="1:9" x14ac:dyDescent="0.25">
      <c r="A29" s="8" t="s">
        <v>66</v>
      </c>
      <c r="B29" s="9">
        <v>34841</v>
      </c>
      <c r="C29" s="9">
        <v>36041</v>
      </c>
      <c r="D29" s="9">
        <v>157676</v>
      </c>
      <c r="E29" s="9">
        <v>156046</v>
      </c>
      <c r="F29" s="10">
        <f t="shared" si="0"/>
        <v>-1.0337654430604601</v>
      </c>
      <c r="G29" s="1"/>
      <c r="H29" s="1"/>
      <c r="I29" s="1"/>
    </row>
    <row r="30" spans="1:9" x14ac:dyDescent="0.25">
      <c r="A30" s="11" t="s">
        <v>67</v>
      </c>
      <c r="B30" s="12">
        <v>1028</v>
      </c>
      <c r="C30" s="12">
        <v>1673</v>
      </c>
      <c r="D30" s="12">
        <v>7268</v>
      </c>
      <c r="E30" s="12">
        <v>10005</v>
      </c>
      <c r="F30" s="13">
        <f t="shared" si="0"/>
        <v>37.658227848101262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3148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90898</v>
      </c>
      <c r="C32" s="12">
        <v>135660</v>
      </c>
      <c r="D32" s="12">
        <v>354667</v>
      </c>
      <c r="E32" s="12">
        <v>472621</v>
      </c>
      <c r="F32" s="13">
        <f t="shared" si="0"/>
        <v>33.257675509703461</v>
      </c>
      <c r="G32" s="1"/>
      <c r="H32" s="1"/>
      <c r="I32" s="1"/>
    </row>
    <row r="33" spans="1:9" x14ac:dyDescent="0.25">
      <c r="A33" s="8" t="s">
        <v>70</v>
      </c>
      <c r="B33" s="9">
        <v>30817</v>
      </c>
      <c r="C33" s="9">
        <v>25089</v>
      </c>
      <c r="D33" s="9">
        <v>140848</v>
      </c>
      <c r="E33" s="9">
        <v>154191</v>
      </c>
      <c r="F33" s="10">
        <f t="shared" si="0"/>
        <v>9.4733329546745466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304</v>
      </c>
      <c r="D34" s="12">
        <v>1966</v>
      </c>
      <c r="E34" s="12">
        <v>1755</v>
      </c>
      <c r="F34" s="13">
        <f t="shared" si="0"/>
        <v>-10.732451678535099</v>
      </c>
      <c r="G34" s="1"/>
      <c r="H34" s="1"/>
      <c r="I34" s="1"/>
    </row>
    <row r="35" spans="1:9" x14ac:dyDescent="0.25">
      <c r="A35" s="14" t="s">
        <v>72</v>
      </c>
      <c r="B35" s="15">
        <f>SUM(B7:B34)</f>
        <v>3881075</v>
      </c>
      <c r="C35" s="15">
        <f t="shared" ref="C35:E35" si="1">SUM(C7:C34)</f>
        <v>3267582</v>
      </c>
      <c r="D35" s="15">
        <f t="shared" si="1"/>
        <v>17969366</v>
      </c>
      <c r="E35" s="15">
        <f t="shared" si="1"/>
        <v>17606681</v>
      </c>
      <c r="F35" s="16">
        <f t="shared" si="0"/>
        <v>-2.0183516769595542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68872</v>
      </c>
      <c r="C38" s="41">
        <f>D7</f>
        <v>38264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3450995</v>
      </c>
      <c r="G38" s="42">
        <f>LOOKUP(E38,$A$38:$A$65,$C$38:$C$65)</f>
        <v>4012378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225736</v>
      </c>
      <c r="C39" s="41">
        <f t="shared" ref="C39:C65" si="5">D8</f>
        <v>198501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3090142</v>
      </c>
      <c r="G39" s="42">
        <f t="shared" ref="G39:G65" si="8">LOOKUP(E39,$A$38:$A$65,$C$38:$C$65)</f>
        <v>3023180</v>
      </c>
    </row>
    <row r="40" spans="1:9" x14ac:dyDescent="0.25">
      <c r="A40" s="42" t="str">
        <f t="shared" si="3"/>
        <v>ALMERIA</v>
      </c>
      <c r="B40" s="41">
        <f t="shared" si="4"/>
        <v>659833</v>
      </c>
      <c r="C40" s="41">
        <f t="shared" si="5"/>
        <v>763908</v>
      </c>
      <c r="D40" s="41">
        <f t="shared" si="6"/>
        <v>7</v>
      </c>
      <c r="E40" s="42" t="str">
        <f t="shared" si="2"/>
        <v>BAHIA DE ALGECIRAS</v>
      </c>
      <c r="F40" s="42">
        <f t="shared" si="7"/>
        <v>3016737</v>
      </c>
      <c r="G40" s="42">
        <f t="shared" si="8"/>
        <v>3315386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2654210</v>
      </c>
      <c r="G41" s="42">
        <f t="shared" si="8"/>
        <v>2368151</v>
      </c>
    </row>
    <row r="42" spans="1:9" x14ac:dyDescent="0.25">
      <c r="A42" s="42" t="str">
        <f t="shared" si="3"/>
        <v>BAHIA DE ALGECIRAS</v>
      </c>
      <c r="B42" s="41">
        <f t="shared" si="4"/>
        <v>3016737</v>
      </c>
      <c r="C42" s="41">
        <f t="shared" si="5"/>
        <v>3315386</v>
      </c>
      <c r="D42" s="41">
        <f t="shared" si="6"/>
        <v>3</v>
      </c>
      <c r="E42" s="42" t="str">
        <f t="shared" si="2"/>
        <v>CEUTA</v>
      </c>
      <c r="F42" s="42">
        <f t="shared" si="7"/>
        <v>1225415</v>
      </c>
      <c r="G42" s="42">
        <f t="shared" si="8"/>
        <v>1301483</v>
      </c>
    </row>
    <row r="43" spans="1:9" x14ac:dyDescent="0.25">
      <c r="A43" s="42" t="str">
        <f t="shared" si="3"/>
        <v>BAHIA DE CADIZ</v>
      </c>
      <c r="B43" s="41">
        <f t="shared" si="4"/>
        <v>222660</v>
      </c>
      <c r="C43" s="41">
        <f t="shared" si="5"/>
        <v>191066</v>
      </c>
      <c r="D43" s="41">
        <f t="shared" si="6"/>
        <v>12</v>
      </c>
      <c r="E43" s="42" t="str">
        <f t="shared" si="2"/>
        <v>LAS PALMAS</v>
      </c>
      <c r="F43" s="42">
        <f t="shared" si="7"/>
        <v>1000579</v>
      </c>
      <c r="G43" s="42">
        <f t="shared" si="8"/>
        <v>907600</v>
      </c>
    </row>
    <row r="44" spans="1:9" x14ac:dyDescent="0.25">
      <c r="A44" s="42" t="str">
        <f t="shared" si="3"/>
        <v>BALEARES</v>
      </c>
      <c r="B44" s="41">
        <f t="shared" si="4"/>
        <v>3450995</v>
      </c>
      <c r="C44" s="41">
        <f t="shared" si="5"/>
        <v>4012378</v>
      </c>
      <c r="D44" s="41">
        <f t="shared" si="6"/>
        <v>1</v>
      </c>
      <c r="E44" s="42" t="str">
        <f t="shared" si="2"/>
        <v>ALMERIA</v>
      </c>
      <c r="F44" s="42">
        <f t="shared" si="7"/>
        <v>659833</v>
      </c>
      <c r="G44" s="42">
        <f t="shared" si="8"/>
        <v>763908</v>
      </c>
    </row>
    <row r="45" spans="1:9" x14ac:dyDescent="0.25">
      <c r="A45" s="42" t="str">
        <f t="shared" si="3"/>
        <v>BARCELONA</v>
      </c>
      <c r="B45" s="41">
        <f t="shared" si="4"/>
        <v>2654210</v>
      </c>
      <c r="C45" s="41">
        <f t="shared" si="5"/>
        <v>2368151</v>
      </c>
      <c r="D45" s="41">
        <f t="shared" si="6"/>
        <v>4</v>
      </c>
      <c r="E45" s="42" t="str">
        <f t="shared" si="2"/>
        <v>MALAGA</v>
      </c>
      <c r="F45" s="42">
        <f t="shared" si="7"/>
        <v>554531</v>
      </c>
      <c r="G45" s="42">
        <f t="shared" si="8"/>
        <v>553687</v>
      </c>
    </row>
    <row r="46" spans="1:9" x14ac:dyDescent="0.25">
      <c r="A46" s="42" t="str">
        <f t="shared" si="3"/>
        <v>BILBAO</v>
      </c>
      <c r="B46" s="41">
        <f t="shared" si="4"/>
        <v>98596</v>
      </c>
      <c r="C46" s="41">
        <f t="shared" si="5"/>
        <v>130086</v>
      </c>
      <c r="D46" s="41">
        <f t="shared" si="6"/>
        <v>15</v>
      </c>
      <c r="E46" s="42" t="str">
        <f t="shared" si="2"/>
        <v>VALENCIA</v>
      </c>
      <c r="F46" s="42">
        <f t="shared" si="7"/>
        <v>472621</v>
      </c>
      <c r="G46" s="42">
        <f t="shared" si="8"/>
        <v>354667</v>
      </c>
    </row>
    <row r="47" spans="1:9" x14ac:dyDescent="0.25">
      <c r="A47" s="42" t="str">
        <f t="shared" si="3"/>
        <v>CARTAGENA</v>
      </c>
      <c r="B47" s="41">
        <f t="shared" si="4"/>
        <v>39749</v>
      </c>
      <c r="C47" s="41">
        <f t="shared" si="5"/>
        <v>54269</v>
      </c>
      <c r="D47" s="41">
        <f t="shared" si="6"/>
        <v>17</v>
      </c>
      <c r="E47" s="42" t="str">
        <f t="shared" si="2"/>
        <v>MELILLA</v>
      </c>
      <c r="F47" s="42">
        <f t="shared" si="7"/>
        <v>424734</v>
      </c>
      <c r="G47" s="42">
        <f t="shared" si="8"/>
        <v>441414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725</v>
      </c>
      <c r="D48" s="41">
        <f t="shared" si="6"/>
        <v>28</v>
      </c>
      <c r="E48" s="42" t="str">
        <f t="shared" si="2"/>
        <v>ALICANTE</v>
      </c>
      <c r="F48" s="42">
        <f t="shared" si="7"/>
        <v>225736</v>
      </c>
      <c r="G48" s="42">
        <f t="shared" si="8"/>
        <v>198501</v>
      </c>
    </row>
    <row r="49" spans="1:7" x14ac:dyDescent="0.25">
      <c r="A49" s="42" t="str">
        <f t="shared" si="3"/>
        <v>CEUTA</v>
      </c>
      <c r="B49" s="41">
        <f t="shared" si="4"/>
        <v>1225415</v>
      </c>
      <c r="C49" s="41">
        <f t="shared" si="5"/>
        <v>1301483</v>
      </c>
      <c r="D49" s="41">
        <f t="shared" si="6"/>
        <v>5</v>
      </c>
      <c r="E49" s="42" t="str">
        <f t="shared" si="2"/>
        <v>BAHIA DE CADIZ</v>
      </c>
      <c r="F49" s="42">
        <f t="shared" si="7"/>
        <v>222660</v>
      </c>
      <c r="G49" s="42">
        <f t="shared" si="8"/>
        <v>191066</v>
      </c>
    </row>
    <row r="50" spans="1:7" x14ac:dyDescent="0.25">
      <c r="A50" s="42" t="str">
        <f t="shared" si="3"/>
        <v>FERROL-SAN CIBRAO</v>
      </c>
      <c r="B50" s="41">
        <f t="shared" si="4"/>
        <v>4948</v>
      </c>
      <c r="C50" s="41">
        <f t="shared" si="5"/>
        <v>225</v>
      </c>
      <c r="D50" s="41">
        <f t="shared" si="6"/>
        <v>22</v>
      </c>
      <c r="E50" s="42" t="str">
        <f t="shared" si="2"/>
        <v>SANTANDER</v>
      </c>
      <c r="F50" s="42">
        <f t="shared" si="7"/>
        <v>156046</v>
      </c>
      <c r="G50" s="42">
        <f t="shared" si="8"/>
        <v>157676</v>
      </c>
    </row>
    <row r="51" spans="1:7" x14ac:dyDescent="0.25">
      <c r="A51" s="42" t="str">
        <f t="shared" si="3"/>
        <v>GIJON</v>
      </c>
      <c r="B51" s="41">
        <f t="shared" si="4"/>
        <v>38232</v>
      </c>
      <c r="C51" s="41">
        <f t="shared" si="5"/>
        <v>2244</v>
      </c>
      <c r="D51" s="41">
        <f t="shared" si="6"/>
        <v>18</v>
      </c>
      <c r="E51" s="42" t="str">
        <f t="shared" si="2"/>
        <v>VIGO</v>
      </c>
      <c r="F51" s="42">
        <f t="shared" si="7"/>
        <v>154191</v>
      </c>
      <c r="G51" s="42">
        <f t="shared" si="8"/>
        <v>140848</v>
      </c>
    </row>
    <row r="52" spans="1:7" x14ac:dyDescent="0.25">
      <c r="A52" s="42" t="str">
        <f t="shared" si="3"/>
        <v>HUELVA</v>
      </c>
      <c r="B52" s="41">
        <f t="shared" si="4"/>
        <v>9620</v>
      </c>
      <c r="C52" s="41">
        <f t="shared" si="5"/>
        <v>0</v>
      </c>
      <c r="D52" s="41">
        <f t="shared" si="6"/>
        <v>21</v>
      </c>
      <c r="E52" s="42" t="str">
        <f t="shared" si="2"/>
        <v>BILBAO</v>
      </c>
      <c r="F52" s="42">
        <f t="shared" si="7"/>
        <v>98596</v>
      </c>
      <c r="G52" s="42">
        <f t="shared" si="8"/>
        <v>130086</v>
      </c>
    </row>
    <row r="53" spans="1:7" x14ac:dyDescent="0.25">
      <c r="A53" s="42" t="str">
        <f t="shared" si="3"/>
        <v>LAS PALMAS</v>
      </c>
      <c r="B53" s="41">
        <f t="shared" si="4"/>
        <v>1000579</v>
      </c>
      <c r="C53" s="41">
        <f t="shared" si="5"/>
        <v>907600</v>
      </c>
      <c r="D53" s="41">
        <f t="shared" si="6"/>
        <v>6</v>
      </c>
      <c r="E53" s="42" t="str">
        <f t="shared" si="2"/>
        <v>A CORUÑA</v>
      </c>
      <c r="F53" s="42">
        <f t="shared" si="7"/>
        <v>68872</v>
      </c>
      <c r="G53" s="42">
        <f t="shared" si="8"/>
        <v>38264</v>
      </c>
    </row>
    <row r="54" spans="1:7" x14ac:dyDescent="0.25">
      <c r="A54" s="42" t="str">
        <f t="shared" si="3"/>
        <v>MALAGA</v>
      </c>
      <c r="B54" s="41">
        <f t="shared" si="4"/>
        <v>554531</v>
      </c>
      <c r="C54" s="41">
        <f t="shared" si="5"/>
        <v>553687</v>
      </c>
      <c r="D54" s="41">
        <f t="shared" si="6"/>
        <v>8</v>
      </c>
      <c r="E54" s="42" t="str">
        <f t="shared" si="2"/>
        <v>CARTAGENA</v>
      </c>
      <c r="F54" s="42">
        <f t="shared" si="7"/>
        <v>39749</v>
      </c>
      <c r="G54" s="42">
        <f t="shared" si="8"/>
        <v>54269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38232</v>
      </c>
      <c r="G55" s="42">
        <f t="shared" si="8"/>
        <v>2244</v>
      </c>
    </row>
    <row r="56" spans="1:7" x14ac:dyDescent="0.25">
      <c r="A56" s="42" t="str">
        <f t="shared" si="3"/>
        <v>MELILLA</v>
      </c>
      <c r="B56" s="41">
        <f t="shared" si="4"/>
        <v>424734</v>
      </c>
      <c r="C56" s="41">
        <f t="shared" si="5"/>
        <v>441414</v>
      </c>
      <c r="D56" s="41">
        <f t="shared" si="6"/>
        <v>10</v>
      </c>
      <c r="E56" s="42" t="str">
        <f t="shared" si="2"/>
        <v>MOTRIL</v>
      </c>
      <c r="F56" s="42">
        <f t="shared" si="9"/>
        <v>26474</v>
      </c>
      <c r="G56" s="42">
        <f t="shared" si="8"/>
        <v>1226</v>
      </c>
    </row>
    <row r="57" spans="1:7" x14ac:dyDescent="0.25">
      <c r="A57" s="42" t="str">
        <f t="shared" si="3"/>
        <v>MOTRIL</v>
      </c>
      <c r="B57" s="41">
        <f t="shared" si="4"/>
        <v>26474</v>
      </c>
      <c r="C57" s="41">
        <f t="shared" si="5"/>
        <v>1226</v>
      </c>
      <c r="D57" s="41">
        <f t="shared" si="6"/>
        <v>19</v>
      </c>
      <c r="E57" s="42" t="str">
        <f t="shared" si="2"/>
        <v>SEVILLA</v>
      </c>
      <c r="F57" s="42">
        <f t="shared" si="9"/>
        <v>10005</v>
      </c>
      <c r="G57" s="42">
        <f t="shared" si="8"/>
        <v>7268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9620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3090142</v>
      </c>
      <c r="C59" s="41">
        <f t="shared" si="5"/>
        <v>3023180</v>
      </c>
      <c r="D59" s="41">
        <f t="shared" si="6"/>
        <v>2</v>
      </c>
      <c r="E59" s="42" t="str">
        <f t="shared" si="2"/>
        <v>FERROL-SAN CIBRAO</v>
      </c>
      <c r="F59" s="42">
        <f t="shared" si="9"/>
        <v>4948</v>
      </c>
      <c r="G59" s="42">
        <f t="shared" si="8"/>
        <v>225</v>
      </c>
    </row>
    <row r="60" spans="1:7" x14ac:dyDescent="0.25">
      <c r="A60" s="42" t="str">
        <f t="shared" si="3"/>
        <v>SANTANDER</v>
      </c>
      <c r="B60" s="41">
        <f t="shared" si="4"/>
        <v>156046</v>
      </c>
      <c r="C60" s="41">
        <f t="shared" si="5"/>
        <v>157676</v>
      </c>
      <c r="D60" s="41">
        <f t="shared" si="6"/>
        <v>13</v>
      </c>
      <c r="E60" s="42" t="str">
        <f t="shared" si="2"/>
        <v>VILAGARCIA</v>
      </c>
      <c r="F60" s="42">
        <f t="shared" si="9"/>
        <v>1755</v>
      </c>
      <c r="G60" s="42">
        <f t="shared" si="8"/>
        <v>1966</v>
      </c>
    </row>
    <row r="61" spans="1:7" x14ac:dyDescent="0.25">
      <c r="A61" s="42" t="str">
        <f t="shared" si="3"/>
        <v>SEVILLA</v>
      </c>
      <c r="B61" s="41">
        <f t="shared" si="4"/>
        <v>10005</v>
      </c>
      <c r="C61" s="41">
        <f t="shared" si="5"/>
        <v>7268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3148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472621</v>
      </c>
      <c r="C63" s="41">
        <f t="shared" si="5"/>
        <v>354667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154191</v>
      </c>
      <c r="C64" s="41">
        <f t="shared" si="5"/>
        <v>140848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1755</v>
      </c>
      <c r="C65" s="41">
        <f t="shared" si="5"/>
        <v>1966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5294</v>
      </c>
      <c r="C7" s="9">
        <v>14628</v>
      </c>
      <c r="D7" s="9">
        <v>38264</v>
      </c>
      <c r="E7" s="9">
        <v>68872</v>
      </c>
      <c r="F7" s="10">
        <f>((E7*100)/D7)-100</f>
        <v>79.991637047877902</v>
      </c>
      <c r="G7" s="1"/>
      <c r="H7" s="1"/>
      <c r="I7" s="1"/>
    </row>
    <row r="8" spans="1:12" x14ac:dyDescent="0.25">
      <c r="A8" s="11" t="s">
        <v>45</v>
      </c>
      <c r="B8" s="12">
        <v>680</v>
      </c>
      <c r="C8" s="12">
        <v>13296</v>
      </c>
      <c r="D8" s="12">
        <v>26905</v>
      </c>
      <c r="E8" s="12">
        <v>64850</v>
      </c>
      <c r="F8" s="13">
        <f t="shared" ref="F8:F35" si="0">((E8*100)/D8)-100</f>
        <v>141.03326519234344</v>
      </c>
      <c r="G8" s="1"/>
      <c r="H8" s="1"/>
      <c r="I8" s="1"/>
    </row>
    <row r="9" spans="1:12" x14ac:dyDescent="0.25">
      <c r="A9" s="8" t="s">
        <v>46</v>
      </c>
      <c r="B9" s="9">
        <v>7281</v>
      </c>
      <c r="C9" s="9">
        <v>5035</v>
      </c>
      <c r="D9" s="9">
        <v>38352</v>
      </c>
      <c r="E9" s="9">
        <v>25875</v>
      </c>
      <c r="F9" s="10">
        <f t="shared" si="0"/>
        <v>-32.532853566958693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37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49</v>
      </c>
      <c r="B12" s="12">
        <v>37597</v>
      </c>
      <c r="C12" s="12">
        <v>34407</v>
      </c>
      <c r="D12" s="12">
        <v>177373</v>
      </c>
      <c r="E12" s="12">
        <v>209563</v>
      </c>
      <c r="F12" s="13">
        <f t="shared" si="0"/>
        <v>18.148196174164056</v>
      </c>
      <c r="G12" s="1"/>
      <c r="H12" s="1"/>
      <c r="I12" s="1"/>
    </row>
    <row r="13" spans="1:12" x14ac:dyDescent="0.25">
      <c r="A13" s="8" t="s">
        <v>50</v>
      </c>
      <c r="B13" s="9">
        <v>238694</v>
      </c>
      <c r="C13" s="9">
        <v>228582</v>
      </c>
      <c r="D13" s="9">
        <v>1022286</v>
      </c>
      <c r="E13" s="9">
        <v>997759</v>
      </c>
      <c r="F13" s="10">
        <f t="shared" si="0"/>
        <v>-2.399230743647081</v>
      </c>
      <c r="G13" s="1"/>
      <c r="H13" s="1"/>
      <c r="I13" s="1"/>
    </row>
    <row r="14" spans="1:12" x14ac:dyDescent="0.25">
      <c r="A14" s="11" t="s">
        <v>51</v>
      </c>
      <c r="B14" s="12">
        <v>321724</v>
      </c>
      <c r="C14" s="12">
        <v>385761</v>
      </c>
      <c r="D14" s="12">
        <v>1505378</v>
      </c>
      <c r="E14" s="12">
        <v>1756803</v>
      </c>
      <c r="F14" s="13">
        <f t="shared" si="0"/>
        <v>16.701785199464851</v>
      </c>
      <c r="G14" s="1"/>
      <c r="H14" s="1"/>
      <c r="I14" s="1"/>
    </row>
    <row r="15" spans="1:12" x14ac:dyDescent="0.25">
      <c r="A15" s="8" t="s">
        <v>52</v>
      </c>
      <c r="B15" s="9">
        <v>3787</v>
      </c>
      <c r="C15" s="9">
        <v>13262</v>
      </c>
      <c r="D15" s="9">
        <v>29516</v>
      </c>
      <c r="E15" s="9">
        <v>53244</v>
      </c>
      <c r="F15" s="10">
        <f t="shared" si="0"/>
        <v>80.390296788182667</v>
      </c>
      <c r="G15" s="1"/>
      <c r="H15" s="1"/>
      <c r="I15" s="1"/>
    </row>
    <row r="16" spans="1:12" x14ac:dyDescent="0.25">
      <c r="A16" s="11" t="s">
        <v>53</v>
      </c>
      <c r="B16" s="12">
        <v>6585</v>
      </c>
      <c r="C16" s="12">
        <v>4970</v>
      </c>
      <c r="D16" s="12">
        <v>54269</v>
      </c>
      <c r="E16" s="12">
        <v>39749</v>
      </c>
      <c r="F16" s="13">
        <f t="shared" si="0"/>
        <v>-26.755606331423095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725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457</v>
      </c>
      <c r="C18" s="12">
        <v>1437</v>
      </c>
      <c r="D18" s="12">
        <v>3070</v>
      </c>
      <c r="E18" s="12">
        <v>2948</v>
      </c>
      <c r="F18" s="13">
        <f t="shared" si="0"/>
        <v>-3.9739413680781723</v>
      </c>
      <c r="G18" s="1"/>
      <c r="H18" s="1"/>
      <c r="I18" s="1"/>
    </row>
    <row r="19" spans="1:9" x14ac:dyDescent="0.25">
      <c r="A19" s="8" t="s">
        <v>56</v>
      </c>
      <c r="B19" s="9">
        <v>222</v>
      </c>
      <c r="C19" s="9">
        <v>0</v>
      </c>
      <c r="D19" s="9">
        <v>222</v>
      </c>
      <c r="E19" s="9">
        <v>4948</v>
      </c>
      <c r="F19" s="10">
        <f t="shared" si="0"/>
        <v>2128.828828828829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105</v>
      </c>
      <c r="D20" s="12">
        <v>2244</v>
      </c>
      <c r="E20" s="12">
        <v>2348</v>
      </c>
      <c r="F20" s="13">
        <f t="shared" si="0"/>
        <v>4.634581105169346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15604</v>
      </c>
      <c r="C22" s="12">
        <v>5480</v>
      </c>
      <c r="D22" s="12">
        <v>332373</v>
      </c>
      <c r="E22" s="12">
        <v>415307</v>
      </c>
      <c r="F22" s="13">
        <f t="shared" si="0"/>
        <v>24.95208696253907</v>
      </c>
      <c r="G22" s="1"/>
      <c r="H22" s="1"/>
      <c r="I22" s="1"/>
    </row>
    <row r="23" spans="1:9" x14ac:dyDescent="0.25">
      <c r="A23" s="8" t="s">
        <v>60</v>
      </c>
      <c r="B23" s="9">
        <v>70053</v>
      </c>
      <c r="C23" s="9">
        <v>56202</v>
      </c>
      <c r="D23" s="9">
        <v>328653</v>
      </c>
      <c r="E23" s="9">
        <v>346141</v>
      </c>
      <c r="F23" s="10">
        <f t="shared" si="0"/>
        <v>5.3211137582800063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379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222</v>
      </c>
      <c r="C26" s="12">
        <v>1251</v>
      </c>
      <c r="D26" s="12">
        <v>1226</v>
      </c>
      <c r="E26" s="12">
        <v>4665</v>
      </c>
      <c r="F26" s="13">
        <f t="shared" si="0"/>
        <v>280.50570962479611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19735</v>
      </c>
      <c r="C28" s="12">
        <v>16427</v>
      </c>
      <c r="D28" s="12">
        <v>367148</v>
      </c>
      <c r="E28" s="12">
        <v>428541</v>
      </c>
      <c r="F28" s="13">
        <f t="shared" si="0"/>
        <v>16.721594561321325</v>
      </c>
      <c r="G28" s="1"/>
      <c r="H28" s="1"/>
      <c r="I28" s="1"/>
    </row>
    <row r="29" spans="1:9" x14ac:dyDescent="0.25">
      <c r="A29" s="8" t="s">
        <v>66</v>
      </c>
      <c r="B29" s="9">
        <v>472</v>
      </c>
      <c r="C29" s="9">
        <v>1742</v>
      </c>
      <c r="D29" s="9">
        <v>8868</v>
      </c>
      <c r="E29" s="9">
        <v>9549</v>
      </c>
      <c r="F29" s="10">
        <f t="shared" si="0"/>
        <v>7.6792963464140769</v>
      </c>
      <c r="G29" s="1"/>
      <c r="H29" s="1"/>
      <c r="I29" s="1"/>
    </row>
    <row r="30" spans="1:9" x14ac:dyDescent="0.25">
      <c r="A30" s="11" t="s">
        <v>67</v>
      </c>
      <c r="B30" s="12">
        <v>1028</v>
      </c>
      <c r="C30" s="12">
        <v>1673</v>
      </c>
      <c r="D30" s="12">
        <v>7268</v>
      </c>
      <c r="E30" s="12">
        <v>10005</v>
      </c>
      <c r="F30" s="13">
        <f t="shared" si="0"/>
        <v>37.658227848101262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3148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36036</v>
      </c>
      <c r="C32" s="12">
        <v>57240</v>
      </c>
      <c r="D32" s="12">
        <v>167339</v>
      </c>
      <c r="E32" s="12">
        <v>220802</v>
      </c>
      <c r="F32" s="13">
        <f t="shared" si="0"/>
        <v>31.948918064527703</v>
      </c>
      <c r="G32" s="1"/>
      <c r="H32" s="1"/>
      <c r="I32" s="1"/>
    </row>
    <row r="33" spans="1:9" x14ac:dyDescent="0.25">
      <c r="A33" s="8" t="s">
        <v>70</v>
      </c>
      <c r="B33" s="9">
        <v>30817</v>
      </c>
      <c r="C33" s="9">
        <v>25089</v>
      </c>
      <c r="D33" s="9">
        <v>140848</v>
      </c>
      <c r="E33" s="9">
        <v>154191</v>
      </c>
      <c r="F33" s="10">
        <f t="shared" si="0"/>
        <v>9.4733329546745466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304</v>
      </c>
      <c r="D34" s="12">
        <v>1966</v>
      </c>
      <c r="E34" s="12">
        <v>1755</v>
      </c>
      <c r="F34" s="13">
        <f t="shared" si="0"/>
        <v>-10.732451678535099</v>
      </c>
      <c r="G34" s="1"/>
      <c r="H34" s="1"/>
      <c r="I34" s="1"/>
    </row>
    <row r="35" spans="1:9" x14ac:dyDescent="0.25">
      <c r="A35" s="14" t="s">
        <v>72</v>
      </c>
      <c r="B35" s="15">
        <f>SUM(B7:B34)</f>
        <v>796288</v>
      </c>
      <c r="C35" s="15">
        <f t="shared" ref="C35:E35" si="1">SUM(C7:C34)</f>
        <v>866891</v>
      </c>
      <c r="D35" s="15">
        <f t="shared" si="1"/>
        <v>4257478</v>
      </c>
      <c r="E35" s="15">
        <f t="shared" si="1"/>
        <v>4818294</v>
      </c>
      <c r="F35" s="16">
        <f t="shared" si="0"/>
        <v>13.17249319902534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68872</v>
      </c>
      <c r="C38" s="41">
        <f>D7</f>
        <v>38264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1756803</v>
      </c>
      <c r="G38" s="42">
        <f>LOOKUP(E38,$A$38:$A$65,$C$38:$C$65)</f>
        <v>1505378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64850</v>
      </c>
      <c r="C39" s="41">
        <f t="shared" ref="C39:C65" si="5">D8</f>
        <v>26905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997759</v>
      </c>
      <c r="G39" s="42">
        <f t="shared" ref="G39:G65" si="8">LOOKUP(E39,$A$38:$A$65,$C$38:$C$65)</f>
        <v>1022286</v>
      </c>
    </row>
    <row r="40" spans="1:9" x14ac:dyDescent="0.25">
      <c r="A40" s="42" t="str">
        <f t="shared" si="3"/>
        <v>ALMERIA</v>
      </c>
      <c r="B40" s="41">
        <f t="shared" si="4"/>
        <v>25875</v>
      </c>
      <c r="C40" s="41">
        <f t="shared" si="5"/>
        <v>38352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428541</v>
      </c>
      <c r="G40" s="42">
        <f t="shared" si="8"/>
        <v>367148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415307</v>
      </c>
      <c r="G41" s="42">
        <f t="shared" si="8"/>
        <v>332373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37</v>
      </c>
      <c r="D42" s="41">
        <f t="shared" si="6"/>
        <v>28</v>
      </c>
      <c r="E42" s="42" t="str">
        <f t="shared" si="2"/>
        <v>MALAGA</v>
      </c>
      <c r="F42" s="42">
        <f t="shared" si="7"/>
        <v>346141</v>
      </c>
      <c r="G42" s="42">
        <f t="shared" si="8"/>
        <v>328653</v>
      </c>
    </row>
    <row r="43" spans="1:9" x14ac:dyDescent="0.25">
      <c r="A43" s="42" t="str">
        <f t="shared" si="3"/>
        <v>BAHIA DE CADIZ</v>
      </c>
      <c r="B43" s="41">
        <f t="shared" si="4"/>
        <v>209563</v>
      </c>
      <c r="C43" s="41">
        <f t="shared" si="5"/>
        <v>177373</v>
      </c>
      <c r="D43" s="41">
        <f t="shared" si="6"/>
        <v>7</v>
      </c>
      <c r="E43" s="42" t="str">
        <f t="shared" si="2"/>
        <v>VALENCIA</v>
      </c>
      <c r="F43" s="42">
        <f t="shared" si="7"/>
        <v>220802</v>
      </c>
      <c r="G43" s="42">
        <f t="shared" si="8"/>
        <v>167339</v>
      </c>
    </row>
    <row r="44" spans="1:9" x14ac:dyDescent="0.25">
      <c r="A44" s="42" t="str">
        <f t="shared" si="3"/>
        <v>BALEARES</v>
      </c>
      <c r="B44" s="41">
        <f t="shared" si="4"/>
        <v>997759</v>
      </c>
      <c r="C44" s="41">
        <f t="shared" si="5"/>
        <v>1022286</v>
      </c>
      <c r="D44" s="41">
        <f t="shared" si="6"/>
        <v>2</v>
      </c>
      <c r="E44" s="42" t="str">
        <f t="shared" si="2"/>
        <v>BAHIA DE CADIZ</v>
      </c>
      <c r="F44" s="42">
        <f t="shared" si="7"/>
        <v>209563</v>
      </c>
      <c r="G44" s="42">
        <f t="shared" si="8"/>
        <v>177373</v>
      </c>
    </row>
    <row r="45" spans="1:9" x14ac:dyDescent="0.25">
      <c r="A45" s="42" t="str">
        <f t="shared" si="3"/>
        <v>BARCELONA</v>
      </c>
      <c r="B45" s="41">
        <f t="shared" si="4"/>
        <v>1756803</v>
      </c>
      <c r="C45" s="41">
        <f t="shared" si="5"/>
        <v>1505378</v>
      </c>
      <c r="D45" s="41">
        <f t="shared" si="6"/>
        <v>1</v>
      </c>
      <c r="E45" s="42" t="str">
        <f t="shared" si="2"/>
        <v>VIGO</v>
      </c>
      <c r="F45" s="42">
        <f t="shared" si="7"/>
        <v>154191</v>
      </c>
      <c r="G45" s="42">
        <f t="shared" si="8"/>
        <v>140848</v>
      </c>
    </row>
    <row r="46" spans="1:9" x14ac:dyDescent="0.25">
      <c r="A46" s="42" t="str">
        <f t="shared" si="3"/>
        <v>BILBAO</v>
      </c>
      <c r="B46" s="41">
        <f t="shared" si="4"/>
        <v>53244</v>
      </c>
      <c r="C46" s="41">
        <f t="shared" si="5"/>
        <v>29516</v>
      </c>
      <c r="D46" s="41">
        <f t="shared" si="6"/>
        <v>11</v>
      </c>
      <c r="E46" s="42" t="str">
        <f t="shared" si="2"/>
        <v>A CORUÑA</v>
      </c>
      <c r="F46" s="42">
        <f t="shared" si="7"/>
        <v>68872</v>
      </c>
      <c r="G46" s="42">
        <f t="shared" si="8"/>
        <v>38264</v>
      </c>
    </row>
    <row r="47" spans="1:9" x14ac:dyDescent="0.25">
      <c r="A47" s="42" t="str">
        <f t="shared" si="3"/>
        <v>CARTAGENA</v>
      </c>
      <c r="B47" s="41">
        <f t="shared" si="4"/>
        <v>39749</v>
      </c>
      <c r="C47" s="41">
        <f t="shared" si="5"/>
        <v>54269</v>
      </c>
      <c r="D47" s="41">
        <f t="shared" si="6"/>
        <v>12</v>
      </c>
      <c r="E47" s="42" t="str">
        <f t="shared" si="2"/>
        <v>ALICANTE</v>
      </c>
      <c r="F47" s="42">
        <f t="shared" si="7"/>
        <v>64850</v>
      </c>
      <c r="G47" s="42">
        <f t="shared" si="8"/>
        <v>26905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725</v>
      </c>
      <c r="D48" s="41">
        <f t="shared" si="6"/>
        <v>28</v>
      </c>
      <c r="E48" s="42" t="str">
        <f t="shared" si="2"/>
        <v>BILBAO</v>
      </c>
      <c r="F48" s="42">
        <f t="shared" si="7"/>
        <v>53244</v>
      </c>
      <c r="G48" s="42">
        <f t="shared" si="8"/>
        <v>29516</v>
      </c>
    </row>
    <row r="49" spans="1:7" x14ac:dyDescent="0.25">
      <c r="A49" s="42" t="str">
        <f t="shared" si="3"/>
        <v>CEUTA</v>
      </c>
      <c r="B49" s="41">
        <f t="shared" si="4"/>
        <v>2948</v>
      </c>
      <c r="C49" s="41">
        <f t="shared" si="5"/>
        <v>3070</v>
      </c>
      <c r="D49" s="41">
        <f t="shared" si="6"/>
        <v>18</v>
      </c>
      <c r="E49" s="42" t="str">
        <f t="shared" si="2"/>
        <v>CARTAGENA</v>
      </c>
      <c r="F49" s="42">
        <f t="shared" si="7"/>
        <v>39749</v>
      </c>
      <c r="G49" s="42">
        <f t="shared" si="8"/>
        <v>54269</v>
      </c>
    </row>
    <row r="50" spans="1:7" x14ac:dyDescent="0.25">
      <c r="A50" s="42" t="str">
        <f t="shared" si="3"/>
        <v>FERROL-SAN CIBRAO</v>
      </c>
      <c r="B50" s="41">
        <f t="shared" si="4"/>
        <v>4948</v>
      </c>
      <c r="C50" s="41">
        <f t="shared" si="5"/>
        <v>222</v>
      </c>
      <c r="D50" s="41">
        <f t="shared" si="6"/>
        <v>16</v>
      </c>
      <c r="E50" s="42" t="str">
        <f t="shared" si="2"/>
        <v>ALMERIA</v>
      </c>
      <c r="F50" s="42">
        <f t="shared" si="7"/>
        <v>25875</v>
      </c>
      <c r="G50" s="42">
        <f t="shared" si="8"/>
        <v>38352</v>
      </c>
    </row>
    <row r="51" spans="1:7" x14ac:dyDescent="0.25">
      <c r="A51" s="42" t="str">
        <f t="shared" si="3"/>
        <v>GIJON</v>
      </c>
      <c r="B51" s="41">
        <f t="shared" si="4"/>
        <v>2348</v>
      </c>
      <c r="C51" s="41">
        <f t="shared" si="5"/>
        <v>2244</v>
      </c>
      <c r="D51" s="41">
        <f t="shared" si="6"/>
        <v>19</v>
      </c>
      <c r="E51" s="42" t="str">
        <f t="shared" si="2"/>
        <v>SEVILLA</v>
      </c>
      <c r="F51" s="42">
        <f t="shared" si="7"/>
        <v>10005</v>
      </c>
      <c r="G51" s="42">
        <f t="shared" si="8"/>
        <v>7268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9549</v>
      </c>
      <c r="G52" s="42">
        <f t="shared" si="8"/>
        <v>8868</v>
      </c>
    </row>
    <row r="53" spans="1:7" x14ac:dyDescent="0.25">
      <c r="A53" s="42" t="str">
        <f t="shared" si="3"/>
        <v>LAS PALMAS</v>
      </c>
      <c r="B53" s="41">
        <f t="shared" si="4"/>
        <v>415307</v>
      </c>
      <c r="C53" s="41">
        <f t="shared" si="5"/>
        <v>332373</v>
      </c>
      <c r="D53" s="41">
        <f t="shared" si="6"/>
        <v>4</v>
      </c>
      <c r="E53" s="42" t="str">
        <f t="shared" si="2"/>
        <v>FERROL-SAN CIBRAO</v>
      </c>
      <c r="F53" s="42">
        <f t="shared" si="7"/>
        <v>4948</v>
      </c>
      <c r="G53" s="42">
        <f t="shared" si="8"/>
        <v>222</v>
      </c>
    </row>
    <row r="54" spans="1:7" x14ac:dyDescent="0.25">
      <c r="A54" s="42" t="str">
        <f t="shared" si="3"/>
        <v>MALAGA</v>
      </c>
      <c r="B54" s="41">
        <f t="shared" si="4"/>
        <v>346141</v>
      </c>
      <c r="C54" s="41">
        <f t="shared" si="5"/>
        <v>328653</v>
      </c>
      <c r="D54" s="41">
        <f t="shared" si="6"/>
        <v>5</v>
      </c>
      <c r="E54" s="42" t="str">
        <f t="shared" si="2"/>
        <v>MOTRIL</v>
      </c>
      <c r="F54" s="42">
        <f t="shared" si="7"/>
        <v>4665</v>
      </c>
      <c r="G54" s="42">
        <f t="shared" si="8"/>
        <v>1226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2948</v>
      </c>
      <c r="G55" s="42">
        <f t="shared" si="8"/>
        <v>3070</v>
      </c>
    </row>
    <row r="56" spans="1:7" x14ac:dyDescent="0.25">
      <c r="A56" s="42" t="str">
        <f t="shared" si="3"/>
        <v>MELILLA</v>
      </c>
      <c r="B56" s="41">
        <f t="shared" si="4"/>
        <v>379</v>
      </c>
      <c r="C56" s="41">
        <f t="shared" si="5"/>
        <v>0</v>
      </c>
      <c r="D56" s="41">
        <f t="shared" si="6"/>
        <v>21</v>
      </c>
      <c r="E56" s="42" t="str">
        <f t="shared" si="2"/>
        <v>GIJON</v>
      </c>
      <c r="F56" s="42">
        <f t="shared" si="9"/>
        <v>2348</v>
      </c>
      <c r="G56" s="42">
        <f t="shared" si="8"/>
        <v>2244</v>
      </c>
    </row>
    <row r="57" spans="1:7" x14ac:dyDescent="0.25">
      <c r="A57" s="42" t="str">
        <f t="shared" si="3"/>
        <v>MOTRIL</v>
      </c>
      <c r="B57" s="41">
        <f t="shared" si="4"/>
        <v>4665</v>
      </c>
      <c r="C57" s="41">
        <f t="shared" si="5"/>
        <v>1226</v>
      </c>
      <c r="D57" s="41">
        <f t="shared" si="6"/>
        <v>17</v>
      </c>
      <c r="E57" s="42" t="str">
        <f t="shared" si="2"/>
        <v>VILAGARCIA</v>
      </c>
      <c r="F57" s="42">
        <f t="shared" si="9"/>
        <v>1755</v>
      </c>
      <c r="G57" s="42">
        <f t="shared" si="8"/>
        <v>1966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379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428541</v>
      </c>
      <c r="C59" s="41">
        <f t="shared" si="5"/>
        <v>367148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9549</v>
      </c>
      <c r="C60" s="41">
        <f t="shared" si="5"/>
        <v>8868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10005</v>
      </c>
      <c r="C61" s="41">
        <f t="shared" si="5"/>
        <v>7268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3148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220802</v>
      </c>
      <c r="C63" s="41">
        <f t="shared" si="5"/>
        <v>167339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154191</v>
      </c>
      <c r="C64" s="41">
        <f t="shared" si="5"/>
        <v>140848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1755</v>
      </c>
      <c r="C65" s="41">
        <f t="shared" si="5"/>
        <v>1966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10354</v>
      </c>
      <c r="C8" s="12">
        <v>6334</v>
      </c>
      <c r="D8" s="12">
        <v>40269</v>
      </c>
      <c r="E8" s="12">
        <v>39467</v>
      </c>
      <c r="F8" s="13">
        <f t="shared" ref="F8:F35" si="0">((E8*100)/D8)-100</f>
        <v>-1.9916064466463013</v>
      </c>
      <c r="G8" s="1"/>
      <c r="H8" s="1"/>
      <c r="I8" s="1"/>
    </row>
    <row r="9" spans="1:12" x14ac:dyDescent="0.25">
      <c r="A9" s="8" t="s">
        <v>46</v>
      </c>
      <c r="B9" s="9">
        <v>41446</v>
      </c>
      <c r="C9" s="9">
        <v>21932</v>
      </c>
      <c r="D9" s="9">
        <v>144565</v>
      </c>
      <c r="E9" s="9">
        <v>121668</v>
      </c>
      <c r="F9" s="10">
        <f t="shared" si="0"/>
        <v>-15.838550133158094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183046</v>
      </c>
      <c r="C11" s="9">
        <v>121324</v>
      </c>
      <c r="D11" s="9">
        <v>844456</v>
      </c>
      <c r="E11" s="9">
        <v>758646</v>
      </c>
      <c r="F11" s="10">
        <f t="shared" si="0"/>
        <v>-10.16157147323247</v>
      </c>
      <c r="G11" s="1"/>
      <c r="H11" s="1"/>
      <c r="I11" s="1"/>
    </row>
    <row r="12" spans="1:12" x14ac:dyDescent="0.25">
      <c r="A12" s="11" t="s">
        <v>49</v>
      </c>
      <c r="B12" s="12">
        <v>1623</v>
      </c>
      <c r="C12" s="12">
        <v>1399</v>
      </c>
      <c r="D12" s="12">
        <v>7635</v>
      </c>
      <c r="E12" s="12">
        <v>6842</v>
      </c>
      <c r="F12" s="13">
        <f t="shared" si="0"/>
        <v>-10.386378519973803</v>
      </c>
      <c r="G12" s="1"/>
      <c r="H12" s="1"/>
      <c r="I12" s="1"/>
    </row>
    <row r="13" spans="1:12" x14ac:dyDescent="0.25">
      <c r="A13" s="8" t="s">
        <v>50</v>
      </c>
      <c r="B13" s="9">
        <v>105897</v>
      </c>
      <c r="C13" s="9">
        <v>69943</v>
      </c>
      <c r="D13" s="9">
        <v>320522</v>
      </c>
      <c r="E13" s="9">
        <v>263415</v>
      </c>
      <c r="F13" s="10">
        <f t="shared" si="0"/>
        <v>-17.816873724736524</v>
      </c>
      <c r="G13" s="1"/>
      <c r="H13" s="1"/>
      <c r="I13" s="1"/>
    </row>
    <row r="14" spans="1:12" x14ac:dyDescent="0.25">
      <c r="A14" s="11" t="s">
        <v>51</v>
      </c>
      <c r="B14" s="12">
        <v>78378</v>
      </c>
      <c r="C14" s="12">
        <v>71665</v>
      </c>
      <c r="D14" s="12">
        <v>228396</v>
      </c>
      <c r="E14" s="12">
        <v>213544</v>
      </c>
      <c r="F14" s="13">
        <f t="shared" si="0"/>
        <v>-6.5027408536051468</v>
      </c>
      <c r="G14" s="1"/>
      <c r="H14" s="1"/>
      <c r="I14" s="1"/>
    </row>
    <row r="15" spans="1:12" x14ac:dyDescent="0.25">
      <c r="A15" s="8" t="s">
        <v>52</v>
      </c>
      <c r="B15" s="9">
        <v>3914</v>
      </c>
      <c r="C15" s="9">
        <v>4226</v>
      </c>
      <c r="D15" s="9">
        <v>24801</v>
      </c>
      <c r="E15" s="9">
        <v>17919</v>
      </c>
      <c r="F15" s="10">
        <f t="shared" si="0"/>
        <v>-27.748881093504295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42095</v>
      </c>
      <c r="C18" s="12">
        <v>33333</v>
      </c>
      <c r="D18" s="12">
        <v>275909</v>
      </c>
      <c r="E18" s="12">
        <v>252791</v>
      </c>
      <c r="F18" s="13">
        <f t="shared" si="0"/>
        <v>-8.3788495482206145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2312</v>
      </c>
      <c r="D20" s="12">
        <v>0</v>
      </c>
      <c r="E20" s="12">
        <v>9135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1527</v>
      </c>
      <c r="D21" s="9">
        <v>0</v>
      </c>
      <c r="E21" s="9">
        <v>5176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32395</v>
      </c>
      <c r="C22" s="12">
        <v>36203</v>
      </c>
      <c r="D22" s="12">
        <v>144047</v>
      </c>
      <c r="E22" s="12">
        <v>167257</v>
      </c>
      <c r="F22" s="13">
        <f t="shared" si="0"/>
        <v>16.112796517803218</v>
      </c>
      <c r="G22" s="1"/>
      <c r="H22" s="1"/>
      <c r="I22" s="1"/>
    </row>
    <row r="23" spans="1:9" x14ac:dyDescent="0.25">
      <c r="A23" s="8" t="s">
        <v>60</v>
      </c>
      <c r="B23" s="9">
        <v>4643</v>
      </c>
      <c r="C23" s="9">
        <v>3853</v>
      </c>
      <c r="D23" s="9">
        <v>22688</v>
      </c>
      <c r="E23" s="9">
        <v>20415</v>
      </c>
      <c r="F23" s="10">
        <f t="shared" si="0"/>
        <v>-10.018511988716497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10909</v>
      </c>
      <c r="C25" s="9">
        <v>14290</v>
      </c>
      <c r="D25" s="9">
        <v>56256</v>
      </c>
      <c r="E25" s="9">
        <v>58080</v>
      </c>
      <c r="F25" s="10">
        <f t="shared" si="0"/>
        <v>3.2423208191126349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4382</v>
      </c>
      <c r="D26" s="12">
        <v>0</v>
      </c>
      <c r="E26" s="12">
        <v>6106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108321</v>
      </c>
      <c r="C28" s="12">
        <v>106305</v>
      </c>
      <c r="D28" s="12">
        <v>535499</v>
      </c>
      <c r="E28" s="12">
        <v>544410</v>
      </c>
      <c r="F28" s="13">
        <f t="shared" si="0"/>
        <v>1.6640553950614247</v>
      </c>
      <c r="G28" s="1"/>
      <c r="H28" s="1"/>
      <c r="I28" s="1"/>
    </row>
    <row r="29" spans="1:9" x14ac:dyDescent="0.25">
      <c r="A29" s="8" t="s">
        <v>66</v>
      </c>
      <c r="B29" s="9">
        <v>10005</v>
      </c>
      <c r="C29" s="9">
        <v>10215</v>
      </c>
      <c r="D29" s="9">
        <v>51680</v>
      </c>
      <c r="E29" s="9">
        <v>56403</v>
      </c>
      <c r="F29" s="10">
        <f t="shared" si="0"/>
        <v>9.1389318885448887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98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16056</v>
      </c>
      <c r="C32" s="12">
        <v>18658</v>
      </c>
      <c r="D32" s="12">
        <v>51897</v>
      </c>
      <c r="E32" s="12">
        <v>55724</v>
      </c>
      <c r="F32" s="13">
        <f t="shared" si="0"/>
        <v>7.3742220166869004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649082</v>
      </c>
      <c r="C35" s="15">
        <f t="shared" ref="C35:E35" si="1">SUM(C7:C34)</f>
        <v>527901</v>
      </c>
      <c r="D35" s="15">
        <f t="shared" si="1"/>
        <v>2748620</v>
      </c>
      <c r="E35" s="15">
        <f t="shared" si="1"/>
        <v>2597096</v>
      </c>
      <c r="F35" s="16">
        <f t="shared" si="0"/>
        <v>-5.512730024521403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758646</v>
      </c>
      <c r="G38" s="42">
        <f>LOOKUP(E38,$A$38:$A$65,$C$38:$C$65)</f>
        <v>844456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39467</v>
      </c>
      <c r="C39" s="41">
        <f t="shared" ref="C39:C65" si="5">D8</f>
        <v>40269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544410</v>
      </c>
      <c r="G39" s="42">
        <f t="shared" ref="G39:G65" si="8">LOOKUP(E39,$A$38:$A$65,$C$38:$C$65)</f>
        <v>535499</v>
      </c>
    </row>
    <row r="40" spans="1:9" x14ac:dyDescent="0.25">
      <c r="A40" s="42" t="str">
        <f t="shared" si="3"/>
        <v>ALMERIA</v>
      </c>
      <c r="B40" s="41">
        <f t="shared" si="4"/>
        <v>121668</v>
      </c>
      <c r="C40" s="41">
        <f t="shared" si="5"/>
        <v>144565</v>
      </c>
      <c r="D40" s="41">
        <f t="shared" si="6"/>
        <v>7</v>
      </c>
      <c r="E40" s="42" t="str">
        <f t="shared" si="2"/>
        <v>BALEARES</v>
      </c>
      <c r="F40" s="42">
        <f t="shared" si="7"/>
        <v>263415</v>
      </c>
      <c r="G40" s="42">
        <f t="shared" si="8"/>
        <v>320522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252791</v>
      </c>
      <c r="G41" s="42">
        <f t="shared" si="8"/>
        <v>275909</v>
      </c>
    </row>
    <row r="42" spans="1:9" x14ac:dyDescent="0.25">
      <c r="A42" s="42" t="str">
        <f t="shared" si="3"/>
        <v>BAHIA DE ALGECIRAS</v>
      </c>
      <c r="B42" s="41">
        <f t="shared" si="4"/>
        <v>758646</v>
      </c>
      <c r="C42" s="41">
        <f t="shared" si="5"/>
        <v>844456</v>
      </c>
      <c r="D42" s="41">
        <f t="shared" si="6"/>
        <v>1</v>
      </c>
      <c r="E42" s="42" t="str">
        <f t="shared" si="2"/>
        <v>BARCELONA</v>
      </c>
      <c r="F42" s="42">
        <f t="shared" si="7"/>
        <v>213544</v>
      </c>
      <c r="G42" s="42">
        <f t="shared" si="8"/>
        <v>228396</v>
      </c>
    </row>
    <row r="43" spans="1:9" x14ac:dyDescent="0.25">
      <c r="A43" s="42" t="str">
        <f t="shared" si="3"/>
        <v>BAHIA DE CADIZ</v>
      </c>
      <c r="B43" s="41">
        <f t="shared" si="4"/>
        <v>6842</v>
      </c>
      <c r="C43" s="41">
        <f t="shared" si="5"/>
        <v>7635</v>
      </c>
      <c r="D43" s="41">
        <f t="shared" si="6"/>
        <v>15</v>
      </c>
      <c r="E43" s="42" t="str">
        <f t="shared" si="2"/>
        <v>LAS PALMAS</v>
      </c>
      <c r="F43" s="42">
        <f t="shared" si="7"/>
        <v>167257</v>
      </c>
      <c r="G43" s="42">
        <f t="shared" si="8"/>
        <v>144047</v>
      </c>
    </row>
    <row r="44" spans="1:9" x14ac:dyDescent="0.25">
      <c r="A44" s="42" t="str">
        <f t="shared" si="3"/>
        <v>BALEARES</v>
      </c>
      <c r="B44" s="41">
        <f t="shared" si="4"/>
        <v>263415</v>
      </c>
      <c r="C44" s="41">
        <f t="shared" si="5"/>
        <v>320522</v>
      </c>
      <c r="D44" s="41">
        <f t="shared" si="6"/>
        <v>3</v>
      </c>
      <c r="E44" s="42" t="str">
        <f t="shared" si="2"/>
        <v>ALMERIA</v>
      </c>
      <c r="F44" s="42">
        <f t="shared" si="7"/>
        <v>121668</v>
      </c>
      <c r="G44" s="42">
        <f t="shared" si="8"/>
        <v>144565</v>
      </c>
    </row>
    <row r="45" spans="1:9" x14ac:dyDescent="0.25">
      <c r="A45" s="42" t="str">
        <f t="shared" si="3"/>
        <v>BARCELONA</v>
      </c>
      <c r="B45" s="41">
        <f t="shared" si="4"/>
        <v>213544</v>
      </c>
      <c r="C45" s="41">
        <f t="shared" si="5"/>
        <v>228396</v>
      </c>
      <c r="D45" s="41">
        <f t="shared" si="6"/>
        <v>5</v>
      </c>
      <c r="E45" s="42" t="str">
        <f t="shared" si="2"/>
        <v>MELILLA</v>
      </c>
      <c r="F45" s="42">
        <f t="shared" si="7"/>
        <v>58080</v>
      </c>
      <c r="G45" s="42">
        <f t="shared" si="8"/>
        <v>56256</v>
      </c>
    </row>
    <row r="46" spans="1:9" x14ac:dyDescent="0.25">
      <c r="A46" s="42" t="str">
        <f t="shared" si="3"/>
        <v>BILBAO</v>
      </c>
      <c r="B46" s="41">
        <f t="shared" si="4"/>
        <v>17919</v>
      </c>
      <c r="C46" s="41">
        <f t="shared" si="5"/>
        <v>24801</v>
      </c>
      <c r="D46" s="41">
        <f t="shared" si="6"/>
        <v>13</v>
      </c>
      <c r="E46" s="42" t="str">
        <f t="shared" si="2"/>
        <v>SANTANDER</v>
      </c>
      <c r="F46" s="42">
        <f t="shared" si="7"/>
        <v>56403</v>
      </c>
      <c r="G46" s="42">
        <f t="shared" si="8"/>
        <v>51680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55724</v>
      </c>
      <c r="G47" s="42">
        <f t="shared" si="8"/>
        <v>51897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39467</v>
      </c>
      <c r="G48" s="42">
        <f t="shared" si="8"/>
        <v>40269</v>
      </c>
    </row>
    <row r="49" spans="1:7" x14ac:dyDescent="0.25">
      <c r="A49" s="42" t="str">
        <f t="shared" si="3"/>
        <v>CEUTA</v>
      </c>
      <c r="B49" s="41">
        <f t="shared" si="4"/>
        <v>252791</v>
      </c>
      <c r="C49" s="41">
        <f t="shared" si="5"/>
        <v>275909</v>
      </c>
      <c r="D49" s="41">
        <f t="shared" si="6"/>
        <v>4</v>
      </c>
      <c r="E49" s="42" t="str">
        <f t="shared" si="2"/>
        <v>MALAGA</v>
      </c>
      <c r="F49" s="42">
        <f t="shared" si="7"/>
        <v>20415</v>
      </c>
      <c r="G49" s="42">
        <f t="shared" si="8"/>
        <v>22688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17919</v>
      </c>
      <c r="G50" s="42">
        <f t="shared" si="8"/>
        <v>24801</v>
      </c>
    </row>
    <row r="51" spans="1:7" x14ac:dyDescent="0.25">
      <c r="A51" s="42" t="str">
        <f t="shared" si="3"/>
        <v>GIJON</v>
      </c>
      <c r="B51" s="41">
        <f t="shared" si="4"/>
        <v>9135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9135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5176</v>
      </c>
      <c r="C52" s="41">
        <f t="shared" si="5"/>
        <v>0</v>
      </c>
      <c r="D52" s="41">
        <f t="shared" si="6"/>
        <v>17</v>
      </c>
      <c r="E52" s="42" t="str">
        <f t="shared" si="2"/>
        <v>BAHIA DE CADIZ</v>
      </c>
      <c r="F52" s="42">
        <f t="shared" si="7"/>
        <v>6842</v>
      </c>
      <c r="G52" s="42">
        <f t="shared" si="8"/>
        <v>7635</v>
      </c>
    </row>
    <row r="53" spans="1:7" x14ac:dyDescent="0.25">
      <c r="A53" s="42" t="str">
        <f t="shared" si="3"/>
        <v>LAS PALMAS</v>
      </c>
      <c r="B53" s="41">
        <f t="shared" si="4"/>
        <v>167257</v>
      </c>
      <c r="C53" s="41">
        <f t="shared" si="5"/>
        <v>144047</v>
      </c>
      <c r="D53" s="41">
        <f t="shared" si="6"/>
        <v>6</v>
      </c>
      <c r="E53" s="42" t="str">
        <f t="shared" si="2"/>
        <v>MOTRIL</v>
      </c>
      <c r="F53" s="42">
        <f t="shared" si="7"/>
        <v>6106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20415</v>
      </c>
      <c r="C54" s="41">
        <f t="shared" si="5"/>
        <v>22688</v>
      </c>
      <c r="D54" s="41">
        <f t="shared" si="6"/>
        <v>12</v>
      </c>
      <c r="E54" s="42" t="str">
        <f t="shared" si="2"/>
        <v>HUELVA</v>
      </c>
      <c r="F54" s="42">
        <f t="shared" si="7"/>
        <v>5176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98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58080</v>
      </c>
      <c r="C56" s="41">
        <f t="shared" si="5"/>
        <v>56256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6106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544410</v>
      </c>
      <c r="C59" s="41">
        <f t="shared" si="5"/>
        <v>535499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56403</v>
      </c>
      <c r="C60" s="41">
        <f t="shared" si="5"/>
        <v>51680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98</v>
      </c>
      <c r="C62" s="41">
        <f t="shared" si="5"/>
        <v>0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55724</v>
      </c>
      <c r="C63" s="41">
        <f t="shared" si="5"/>
        <v>51897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C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98</v>
      </c>
      <c r="C7" s="9">
        <v>94</v>
      </c>
      <c r="D7" s="9">
        <v>844</v>
      </c>
      <c r="E7" s="9">
        <v>778</v>
      </c>
      <c r="F7" s="10">
        <f>((E7*100)/D7)-100</f>
        <v>-7.8199052132701468</v>
      </c>
      <c r="G7" s="1"/>
      <c r="H7" s="1"/>
      <c r="I7" s="1"/>
    </row>
    <row r="8" spans="1:12" x14ac:dyDescent="0.25">
      <c r="A8" s="11" t="s">
        <v>45</v>
      </c>
      <c r="B8" s="12">
        <v>99</v>
      </c>
      <c r="C8" s="12">
        <v>82</v>
      </c>
      <c r="D8" s="12">
        <v>618</v>
      </c>
      <c r="E8" s="12">
        <v>600</v>
      </c>
      <c r="F8" s="13">
        <f t="shared" ref="F8:F35" si="0">((E8*100)/D8)-100</f>
        <v>-2.9126213592232943</v>
      </c>
      <c r="G8" s="1"/>
      <c r="H8" s="1"/>
      <c r="I8" s="1"/>
    </row>
    <row r="9" spans="1:12" x14ac:dyDescent="0.25">
      <c r="A9" s="8" t="s">
        <v>46</v>
      </c>
      <c r="B9" s="9">
        <v>290</v>
      </c>
      <c r="C9" s="9">
        <v>163</v>
      </c>
      <c r="D9" s="9">
        <v>1389</v>
      </c>
      <c r="E9" s="9">
        <v>1156</v>
      </c>
      <c r="F9" s="10">
        <f t="shared" si="0"/>
        <v>-16.774658027357816</v>
      </c>
      <c r="G9" s="1"/>
      <c r="H9" s="1"/>
      <c r="I9" s="1"/>
    </row>
    <row r="10" spans="1:12" x14ac:dyDescent="0.25">
      <c r="A10" s="11" t="s">
        <v>47</v>
      </c>
      <c r="B10" s="12">
        <v>63</v>
      </c>
      <c r="C10" s="12">
        <v>81</v>
      </c>
      <c r="D10" s="12">
        <v>570</v>
      </c>
      <c r="E10" s="12">
        <v>609</v>
      </c>
      <c r="F10" s="13">
        <f t="shared" si="0"/>
        <v>6.8421052631578902</v>
      </c>
      <c r="G10" s="1"/>
      <c r="H10" s="1"/>
      <c r="I10" s="1"/>
    </row>
    <row r="11" spans="1:12" x14ac:dyDescent="0.25">
      <c r="A11" s="8" t="s">
        <v>48</v>
      </c>
      <c r="B11" s="9">
        <v>3041</v>
      </c>
      <c r="C11" s="9">
        <v>2555</v>
      </c>
      <c r="D11" s="9">
        <v>19385</v>
      </c>
      <c r="E11" s="9">
        <v>19268</v>
      </c>
      <c r="F11" s="10">
        <f t="shared" si="0"/>
        <v>-0.60355945318545423</v>
      </c>
      <c r="G11" s="1"/>
      <c r="H11" s="1"/>
      <c r="I11" s="1"/>
    </row>
    <row r="12" spans="1:12" x14ac:dyDescent="0.25">
      <c r="A12" s="11" t="s">
        <v>49</v>
      </c>
      <c r="B12" s="12">
        <v>130</v>
      </c>
      <c r="C12" s="12">
        <v>129</v>
      </c>
      <c r="D12" s="12">
        <v>994</v>
      </c>
      <c r="E12" s="12">
        <v>1012</v>
      </c>
      <c r="F12" s="13">
        <f t="shared" si="0"/>
        <v>1.8108651911468883</v>
      </c>
      <c r="G12" s="1"/>
      <c r="H12" s="1"/>
      <c r="I12" s="1"/>
    </row>
    <row r="13" spans="1:12" x14ac:dyDescent="0.25">
      <c r="A13" s="8" t="s">
        <v>50</v>
      </c>
      <c r="B13" s="9">
        <v>922</v>
      </c>
      <c r="C13" s="9">
        <v>3686</v>
      </c>
      <c r="D13" s="9">
        <v>5797</v>
      </c>
      <c r="E13" s="9">
        <v>14635</v>
      </c>
      <c r="F13" s="10">
        <f t="shared" si="0"/>
        <v>152.45816801794032</v>
      </c>
      <c r="G13" s="1"/>
      <c r="H13" s="1"/>
      <c r="I13" s="1"/>
    </row>
    <row r="14" spans="1:12" x14ac:dyDescent="0.25">
      <c r="A14" s="11" t="s">
        <v>51</v>
      </c>
      <c r="B14" s="12">
        <v>748</v>
      </c>
      <c r="C14" s="12">
        <v>759</v>
      </c>
      <c r="D14" s="12">
        <v>5422</v>
      </c>
      <c r="E14" s="12">
        <v>5381</v>
      </c>
      <c r="F14" s="13">
        <f t="shared" si="0"/>
        <v>-0.75617853190703954</v>
      </c>
      <c r="G14" s="1"/>
      <c r="H14" s="1"/>
      <c r="I14" s="1"/>
    </row>
    <row r="15" spans="1:12" x14ac:dyDescent="0.25">
      <c r="A15" s="8" t="s">
        <v>52</v>
      </c>
      <c r="B15" s="9">
        <v>270</v>
      </c>
      <c r="C15" s="9">
        <v>247</v>
      </c>
      <c r="D15" s="9">
        <v>2144</v>
      </c>
      <c r="E15" s="9">
        <v>2114</v>
      </c>
      <c r="F15" s="10">
        <f t="shared" si="0"/>
        <v>-1.3992537313432791</v>
      </c>
      <c r="G15" s="1"/>
      <c r="H15" s="1"/>
      <c r="I15" s="1"/>
    </row>
    <row r="16" spans="1:12" x14ac:dyDescent="0.25">
      <c r="A16" s="11" t="s">
        <v>53</v>
      </c>
      <c r="B16" s="12">
        <v>118</v>
      </c>
      <c r="C16" s="12">
        <v>111</v>
      </c>
      <c r="D16" s="12">
        <v>899</v>
      </c>
      <c r="E16" s="12">
        <v>891</v>
      </c>
      <c r="F16" s="13">
        <f t="shared" si="0"/>
        <v>-0.88987764182425622</v>
      </c>
      <c r="G16" s="1"/>
      <c r="H16" s="1"/>
      <c r="I16" s="1"/>
    </row>
    <row r="17" spans="1:9" x14ac:dyDescent="0.25">
      <c r="A17" s="8" t="s">
        <v>54</v>
      </c>
      <c r="B17" s="9">
        <v>127</v>
      </c>
      <c r="C17" s="9">
        <v>115</v>
      </c>
      <c r="D17" s="9">
        <v>900</v>
      </c>
      <c r="E17" s="9">
        <v>911</v>
      </c>
      <c r="F17" s="10">
        <f t="shared" si="0"/>
        <v>1.2222222222222285</v>
      </c>
      <c r="G17" s="1"/>
      <c r="H17" s="1"/>
      <c r="I17" s="1"/>
    </row>
    <row r="18" spans="1:9" x14ac:dyDescent="0.25">
      <c r="A18" s="11" t="s">
        <v>55</v>
      </c>
      <c r="B18" s="12">
        <v>1051</v>
      </c>
      <c r="C18" s="12">
        <v>1048</v>
      </c>
      <c r="D18" s="12">
        <v>8171</v>
      </c>
      <c r="E18" s="12">
        <v>8482</v>
      </c>
      <c r="F18" s="13">
        <f t="shared" si="0"/>
        <v>3.8061436788642737</v>
      </c>
      <c r="G18" s="1"/>
      <c r="H18" s="1"/>
      <c r="I18" s="1"/>
    </row>
    <row r="19" spans="1:9" x14ac:dyDescent="0.25">
      <c r="A19" s="8" t="s">
        <v>56</v>
      </c>
      <c r="B19" s="9">
        <v>80</v>
      </c>
      <c r="C19" s="9">
        <v>81</v>
      </c>
      <c r="D19" s="9">
        <v>780</v>
      </c>
      <c r="E19" s="9">
        <v>675</v>
      </c>
      <c r="F19" s="10">
        <f t="shared" si="0"/>
        <v>-13.461538461538467</v>
      </c>
      <c r="G19" s="1"/>
      <c r="H19" s="1"/>
      <c r="I19" s="1"/>
    </row>
    <row r="20" spans="1:9" x14ac:dyDescent="0.25">
      <c r="A20" s="11" t="s">
        <v>57</v>
      </c>
      <c r="B20" s="12">
        <v>82</v>
      </c>
      <c r="C20" s="12">
        <v>81</v>
      </c>
      <c r="D20" s="12">
        <v>678</v>
      </c>
      <c r="E20" s="12">
        <v>708</v>
      </c>
      <c r="F20" s="13">
        <f t="shared" si="0"/>
        <v>4.424778761061944</v>
      </c>
      <c r="G20" s="1"/>
      <c r="H20" s="1"/>
      <c r="I20" s="1"/>
    </row>
    <row r="21" spans="1:9" x14ac:dyDescent="0.25">
      <c r="A21" s="8" t="s">
        <v>58</v>
      </c>
      <c r="B21" s="9">
        <v>147</v>
      </c>
      <c r="C21" s="9">
        <v>194</v>
      </c>
      <c r="D21" s="9">
        <v>1108</v>
      </c>
      <c r="E21" s="9">
        <v>1127</v>
      </c>
      <c r="F21" s="10">
        <f t="shared" si="0"/>
        <v>1.7148014440433172</v>
      </c>
      <c r="G21" s="1"/>
      <c r="H21" s="1"/>
      <c r="I21" s="1"/>
    </row>
    <row r="22" spans="1:9" x14ac:dyDescent="0.25">
      <c r="A22" s="11" t="s">
        <v>59</v>
      </c>
      <c r="B22" s="12">
        <v>896</v>
      </c>
      <c r="C22" s="12">
        <v>914</v>
      </c>
      <c r="D22" s="12">
        <v>6975</v>
      </c>
      <c r="E22" s="12">
        <v>7161</v>
      </c>
      <c r="F22" s="13">
        <f t="shared" si="0"/>
        <v>2.6666666666666714</v>
      </c>
      <c r="G22" s="1"/>
      <c r="H22" s="1"/>
      <c r="I22" s="1"/>
    </row>
    <row r="23" spans="1:9" x14ac:dyDescent="0.25">
      <c r="A23" s="8" t="s">
        <v>60</v>
      </c>
      <c r="B23" s="9">
        <v>169</v>
      </c>
      <c r="C23" s="9">
        <v>178</v>
      </c>
      <c r="D23" s="9">
        <v>1139</v>
      </c>
      <c r="E23" s="9">
        <v>1227</v>
      </c>
      <c r="F23" s="10">
        <f t="shared" si="0"/>
        <v>7.726075504828799</v>
      </c>
      <c r="G23" s="1"/>
      <c r="H23" s="1"/>
      <c r="I23" s="1"/>
    </row>
    <row r="24" spans="1:9" x14ac:dyDescent="0.25">
      <c r="A24" s="11" t="s">
        <v>61</v>
      </c>
      <c r="B24" s="12">
        <v>45</v>
      </c>
      <c r="C24" s="12">
        <v>67</v>
      </c>
      <c r="D24" s="12">
        <v>402</v>
      </c>
      <c r="E24" s="12">
        <v>433</v>
      </c>
      <c r="F24" s="13">
        <f t="shared" si="0"/>
        <v>7.7114427860696537</v>
      </c>
      <c r="G24" s="1"/>
      <c r="H24" s="1"/>
      <c r="I24" s="1"/>
    </row>
    <row r="25" spans="1:9" x14ac:dyDescent="0.25">
      <c r="A25" s="8" t="s">
        <v>62</v>
      </c>
      <c r="B25" s="9">
        <v>134</v>
      </c>
      <c r="C25" s="9">
        <v>159</v>
      </c>
      <c r="D25" s="9">
        <v>829</v>
      </c>
      <c r="E25" s="9">
        <v>874</v>
      </c>
      <c r="F25" s="10">
        <f t="shared" si="0"/>
        <v>5.4282267792521139</v>
      </c>
      <c r="G25" s="1"/>
      <c r="H25" s="1"/>
      <c r="I25" s="1"/>
    </row>
    <row r="26" spans="1:9" x14ac:dyDescent="0.25">
      <c r="A26" s="11" t="s">
        <v>63</v>
      </c>
      <c r="B26" s="12">
        <v>26</v>
      </c>
      <c r="C26" s="12">
        <v>55</v>
      </c>
      <c r="D26" s="12">
        <v>227</v>
      </c>
      <c r="E26" s="12">
        <v>309</v>
      </c>
      <c r="F26" s="13">
        <f t="shared" si="0"/>
        <v>36.12334801762114</v>
      </c>
      <c r="G26" s="1"/>
      <c r="H26" s="1"/>
      <c r="I26" s="1"/>
    </row>
    <row r="27" spans="1:9" x14ac:dyDescent="0.25">
      <c r="A27" s="8" t="s">
        <v>64</v>
      </c>
      <c r="B27" s="9">
        <v>68</v>
      </c>
      <c r="C27" s="9">
        <v>59</v>
      </c>
      <c r="D27" s="9">
        <v>706</v>
      </c>
      <c r="E27" s="9">
        <v>672</v>
      </c>
      <c r="F27" s="10">
        <f t="shared" si="0"/>
        <v>-4.8158640226628933</v>
      </c>
      <c r="G27" s="1"/>
      <c r="H27" s="1"/>
      <c r="I27" s="1"/>
    </row>
    <row r="28" spans="1:9" x14ac:dyDescent="0.25">
      <c r="A28" s="11" t="s">
        <v>65</v>
      </c>
      <c r="B28" s="12">
        <v>1425</v>
      </c>
      <c r="C28" s="12">
        <v>1221</v>
      </c>
      <c r="D28" s="12">
        <v>11316</v>
      </c>
      <c r="E28" s="12">
        <v>9699</v>
      </c>
      <c r="F28" s="13">
        <f t="shared" si="0"/>
        <v>-14.289501590668081</v>
      </c>
      <c r="G28" s="1"/>
      <c r="H28" s="1"/>
      <c r="I28" s="1"/>
    </row>
    <row r="29" spans="1:9" x14ac:dyDescent="0.25">
      <c r="A29" s="8" t="s">
        <v>66</v>
      </c>
      <c r="B29" s="9">
        <v>96</v>
      </c>
      <c r="C29" s="9">
        <v>106</v>
      </c>
      <c r="D29" s="9">
        <v>915</v>
      </c>
      <c r="E29" s="9">
        <v>947</v>
      </c>
      <c r="F29" s="10">
        <f t="shared" si="0"/>
        <v>3.4972677595628454</v>
      </c>
      <c r="G29" s="1"/>
      <c r="H29" s="1"/>
      <c r="I29" s="1"/>
    </row>
    <row r="30" spans="1:9" x14ac:dyDescent="0.25">
      <c r="A30" s="11" t="s">
        <v>67</v>
      </c>
      <c r="B30" s="12">
        <v>95</v>
      </c>
      <c r="C30" s="12">
        <v>81</v>
      </c>
      <c r="D30" s="12">
        <v>783</v>
      </c>
      <c r="E30" s="12">
        <v>805</v>
      </c>
      <c r="F30" s="13">
        <f t="shared" si="0"/>
        <v>2.8097062579821142</v>
      </c>
      <c r="G30" s="1"/>
      <c r="H30" s="1"/>
      <c r="I30" s="1"/>
    </row>
    <row r="31" spans="1:9" x14ac:dyDescent="0.25">
      <c r="A31" s="8" t="s">
        <v>68</v>
      </c>
      <c r="B31" s="9">
        <v>285</v>
      </c>
      <c r="C31" s="9">
        <v>270</v>
      </c>
      <c r="D31" s="9">
        <v>2152</v>
      </c>
      <c r="E31" s="9">
        <v>2000</v>
      </c>
      <c r="F31" s="10">
        <f t="shared" si="0"/>
        <v>-7.0631970260223085</v>
      </c>
      <c r="G31" s="1"/>
      <c r="H31" s="1"/>
      <c r="I31" s="1"/>
    </row>
    <row r="32" spans="1:9" x14ac:dyDescent="0.25">
      <c r="A32" s="11" t="s">
        <v>69</v>
      </c>
      <c r="B32" s="12">
        <v>588</v>
      </c>
      <c r="C32" s="12">
        <v>621</v>
      </c>
      <c r="D32" s="12">
        <v>4705</v>
      </c>
      <c r="E32" s="12">
        <v>4614</v>
      </c>
      <c r="F32" s="13">
        <f t="shared" si="0"/>
        <v>-1.9341126461211502</v>
      </c>
      <c r="G32" s="1"/>
      <c r="H32" s="1"/>
      <c r="I32" s="1"/>
    </row>
    <row r="33" spans="1:9" x14ac:dyDescent="0.25">
      <c r="A33" s="8" t="s">
        <v>70</v>
      </c>
      <c r="B33" s="9">
        <v>156</v>
      </c>
      <c r="C33" s="9">
        <v>130</v>
      </c>
      <c r="D33" s="9">
        <v>1323</v>
      </c>
      <c r="E33" s="9">
        <v>1275</v>
      </c>
      <c r="F33" s="10">
        <f t="shared" si="0"/>
        <v>-3.6281179138321988</v>
      </c>
      <c r="G33" s="1"/>
      <c r="H33" s="1"/>
      <c r="I33" s="1"/>
    </row>
    <row r="34" spans="1:9" x14ac:dyDescent="0.25">
      <c r="A34" s="11" t="s">
        <v>71</v>
      </c>
      <c r="B34" s="12">
        <v>13</v>
      </c>
      <c r="C34" s="12">
        <v>15</v>
      </c>
      <c r="D34" s="12">
        <v>140</v>
      </c>
      <c r="E34" s="12">
        <v>138</v>
      </c>
      <c r="F34" s="13">
        <f t="shared" si="0"/>
        <v>-1.4285714285714306</v>
      </c>
      <c r="G34" s="1"/>
      <c r="H34" s="1"/>
      <c r="I34" s="1"/>
    </row>
    <row r="35" spans="1:9" x14ac:dyDescent="0.25">
      <c r="A35" s="14" t="s">
        <v>72</v>
      </c>
      <c r="B35" s="15">
        <f>SUM(B7:B34)</f>
        <v>11262</v>
      </c>
      <c r="C35" s="15">
        <f t="shared" ref="C35:E35" si="1">SUM(C7:C34)</f>
        <v>13302</v>
      </c>
      <c r="D35" s="15">
        <f t="shared" si="1"/>
        <v>81311</v>
      </c>
      <c r="E35" s="15">
        <f t="shared" si="1"/>
        <v>88501</v>
      </c>
      <c r="F35" s="16">
        <f t="shared" si="0"/>
        <v>8.8425920232194954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778</v>
      </c>
      <c r="C38" s="41">
        <f>D7</f>
        <v>844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19268</v>
      </c>
      <c r="G38" s="42">
        <f>LOOKUP(E38,$A$38:$A$65,$C$38:$C$65)</f>
        <v>19385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600</v>
      </c>
      <c r="C39" s="41">
        <f t="shared" ref="C39:C65" si="5">D8</f>
        <v>618</v>
      </c>
      <c r="D39" s="41">
        <f t="shared" ref="D39:D65" si="6">_xlfn.RANK.EQ(B39,$B$38:$B$65)+COUNTIF($B$38:$B$65,B39)-1</f>
        <v>25</v>
      </c>
      <c r="E39" s="42" t="str">
        <f t="shared" si="2"/>
        <v>BALEARES</v>
      </c>
      <c r="F39" s="42">
        <f t="shared" ref="F39:F54" si="7">LOOKUP(E39,$A$38:$A$65,$B$38:$B$65)</f>
        <v>14635</v>
      </c>
      <c r="G39" s="42">
        <f t="shared" ref="G39:G65" si="8">LOOKUP(E39,$A$38:$A$65,$C$38:$C$65)</f>
        <v>5797</v>
      </c>
    </row>
    <row r="40" spans="1:9" x14ac:dyDescent="0.25">
      <c r="A40" s="42" t="str">
        <f t="shared" si="3"/>
        <v>ALMERIA</v>
      </c>
      <c r="B40" s="41">
        <f t="shared" si="4"/>
        <v>1156</v>
      </c>
      <c r="C40" s="41">
        <f t="shared" si="5"/>
        <v>1389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9699</v>
      </c>
      <c r="G40" s="42">
        <f t="shared" si="8"/>
        <v>11316</v>
      </c>
    </row>
    <row r="41" spans="1:9" x14ac:dyDescent="0.25">
      <c r="A41" s="42" t="str">
        <f t="shared" si="3"/>
        <v>AVILES</v>
      </c>
      <c r="B41" s="41">
        <f t="shared" si="4"/>
        <v>609</v>
      </c>
      <c r="C41" s="41">
        <f t="shared" si="5"/>
        <v>570</v>
      </c>
      <c r="D41" s="41">
        <f t="shared" si="6"/>
        <v>24</v>
      </c>
      <c r="E41" s="42" t="str">
        <f t="shared" si="2"/>
        <v>CEUTA</v>
      </c>
      <c r="F41" s="42">
        <f t="shared" si="7"/>
        <v>8482</v>
      </c>
      <c r="G41" s="42">
        <f t="shared" si="8"/>
        <v>8171</v>
      </c>
    </row>
    <row r="42" spans="1:9" x14ac:dyDescent="0.25">
      <c r="A42" s="42" t="str">
        <f t="shared" si="3"/>
        <v>BAHIA DE ALGECIRAS</v>
      </c>
      <c r="B42" s="41">
        <f t="shared" si="4"/>
        <v>19268</v>
      </c>
      <c r="C42" s="41">
        <f t="shared" si="5"/>
        <v>19385</v>
      </c>
      <c r="D42" s="41">
        <f t="shared" si="6"/>
        <v>1</v>
      </c>
      <c r="E42" s="42" t="str">
        <f t="shared" si="2"/>
        <v>LAS PALMAS</v>
      </c>
      <c r="F42" s="42">
        <f t="shared" si="7"/>
        <v>7161</v>
      </c>
      <c r="G42" s="42">
        <f t="shared" si="8"/>
        <v>6975</v>
      </c>
    </row>
    <row r="43" spans="1:9" x14ac:dyDescent="0.25">
      <c r="A43" s="42" t="str">
        <f t="shared" si="3"/>
        <v>BAHIA DE CADIZ</v>
      </c>
      <c r="B43" s="41">
        <f t="shared" si="4"/>
        <v>1012</v>
      </c>
      <c r="C43" s="41">
        <f t="shared" si="5"/>
        <v>994</v>
      </c>
      <c r="D43" s="41">
        <f t="shared" si="6"/>
        <v>14</v>
      </c>
      <c r="E43" s="42" t="str">
        <f t="shared" si="2"/>
        <v>BARCELONA</v>
      </c>
      <c r="F43" s="42">
        <f t="shared" si="7"/>
        <v>5381</v>
      </c>
      <c r="G43" s="42">
        <f t="shared" si="8"/>
        <v>5422</v>
      </c>
    </row>
    <row r="44" spans="1:9" x14ac:dyDescent="0.25">
      <c r="A44" s="42" t="str">
        <f t="shared" si="3"/>
        <v>BALEARES</v>
      </c>
      <c r="B44" s="41">
        <f t="shared" si="4"/>
        <v>14635</v>
      </c>
      <c r="C44" s="41">
        <f t="shared" si="5"/>
        <v>5797</v>
      </c>
      <c r="D44" s="41">
        <f t="shared" si="6"/>
        <v>2</v>
      </c>
      <c r="E44" s="42" t="str">
        <f t="shared" si="2"/>
        <v>VALENCIA</v>
      </c>
      <c r="F44" s="42">
        <f t="shared" si="7"/>
        <v>4614</v>
      </c>
      <c r="G44" s="42">
        <f t="shared" si="8"/>
        <v>4705</v>
      </c>
    </row>
    <row r="45" spans="1:9" x14ac:dyDescent="0.25">
      <c r="A45" s="42" t="str">
        <f t="shared" si="3"/>
        <v>BARCELONA</v>
      </c>
      <c r="B45" s="41">
        <f t="shared" si="4"/>
        <v>5381</v>
      </c>
      <c r="C45" s="41">
        <f t="shared" si="5"/>
        <v>5422</v>
      </c>
      <c r="D45" s="41">
        <f t="shared" si="6"/>
        <v>6</v>
      </c>
      <c r="E45" s="42" t="str">
        <f t="shared" si="2"/>
        <v>BILBAO</v>
      </c>
      <c r="F45" s="42">
        <f t="shared" si="7"/>
        <v>2114</v>
      </c>
      <c r="G45" s="42">
        <f t="shared" si="8"/>
        <v>2144</v>
      </c>
    </row>
    <row r="46" spans="1:9" x14ac:dyDescent="0.25">
      <c r="A46" s="42" t="str">
        <f t="shared" si="3"/>
        <v>BILBAO</v>
      </c>
      <c r="B46" s="41">
        <f t="shared" si="4"/>
        <v>2114</v>
      </c>
      <c r="C46" s="41">
        <f t="shared" si="5"/>
        <v>2144</v>
      </c>
      <c r="D46" s="41">
        <f t="shared" si="6"/>
        <v>8</v>
      </c>
      <c r="E46" s="42" t="str">
        <f t="shared" si="2"/>
        <v>TARRAGONA</v>
      </c>
      <c r="F46" s="42">
        <f t="shared" si="7"/>
        <v>2000</v>
      </c>
      <c r="G46" s="42">
        <f t="shared" si="8"/>
        <v>2152</v>
      </c>
    </row>
    <row r="47" spans="1:9" x14ac:dyDescent="0.25">
      <c r="A47" s="42" t="str">
        <f t="shared" si="3"/>
        <v>CARTAGENA</v>
      </c>
      <c r="B47" s="41">
        <f t="shared" si="4"/>
        <v>891</v>
      </c>
      <c r="C47" s="41">
        <f t="shared" si="5"/>
        <v>899</v>
      </c>
      <c r="D47" s="41">
        <f t="shared" si="6"/>
        <v>17</v>
      </c>
      <c r="E47" s="42" t="str">
        <f t="shared" si="2"/>
        <v>VIGO</v>
      </c>
      <c r="F47" s="42">
        <f t="shared" si="7"/>
        <v>1275</v>
      </c>
      <c r="G47" s="42">
        <f t="shared" si="8"/>
        <v>1323</v>
      </c>
    </row>
    <row r="48" spans="1:9" x14ac:dyDescent="0.25">
      <c r="A48" s="42" t="str">
        <f t="shared" si="3"/>
        <v>CASTELLON</v>
      </c>
      <c r="B48" s="41">
        <f t="shared" si="4"/>
        <v>911</v>
      </c>
      <c r="C48" s="41">
        <f t="shared" si="5"/>
        <v>900</v>
      </c>
      <c r="D48" s="41">
        <f t="shared" si="6"/>
        <v>16</v>
      </c>
      <c r="E48" s="42" t="str">
        <f t="shared" si="2"/>
        <v>MALAGA</v>
      </c>
      <c r="F48" s="42">
        <f t="shared" si="7"/>
        <v>1227</v>
      </c>
      <c r="G48" s="42">
        <f t="shared" si="8"/>
        <v>1139</v>
      </c>
    </row>
    <row r="49" spans="1:7" x14ac:dyDescent="0.25">
      <c r="A49" s="42" t="str">
        <f t="shared" si="3"/>
        <v>CEUTA</v>
      </c>
      <c r="B49" s="41">
        <f t="shared" si="4"/>
        <v>8482</v>
      </c>
      <c r="C49" s="41">
        <f t="shared" si="5"/>
        <v>8171</v>
      </c>
      <c r="D49" s="41">
        <f t="shared" si="6"/>
        <v>4</v>
      </c>
      <c r="E49" s="42" t="str">
        <f t="shared" si="2"/>
        <v>ALMERIA</v>
      </c>
      <c r="F49" s="42">
        <f t="shared" si="7"/>
        <v>1156</v>
      </c>
      <c r="G49" s="42">
        <f t="shared" si="8"/>
        <v>1389</v>
      </c>
    </row>
    <row r="50" spans="1:7" x14ac:dyDescent="0.25">
      <c r="A50" s="42" t="str">
        <f t="shared" si="3"/>
        <v>FERROL-SAN CIBRAO</v>
      </c>
      <c r="B50" s="41">
        <f t="shared" si="4"/>
        <v>675</v>
      </c>
      <c r="C50" s="41">
        <f t="shared" si="5"/>
        <v>780</v>
      </c>
      <c r="D50" s="41">
        <f t="shared" si="6"/>
        <v>22</v>
      </c>
      <c r="E50" s="42" t="str">
        <f t="shared" si="2"/>
        <v>HUELVA</v>
      </c>
      <c r="F50" s="42">
        <f t="shared" si="7"/>
        <v>1127</v>
      </c>
      <c r="G50" s="42">
        <f t="shared" si="8"/>
        <v>1108</v>
      </c>
    </row>
    <row r="51" spans="1:7" x14ac:dyDescent="0.25">
      <c r="A51" s="42" t="str">
        <f t="shared" si="3"/>
        <v>GIJON</v>
      </c>
      <c r="B51" s="41">
        <f t="shared" si="4"/>
        <v>708</v>
      </c>
      <c r="C51" s="41">
        <f t="shared" si="5"/>
        <v>678</v>
      </c>
      <c r="D51" s="41">
        <f t="shared" si="6"/>
        <v>21</v>
      </c>
      <c r="E51" s="42" t="str">
        <f t="shared" si="2"/>
        <v>BAHIA DE CADIZ</v>
      </c>
      <c r="F51" s="42">
        <f t="shared" si="7"/>
        <v>1012</v>
      </c>
      <c r="G51" s="42">
        <f t="shared" si="8"/>
        <v>994</v>
      </c>
    </row>
    <row r="52" spans="1:7" x14ac:dyDescent="0.25">
      <c r="A52" s="42" t="str">
        <f t="shared" si="3"/>
        <v>HUELVA</v>
      </c>
      <c r="B52" s="41">
        <f t="shared" si="4"/>
        <v>1127</v>
      </c>
      <c r="C52" s="41">
        <f t="shared" si="5"/>
        <v>1108</v>
      </c>
      <c r="D52" s="41">
        <f t="shared" si="6"/>
        <v>13</v>
      </c>
      <c r="E52" s="42" t="str">
        <f t="shared" si="2"/>
        <v>SANTANDER</v>
      </c>
      <c r="F52" s="42">
        <f t="shared" si="7"/>
        <v>947</v>
      </c>
      <c r="G52" s="42">
        <f t="shared" si="8"/>
        <v>915</v>
      </c>
    </row>
    <row r="53" spans="1:7" x14ac:dyDescent="0.25">
      <c r="A53" s="42" t="str">
        <f t="shared" si="3"/>
        <v>LAS PALMAS</v>
      </c>
      <c r="B53" s="41">
        <f t="shared" si="4"/>
        <v>7161</v>
      </c>
      <c r="C53" s="41">
        <f t="shared" si="5"/>
        <v>6975</v>
      </c>
      <c r="D53" s="41">
        <f t="shared" si="6"/>
        <v>5</v>
      </c>
      <c r="E53" s="42" t="str">
        <f t="shared" si="2"/>
        <v>CASTELLON</v>
      </c>
      <c r="F53" s="42">
        <f t="shared" si="7"/>
        <v>911</v>
      </c>
      <c r="G53" s="42">
        <f t="shared" si="8"/>
        <v>900</v>
      </c>
    </row>
    <row r="54" spans="1:7" x14ac:dyDescent="0.25">
      <c r="A54" s="42" t="str">
        <f t="shared" si="3"/>
        <v>MALAGA</v>
      </c>
      <c r="B54" s="41">
        <f t="shared" si="4"/>
        <v>1227</v>
      </c>
      <c r="C54" s="41">
        <f t="shared" si="5"/>
        <v>1139</v>
      </c>
      <c r="D54" s="41">
        <f t="shared" si="6"/>
        <v>11</v>
      </c>
      <c r="E54" s="42" t="str">
        <f t="shared" si="2"/>
        <v>CARTAGENA</v>
      </c>
      <c r="F54" s="42">
        <f t="shared" si="7"/>
        <v>891</v>
      </c>
      <c r="G54" s="42">
        <f t="shared" si="8"/>
        <v>899</v>
      </c>
    </row>
    <row r="55" spans="1:7" x14ac:dyDescent="0.25">
      <c r="A55" s="42" t="str">
        <f t="shared" si="3"/>
        <v>MARIN Y RIA DE PONTEVEDRA</v>
      </c>
      <c r="B55" s="41">
        <f t="shared" si="4"/>
        <v>433</v>
      </c>
      <c r="C55" s="41">
        <f t="shared" si="5"/>
        <v>402</v>
      </c>
      <c r="D55" s="41">
        <f t="shared" si="6"/>
        <v>26</v>
      </c>
      <c r="E55" s="42" t="str">
        <f t="shared" si="2"/>
        <v>MELILLA</v>
      </c>
      <c r="F55" s="42">
        <f t="shared" ref="F55:F65" si="9">LOOKUP(E55,$A$38:$A$65,$B$38:$B$65)</f>
        <v>874</v>
      </c>
      <c r="G55" s="42">
        <f t="shared" si="8"/>
        <v>829</v>
      </c>
    </row>
    <row r="56" spans="1:7" x14ac:dyDescent="0.25">
      <c r="A56" s="42" t="str">
        <f t="shared" si="3"/>
        <v>MELILLA</v>
      </c>
      <c r="B56" s="41">
        <f t="shared" si="4"/>
        <v>874</v>
      </c>
      <c r="C56" s="41">
        <f t="shared" si="5"/>
        <v>829</v>
      </c>
      <c r="D56" s="41">
        <f t="shared" si="6"/>
        <v>18</v>
      </c>
      <c r="E56" s="42" t="str">
        <f t="shared" si="2"/>
        <v>SEVILLA</v>
      </c>
      <c r="F56" s="42">
        <f t="shared" si="9"/>
        <v>805</v>
      </c>
      <c r="G56" s="42">
        <f t="shared" si="8"/>
        <v>783</v>
      </c>
    </row>
    <row r="57" spans="1:7" x14ac:dyDescent="0.25">
      <c r="A57" s="42" t="str">
        <f t="shared" si="3"/>
        <v>MOTRIL</v>
      </c>
      <c r="B57" s="41">
        <f t="shared" si="4"/>
        <v>309</v>
      </c>
      <c r="C57" s="41">
        <f t="shared" si="5"/>
        <v>227</v>
      </c>
      <c r="D57" s="41">
        <f t="shared" si="6"/>
        <v>27</v>
      </c>
      <c r="E57" s="42" t="str">
        <f t="shared" si="2"/>
        <v>A CORUÑA</v>
      </c>
      <c r="F57" s="42">
        <f t="shared" si="9"/>
        <v>778</v>
      </c>
      <c r="G57" s="42">
        <f t="shared" si="8"/>
        <v>844</v>
      </c>
    </row>
    <row r="58" spans="1:7" x14ac:dyDescent="0.25">
      <c r="A58" s="42" t="str">
        <f t="shared" si="3"/>
        <v>PASAIA</v>
      </c>
      <c r="B58" s="41">
        <f t="shared" si="4"/>
        <v>672</v>
      </c>
      <c r="C58" s="41">
        <f t="shared" si="5"/>
        <v>706</v>
      </c>
      <c r="D58" s="41">
        <f t="shared" si="6"/>
        <v>23</v>
      </c>
      <c r="E58" s="42" t="str">
        <f t="shared" si="2"/>
        <v>GIJON</v>
      </c>
      <c r="F58" s="42">
        <f t="shared" si="9"/>
        <v>708</v>
      </c>
      <c r="G58" s="42">
        <f t="shared" si="8"/>
        <v>678</v>
      </c>
    </row>
    <row r="59" spans="1:7" x14ac:dyDescent="0.25">
      <c r="A59" s="42" t="str">
        <f t="shared" si="3"/>
        <v>SANTA CRUZ DE TENERIFE</v>
      </c>
      <c r="B59" s="41">
        <f t="shared" si="4"/>
        <v>9699</v>
      </c>
      <c r="C59" s="41">
        <f t="shared" si="5"/>
        <v>11316</v>
      </c>
      <c r="D59" s="41">
        <f t="shared" si="6"/>
        <v>3</v>
      </c>
      <c r="E59" s="42" t="str">
        <f t="shared" si="2"/>
        <v>FERROL-SAN CIBRAO</v>
      </c>
      <c r="F59" s="42">
        <f t="shared" si="9"/>
        <v>675</v>
      </c>
      <c r="G59" s="42">
        <f t="shared" si="8"/>
        <v>780</v>
      </c>
    </row>
    <row r="60" spans="1:7" x14ac:dyDescent="0.25">
      <c r="A60" s="42" t="str">
        <f t="shared" si="3"/>
        <v>SANTANDER</v>
      </c>
      <c r="B60" s="41">
        <f t="shared" si="4"/>
        <v>947</v>
      </c>
      <c r="C60" s="41">
        <f t="shared" si="5"/>
        <v>915</v>
      </c>
      <c r="D60" s="41">
        <f t="shared" si="6"/>
        <v>15</v>
      </c>
      <c r="E60" s="42" t="str">
        <f t="shared" si="2"/>
        <v>PASAIA</v>
      </c>
      <c r="F60" s="42">
        <f t="shared" si="9"/>
        <v>672</v>
      </c>
      <c r="G60" s="42">
        <f t="shared" si="8"/>
        <v>706</v>
      </c>
    </row>
    <row r="61" spans="1:7" x14ac:dyDescent="0.25">
      <c r="A61" s="42" t="str">
        <f t="shared" si="3"/>
        <v>SEVILLA</v>
      </c>
      <c r="B61" s="41">
        <f t="shared" si="4"/>
        <v>805</v>
      </c>
      <c r="C61" s="41">
        <f t="shared" si="5"/>
        <v>783</v>
      </c>
      <c r="D61" s="41">
        <f t="shared" si="6"/>
        <v>19</v>
      </c>
      <c r="E61" s="42" t="str">
        <f t="shared" si="2"/>
        <v>AVILES</v>
      </c>
      <c r="F61" s="42">
        <f t="shared" si="9"/>
        <v>609</v>
      </c>
      <c r="G61" s="42">
        <f t="shared" si="8"/>
        <v>570</v>
      </c>
    </row>
    <row r="62" spans="1:7" x14ac:dyDescent="0.25">
      <c r="A62" s="42" t="str">
        <f t="shared" si="3"/>
        <v>TARRAGONA</v>
      </c>
      <c r="B62" s="41">
        <f t="shared" si="4"/>
        <v>2000</v>
      </c>
      <c r="C62" s="41">
        <f t="shared" si="5"/>
        <v>2152</v>
      </c>
      <c r="D62" s="41">
        <f t="shared" si="6"/>
        <v>9</v>
      </c>
      <c r="E62" s="42" t="str">
        <f t="shared" si="2"/>
        <v>ALICANTE</v>
      </c>
      <c r="F62" s="42">
        <f t="shared" si="9"/>
        <v>600</v>
      </c>
      <c r="G62" s="42">
        <f t="shared" si="8"/>
        <v>618</v>
      </c>
    </row>
    <row r="63" spans="1:7" x14ac:dyDescent="0.25">
      <c r="A63" s="42" t="str">
        <f t="shared" si="3"/>
        <v>VALENCIA</v>
      </c>
      <c r="B63" s="41">
        <f t="shared" si="4"/>
        <v>4614</v>
      </c>
      <c r="C63" s="41">
        <f t="shared" si="5"/>
        <v>4705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433</v>
      </c>
      <c r="G63" s="42">
        <f t="shared" si="8"/>
        <v>402</v>
      </c>
    </row>
    <row r="64" spans="1:7" x14ac:dyDescent="0.25">
      <c r="A64" s="42" t="str">
        <f t="shared" si="3"/>
        <v>VIGO</v>
      </c>
      <c r="B64" s="41">
        <f t="shared" si="4"/>
        <v>1275</v>
      </c>
      <c r="C64" s="41">
        <f t="shared" si="5"/>
        <v>1323</v>
      </c>
      <c r="D64" s="41">
        <f t="shared" si="6"/>
        <v>10</v>
      </c>
      <c r="E64" s="42" t="str">
        <f t="shared" si="2"/>
        <v>MOTRIL</v>
      </c>
      <c r="F64" s="42">
        <f t="shared" si="9"/>
        <v>309</v>
      </c>
      <c r="G64" s="42">
        <f t="shared" si="8"/>
        <v>227</v>
      </c>
    </row>
    <row r="65" spans="1:7" x14ac:dyDescent="0.25">
      <c r="A65" s="42" t="str">
        <f t="shared" si="3"/>
        <v>VILAGARCIA</v>
      </c>
      <c r="B65" s="41">
        <f t="shared" si="4"/>
        <v>138</v>
      </c>
      <c r="C65" s="41">
        <f t="shared" si="5"/>
        <v>140</v>
      </c>
      <c r="D65" s="41">
        <f t="shared" si="6"/>
        <v>28</v>
      </c>
      <c r="E65" s="42" t="str">
        <f t="shared" si="2"/>
        <v>VILAGARCIA</v>
      </c>
      <c r="F65" s="42">
        <f t="shared" si="9"/>
        <v>138</v>
      </c>
      <c r="G65" s="42">
        <f t="shared" si="8"/>
        <v>140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1022851</v>
      </c>
      <c r="C7" s="9">
        <v>1181130</v>
      </c>
      <c r="D7" s="9">
        <v>8734163</v>
      </c>
      <c r="E7" s="9">
        <v>9533827</v>
      </c>
      <c r="F7" s="10">
        <f>((E7*100)/D7)-100</f>
        <v>9.1555882343849078</v>
      </c>
      <c r="G7" s="1"/>
      <c r="H7" s="1"/>
      <c r="I7" s="1"/>
    </row>
    <row r="8" spans="1:12" x14ac:dyDescent="0.25">
      <c r="A8" s="11" t="s">
        <v>45</v>
      </c>
      <c r="B8" s="12">
        <v>1280840</v>
      </c>
      <c r="C8" s="12">
        <v>1332220</v>
      </c>
      <c r="D8" s="12">
        <v>7869489</v>
      </c>
      <c r="E8" s="12">
        <v>8534243</v>
      </c>
      <c r="F8" s="13">
        <f t="shared" ref="F8:F35" si="0">((E8*100)/D8)-100</f>
        <v>8.4472320883859169</v>
      </c>
      <c r="G8" s="1"/>
      <c r="H8" s="1"/>
      <c r="I8" s="1"/>
    </row>
    <row r="9" spans="1:12" x14ac:dyDescent="0.25">
      <c r="A9" s="8" t="s">
        <v>46</v>
      </c>
      <c r="B9" s="9">
        <v>4064570</v>
      </c>
      <c r="C9" s="9">
        <v>2297711</v>
      </c>
      <c r="D9" s="9">
        <v>18506548</v>
      </c>
      <c r="E9" s="9">
        <v>16850174</v>
      </c>
      <c r="F9" s="10">
        <f t="shared" si="0"/>
        <v>-8.9502050841680472</v>
      </c>
      <c r="G9" s="1"/>
      <c r="H9" s="1"/>
      <c r="I9" s="1"/>
    </row>
    <row r="10" spans="1:12" x14ac:dyDescent="0.25">
      <c r="A10" s="11" t="s">
        <v>47</v>
      </c>
      <c r="B10" s="12">
        <v>371331</v>
      </c>
      <c r="C10" s="12">
        <v>434917</v>
      </c>
      <c r="D10" s="12">
        <v>3024449</v>
      </c>
      <c r="E10" s="12">
        <v>3736394</v>
      </c>
      <c r="F10" s="13">
        <f t="shared" si="0"/>
        <v>23.539659620644954</v>
      </c>
      <c r="G10" s="1"/>
      <c r="H10" s="1"/>
      <c r="I10" s="1"/>
    </row>
    <row r="11" spans="1:12" x14ac:dyDescent="0.25">
      <c r="A11" s="8" t="s">
        <v>48</v>
      </c>
      <c r="B11" s="9">
        <v>29768520</v>
      </c>
      <c r="C11" s="9">
        <v>28991799</v>
      </c>
      <c r="D11" s="9">
        <v>191988297</v>
      </c>
      <c r="E11" s="9">
        <v>220079631</v>
      </c>
      <c r="F11" s="10">
        <f t="shared" si="0"/>
        <v>14.631794978628307</v>
      </c>
      <c r="G11" s="1"/>
      <c r="H11" s="1"/>
      <c r="I11" s="1"/>
    </row>
    <row r="12" spans="1:12" x14ac:dyDescent="0.25">
      <c r="A12" s="11" t="s">
        <v>49</v>
      </c>
      <c r="B12" s="12">
        <v>2411091</v>
      </c>
      <c r="C12" s="12">
        <v>2727811</v>
      </c>
      <c r="D12" s="12">
        <v>16361772</v>
      </c>
      <c r="E12" s="12">
        <v>18359320</v>
      </c>
      <c r="F12" s="13">
        <f t="shared" si="0"/>
        <v>12.208628747546413</v>
      </c>
      <c r="G12" s="1"/>
      <c r="H12" s="1"/>
      <c r="I12" s="1"/>
    </row>
    <row r="13" spans="1:12" x14ac:dyDescent="0.25">
      <c r="A13" s="8" t="s">
        <v>50</v>
      </c>
      <c r="B13" s="9">
        <v>17541035</v>
      </c>
      <c r="C13" s="9">
        <v>18915736</v>
      </c>
      <c r="D13" s="9">
        <v>101799530</v>
      </c>
      <c r="E13" s="9">
        <v>110447054</v>
      </c>
      <c r="F13" s="10">
        <f t="shared" si="0"/>
        <v>8.494660044108258</v>
      </c>
      <c r="G13" s="1"/>
      <c r="H13" s="1"/>
      <c r="I13" s="1"/>
    </row>
    <row r="14" spans="1:12" x14ac:dyDescent="0.25">
      <c r="A14" s="11" t="s">
        <v>51</v>
      </c>
      <c r="B14" s="12">
        <v>24684330</v>
      </c>
      <c r="C14" s="12">
        <v>26753546</v>
      </c>
      <c r="D14" s="12">
        <v>166526123</v>
      </c>
      <c r="E14" s="12">
        <v>177551731</v>
      </c>
      <c r="F14" s="13">
        <f t="shared" si="0"/>
        <v>6.6209479938471816</v>
      </c>
      <c r="G14" s="1"/>
      <c r="H14" s="1"/>
      <c r="I14" s="1"/>
    </row>
    <row r="15" spans="1:12" x14ac:dyDescent="0.25">
      <c r="A15" s="8" t="s">
        <v>52</v>
      </c>
      <c r="B15" s="9">
        <v>3971200</v>
      </c>
      <c r="C15" s="9">
        <v>3701403</v>
      </c>
      <c r="D15" s="9">
        <v>28987755</v>
      </c>
      <c r="E15" s="9">
        <v>28956142</v>
      </c>
      <c r="F15" s="10">
        <f t="shared" si="0"/>
        <v>-0.10905639294936975</v>
      </c>
      <c r="G15" s="1"/>
      <c r="H15" s="1"/>
      <c r="I15" s="1"/>
    </row>
    <row r="16" spans="1:12" x14ac:dyDescent="0.25">
      <c r="A16" s="11" t="s">
        <v>53</v>
      </c>
      <c r="B16" s="12">
        <v>2232364</v>
      </c>
      <c r="C16" s="12">
        <v>2085027</v>
      </c>
      <c r="D16" s="12">
        <v>16553247</v>
      </c>
      <c r="E16" s="12">
        <v>16912376</v>
      </c>
      <c r="F16" s="13">
        <f t="shared" si="0"/>
        <v>2.1695380972687701</v>
      </c>
      <c r="G16" s="1"/>
      <c r="H16" s="1"/>
      <c r="I16" s="1"/>
    </row>
    <row r="17" spans="1:9" x14ac:dyDescent="0.25">
      <c r="A17" s="8" t="s">
        <v>54</v>
      </c>
      <c r="B17" s="9">
        <v>1505813</v>
      </c>
      <c r="C17" s="9">
        <v>1508460</v>
      </c>
      <c r="D17" s="9">
        <v>10055293</v>
      </c>
      <c r="E17" s="9">
        <v>10900261</v>
      </c>
      <c r="F17" s="10">
        <f t="shared" si="0"/>
        <v>8.4032160972335674</v>
      </c>
      <c r="G17" s="1"/>
      <c r="H17" s="1"/>
      <c r="I17" s="1"/>
    </row>
    <row r="18" spans="1:9" x14ac:dyDescent="0.25">
      <c r="A18" s="11" t="s">
        <v>55</v>
      </c>
      <c r="B18" s="12">
        <v>5248457</v>
      </c>
      <c r="C18" s="12">
        <v>5373814</v>
      </c>
      <c r="D18" s="12">
        <v>42594190</v>
      </c>
      <c r="E18" s="12">
        <v>43630535</v>
      </c>
      <c r="F18" s="13">
        <f t="shared" si="0"/>
        <v>2.4330665755118304</v>
      </c>
      <c r="G18" s="1"/>
      <c r="H18" s="1"/>
      <c r="I18" s="1"/>
    </row>
    <row r="19" spans="1:9" x14ac:dyDescent="0.25">
      <c r="A19" s="8" t="s">
        <v>56</v>
      </c>
      <c r="B19" s="9">
        <v>1073863</v>
      </c>
      <c r="C19" s="9">
        <v>1234878</v>
      </c>
      <c r="D19" s="9">
        <v>9314257</v>
      </c>
      <c r="E19" s="9">
        <v>8792154</v>
      </c>
      <c r="F19" s="10">
        <f t="shared" si="0"/>
        <v>-5.6054175872535978</v>
      </c>
      <c r="G19" s="1"/>
      <c r="H19" s="1"/>
      <c r="I19" s="1"/>
    </row>
    <row r="20" spans="1:9" x14ac:dyDescent="0.25">
      <c r="A20" s="11" t="s">
        <v>57</v>
      </c>
      <c r="B20" s="12">
        <v>1193431</v>
      </c>
      <c r="C20" s="12">
        <v>1359923</v>
      </c>
      <c r="D20" s="12">
        <v>8678972</v>
      </c>
      <c r="E20" s="12">
        <v>11508123</v>
      </c>
      <c r="F20" s="13">
        <f t="shared" si="0"/>
        <v>32.597766187055328</v>
      </c>
      <c r="G20" s="1"/>
      <c r="H20" s="1"/>
      <c r="I20" s="1"/>
    </row>
    <row r="21" spans="1:9" x14ac:dyDescent="0.25">
      <c r="A21" s="8" t="s">
        <v>58</v>
      </c>
      <c r="B21" s="9">
        <v>2020679</v>
      </c>
      <c r="C21" s="9">
        <v>2841337</v>
      </c>
      <c r="D21" s="9">
        <v>15227245</v>
      </c>
      <c r="E21" s="9">
        <v>17077396</v>
      </c>
      <c r="F21" s="10">
        <f t="shared" si="0"/>
        <v>12.150267497502014</v>
      </c>
      <c r="G21" s="1"/>
      <c r="H21" s="1"/>
      <c r="I21" s="1"/>
    </row>
    <row r="22" spans="1:9" x14ac:dyDescent="0.25">
      <c r="A22" s="11" t="s">
        <v>59</v>
      </c>
      <c r="B22" s="12">
        <v>14654143</v>
      </c>
      <c r="C22" s="12">
        <v>15946587</v>
      </c>
      <c r="D22" s="12">
        <v>117200533</v>
      </c>
      <c r="E22" s="12">
        <v>133801658</v>
      </c>
      <c r="F22" s="13">
        <f t="shared" si="0"/>
        <v>14.164718005164701</v>
      </c>
      <c r="G22" s="1"/>
      <c r="H22" s="1"/>
      <c r="I22" s="1"/>
    </row>
    <row r="23" spans="1:9" x14ac:dyDescent="0.25">
      <c r="A23" s="8" t="s">
        <v>60</v>
      </c>
      <c r="B23" s="9">
        <v>4283540</v>
      </c>
      <c r="C23" s="9">
        <v>4133951</v>
      </c>
      <c r="D23" s="9">
        <v>25467035</v>
      </c>
      <c r="E23" s="9">
        <v>27703160</v>
      </c>
      <c r="F23" s="10">
        <f t="shared" si="0"/>
        <v>8.7804685547414465</v>
      </c>
      <c r="G23" s="1"/>
      <c r="H23" s="1"/>
      <c r="I23" s="1"/>
    </row>
    <row r="24" spans="1:9" x14ac:dyDescent="0.25">
      <c r="A24" s="11" t="s">
        <v>61</v>
      </c>
      <c r="B24" s="12">
        <v>335008</v>
      </c>
      <c r="C24" s="12">
        <v>296359</v>
      </c>
      <c r="D24" s="12">
        <v>2492288</v>
      </c>
      <c r="E24" s="12">
        <v>2586274</v>
      </c>
      <c r="F24" s="13">
        <f t="shared" si="0"/>
        <v>3.7710730060089332</v>
      </c>
      <c r="G24" s="1"/>
      <c r="H24" s="1"/>
      <c r="I24" s="1"/>
    </row>
    <row r="25" spans="1:9" x14ac:dyDescent="0.25">
      <c r="A25" s="8" t="s">
        <v>62</v>
      </c>
      <c r="B25" s="9">
        <v>1469291</v>
      </c>
      <c r="C25" s="9">
        <v>1928099</v>
      </c>
      <c r="D25" s="9">
        <v>9731601</v>
      </c>
      <c r="E25" s="9">
        <v>10700850</v>
      </c>
      <c r="F25" s="10">
        <f t="shared" si="0"/>
        <v>9.9598103128149233</v>
      </c>
      <c r="G25" s="1"/>
      <c r="H25" s="1"/>
      <c r="I25" s="1"/>
    </row>
    <row r="26" spans="1:9" x14ac:dyDescent="0.25">
      <c r="A26" s="11" t="s">
        <v>63</v>
      </c>
      <c r="B26" s="12">
        <v>233624</v>
      </c>
      <c r="C26" s="12">
        <v>782382</v>
      </c>
      <c r="D26" s="12">
        <v>1941562</v>
      </c>
      <c r="E26" s="12">
        <v>3030676</v>
      </c>
      <c r="F26" s="13">
        <f t="shared" si="0"/>
        <v>56.094731973534721</v>
      </c>
      <c r="G26" s="1"/>
      <c r="H26" s="1"/>
      <c r="I26" s="1"/>
    </row>
    <row r="27" spans="1:9" x14ac:dyDescent="0.25">
      <c r="A27" s="8" t="s">
        <v>64</v>
      </c>
      <c r="B27" s="9">
        <v>325600</v>
      </c>
      <c r="C27" s="9">
        <v>311625</v>
      </c>
      <c r="D27" s="9">
        <v>4049155</v>
      </c>
      <c r="E27" s="9">
        <v>4248222</v>
      </c>
      <c r="F27" s="10">
        <f t="shared" si="0"/>
        <v>4.9162603061626413</v>
      </c>
      <c r="G27" s="1"/>
      <c r="H27" s="1"/>
      <c r="I27" s="1"/>
    </row>
    <row r="28" spans="1:9" x14ac:dyDescent="0.25">
      <c r="A28" s="11" t="s">
        <v>65</v>
      </c>
      <c r="B28" s="12">
        <v>15887622</v>
      </c>
      <c r="C28" s="12">
        <v>16584169</v>
      </c>
      <c r="D28" s="12">
        <v>132470977</v>
      </c>
      <c r="E28" s="12">
        <v>135630835</v>
      </c>
      <c r="F28" s="13">
        <f t="shared" si="0"/>
        <v>2.3853209748728545</v>
      </c>
      <c r="G28" s="1"/>
      <c r="H28" s="1"/>
      <c r="I28" s="1"/>
    </row>
    <row r="29" spans="1:9" x14ac:dyDescent="0.25">
      <c r="A29" s="8" t="s">
        <v>66</v>
      </c>
      <c r="B29" s="9">
        <v>1647878</v>
      </c>
      <c r="C29" s="9">
        <v>1698491</v>
      </c>
      <c r="D29" s="9">
        <v>13719049</v>
      </c>
      <c r="E29" s="9">
        <v>14374480</v>
      </c>
      <c r="F29" s="10">
        <f t="shared" si="0"/>
        <v>4.777525031071761</v>
      </c>
      <c r="G29" s="1"/>
      <c r="H29" s="1"/>
      <c r="I29" s="1"/>
    </row>
    <row r="30" spans="1:9" x14ac:dyDescent="0.25">
      <c r="A30" s="11" t="s">
        <v>67</v>
      </c>
      <c r="B30" s="12">
        <v>424135</v>
      </c>
      <c r="C30" s="12">
        <v>384897</v>
      </c>
      <c r="D30" s="12">
        <v>3487180</v>
      </c>
      <c r="E30" s="12">
        <v>3790031</v>
      </c>
      <c r="F30" s="13">
        <f t="shared" si="0"/>
        <v>8.684696516956393</v>
      </c>
      <c r="G30" s="1"/>
      <c r="H30" s="1"/>
      <c r="I30" s="1"/>
    </row>
    <row r="31" spans="1:9" x14ac:dyDescent="0.25">
      <c r="A31" s="8" t="s">
        <v>68</v>
      </c>
      <c r="B31" s="9">
        <v>3791616</v>
      </c>
      <c r="C31" s="9">
        <v>4011940</v>
      </c>
      <c r="D31" s="9">
        <v>30963570</v>
      </c>
      <c r="E31" s="9">
        <v>29412210</v>
      </c>
      <c r="F31" s="10">
        <f t="shared" si="0"/>
        <v>-5.010274977982192</v>
      </c>
      <c r="G31" s="1"/>
      <c r="H31" s="1"/>
      <c r="I31" s="1"/>
    </row>
    <row r="32" spans="1:9" x14ac:dyDescent="0.25">
      <c r="A32" s="11" t="s">
        <v>69</v>
      </c>
      <c r="B32" s="12">
        <v>16043463</v>
      </c>
      <c r="C32" s="12">
        <v>18832853</v>
      </c>
      <c r="D32" s="12">
        <v>125249051</v>
      </c>
      <c r="E32" s="12">
        <v>131925138</v>
      </c>
      <c r="F32" s="13">
        <f t="shared" si="0"/>
        <v>5.3302495681184894</v>
      </c>
      <c r="G32" s="1"/>
      <c r="H32" s="1"/>
      <c r="I32" s="1"/>
    </row>
    <row r="33" spans="1:9" x14ac:dyDescent="0.25">
      <c r="A33" s="8" t="s">
        <v>70</v>
      </c>
      <c r="B33" s="9">
        <v>2512829</v>
      </c>
      <c r="C33" s="9">
        <v>2375707</v>
      </c>
      <c r="D33" s="9">
        <v>21113857</v>
      </c>
      <c r="E33" s="9">
        <v>21475833</v>
      </c>
      <c r="F33" s="10">
        <f t="shared" si="0"/>
        <v>1.7144001685717569</v>
      </c>
      <c r="G33" s="1"/>
      <c r="H33" s="1"/>
      <c r="I33" s="1"/>
    </row>
    <row r="34" spans="1:9" x14ac:dyDescent="0.25">
      <c r="A34" s="11" t="s">
        <v>71</v>
      </c>
      <c r="B34" s="12">
        <v>88399</v>
      </c>
      <c r="C34" s="12">
        <v>93698</v>
      </c>
      <c r="D34" s="12">
        <v>711631</v>
      </c>
      <c r="E34" s="12">
        <v>818508</v>
      </c>
      <c r="F34" s="13">
        <f t="shared" si="0"/>
        <v>15.018598121779405</v>
      </c>
      <c r="G34" s="1"/>
      <c r="H34" s="1"/>
      <c r="I34" s="1"/>
    </row>
    <row r="35" spans="1:9" x14ac:dyDescent="0.25">
      <c r="A35" s="14" t="s">
        <v>72</v>
      </c>
      <c r="B35" s="15">
        <f>SUM(B7:B34)</f>
        <v>160087523</v>
      </c>
      <c r="C35" s="15">
        <f t="shared" ref="C35:E35" si="1">SUM(C7:C34)</f>
        <v>168120470</v>
      </c>
      <c r="D35" s="15">
        <f t="shared" si="1"/>
        <v>1134818819</v>
      </c>
      <c r="E35" s="15">
        <f t="shared" si="1"/>
        <v>1222367236</v>
      </c>
      <c r="F35" s="16">
        <f t="shared" si="0"/>
        <v>7.7147484280484093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9533827</v>
      </c>
      <c r="C38" s="41">
        <f>D7</f>
        <v>8734163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220079631</v>
      </c>
      <c r="G38" s="42">
        <f>LOOKUP(E38,$A$38:$A$65,$C$38:$C$65)</f>
        <v>191988297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8534243</v>
      </c>
      <c r="C39" s="41">
        <f t="shared" ref="C39:C65" si="5">D8</f>
        <v>7869489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177551731</v>
      </c>
      <c r="G39" s="42">
        <f t="shared" ref="G39:G65" si="8">LOOKUP(E39,$A$38:$A$65,$C$38:$C$65)</f>
        <v>166526123</v>
      </c>
    </row>
    <row r="40" spans="1:9" x14ac:dyDescent="0.25">
      <c r="A40" s="42" t="str">
        <f t="shared" si="3"/>
        <v>ALMERIA</v>
      </c>
      <c r="B40" s="41">
        <f t="shared" si="4"/>
        <v>16850174</v>
      </c>
      <c r="C40" s="41">
        <f t="shared" si="5"/>
        <v>18506548</v>
      </c>
      <c r="D40" s="41">
        <f t="shared" si="6"/>
        <v>15</v>
      </c>
      <c r="E40" s="42" t="str">
        <f t="shared" si="2"/>
        <v>SANTA CRUZ DE TENERIFE</v>
      </c>
      <c r="F40" s="42">
        <f t="shared" si="7"/>
        <v>135630835</v>
      </c>
      <c r="G40" s="42">
        <f t="shared" si="8"/>
        <v>132470977</v>
      </c>
    </row>
    <row r="41" spans="1:9" x14ac:dyDescent="0.25">
      <c r="A41" s="42" t="str">
        <f t="shared" si="3"/>
        <v>AVILES</v>
      </c>
      <c r="B41" s="41">
        <f t="shared" si="4"/>
        <v>3736394</v>
      </c>
      <c r="C41" s="41">
        <f t="shared" si="5"/>
        <v>3024449</v>
      </c>
      <c r="D41" s="41">
        <f t="shared" si="6"/>
        <v>25</v>
      </c>
      <c r="E41" s="42" t="str">
        <f t="shared" si="2"/>
        <v>LAS PALMAS</v>
      </c>
      <c r="F41" s="42">
        <f t="shared" si="7"/>
        <v>133801658</v>
      </c>
      <c r="G41" s="42">
        <f t="shared" si="8"/>
        <v>117200533</v>
      </c>
    </row>
    <row r="42" spans="1:9" x14ac:dyDescent="0.25">
      <c r="A42" s="42" t="str">
        <f t="shared" si="3"/>
        <v>BAHIA DE ALGECIRAS</v>
      </c>
      <c r="B42" s="41">
        <f t="shared" si="4"/>
        <v>220079631</v>
      </c>
      <c r="C42" s="41">
        <f t="shared" si="5"/>
        <v>191988297</v>
      </c>
      <c r="D42" s="41">
        <f t="shared" si="6"/>
        <v>1</v>
      </c>
      <c r="E42" s="42" t="str">
        <f t="shared" si="2"/>
        <v>VALENCIA</v>
      </c>
      <c r="F42" s="42">
        <f t="shared" si="7"/>
        <v>131925138</v>
      </c>
      <c r="G42" s="42">
        <f t="shared" si="8"/>
        <v>125249051</v>
      </c>
    </row>
    <row r="43" spans="1:9" x14ac:dyDescent="0.25">
      <c r="A43" s="42" t="str">
        <f t="shared" si="3"/>
        <v>BAHIA DE CADIZ</v>
      </c>
      <c r="B43" s="41">
        <f t="shared" si="4"/>
        <v>18359320</v>
      </c>
      <c r="C43" s="41">
        <f t="shared" si="5"/>
        <v>16361772</v>
      </c>
      <c r="D43" s="41">
        <f t="shared" si="6"/>
        <v>12</v>
      </c>
      <c r="E43" s="42" t="str">
        <f t="shared" si="2"/>
        <v>BALEARES</v>
      </c>
      <c r="F43" s="42">
        <f t="shared" si="7"/>
        <v>110447054</v>
      </c>
      <c r="G43" s="42">
        <f t="shared" si="8"/>
        <v>101799530</v>
      </c>
    </row>
    <row r="44" spans="1:9" x14ac:dyDescent="0.25">
      <c r="A44" s="42" t="str">
        <f t="shared" si="3"/>
        <v>BALEARES</v>
      </c>
      <c r="B44" s="41">
        <f t="shared" si="4"/>
        <v>110447054</v>
      </c>
      <c r="C44" s="41">
        <f t="shared" si="5"/>
        <v>101799530</v>
      </c>
      <c r="D44" s="41">
        <f t="shared" si="6"/>
        <v>6</v>
      </c>
      <c r="E44" s="42" t="str">
        <f t="shared" si="2"/>
        <v>CEUTA</v>
      </c>
      <c r="F44" s="42">
        <f t="shared" si="7"/>
        <v>43630535</v>
      </c>
      <c r="G44" s="42">
        <f t="shared" si="8"/>
        <v>42594190</v>
      </c>
    </row>
    <row r="45" spans="1:9" x14ac:dyDescent="0.25">
      <c r="A45" s="42" t="str">
        <f t="shared" si="3"/>
        <v>BARCELONA</v>
      </c>
      <c r="B45" s="41">
        <f t="shared" si="4"/>
        <v>177551731</v>
      </c>
      <c r="C45" s="41">
        <f t="shared" si="5"/>
        <v>166526123</v>
      </c>
      <c r="D45" s="41">
        <f t="shared" si="6"/>
        <v>2</v>
      </c>
      <c r="E45" s="42" t="str">
        <f t="shared" si="2"/>
        <v>TARRAGONA</v>
      </c>
      <c r="F45" s="42">
        <f t="shared" si="7"/>
        <v>29412210</v>
      </c>
      <c r="G45" s="42">
        <f t="shared" si="8"/>
        <v>30963570</v>
      </c>
    </row>
    <row r="46" spans="1:9" x14ac:dyDescent="0.25">
      <c r="A46" s="42" t="str">
        <f t="shared" si="3"/>
        <v>BILBAO</v>
      </c>
      <c r="B46" s="41">
        <f t="shared" si="4"/>
        <v>28956142</v>
      </c>
      <c r="C46" s="41">
        <f t="shared" si="5"/>
        <v>28987755</v>
      </c>
      <c r="D46" s="41">
        <f t="shared" si="6"/>
        <v>9</v>
      </c>
      <c r="E46" s="42" t="str">
        <f t="shared" si="2"/>
        <v>BILBAO</v>
      </c>
      <c r="F46" s="42">
        <f t="shared" si="7"/>
        <v>28956142</v>
      </c>
      <c r="G46" s="42">
        <f t="shared" si="8"/>
        <v>28987755</v>
      </c>
    </row>
    <row r="47" spans="1:9" x14ac:dyDescent="0.25">
      <c r="A47" s="42" t="str">
        <f t="shared" si="3"/>
        <v>CARTAGENA</v>
      </c>
      <c r="B47" s="41">
        <f t="shared" si="4"/>
        <v>16912376</v>
      </c>
      <c r="C47" s="41">
        <f t="shared" si="5"/>
        <v>16553247</v>
      </c>
      <c r="D47" s="41">
        <f t="shared" si="6"/>
        <v>14</v>
      </c>
      <c r="E47" s="42" t="str">
        <f t="shared" si="2"/>
        <v>MALAGA</v>
      </c>
      <c r="F47" s="42">
        <f t="shared" si="7"/>
        <v>27703160</v>
      </c>
      <c r="G47" s="42">
        <f t="shared" si="8"/>
        <v>25467035</v>
      </c>
    </row>
    <row r="48" spans="1:9" x14ac:dyDescent="0.25">
      <c r="A48" s="42" t="str">
        <f t="shared" si="3"/>
        <v>CASTELLON</v>
      </c>
      <c r="B48" s="41">
        <f t="shared" si="4"/>
        <v>10900261</v>
      </c>
      <c r="C48" s="41">
        <f t="shared" si="5"/>
        <v>10055293</v>
      </c>
      <c r="D48" s="41">
        <f t="shared" si="6"/>
        <v>18</v>
      </c>
      <c r="E48" s="42" t="str">
        <f t="shared" si="2"/>
        <v>VIGO</v>
      </c>
      <c r="F48" s="42">
        <f t="shared" si="7"/>
        <v>21475833</v>
      </c>
      <c r="G48" s="42">
        <f t="shared" si="8"/>
        <v>21113857</v>
      </c>
    </row>
    <row r="49" spans="1:7" x14ac:dyDescent="0.25">
      <c r="A49" s="42" t="str">
        <f t="shared" si="3"/>
        <v>CEUTA</v>
      </c>
      <c r="B49" s="41">
        <f t="shared" si="4"/>
        <v>43630535</v>
      </c>
      <c r="C49" s="41">
        <f t="shared" si="5"/>
        <v>42594190</v>
      </c>
      <c r="D49" s="41">
        <f t="shared" si="6"/>
        <v>7</v>
      </c>
      <c r="E49" s="42" t="str">
        <f t="shared" si="2"/>
        <v>BAHIA DE CADIZ</v>
      </c>
      <c r="F49" s="42">
        <f t="shared" si="7"/>
        <v>18359320</v>
      </c>
      <c r="G49" s="42">
        <f t="shared" si="8"/>
        <v>16361772</v>
      </c>
    </row>
    <row r="50" spans="1:7" x14ac:dyDescent="0.25">
      <c r="A50" s="42" t="str">
        <f t="shared" si="3"/>
        <v>FERROL-SAN CIBRAO</v>
      </c>
      <c r="B50" s="41">
        <f t="shared" si="4"/>
        <v>8792154</v>
      </c>
      <c r="C50" s="41">
        <f t="shared" si="5"/>
        <v>9314257</v>
      </c>
      <c r="D50" s="41">
        <f t="shared" si="6"/>
        <v>21</v>
      </c>
      <c r="E50" s="42" t="str">
        <f t="shared" si="2"/>
        <v>HUELVA</v>
      </c>
      <c r="F50" s="42">
        <f t="shared" si="7"/>
        <v>17077396</v>
      </c>
      <c r="G50" s="42">
        <f t="shared" si="8"/>
        <v>15227245</v>
      </c>
    </row>
    <row r="51" spans="1:7" x14ac:dyDescent="0.25">
      <c r="A51" s="42" t="str">
        <f t="shared" si="3"/>
        <v>GIJON</v>
      </c>
      <c r="B51" s="41">
        <f t="shared" si="4"/>
        <v>11508123</v>
      </c>
      <c r="C51" s="41">
        <f t="shared" si="5"/>
        <v>8678972</v>
      </c>
      <c r="D51" s="41">
        <f t="shared" si="6"/>
        <v>17</v>
      </c>
      <c r="E51" s="42" t="str">
        <f t="shared" si="2"/>
        <v>CARTAGENA</v>
      </c>
      <c r="F51" s="42">
        <f t="shared" si="7"/>
        <v>16912376</v>
      </c>
      <c r="G51" s="42">
        <f t="shared" si="8"/>
        <v>16553247</v>
      </c>
    </row>
    <row r="52" spans="1:7" x14ac:dyDescent="0.25">
      <c r="A52" s="42" t="str">
        <f t="shared" si="3"/>
        <v>HUELVA</v>
      </c>
      <c r="B52" s="41">
        <f t="shared" si="4"/>
        <v>17077396</v>
      </c>
      <c r="C52" s="41">
        <f t="shared" si="5"/>
        <v>15227245</v>
      </c>
      <c r="D52" s="41">
        <f t="shared" si="6"/>
        <v>13</v>
      </c>
      <c r="E52" s="42" t="str">
        <f t="shared" si="2"/>
        <v>ALMERIA</v>
      </c>
      <c r="F52" s="42">
        <f t="shared" si="7"/>
        <v>16850174</v>
      </c>
      <c r="G52" s="42">
        <f t="shared" si="8"/>
        <v>18506548</v>
      </c>
    </row>
    <row r="53" spans="1:7" x14ac:dyDescent="0.25">
      <c r="A53" s="42" t="str">
        <f t="shared" si="3"/>
        <v>LAS PALMAS</v>
      </c>
      <c r="B53" s="41">
        <f t="shared" si="4"/>
        <v>133801658</v>
      </c>
      <c r="C53" s="41">
        <f t="shared" si="5"/>
        <v>117200533</v>
      </c>
      <c r="D53" s="41">
        <f t="shared" si="6"/>
        <v>4</v>
      </c>
      <c r="E53" s="42" t="str">
        <f t="shared" si="2"/>
        <v>SANTANDER</v>
      </c>
      <c r="F53" s="42">
        <f t="shared" si="7"/>
        <v>14374480</v>
      </c>
      <c r="G53" s="42">
        <f t="shared" si="8"/>
        <v>13719049</v>
      </c>
    </row>
    <row r="54" spans="1:7" x14ac:dyDescent="0.25">
      <c r="A54" s="42" t="str">
        <f t="shared" si="3"/>
        <v>MALAGA</v>
      </c>
      <c r="B54" s="41">
        <f t="shared" si="4"/>
        <v>27703160</v>
      </c>
      <c r="C54" s="41">
        <f t="shared" si="5"/>
        <v>25467035</v>
      </c>
      <c r="D54" s="41">
        <f t="shared" si="6"/>
        <v>10</v>
      </c>
      <c r="E54" s="42" t="str">
        <f t="shared" si="2"/>
        <v>GIJON</v>
      </c>
      <c r="F54" s="42">
        <f t="shared" si="7"/>
        <v>11508123</v>
      </c>
      <c r="G54" s="42">
        <f t="shared" si="8"/>
        <v>8678972</v>
      </c>
    </row>
    <row r="55" spans="1:7" x14ac:dyDescent="0.25">
      <c r="A55" s="42" t="str">
        <f t="shared" si="3"/>
        <v>MARIN Y RIA DE PONTEVEDRA</v>
      </c>
      <c r="B55" s="41">
        <f t="shared" si="4"/>
        <v>2586274</v>
      </c>
      <c r="C55" s="41">
        <f t="shared" si="5"/>
        <v>2492288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10900261</v>
      </c>
      <c r="G55" s="42">
        <f t="shared" si="8"/>
        <v>10055293</v>
      </c>
    </row>
    <row r="56" spans="1:7" x14ac:dyDescent="0.25">
      <c r="A56" s="42" t="str">
        <f t="shared" si="3"/>
        <v>MELILLA</v>
      </c>
      <c r="B56" s="41">
        <f t="shared" si="4"/>
        <v>10700850</v>
      </c>
      <c r="C56" s="41">
        <f t="shared" si="5"/>
        <v>9731601</v>
      </c>
      <c r="D56" s="41">
        <f t="shared" si="6"/>
        <v>19</v>
      </c>
      <c r="E56" s="42" t="str">
        <f t="shared" si="2"/>
        <v>MELILLA</v>
      </c>
      <c r="F56" s="42">
        <f t="shared" si="9"/>
        <v>10700850</v>
      </c>
      <c r="G56" s="42">
        <f t="shared" si="8"/>
        <v>9731601</v>
      </c>
    </row>
    <row r="57" spans="1:7" x14ac:dyDescent="0.25">
      <c r="A57" s="42" t="str">
        <f t="shared" si="3"/>
        <v>MOTRIL</v>
      </c>
      <c r="B57" s="41">
        <f t="shared" si="4"/>
        <v>3030676</v>
      </c>
      <c r="C57" s="41">
        <f t="shared" si="5"/>
        <v>1941562</v>
      </c>
      <c r="D57" s="41">
        <f t="shared" si="6"/>
        <v>26</v>
      </c>
      <c r="E57" s="42" t="str">
        <f t="shared" si="2"/>
        <v>A CORUÑA</v>
      </c>
      <c r="F57" s="42">
        <f t="shared" si="9"/>
        <v>9533827</v>
      </c>
      <c r="G57" s="42">
        <f t="shared" si="8"/>
        <v>8734163</v>
      </c>
    </row>
    <row r="58" spans="1:7" x14ac:dyDescent="0.25">
      <c r="A58" s="42" t="str">
        <f t="shared" si="3"/>
        <v>PASAIA</v>
      </c>
      <c r="B58" s="41">
        <f t="shared" si="4"/>
        <v>4248222</v>
      </c>
      <c r="C58" s="41">
        <f t="shared" si="5"/>
        <v>4049155</v>
      </c>
      <c r="D58" s="41">
        <f t="shared" si="6"/>
        <v>23</v>
      </c>
      <c r="E58" s="42" t="str">
        <f t="shared" si="2"/>
        <v>FERROL-SAN CIBRAO</v>
      </c>
      <c r="F58" s="42">
        <f t="shared" si="9"/>
        <v>8792154</v>
      </c>
      <c r="G58" s="42">
        <f t="shared" si="8"/>
        <v>9314257</v>
      </c>
    </row>
    <row r="59" spans="1:7" x14ac:dyDescent="0.25">
      <c r="A59" s="42" t="str">
        <f t="shared" si="3"/>
        <v>SANTA CRUZ DE TENERIFE</v>
      </c>
      <c r="B59" s="41">
        <f t="shared" si="4"/>
        <v>135630835</v>
      </c>
      <c r="C59" s="41">
        <f t="shared" si="5"/>
        <v>132470977</v>
      </c>
      <c r="D59" s="41">
        <f t="shared" si="6"/>
        <v>3</v>
      </c>
      <c r="E59" s="42" t="str">
        <f t="shared" si="2"/>
        <v>ALICANTE</v>
      </c>
      <c r="F59" s="42">
        <f t="shared" si="9"/>
        <v>8534243</v>
      </c>
      <c r="G59" s="42">
        <f t="shared" si="8"/>
        <v>7869489</v>
      </c>
    </row>
    <row r="60" spans="1:7" x14ac:dyDescent="0.25">
      <c r="A60" s="42" t="str">
        <f t="shared" si="3"/>
        <v>SANTANDER</v>
      </c>
      <c r="B60" s="41">
        <f t="shared" si="4"/>
        <v>14374480</v>
      </c>
      <c r="C60" s="41">
        <f t="shared" si="5"/>
        <v>13719049</v>
      </c>
      <c r="D60" s="41">
        <f t="shared" si="6"/>
        <v>16</v>
      </c>
      <c r="E60" s="42" t="str">
        <f t="shared" si="2"/>
        <v>PASAIA</v>
      </c>
      <c r="F60" s="42">
        <f t="shared" si="9"/>
        <v>4248222</v>
      </c>
      <c r="G60" s="42">
        <f t="shared" si="8"/>
        <v>4049155</v>
      </c>
    </row>
    <row r="61" spans="1:7" x14ac:dyDescent="0.25">
      <c r="A61" s="42" t="str">
        <f t="shared" si="3"/>
        <v>SEVILLA</v>
      </c>
      <c r="B61" s="41">
        <f t="shared" si="4"/>
        <v>3790031</v>
      </c>
      <c r="C61" s="41">
        <f t="shared" si="5"/>
        <v>3487180</v>
      </c>
      <c r="D61" s="41">
        <f t="shared" si="6"/>
        <v>24</v>
      </c>
      <c r="E61" s="42" t="str">
        <f t="shared" si="2"/>
        <v>SEVILLA</v>
      </c>
      <c r="F61" s="42">
        <f t="shared" si="9"/>
        <v>3790031</v>
      </c>
      <c r="G61" s="42">
        <f t="shared" si="8"/>
        <v>3487180</v>
      </c>
    </row>
    <row r="62" spans="1:7" x14ac:dyDescent="0.25">
      <c r="A62" s="42" t="str">
        <f t="shared" si="3"/>
        <v>TARRAGONA</v>
      </c>
      <c r="B62" s="41">
        <f t="shared" si="4"/>
        <v>29412210</v>
      </c>
      <c r="C62" s="41">
        <f t="shared" si="5"/>
        <v>30963570</v>
      </c>
      <c r="D62" s="41">
        <f t="shared" si="6"/>
        <v>8</v>
      </c>
      <c r="E62" s="42" t="str">
        <f t="shared" si="2"/>
        <v>AVILES</v>
      </c>
      <c r="F62" s="42">
        <f t="shared" si="9"/>
        <v>3736394</v>
      </c>
      <c r="G62" s="42">
        <f t="shared" si="8"/>
        <v>3024449</v>
      </c>
    </row>
    <row r="63" spans="1:7" x14ac:dyDescent="0.25">
      <c r="A63" s="42" t="str">
        <f t="shared" si="3"/>
        <v>VALENCIA</v>
      </c>
      <c r="B63" s="41">
        <f t="shared" si="4"/>
        <v>131925138</v>
      </c>
      <c r="C63" s="41">
        <f t="shared" si="5"/>
        <v>125249051</v>
      </c>
      <c r="D63" s="41">
        <f t="shared" si="6"/>
        <v>5</v>
      </c>
      <c r="E63" s="42" t="str">
        <f t="shared" si="2"/>
        <v>MOTRIL</v>
      </c>
      <c r="F63" s="42">
        <f t="shared" si="9"/>
        <v>3030676</v>
      </c>
      <c r="G63" s="42">
        <f t="shared" si="8"/>
        <v>1941562</v>
      </c>
    </row>
    <row r="64" spans="1:7" x14ac:dyDescent="0.25">
      <c r="A64" s="42" t="str">
        <f t="shared" si="3"/>
        <v>VIGO</v>
      </c>
      <c r="B64" s="41">
        <f t="shared" si="4"/>
        <v>21475833</v>
      </c>
      <c r="C64" s="41">
        <f t="shared" si="5"/>
        <v>21113857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2586274</v>
      </c>
      <c r="G64" s="42">
        <f t="shared" si="8"/>
        <v>2492288</v>
      </c>
    </row>
    <row r="65" spans="1:7" x14ac:dyDescent="0.25">
      <c r="A65" s="42" t="str">
        <f t="shared" si="3"/>
        <v>VILAGARCIA</v>
      </c>
      <c r="B65" s="41">
        <f t="shared" si="4"/>
        <v>818508</v>
      </c>
      <c r="C65" s="41">
        <f t="shared" si="5"/>
        <v>711631</v>
      </c>
      <c r="D65" s="41">
        <f t="shared" si="6"/>
        <v>28</v>
      </c>
      <c r="E65" s="42" t="str">
        <f t="shared" si="2"/>
        <v>VILAGARCIA</v>
      </c>
      <c r="F65" s="42">
        <f t="shared" si="9"/>
        <v>818508</v>
      </c>
      <c r="G65" s="42">
        <f t="shared" si="8"/>
        <v>711631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8.42578125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Agosto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40819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6</v>
      </c>
      <c r="C7" s="9">
        <v>10</v>
      </c>
      <c r="D7" s="9">
        <v>36</v>
      </c>
      <c r="E7" s="9">
        <v>46</v>
      </c>
      <c r="F7" s="10">
        <f>((E7*100)/D7)-100</f>
        <v>27.777777777777771</v>
      </c>
      <c r="G7" s="1"/>
      <c r="H7" s="1"/>
      <c r="I7" s="1"/>
    </row>
    <row r="8" spans="1:12" x14ac:dyDescent="0.25">
      <c r="A8" s="11" t="s">
        <v>45</v>
      </c>
      <c r="B8" s="12">
        <v>1</v>
      </c>
      <c r="C8" s="12">
        <v>4</v>
      </c>
      <c r="D8" s="12">
        <v>22</v>
      </c>
      <c r="E8" s="12">
        <v>32</v>
      </c>
      <c r="F8" s="13">
        <f t="shared" ref="F8:F35" si="0">((E8*100)/D8)-100</f>
        <v>45.454545454545467</v>
      </c>
      <c r="G8" s="1"/>
      <c r="H8" s="1"/>
      <c r="I8" s="1"/>
    </row>
    <row r="9" spans="1:12" x14ac:dyDescent="0.25">
      <c r="A9" s="8" t="s">
        <v>46</v>
      </c>
      <c r="B9" s="9">
        <v>4</v>
      </c>
      <c r="C9" s="9">
        <v>5</v>
      </c>
      <c r="D9" s="9">
        <v>30</v>
      </c>
      <c r="E9" s="9">
        <v>29</v>
      </c>
      <c r="F9" s="10">
        <f t="shared" si="0"/>
        <v>-3.3333333333333286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29</v>
      </c>
      <c r="C12" s="12">
        <v>30</v>
      </c>
      <c r="D12" s="12">
        <v>173</v>
      </c>
      <c r="E12" s="12">
        <v>180</v>
      </c>
      <c r="F12" s="13">
        <f t="shared" si="0"/>
        <v>4.0462427745664797</v>
      </c>
      <c r="G12" s="1"/>
      <c r="H12" s="1"/>
      <c r="I12" s="1"/>
    </row>
    <row r="13" spans="1:12" x14ac:dyDescent="0.25">
      <c r="A13" s="8" t="s">
        <v>50</v>
      </c>
      <c r="B13" s="9">
        <v>96</v>
      </c>
      <c r="C13" s="9">
        <v>104</v>
      </c>
      <c r="D13" s="9">
        <v>470</v>
      </c>
      <c r="E13" s="9">
        <v>481</v>
      </c>
      <c r="F13" s="10">
        <f t="shared" si="0"/>
        <v>2.3404255319148888</v>
      </c>
      <c r="G13" s="1"/>
      <c r="H13" s="1"/>
      <c r="I13" s="1"/>
    </row>
    <row r="14" spans="1:12" x14ac:dyDescent="0.25">
      <c r="A14" s="11" t="s">
        <v>51</v>
      </c>
      <c r="B14" s="12">
        <v>97</v>
      </c>
      <c r="C14" s="12">
        <v>114</v>
      </c>
      <c r="D14" s="12">
        <v>533</v>
      </c>
      <c r="E14" s="12">
        <v>565</v>
      </c>
      <c r="F14" s="13">
        <f t="shared" si="0"/>
        <v>6.0037523452157586</v>
      </c>
      <c r="G14" s="1"/>
      <c r="H14" s="1"/>
      <c r="I14" s="1"/>
    </row>
    <row r="15" spans="1:12" x14ac:dyDescent="0.25">
      <c r="A15" s="8" t="s">
        <v>52</v>
      </c>
      <c r="B15" s="9">
        <v>4</v>
      </c>
      <c r="C15" s="9">
        <v>8</v>
      </c>
      <c r="D15" s="9">
        <v>24</v>
      </c>
      <c r="E15" s="9">
        <v>34</v>
      </c>
      <c r="F15" s="10">
        <f t="shared" si="0"/>
        <v>41.666666666666657</v>
      </c>
      <c r="G15" s="1"/>
      <c r="H15" s="1"/>
      <c r="I15" s="1"/>
    </row>
    <row r="16" spans="1:12" x14ac:dyDescent="0.25">
      <c r="A16" s="11" t="s">
        <v>53</v>
      </c>
      <c r="B16" s="12">
        <v>4</v>
      </c>
      <c r="C16" s="12">
        <v>4</v>
      </c>
      <c r="D16" s="12">
        <v>42</v>
      </c>
      <c r="E16" s="12">
        <v>41</v>
      </c>
      <c r="F16" s="13">
        <f t="shared" si="0"/>
        <v>-2.3809523809523796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1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</v>
      </c>
      <c r="C18" s="12">
        <v>1</v>
      </c>
      <c r="D18" s="12">
        <v>4</v>
      </c>
      <c r="E18" s="12">
        <v>4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56</v>
      </c>
      <c r="B19" s="9">
        <v>1</v>
      </c>
      <c r="C19" s="9">
        <v>0</v>
      </c>
      <c r="D19" s="9">
        <v>2</v>
      </c>
      <c r="E19" s="9">
        <v>2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</v>
      </c>
      <c r="D20" s="12">
        <v>4</v>
      </c>
      <c r="E20" s="12">
        <v>5</v>
      </c>
      <c r="F20" s="13">
        <f t="shared" si="0"/>
        <v>25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9</v>
      </c>
      <c r="C22" s="12">
        <v>5</v>
      </c>
      <c r="D22" s="12">
        <v>203</v>
      </c>
      <c r="E22" s="12">
        <v>224</v>
      </c>
      <c r="F22" s="13">
        <f t="shared" si="0"/>
        <v>10.34482758620689</v>
      </c>
      <c r="G22" s="1"/>
      <c r="H22" s="1"/>
      <c r="I22" s="1"/>
    </row>
    <row r="23" spans="1:9" x14ac:dyDescent="0.25">
      <c r="A23" s="8" t="s">
        <v>60</v>
      </c>
      <c r="B23" s="9">
        <v>26</v>
      </c>
      <c r="C23" s="9">
        <v>23</v>
      </c>
      <c r="D23" s="9">
        <v>168</v>
      </c>
      <c r="E23" s="9">
        <v>168</v>
      </c>
      <c r="F23" s="10">
        <f t="shared" si="0"/>
        <v>0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2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1</v>
      </c>
      <c r="C26" s="12">
        <v>2</v>
      </c>
      <c r="D26" s="12">
        <v>10</v>
      </c>
      <c r="E26" s="12">
        <v>14</v>
      </c>
      <c r="F26" s="13">
        <f t="shared" si="0"/>
        <v>40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13</v>
      </c>
      <c r="C28" s="12">
        <v>8</v>
      </c>
      <c r="D28" s="12">
        <v>197</v>
      </c>
      <c r="E28" s="12">
        <v>215</v>
      </c>
      <c r="F28" s="13">
        <f t="shared" si="0"/>
        <v>9.1370558375634516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2</v>
      </c>
      <c r="D29" s="9">
        <v>5</v>
      </c>
      <c r="E29" s="9">
        <v>5</v>
      </c>
      <c r="F29" s="10">
        <f t="shared" si="0"/>
        <v>0</v>
      </c>
      <c r="G29" s="1"/>
      <c r="H29" s="1"/>
      <c r="I29" s="1"/>
    </row>
    <row r="30" spans="1:9" x14ac:dyDescent="0.25">
      <c r="A30" s="11" t="s">
        <v>67</v>
      </c>
      <c r="B30" s="12">
        <v>5</v>
      </c>
      <c r="C30" s="12">
        <v>6</v>
      </c>
      <c r="D30" s="12">
        <v>32</v>
      </c>
      <c r="E30" s="12">
        <v>37</v>
      </c>
      <c r="F30" s="13">
        <f t="shared" si="0"/>
        <v>15.625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2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16</v>
      </c>
      <c r="C32" s="12">
        <v>20</v>
      </c>
      <c r="D32" s="12">
        <v>98</v>
      </c>
      <c r="E32" s="12">
        <v>111</v>
      </c>
      <c r="F32" s="13">
        <f t="shared" si="0"/>
        <v>13.265306122448976</v>
      </c>
      <c r="G32" s="1"/>
      <c r="H32" s="1"/>
      <c r="I32" s="1"/>
    </row>
    <row r="33" spans="1:9" x14ac:dyDescent="0.25">
      <c r="A33" s="8" t="s">
        <v>70</v>
      </c>
      <c r="B33" s="9">
        <v>14</v>
      </c>
      <c r="C33" s="9">
        <v>12</v>
      </c>
      <c r="D33" s="9">
        <v>74</v>
      </c>
      <c r="E33" s="9">
        <v>77</v>
      </c>
      <c r="F33" s="10">
        <f t="shared" si="0"/>
        <v>4.0540540540540491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</v>
      </c>
      <c r="D34" s="12">
        <v>7</v>
      </c>
      <c r="E34" s="12">
        <v>7</v>
      </c>
      <c r="F34" s="13">
        <f t="shared" si="0"/>
        <v>0</v>
      </c>
      <c r="G34" s="1"/>
      <c r="H34" s="1"/>
      <c r="I34" s="1"/>
    </row>
    <row r="35" spans="1:9" x14ac:dyDescent="0.25">
      <c r="A35" s="14" t="s">
        <v>72</v>
      </c>
      <c r="B35" s="15">
        <f>SUM(B7:B34)</f>
        <v>327</v>
      </c>
      <c r="C35" s="15">
        <f t="shared" ref="C35:E35" si="1">SUM(C7:C34)</f>
        <v>360</v>
      </c>
      <c r="D35" s="15">
        <f t="shared" si="1"/>
        <v>2137</v>
      </c>
      <c r="E35" s="15">
        <f t="shared" si="1"/>
        <v>2279</v>
      </c>
      <c r="F35" s="16">
        <f t="shared" si="0"/>
        <v>6.6448291998128184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  <c r="H37" s="45"/>
    </row>
    <row r="38" spans="1:9" x14ac:dyDescent="0.25">
      <c r="A38" s="42" t="str">
        <f>A7</f>
        <v>A CORUÑA</v>
      </c>
      <c r="B38" s="41">
        <f>E7</f>
        <v>46</v>
      </c>
      <c r="C38" s="41">
        <f>D7</f>
        <v>36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565</v>
      </c>
      <c r="G38" s="42">
        <f>LOOKUP(E38,$A$38:$A$65,$C$38:$C$65)</f>
        <v>533</v>
      </c>
      <c r="H38" s="45"/>
    </row>
    <row r="39" spans="1:9" x14ac:dyDescent="0.25">
      <c r="A39" s="42" t="str">
        <f t="shared" ref="A39:A65" si="3">A8</f>
        <v>ALICANTE</v>
      </c>
      <c r="B39" s="41">
        <f t="shared" ref="B39:B65" si="4">E8</f>
        <v>32</v>
      </c>
      <c r="C39" s="41">
        <f t="shared" ref="C39:C65" si="5">D8</f>
        <v>22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481</v>
      </c>
      <c r="G39" s="42">
        <f t="shared" ref="G39:G65" si="8">LOOKUP(E39,$A$38:$A$65,$C$38:$C$65)</f>
        <v>470</v>
      </c>
      <c r="H39" s="45"/>
    </row>
    <row r="40" spans="1:9" x14ac:dyDescent="0.25">
      <c r="A40" s="42" t="str">
        <f t="shared" si="3"/>
        <v>ALMERIA</v>
      </c>
      <c r="B40" s="41">
        <f t="shared" si="4"/>
        <v>29</v>
      </c>
      <c r="C40" s="41">
        <f t="shared" si="5"/>
        <v>30</v>
      </c>
      <c r="D40" s="41">
        <f t="shared" si="6"/>
        <v>14</v>
      </c>
      <c r="E40" s="42" t="str">
        <f t="shared" si="2"/>
        <v>LAS PALMAS</v>
      </c>
      <c r="F40" s="42">
        <f t="shared" si="7"/>
        <v>224</v>
      </c>
      <c r="G40" s="42">
        <f t="shared" si="8"/>
        <v>203</v>
      </c>
      <c r="H40" s="45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215</v>
      </c>
      <c r="G41" s="42">
        <f t="shared" si="8"/>
        <v>197</v>
      </c>
      <c r="H41" s="45"/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BAHIA DE CADIZ</v>
      </c>
      <c r="F42" s="42">
        <f t="shared" si="7"/>
        <v>180</v>
      </c>
      <c r="G42" s="42">
        <f t="shared" si="8"/>
        <v>173</v>
      </c>
      <c r="H42" s="45"/>
    </row>
    <row r="43" spans="1:9" x14ac:dyDescent="0.25">
      <c r="A43" s="42" t="str">
        <f t="shared" si="3"/>
        <v>BAHIA DE CADIZ</v>
      </c>
      <c r="B43" s="41">
        <f t="shared" si="4"/>
        <v>180</v>
      </c>
      <c r="C43" s="41">
        <f t="shared" si="5"/>
        <v>173</v>
      </c>
      <c r="D43" s="41">
        <f t="shared" si="6"/>
        <v>5</v>
      </c>
      <c r="E43" s="42" t="str">
        <f t="shared" si="2"/>
        <v>MALAGA</v>
      </c>
      <c r="F43" s="42">
        <f t="shared" si="7"/>
        <v>168</v>
      </c>
      <c r="G43" s="42">
        <f t="shared" si="8"/>
        <v>168</v>
      </c>
      <c r="H43" s="45"/>
    </row>
    <row r="44" spans="1:9" x14ac:dyDescent="0.25">
      <c r="A44" s="42" t="str">
        <f t="shared" si="3"/>
        <v>BALEARES</v>
      </c>
      <c r="B44" s="41">
        <f t="shared" si="4"/>
        <v>481</v>
      </c>
      <c r="C44" s="41">
        <f t="shared" si="5"/>
        <v>470</v>
      </c>
      <c r="D44" s="41">
        <f t="shared" si="6"/>
        <v>2</v>
      </c>
      <c r="E44" s="42" t="str">
        <f t="shared" si="2"/>
        <v>VALENCIA</v>
      </c>
      <c r="F44" s="42">
        <f t="shared" si="7"/>
        <v>111</v>
      </c>
      <c r="G44" s="42">
        <f t="shared" si="8"/>
        <v>98</v>
      </c>
      <c r="H44" s="45"/>
    </row>
    <row r="45" spans="1:9" x14ac:dyDescent="0.25">
      <c r="A45" s="42" t="str">
        <f t="shared" si="3"/>
        <v>BARCELONA</v>
      </c>
      <c r="B45" s="41">
        <f t="shared" si="4"/>
        <v>565</v>
      </c>
      <c r="C45" s="41">
        <f t="shared" si="5"/>
        <v>533</v>
      </c>
      <c r="D45" s="41">
        <f t="shared" si="6"/>
        <v>1</v>
      </c>
      <c r="E45" s="42" t="str">
        <f>INDEX($A$38:$B$65,MATCH(ROW()-37,$D$38:$D$65,0),1)</f>
        <v>VIGO</v>
      </c>
      <c r="F45" s="42">
        <f t="shared" si="7"/>
        <v>77</v>
      </c>
      <c r="G45" s="42">
        <f t="shared" si="8"/>
        <v>74</v>
      </c>
      <c r="H45" s="45"/>
    </row>
    <row r="46" spans="1:9" x14ac:dyDescent="0.25">
      <c r="A46" s="42" t="str">
        <f t="shared" si="3"/>
        <v>BILBAO</v>
      </c>
      <c r="B46" s="41">
        <f t="shared" si="4"/>
        <v>34</v>
      </c>
      <c r="C46" s="41">
        <f t="shared" si="5"/>
        <v>24</v>
      </c>
      <c r="D46" s="41">
        <f t="shared" si="6"/>
        <v>12</v>
      </c>
      <c r="E46" s="42" t="str">
        <f>A47</f>
        <v>CARTAGENA</v>
      </c>
      <c r="F46" s="42">
        <f>LOOKUP(E46,$A$38:$A$65,$B$38:$B$65)</f>
        <v>41</v>
      </c>
      <c r="G46" s="42">
        <f>LOOKUP(E46,$A$38:$A$65,$C$38:$C$65)</f>
        <v>42</v>
      </c>
      <c r="H46" s="45"/>
    </row>
    <row r="47" spans="1:9" x14ac:dyDescent="0.25">
      <c r="A47" s="42" t="str">
        <f t="shared" si="3"/>
        <v>CARTAGENA</v>
      </c>
      <c r="B47" s="41">
        <f t="shared" si="4"/>
        <v>41</v>
      </c>
      <c r="C47" s="41">
        <f t="shared" si="5"/>
        <v>42</v>
      </c>
      <c r="D47" s="41">
        <f t="shared" si="6"/>
        <v>10</v>
      </c>
      <c r="E47" s="42" t="str">
        <f t="shared" si="2"/>
        <v>CARTAGENA</v>
      </c>
      <c r="F47" s="42">
        <f t="shared" si="7"/>
        <v>41</v>
      </c>
      <c r="G47" s="42">
        <f t="shared" si="8"/>
        <v>42</v>
      </c>
      <c r="H47" s="45"/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1</v>
      </c>
      <c r="D48" s="41">
        <f t="shared" si="6"/>
        <v>28</v>
      </c>
      <c r="E48" s="42" t="str">
        <f t="shared" si="2"/>
        <v>SEVILLA</v>
      </c>
      <c r="F48" s="42">
        <f t="shared" si="7"/>
        <v>37</v>
      </c>
      <c r="G48" s="42">
        <f t="shared" si="8"/>
        <v>32</v>
      </c>
      <c r="H48" s="45"/>
    </row>
    <row r="49" spans="1:8" x14ac:dyDescent="0.25">
      <c r="A49" s="42" t="str">
        <f t="shared" si="3"/>
        <v>CEUTA</v>
      </c>
      <c r="B49" s="41">
        <f t="shared" si="4"/>
        <v>4</v>
      </c>
      <c r="C49" s="41">
        <f t="shared" si="5"/>
        <v>4</v>
      </c>
      <c r="D49" s="41">
        <f t="shared" si="6"/>
        <v>19</v>
      </c>
      <c r="E49" s="42" t="str">
        <f t="shared" si="2"/>
        <v>BILBAO</v>
      </c>
      <c r="F49" s="42">
        <f t="shared" si="7"/>
        <v>34</v>
      </c>
      <c r="G49" s="42">
        <f t="shared" si="8"/>
        <v>24</v>
      </c>
      <c r="H49" s="45"/>
    </row>
    <row r="50" spans="1:8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2</v>
      </c>
      <c r="D50" s="41">
        <f t="shared" si="6"/>
        <v>21</v>
      </c>
      <c r="E50" s="42" t="str">
        <f t="shared" si="2"/>
        <v>ALICANTE</v>
      </c>
      <c r="F50" s="42">
        <f t="shared" si="7"/>
        <v>32</v>
      </c>
      <c r="G50" s="42">
        <f t="shared" si="8"/>
        <v>22</v>
      </c>
      <c r="H50" s="45"/>
    </row>
    <row r="51" spans="1:8" x14ac:dyDescent="0.25">
      <c r="A51" s="42" t="str">
        <f t="shared" si="3"/>
        <v>GIJON</v>
      </c>
      <c r="B51" s="41">
        <f t="shared" si="4"/>
        <v>5</v>
      </c>
      <c r="C51" s="41">
        <f t="shared" si="5"/>
        <v>4</v>
      </c>
      <c r="D51" s="41">
        <f t="shared" si="6"/>
        <v>18</v>
      </c>
      <c r="E51" s="42" t="str">
        <f t="shared" si="2"/>
        <v>ALMERIA</v>
      </c>
      <c r="F51" s="42">
        <f t="shared" si="7"/>
        <v>29</v>
      </c>
      <c r="G51" s="42">
        <f t="shared" si="8"/>
        <v>30</v>
      </c>
      <c r="H51" s="45"/>
    </row>
    <row r="52" spans="1:8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14</v>
      </c>
      <c r="G52" s="42">
        <f t="shared" si="8"/>
        <v>10</v>
      </c>
      <c r="H52" s="45"/>
    </row>
    <row r="53" spans="1:8" x14ac:dyDescent="0.25">
      <c r="A53" s="42" t="str">
        <f t="shared" si="3"/>
        <v>LAS PALMAS</v>
      </c>
      <c r="B53" s="41">
        <f t="shared" si="4"/>
        <v>224</v>
      </c>
      <c r="C53" s="41">
        <f t="shared" si="5"/>
        <v>203</v>
      </c>
      <c r="D53" s="41">
        <f t="shared" si="6"/>
        <v>3</v>
      </c>
      <c r="E53" s="42" t="str">
        <f t="shared" si="2"/>
        <v>VILAGARCIA</v>
      </c>
      <c r="F53" s="42">
        <f t="shared" si="7"/>
        <v>7</v>
      </c>
      <c r="G53" s="42">
        <f t="shared" si="8"/>
        <v>7</v>
      </c>
      <c r="H53" s="45"/>
    </row>
    <row r="54" spans="1:8" x14ac:dyDescent="0.25">
      <c r="A54" s="42" t="str">
        <f t="shared" si="3"/>
        <v>MALAGA</v>
      </c>
      <c r="B54" s="41">
        <f t="shared" si="4"/>
        <v>168</v>
      </c>
      <c r="C54" s="41">
        <f t="shared" si="5"/>
        <v>168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  <c r="H54" s="45"/>
    </row>
    <row r="55" spans="1:8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5</v>
      </c>
      <c r="G55" s="42">
        <f t="shared" si="8"/>
        <v>4</v>
      </c>
      <c r="H55" s="45"/>
    </row>
    <row r="56" spans="1:8" x14ac:dyDescent="0.25">
      <c r="A56" s="42" t="str">
        <f t="shared" si="3"/>
        <v>MELILLA</v>
      </c>
      <c r="B56" s="41">
        <f t="shared" si="4"/>
        <v>2</v>
      </c>
      <c r="C56" s="41">
        <f t="shared" si="5"/>
        <v>0</v>
      </c>
      <c r="D56" s="41">
        <f t="shared" si="6"/>
        <v>21</v>
      </c>
      <c r="E56" s="42" t="str">
        <f t="shared" si="2"/>
        <v>CEUTA</v>
      </c>
      <c r="F56" s="42">
        <f t="shared" si="9"/>
        <v>4</v>
      </c>
      <c r="G56" s="42">
        <f t="shared" si="8"/>
        <v>4</v>
      </c>
      <c r="H56" s="45"/>
    </row>
    <row r="57" spans="1:8" x14ac:dyDescent="0.25">
      <c r="A57" s="42" t="str">
        <f t="shared" si="3"/>
        <v>MOTRIL</v>
      </c>
      <c r="B57" s="41">
        <f t="shared" si="4"/>
        <v>14</v>
      </c>
      <c r="C57" s="41">
        <f t="shared" si="5"/>
        <v>10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  <c r="H57" s="45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2</v>
      </c>
      <c r="G58" s="42">
        <f t="shared" si="8"/>
        <v>2</v>
      </c>
      <c r="H58" s="45"/>
    </row>
    <row r="59" spans="1:8" x14ac:dyDescent="0.25">
      <c r="A59" s="42" t="str">
        <f t="shared" si="3"/>
        <v>SANTA CRUZ DE TENERIFE</v>
      </c>
      <c r="B59" s="41">
        <f t="shared" si="4"/>
        <v>215</v>
      </c>
      <c r="C59" s="41">
        <f t="shared" si="5"/>
        <v>197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  <c r="H59" s="45"/>
    </row>
    <row r="60" spans="1:8" x14ac:dyDescent="0.25">
      <c r="A60" s="42" t="str">
        <f t="shared" si="3"/>
        <v>SANTANDER</v>
      </c>
      <c r="B60" s="41">
        <f t="shared" si="4"/>
        <v>5</v>
      </c>
      <c r="C60" s="41">
        <f t="shared" si="5"/>
        <v>5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  <c r="H60" s="45"/>
    </row>
    <row r="61" spans="1:8" x14ac:dyDescent="0.25">
      <c r="A61" s="42" t="str">
        <f t="shared" si="3"/>
        <v>SEVILLA</v>
      </c>
      <c r="B61" s="41">
        <f t="shared" si="4"/>
        <v>37</v>
      </c>
      <c r="C61" s="41">
        <f t="shared" si="5"/>
        <v>32</v>
      </c>
      <c r="D61" s="41">
        <f t="shared" si="6"/>
        <v>11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  <c r="H61" s="45"/>
    </row>
    <row r="62" spans="1:8" x14ac:dyDescent="0.25">
      <c r="A62" s="42" t="str">
        <f t="shared" si="3"/>
        <v>TARRAGONA</v>
      </c>
      <c r="B62" s="41">
        <f t="shared" si="4"/>
        <v>0</v>
      </c>
      <c r="C62" s="41">
        <f t="shared" si="5"/>
        <v>2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  <c r="H62" s="45"/>
    </row>
    <row r="63" spans="1:8" x14ac:dyDescent="0.25">
      <c r="A63" s="42" t="str">
        <f t="shared" si="3"/>
        <v>VALENCIA</v>
      </c>
      <c r="B63" s="41">
        <f t="shared" si="4"/>
        <v>111</v>
      </c>
      <c r="C63" s="41">
        <f t="shared" si="5"/>
        <v>98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  <c r="H63" s="45"/>
    </row>
    <row r="64" spans="1:8" x14ac:dyDescent="0.25">
      <c r="A64" s="42" t="str">
        <f t="shared" si="3"/>
        <v>VIGO</v>
      </c>
      <c r="B64" s="41">
        <f t="shared" si="4"/>
        <v>77</v>
      </c>
      <c r="C64" s="41">
        <f t="shared" si="5"/>
        <v>74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  <c r="H64" s="45"/>
    </row>
    <row r="65" spans="1:8" x14ac:dyDescent="0.25">
      <c r="A65" s="42" t="str">
        <f t="shared" si="3"/>
        <v>VILAGARCIA</v>
      </c>
      <c r="B65" s="41">
        <f t="shared" si="4"/>
        <v>7</v>
      </c>
      <c r="C65" s="41">
        <f t="shared" si="5"/>
        <v>7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  <row r="67" spans="1:8" x14ac:dyDescent="0.25">
      <c r="A67" s="46"/>
      <c r="B67" s="47"/>
      <c r="C67" s="47"/>
      <c r="D67" s="47"/>
      <c r="E67" s="47"/>
      <c r="F67" s="48"/>
      <c r="G67" s="45"/>
      <c r="H67" s="45"/>
    </row>
    <row r="68" spans="1:8" x14ac:dyDescent="0.25">
      <c r="A68" s="45"/>
      <c r="B68" s="45"/>
      <c r="C68" s="45"/>
      <c r="D68" s="45"/>
      <c r="E68" s="45"/>
      <c r="F68" s="45"/>
      <c r="G68" s="45"/>
      <c r="H68" s="4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6</A_x00f1_o>
  </documentManagement>
</p:properties>
</file>

<file path=customXml/itemProps1.xml><?xml version="1.0" encoding="utf-8"?>
<ds:datastoreItem xmlns:ds="http://schemas.openxmlformats.org/officeDocument/2006/customXml" ds:itemID="{65FEA9D5-F63C-463C-93B9-AB14D3B992C4}"/>
</file>

<file path=customXml/itemProps2.xml><?xml version="1.0" encoding="utf-8"?>
<ds:datastoreItem xmlns:ds="http://schemas.openxmlformats.org/officeDocument/2006/customXml" ds:itemID="{53CF2896-CCE6-4D47-9AFF-CAD9CE46F06B}"/>
</file>

<file path=customXml/itemProps3.xml><?xml version="1.0" encoding="utf-8"?>
<ds:datastoreItem xmlns:ds="http://schemas.openxmlformats.org/officeDocument/2006/customXml" ds:itemID="{BE75857A-C201-4BEC-B131-000AD3A817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2017-09-28T08:51:31Z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