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<sst xmlns="http://schemas.openxmlformats.org/spreadsheetml/2006/main" count="755" uniqueCount="98">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</sst>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71448307</c:v>
                </c:pt>
                <c:pt idx="1">
                  <c:v>60166786</c:v>
                </c:pt>
                <c:pt idx="2">
                  <c:v>40872400</c:v>
                </c:pt>
                <c:pt idx="3">
                  <c:v>29554879</c:v>
                </c:pt>
                <c:pt idx="4">
                  <c:v>29243231</c:v>
                </c:pt>
                <c:pt idx="5">
                  <c:v>23111100</c:v>
                </c:pt>
                <c:pt idx="6">
                  <c:v>23095024</c:v>
                </c:pt>
                <c:pt idx="7">
                  <c:v>20280494</c:v>
                </c:pt>
                <c:pt idx="8">
                  <c:v>14093991</c:v>
                </c:pt>
                <c:pt idx="9">
                  <c:v>13371125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63539843</c:v>
                </c:pt>
                <c:pt idx="1">
                  <c:v>58597866</c:v>
                </c:pt>
                <c:pt idx="2">
                  <c:v>39940957</c:v>
                </c:pt>
                <c:pt idx="3">
                  <c:v>31254606</c:v>
                </c:pt>
                <c:pt idx="4">
                  <c:v>30208261</c:v>
                </c:pt>
                <c:pt idx="5">
                  <c:v>19157298</c:v>
                </c:pt>
                <c:pt idx="6">
                  <c:v>20759460</c:v>
                </c:pt>
                <c:pt idx="7">
                  <c:v>17601831</c:v>
                </c:pt>
                <c:pt idx="8">
                  <c:v>14437412</c:v>
                </c:pt>
                <c:pt idx="9">
                  <c:v>14666973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77207202</c:v>
                </c:pt>
                <c:pt idx="1">
                  <c:v>65475696</c:v>
                </c:pt>
                <c:pt idx="2">
                  <c:v>43065458</c:v>
                </c:pt>
                <c:pt idx="3">
                  <c:v>31735004</c:v>
                </c:pt>
                <c:pt idx="4">
                  <c:v>31726811</c:v>
                </c:pt>
                <c:pt idx="5">
                  <c:v>26645468</c:v>
                </c:pt>
                <c:pt idx="6">
                  <c:v>22990979</c:v>
                </c:pt>
                <c:pt idx="7">
                  <c:v>22655938</c:v>
                </c:pt>
                <c:pt idx="8">
                  <c:v>15077436</c:v>
                </c:pt>
                <c:pt idx="9">
                  <c:v>13836013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59329483</c:v>
                </c:pt>
                <c:pt idx="1">
                  <c:v>58334832</c:v>
                </c:pt>
                <c:pt idx="2">
                  <c:v>39081826</c:v>
                </c:pt>
                <c:pt idx="3">
                  <c:v>30055498</c:v>
                </c:pt>
                <c:pt idx="4">
                  <c:v>30323249</c:v>
                </c:pt>
                <c:pt idx="5">
                  <c:v>18618575</c:v>
                </c:pt>
                <c:pt idx="6">
                  <c:v>18759019</c:v>
                </c:pt>
                <c:pt idx="7">
                  <c:v>17551460</c:v>
                </c:pt>
                <c:pt idx="8">
                  <c:v>14323145</c:v>
                </c:pt>
                <c:pt idx="9">
                  <c:v>13628546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20799246</c:v>
                </c:pt>
                <c:pt idx="1">
                  <c:v>18992722</c:v>
                </c:pt>
                <c:pt idx="2">
                  <c:v>17107985</c:v>
                </c:pt>
                <c:pt idx="3">
                  <c:v>16637502</c:v>
                </c:pt>
                <c:pt idx="4">
                  <c:v>15930991</c:v>
                </c:pt>
                <c:pt idx="5">
                  <c:v>9905355</c:v>
                </c:pt>
                <c:pt idx="6">
                  <c:v>7053887</c:v>
                </c:pt>
                <c:pt idx="7">
                  <c:v>6609259</c:v>
                </c:pt>
                <c:pt idx="8">
                  <c:v>6250909</c:v>
                </c:pt>
                <c:pt idx="9">
                  <c:v>4309348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20890278</c:v>
                </c:pt>
                <c:pt idx="1">
                  <c:v>13800690</c:v>
                </c:pt>
                <c:pt idx="2">
                  <c:v>17836549</c:v>
                </c:pt>
                <c:pt idx="3">
                  <c:v>17897133</c:v>
                </c:pt>
                <c:pt idx="4">
                  <c:v>13926162</c:v>
                </c:pt>
                <c:pt idx="5">
                  <c:v>10640229</c:v>
                </c:pt>
                <c:pt idx="6">
                  <c:v>6825275</c:v>
                </c:pt>
                <c:pt idx="7">
                  <c:v>7572289</c:v>
                </c:pt>
                <c:pt idx="8">
                  <c:v>6851634</c:v>
                </c:pt>
                <c:pt idx="9">
                  <c:v>4169508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CARTAGENA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11753521</c:v>
                </c:pt>
                <c:pt idx="1">
                  <c:v>8557702</c:v>
                </c:pt>
                <c:pt idx="2">
                  <c:v>7776569</c:v>
                </c:pt>
                <c:pt idx="3">
                  <c:v>3744917</c:v>
                </c:pt>
                <c:pt idx="4">
                  <c:v>3553999</c:v>
                </c:pt>
                <c:pt idx="5">
                  <c:v>3538957</c:v>
                </c:pt>
                <c:pt idx="6">
                  <c:v>3247438</c:v>
                </c:pt>
                <c:pt idx="7">
                  <c:v>3240809</c:v>
                </c:pt>
                <c:pt idx="8">
                  <c:v>3196045</c:v>
                </c:pt>
                <c:pt idx="9">
                  <c:v>3167109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ALMERIA</c:v>
                </c:pt>
                <c:pt idx="6">
                  <c:v>BARCELONA</c:v>
                </c:pt>
                <c:pt idx="7">
                  <c:v>CARTAGENA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12376575</c:v>
                </c:pt>
                <c:pt idx="1">
                  <c:v>8861522</c:v>
                </c:pt>
                <c:pt idx="2">
                  <c:v>6734668</c:v>
                </c:pt>
                <c:pt idx="3">
                  <c:v>4055036</c:v>
                </c:pt>
                <c:pt idx="4">
                  <c:v>4577281</c:v>
                </c:pt>
                <c:pt idx="5">
                  <c:v>2942016</c:v>
                </c:pt>
                <c:pt idx="6">
                  <c:v>3163832</c:v>
                </c:pt>
                <c:pt idx="7">
                  <c:v>2750966</c:v>
                </c:pt>
                <c:pt idx="8">
                  <c:v>3017053</c:v>
                </c:pt>
                <c:pt idx="9">
                  <c:v>2511835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53631230</c:v>
                </c:pt>
                <c:pt idx="1">
                  <c:v>44182178</c:v>
                </c:pt>
                <c:pt idx="2">
                  <c:v>26524683</c:v>
                </c:pt>
                <c:pt idx="3">
                  <c:v>16080128</c:v>
                </c:pt>
                <c:pt idx="4">
                  <c:v>8907781</c:v>
                </c:pt>
                <c:pt idx="5">
                  <c:v>7454417</c:v>
                </c:pt>
                <c:pt idx="6">
                  <c:v>5239270</c:v>
                </c:pt>
                <c:pt idx="7">
                  <c:v>3464823</c:v>
                </c:pt>
                <c:pt idx="8">
                  <c:v>3426150</c:v>
                </c:pt>
                <c:pt idx="9">
                  <c:v>3172160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51269441</c:v>
                </c:pt>
                <c:pt idx="1">
                  <c:v>37016337</c:v>
                </c:pt>
                <c:pt idx="2">
                  <c:v>25277765</c:v>
                </c:pt>
                <c:pt idx="3">
                  <c:v>13896003</c:v>
                </c:pt>
                <c:pt idx="4">
                  <c:v>8371080</c:v>
                </c:pt>
                <c:pt idx="5">
                  <c:v>7393325</c:v>
                </c:pt>
                <c:pt idx="6">
                  <c:v>5294940</c:v>
                </c:pt>
                <c:pt idx="7">
                  <c:v>3357427</c:v>
                </c:pt>
                <c:pt idx="8">
                  <c:v>1298198</c:v>
                </c:pt>
                <c:pt idx="9">
                  <c:v>3133964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73522</c:v>
                </c:pt>
                <c:pt idx="1">
                  <c:v>39486</c:v>
                </c:pt>
                <c:pt idx="2">
                  <c:v>21607</c:v>
                </c:pt>
                <c:pt idx="3">
                  <c:v>17148</c:v>
                </c:pt>
                <c:pt idx="4">
                  <c:v>13668</c:v>
                </c:pt>
                <c:pt idx="5">
                  <c:v>8536</c:v>
                </c:pt>
                <c:pt idx="6">
                  <c:v>6379</c:v>
                </c:pt>
                <c:pt idx="7">
                  <c:v>5229</c:v>
                </c:pt>
                <c:pt idx="8">
                  <c:v>4541</c:v>
                </c:pt>
                <c:pt idx="9">
                  <c:v>4086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77480</c:v>
                </c:pt>
                <c:pt idx="1">
                  <c:v>40677</c:v>
                </c:pt>
                <c:pt idx="2">
                  <c:v>16884</c:v>
                </c:pt>
                <c:pt idx="3">
                  <c:v>16561</c:v>
                </c:pt>
                <c:pt idx="4">
                  <c:v>13078</c:v>
                </c:pt>
                <c:pt idx="5">
                  <c:v>9217</c:v>
                </c:pt>
                <c:pt idx="6">
                  <c:v>9136</c:v>
                </c:pt>
                <c:pt idx="7">
                  <c:v>4119</c:v>
                </c:pt>
                <c:pt idx="8">
                  <c:v>4019</c:v>
                </c:pt>
                <c:pt idx="9">
                  <c:v>3567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BALEARES</c:v>
                </c:pt>
                <c:pt idx="6">
                  <c:v>VALENCIA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3145825</c:v>
                </c:pt>
                <c:pt idx="1">
                  <c:v>2202276</c:v>
                </c:pt>
                <c:pt idx="2">
                  <c:v>1193926</c:v>
                </c:pt>
                <c:pt idx="3">
                  <c:v>846183</c:v>
                </c:pt>
                <c:pt idx="4">
                  <c:v>674459</c:v>
                </c:pt>
                <c:pt idx="5">
                  <c:v>254262</c:v>
                </c:pt>
                <c:pt idx="6">
                  <c:v>252899</c:v>
                </c:pt>
                <c:pt idx="7">
                  <c:v>249041</c:v>
                </c:pt>
                <c:pt idx="8">
                  <c:v>174991</c:v>
                </c:pt>
                <c:pt idx="9">
                  <c:v>120470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BALEARES</c:v>
                </c:pt>
                <c:pt idx="6">
                  <c:v>VALENCIA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2486390</c:v>
                </c:pt>
                <c:pt idx="1">
                  <c:v>1997874</c:v>
                </c:pt>
                <c:pt idx="2">
                  <c:v>857379</c:v>
                </c:pt>
                <c:pt idx="3">
                  <c:v>1033433</c:v>
                </c:pt>
                <c:pt idx="4">
                  <c:v>594837</c:v>
                </c:pt>
                <c:pt idx="5">
                  <c:v>158374</c:v>
                </c:pt>
                <c:pt idx="6">
                  <c:v>261724</c:v>
                </c:pt>
                <c:pt idx="7">
                  <c:v>262964</c:v>
                </c:pt>
                <c:pt idx="8">
                  <c:v>125907</c:v>
                </c:pt>
                <c:pt idx="9">
                  <c:v>125788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37594672</c:v>
                </c:pt>
                <c:pt idx="1">
                  <c:v>30389413</c:v>
                </c:pt>
                <c:pt idx="2">
                  <c:v>10462199</c:v>
                </c:pt>
                <c:pt idx="3">
                  <c:v>6662492</c:v>
                </c:pt>
                <c:pt idx="4">
                  <c:v>4780623</c:v>
                </c:pt>
                <c:pt idx="5">
                  <c:v>2787991</c:v>
                </c:pt>
                <c:pt idx="6">
                  <c:v>1256897</c:v>
                </c:pt>
                <c:pt idx="7">
                  <c:v>777652</c:v>
                </c:pt>
                <c:pt idx="8">
                  <c:v>363326</c:v>
                </c:pt>
                <c:pt idx="9">
                  <c:v>305109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31302479</c:v>
                </c:pt>
                <c:pt idx="1">
                  <c:v>29506706</c:v>
                </c:pt>
                <c:pt idx="2">
                  <c:v>8662676</c:v>
                </c:pt>
                <c:pt idx="3">
                  <c:v>6655843</c:v>
                </c:pt>
                <c:pt idx="4">
                  <c:v>5730523</c:v>
                </c:pt>
                <c:pt idx="5">
                  <c:v>744069</c:v>
                </c:pt>
                <c:pt idx="6">
                  <c:v>0</c:v>
                </c:pt>
                <c:pt idx="7">
                  <c:v>675426</c:v>
                </c:pt>
                <c:pt idx="8">
                  <c:v>339981</c:v>
                </c:pt>
                <c:pt idx="9">
                  <c:v>209807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37374314</c:v>
                </c:pt>
                <c:pt idx="1">
                  <c:v>30349472</c:v>
                </c:pt>
                <c:pt idx="2">
                  <c:v>9899214</c:v>
                </c:pt>
                <c:pt idx="3">
                  <c:v>6260834</c:v>
                </c:pt>
                <c:pt idx="4">
                  <c:v>2787991</c:v>
                </c:pt>
                <c:pt idx="5">
                  <c:v>1595823</c:v>
                </c:pt>
                <c:pt idx="6">
                  <c:v>155422</c:v>
                </c:pt>
                <c:pt idx="7">
                  <c:v>122342</c:v>
                </c:pt>
                <c:pt idx="8">
                  <c:v>44245</c:v>
                </c:pt>
                <c:pt idx="9">
                  <c:v>37418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31012403</c:v>
                </c:pt>
                <c:pt idx="1">
                  <c:v>29477297</c:v>
                </c:pt>
                <c:pt idx="2">
                  <c:v>8190593</c:v>
                </c:pt>
                <c:pt idx="3">
                  <c:v>6269495</c:v>
                </c:pt>
                <c:pt idx="4">
                  <c:v>744069</c:v>
                </c:pt>
                <c:pt idx="5">
                  <c:v>1937267</c:v>
                </c:pt>
                <c:pt idx="6">
                  <c:v>126692</c:v>
                </c:pt>
                <c:pt idx="7">
                  <c:v>199306</c:v>
                </c:pt>
                <c:pt idx="8">
                  <c:v>96538</c:v>
                </c:pt>
                <c:pt idx="9">
                  <c:v>11668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46508035</c:v>
                </c:pt>
                <c:pt idx="1">
                  <c:v>39839024</c:v>
                </c:pt>
                <c:pt idx="2">
                  <c:v>18348850</c:v>
                </c:pt>
                <c:pt idx="3">
                  <c:v>12939063</c:v>
                </c:pt>
                <c:pt idx="4">
                  <c:v>5494818</c:v>
                </c:pt>
                <c:pt idx="5">
                  <c:v>3015871</c:v>
                </c:pt>
                <c:pt idx="6">
                  <c:v>2396977</c:v>
                </c:pt>
                <c:pt idx="7">
                  <c:v>2391143</c:v>
                </c:pt>
                <c:pt idx="8">
                  <c:v>2133445</c:v>
                </c:pt>
                <c:pt idx="9">
                  <c:v>1576240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44830563</c:v>
                </c:pt>
                <c:pt idx="1">
                  <c:v>32930951</c:v>
                </c:pt>
                <c:pt idx="2">
                  <c:v>17312221</c:v>
                </c:pt>
                <c:pt idx="3">
                  <c:v>11143257</c:v>
                </c:pt>
                <c:pt idx="4">
                  <c:v>5036565</c:v>
                </c:pt>
                <c:pt idx="5">
                  <c:v>875767</c:v>
                </c:pt>
                <c:pt idx="6">
                  <c:v>2628379</c:v>
                </c:pt>
                <c:pt idx="7">
                  <c:v>2611128</c:v>
                </c:pt>
                <c:pt idx="8">
                  <c:v>2017451</c:v>
                </c:pt>
                <c:pt idx="9">
                  <c:v>1246131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8143701</c:v>
                </c:pt>
                <c:pt idx="1">
                  <c:v>7361545</c:v>
                </c:pt>
                <c:pt idx="2">
                  <c:v>5214101</c:v>
                </c:pt>
                <c:pt idx="3">
                  <c:v>4237614</c:v>
                </c:pt>
                <c:pt idx="4">
                  <c:v>2844832</c:v>
                </c:pt>
                <c:pt idx="5">
                  <c:v>2377054</c:v>
                </c:pt>
                <c:pt idx="6">
                  <c:v>1203375</c:v>
                </c:pt>
                <c:pt idx="7">
                  <c:v>955533</c:v>
                </c:pt>
                <c:pt idx="8">
                  <c:v>891804</c:v>
                </c:pt>
                <c:pt idx="9">
                  <c:v>857799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7915815</c:v>
                </c:pt>
                <c:pt idx="1">
                  <c:v>7305281</c:v>
                </c:pt>
                <c:pt idx="2">
                  <c:v>4594386</c:v>
                </c:pt>
                <c:pt idx="3">
                  <c:v>3834579</c:v>
                </c:pt>
                <c:pt idx="4">
                  <c:v>3043741</c:v>
                </c:pt>
                <c:pt idx="5">
                  <c:v>2188652</c:v>
                </c:pt>
                <c:pt idx="6">
                  <c:v>1192676</c:v>
                </c:pt>
                <c:pt idx="7">
                  <c:v>1134910</c:v>
                </c:pt>
                <c:pt idx="8">
                  <c:v>894540</c:v>
                </c:pt>
                <c:pt idx="9">
                  <c:v>1220537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3942703</c:v>
                </c:pt>
                <c:pt idx="1">
                  <c:v>3174419</c:v>
                </c:pt>
                <c:pt idx="2">
                  <c:v>1874556</c:v>
                </c:pt>
                <c:pt idx="3">
                  <c:v>1206200</c:v>
                </c:pt>
                <c:pt idx="4">
                  <c:v>516402.25</c:v>
                </c:pt>
                <c:pt idx="5">
                  <c:v>399499</c:v>
                </c:pt>
                <c:pt idx="6">
                  <c:v>302820</c:v>
                </c:pt>
                <c:pt idx="7">
                  <c:v>209578</c:v>
                </c:pt>
                <c:pt idx="8">
                  <c:v>196127.5</c:v>
                </c:pt>
                <c:pt idx="9">
                  <c:v>150043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3863739</c:v>
                </c:pt>
                <c:pt idx="1">
                  <c:v>2582518.0099999998</c:v>
                </c:pt>
                <c:pt idx="2">
                  <c:v>1760358</c:v>
                </c:pt>
                <c:pt idx="3">
                  <c:v>1026383</c:v>
                </c:pt>
                <c:pt idx="4">
                  <c:v>470631.5</c:v>
                </c:pt>
                <c:pt idx="5">
                  <c:v>276245</c:v>
                </c:pt>
                <c:pt idx="6">
                  <c:v>326278</c:v>
                </c:pt>
                <c:pt idx="7">
                  <c:v>234639</c:v>
                </c:pt>
                <c:pt idx="8">
                  <c:v>194969.5</c:v>
                </c:pt>
                <c:pt idx="9">
                  <c:v>138856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2941607</c:v>
                </c:pt>
                <c:pt idx="1">
                  <c:v>2039508</c:v>
                </c:pt>
                <c:pt idx="2">
                  <c:v>785885</c:v>
                </c:pt>
                <c:pt idx="3">
                  <c:v>614954.5</c:v>
                </c:pt>
                <c:pt idx="4">
                  <c:v>375897</c:v>
                </c:pt>
                <c:pt idx="5">
                  <c:v>129226</c:v>
                </c:pt>
                <c:pt idx="6">
                  <c:v>11067</c:v>
                </c:pt>
                <c:pt idx="7">
                  <c:v>8798</c:v>
                </c:pt>
                <c:pt idx="8">
                  <c:v>4655</c:v>
                </c:pt>
                <c:pt idx="9">
                  <c:v>2824.25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2415556.5</c:v>
                </c:pt>
                <c:pt idx="1">
                  <c:v>1971730</c:v>
                </c:pt>
                <c:pt idx="2">
                  <c:v>623027</c:v>
                </c:pt>
                <c:pt idx="3">
                  <c:v>566476</c:v>
                </c:pt>
                <c:pt idx="4">
                  <c:v>259046</c:v>
                </c:pt>
                <c:pt idx="5">
                  <c:v>170777</c:v>
                </c:pt>
                <c:pt idx="6">
                  <c:v>14550</c:v>
                </c:pt>
                <c:pt idx="7">
                  <c:v>8693</c:v>
                </c:pt>
                <c:pt idx="8">
                  <c:v>1925</c:v>
                </c:pt>
                <c:pt idx="9">
                  <c:v>5691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320623</c:v>
                </c:pt>
                <c:pt idx="1">
                  <c:v>270994</c:v>
                </c:pt>
                <c:pt idx="2">
                  <c:v>171841</c:v>
                </c:pt>
                <c:pt idx="3">
                  <c:v>139937</c:v>
                </c:pt>
                <c:pt idx="4">
                  <c:v>129198</c:v>
                </c:pt>
                <c:pt idx="5">
                  <c:v>103314</c:v>
                </c:pt>
                <c:pt idx="6">
                  <c:v>63648</c:v>
                </c:pt>
                <c:pt idx="7">
                  <c:v>45678.25</c:v>
                </c:pt>
                <c:pt idx="8">
                  <c:v>34461.5</c:v>
                </c:pt>
                <c:pt idx="9">
                  <c:v>27440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318738</c:v>
                </c:pt>
                <c:pt idx="1">
                  <c:v>271560</c:v>
                </c:pt>
                <c:pt idx="2">
                  <c:v>181965</c:v>
                </c:pt>
                <c:pt idx="3">
                  <c:v>125384</c:v>
                </c:pt>
                <c:pt idx="4">
                  <c:v>118396</c:v>
                </c:pt>
                <c:pt idx="5">
                  <c:v>114729</c:v>
                </c:pt>
                <c:pt idx="6">
                  <c:v>73220</c:v>
                </c:pt>
                <c:pt idx="7">
                  <c:v>46377.25</c:v>
                </c:pt>
                <c:pt idx="8">
                  <c:v>57901</c:v>
                </c:pt>
                <c:pt idx="9">
                  <c:v>37013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1763258</c:v>
                </c:pt>
                <c:pt idx="1">
                  <c:v>1087734.5</c:v>
                </c:pt>
                <c:pt idx="2">
                  <c:v>467899.75</c:v>
                </c:pt>
                <c:pt idx="3">
                  <c:v>213872</c:v>
                </c:pt>
                <c:pt idx="4">
                  <c:v>159889.5</c:v>
                </c:pt>
                <c:pt idx="5">
                  <c:v>113741</c:v>
                </c:pt>
                <c:pt idx="6">
                  <c:v>99414</c:v>
                </c:pt>
                <c:pt idx="7">
                  <c:v>56032</c:v>
                </c:pt>
                <c:pt idx="8">
                  <c:v>47023</c:v>
                </c:pt>
                <c:pt idx="9">
                  <c:v>39882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1766625</c:v>
                </c:pt>
                <c:pt idx="1">
                  <c:v>1011917</c:v>
                </c:pt>
                <c:pt idx="2">
                  <c:v>418563.25</c:v>
                </c:pt>
                <c:pt idx="3">
                  <c:v>157944.5</c:v>
                </c:pt>
                <c:pt idx="4">
                  <c:v>149263.5</c:v>
                </c:pt>
                <c:pt idx="5">
                  <c:v>92268</c:v>
                </c:pt>
                <c:pt idx="6">
                  <c:v>84600</c:v>
                </c:pt>
                <c:pt idx="7">
                  <c:v>50789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1903195</c:v>
                </c:pt>
                <c:pt idx="1">
                  <c:v>1259601.5</c:v>
                </c:pt>
                <c:pt idx="2">
                  <c:v>513578</c:v>
                </c:pt>
                <c:pt idx="3">
                  <c:v>420315</c:v>
                </c:pt>
                <c:pt idx="4">
                  <c:v>291753</c:v>
                </c:pt>
                <c:pt idx="5">
                  <c:v>232812</c:v>
                </c:pt>
                <c:pt idx="6">
                  <c:v>187329.5</c:v>
                </c:pt>
                <c:pt idx="7">
                  <c:v>150043</c:v>
                </c:pt>
                <c:pt idx="8">
                  <c:v>140541</c:v>
                </c:pt>
                <c:pt idx="9">
                  <c:v>118244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1892009</c:v>
                </c:pt>
                <c:pt idx="1">
                  <c:v>1193882</c:v>
                </c:pt>
                <c:pt idx="2">
                  <c:v>464940.5</c:v>
                </c:pt>
                <c:pt idx="3">
                  <c:v>403356</c:v>
                </c:pt>
                <c:pt idx="4">
                  <c:v>311728</c:v>
                </c:pt>
                <c:pt idx="5">
                  <c:v>166961.51</c:v>
                </c:pt>
                <c:pt idx="6">
                  <c:v>186276.5</c:v>
                </c:pt>
                <c:pt idx="7">
                  <c:v>138856</c:v>
                </c:pt>
                <c:pt idx="8">
                  <c:v>135467</c:v>
                </c:pt>
                <c:pt idx="9">
                  <c:v>95115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5486932</c:v>
                </c:pt>
                <c:pt idx="1">
                  <c:v>4439667</c:v>
                </c:pt>
                <c:pt idx="2">
                  <c:v>4115058</c:v>
                </c:pt>
                <c:pt idx="3">
                  <c:v>3690974</c:v>
                </c:pt>
                <c:pt idx="4">
                  <c:v>1660202</c:v>
                </c:pt>
                <c:pt idx="5">
                  <c:v>1460002</c:v>
                </c:pt>
                <c:pt idx="6">
                  <c:v>885846</c:v>
                </c:pt>
                <c:pt idx="7">
                  <c:v>869743</c:v>
                </c:pt>
                <c:pt idx="8">
                  <c:v>686922</c:v>
                </c:pt>
                <c:pt idx="9">
                  <c:v>593409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5308494</c:v>
                </c:pt>
                <c:pt idx="1">
                  <c:v>4203367</c:v>
                </c:pt>
                <c:pt idx="2">
                  <c:v>4367941</c:v>
                </c:pt>
                <c:pt idx="3">
                  <c:v>3312591</c:v>
                </c:pt>
                <c:pt idx="4">
                  <c:v>1738356</c:v>
                </c:pt>
                <c:pt idx="5">
                  <c:v>1335956</c:v>
                </c:pt>
                <c:pt idx="6">
                  <c:v>920023</c:v>
                </c:pt>
                <c:pt idx="7">
                  <c:v>943359</c:v>
                </c:pt>
                <c:pt idx="8">
                  <c:v>482772</c:v>
                </c:pt>
                <c:pt idx="9">
                  <c:v>582611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2575159</c:v>
                </c:pt>
                <c:pt idx="1">
                  <c:v>1595257</c:v>
                </c:pt>
                <c:pt idx="2">
                  <c:v>696105</c:v>
                </c:pt>
                <c:pt idx="3">
                  <c:v>631754</c:v>
                </c:pt>
                <c:pt idx="4">
                  <c:v>603578</c:v>
                </c:pt>
                <c:pt idx="5">
                  <c:v>367254</c:v>
                </c:pt>
                <c:pt idx="6">
                  <c:v>357401</c:v>
                </c:pt>
                <c:pt idx="7">
                  <c:v>239644</c:v>
                </c:pt>
                <c:pt idx="8">
                  <c:v>121367</c:v>
                </c:pt>
                <c:pt idx="9">
                  <c:v>107865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2267450</c:v>
                </c:pt>
                <c:pt idx="1">
                  <c:v>1509607</c:v>
                </c:pt>
                <c:pt idx="2">
                  <c:v>618548</c:v>
                </c:pt>
                <c:pt idx="3">
                  <c:v>519403</c:v>
                </c:pt>
                <c:pt idx="4">
                  <c:v>619969</c:v>
                </c:pt>
                <c:pt idx="5">
                  <c:v>248315</c:v>
                </c:pt>
                <c:pt idx="6">
                  <c:v>320965</c:v>
                </c:pt>
                <c:pt idx="7">
                  <c:v>220346</c:v>
                </c:pt>
                <c:pt idx="8">
                  <c:v>62044</c:v>
                </c:pt>
                <c:pt idx="9">
                  <c:v>68377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1130446</c:v>
                </c:pt>
                <c:pt idx="1">
                  <c:v>767707</c:v>
                </c:pt>
                <c:pt idx="2">
                  <c:v>376443</c:v>
                </c:pt>
                <c:pt idx="3">
                  <c:v>337393</c:v>
                </c:pt>
                <c:pt idx="4">
                  <c:v>273149</c:v>
                </c:pt>
                <c:pt idx="5">
                  <c:v>236876</c:v>
                </c:pt>
                <c:pt idx="6">
                  <c:v>162900</c:v>
                </c:pt>
                <c:pt idx="7">
                  <c:v>86870</c:v>
                </c:pt>
                <c:pt idx="8">
                  <c:v>79020</c:v>
                </c:pt>
                <c:pt idx="9">
                  <c:v>74525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1091970</c:v>
                </c:pt>
                <c:pt idx="1">
                  <c:v>734030</c:v>
                </c:pt>
                <c:pt idx="2">
                  <c:v>412265</c:v>
                </c:pt>
                <c:pt idx="3">
                  <c:v>360087</c:v>
                </c:pt>
                <c:pt idx="4">
                  <c:v>285646</c:v>
                </c:pt>
                <c:pt idx="5">
                  <c:v>203281</c:v>
                </c:pt>
                <c:pt idx="6">
                  <c:v>173487</c:v>
                </c:pt>
                <c:pt idx="7">
                  <c:v>72287</c:v>
                </c:pt>
                <c:pt idx="8">
                  <c:v>81694</c:v>
                </c:pt>
                <c:pt idx="9">
                  <c:v>68805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26302</c:v>
                </c:pt>
                <c:pt idx="1">
                  <c:v>25512</c:v>
                </c:pt>
                <c:pt idx="2">
                  <c:v>13344</c:v>
                </c:pt>
                <c:pt idx="3">
                  <c:v>11880</c:v>
                </c:pt>
                <c:pt idx="4">
                  <c:v>10452</c:v>
                </c:pt>
                <c:pt idx="5">
                  <c:v>7410</c:v>
                </c:pt>
                <c:pt idx="6">
                  <c:v>6369</c:v>
                </c:pt>
                <c:pt idx="7">
                  <c:v>2787</c:v>
                </c:pt>
                <c:pt idx="8">
                  <c:v>2730</c:v>
                </c:pt>
                <c:pt idx="9">
                  <c:v>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26940</c:v>
                </c:pt>
                <c:pt idx="1">
                  <c:v>22555</c:v>
                </c:pt>
                <c:pt idx="2">
                  <c:v>15613</c:v>
                </c:pt>
                <c:pt idx="3">
                  <c:v>11331</c:v>
                </c:pt>
                <c:pt idx="4">
                  <c:v>9684</c:v>
                </c:pt>
                <c:pt idx="5">
                  <c:v>7570</c:v>
                </c:pt>
                <c:pt idx="6">
                  <c:v>6479</c:v>
                </c:pt>
                <c:pt idx="7">
                  <c:v>2941</c:v>
                </c:pt>
                <c:pt idx="8">
                  <c:v>2948</c:v>
                </c:pt>
                <c:pt idx="9">
                  <c:v>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301283291</c:v>
                </c:pt>
                <c:pt idx="1">
                  <c:v>248245300</c:v>
                </c:pt>
                <c:pt idx="2">
                  <c:v>196428087</c:v>
                </c:pt>
                <c:pt idx="3">
                  <c:v>189364139</c:v>
                </c:pt>
                <c:pt idx="4">
                  <c:v>185054465</c:v>
                </c:pt>
                <c:pt idx="5">
                  <c:v>158077329</c:v>
                </c:pt>
                <c:pt idx="6">
                  <c:v>60381165</c:v>
                </c:pt>
                <c:pt idx="7">
                  <c:v>44942365</c:v>
                </c:pt>
                <c:pt idx="8">
                  <c:v>40029831</c:v>
                </c:pt>
                <c:pt idx="9">
                  <c:v>38920645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270734840</c:v>
                </c:pt>
                <c:pt idx="1">
                  <c:v>238030521</c:v>
                </c:pt>
                <c:pt idx="2">
                  <c:v>164723945</c:v>
                </c:pt>
                <c:pt idx="3">
                  <c:v>186359629</c:v>
                </c:pt>
                <c:pt idx="4">
                  <c:v>174544874</c:v>
                </c:pt>
                <c:pt idx="5">
                  <c:v>153917199</c:v>
                </c:pt>
                <c:pt idx="6">
                  <c:v>58775937</c:v>
                </c:pt>
                <c:pt idx="7">
                  <c:v>39292349</c:v>
                </c:pt>
                <c:pt idx="8">
                  <c:v>42164931</c:v>
                </c:pt>
                <c:pt idx="9">
                  <c:v>39776637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857</c:v>
                </c:pt>
                <c:pt idx="1">
                  <c:v>735</c:v>
                </c:pt>
                <c:pt idx="2">
                  <c:v>362</c:v>
                </c:pt>
                <c:pt idx="3">
                  <c:v>345</c:v>
                </c:pt>
                <c:pt idx="4">
                  <c:v>293</c:v>
                </c:pt>
                <c:pt idx="5">
                  <c:v>290</c:v>
                </c:pt>
                <c:pt idx="6">
                  <c:v>161</c:v>
                </c:pt>
                <c:pt idx="7">
                  <c:v>116</c:v>
                </c:pt>
                <c:pt idx="8">
                  <c:v>76.400000000000006</c:v>
                </c:pt>
                <c:pt idx="9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821</c:v>
                </c:pt>
                <c:pt idx="1">
                  <c:v>714</c:v>
                </c:pt>
                <c:pt idx="2">
                  <c:v>320</c:v>
                </c:pt>
                <c:pt idx="3">
                  <c:v>313</c:v>
                </c:pt>
                <c:pt idx="4">
                  <c:v>305</c:v>
                </c:pt>
                <c:pt idx="5">
                  <c:v>290</c:v>
                </c:pt>
                <c:pt idx="6">
                  <c:v>153</c:v>
                </c:pt>
                <c:pt idx="7">
                  <c:v>109</c:v>
                </c:pt>
                <c:pt idx="8">
                  <c:v>74</c:v>
                </c:pt>
                <c:pt idx="9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5" sqref="D5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40906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13866911</v>
      </c>
      <c r="E8" s="65">
        <v>13108996</v>
      </c>
      <c r="F8" s="65">
        <v>134145198</v>
      </c>
      <c r="G8" s="65">
        <v>136337694</v>
      </c>
      <c r="H8" s="65">
        <v>2192496</v>
      </c>
      <c r="I8" s="66">
        <f>((G8*100/F8)-100)</f>
        <v>1.6344200408873348</v>
      </c>
    </row>
    <row r="9" spans="1:9" x14ac:dyDescent="0.25">
      <c r="A9" s="67"/>
      <c r="B9" s="68"/>
      <c r="C9" s="64" t="s">
        <v>15</v>
      </c>
      <c r="D9" s="65">
        <v>7012408</v>
      </c>
      <c r="E9" s="65">
        <v>7243117</v>
      </c>
      <c r="F9" s="65">
        <v>71665534</v>
      </c>
      <c r="G9" s="65">
        <v>71961580</v>
      </c>
      <c r="H9" s="65">
        <v>296046</v>
      </c>
      <c r="I9" s="66">
        <f t="shared" ref="I9:I19" si="0">((G9*100/F9)-100)</f>
        <v>0.41309397066656572</v>
      </c>
    </row>
    <row r="10" spans="1:9" x14ac:dyDescent="0.25">
      <c r="A10" s="67"/>
      <c r="B10" s="63" t="s">
        <v>16</v>
      </c>
      <c r="C10" s="64" t="s">
        <v>17</v>
      </c>
      <c r="D10" s="65">
        <v>4435063</v>
      </c>
      <c r="E10" s="65">
        <v>4692500</v>
      </c>
      <c r="F10" s="65">
        <v>48184336</v>
      </c>
      <c r="G10" s="65">
        <v>51496180</v>
      </c>
      <c r="H10" s="65">
        <v>3311844</v>
      </c>
      <c r="I10" s="66">
        <f t="shared" si="0"/>
        <v>6.873279316332173</v>
      </c>
    </row>
    <row r="11" spans="1:9" x14ac:dyDescent="0.25">
      <c r="A11" s="67"/>
      <c r="B11" s="67"/>
      <c r="C11" s="64" t="s">
        <v>18</v>
      </c>
      <c r="D11" s="65">
        <v>11665367</v>
      </c>
      <c r="E11" s="65">
        <v>14284434</v>
      </c>
      <c r="F11" s="65">
        <v>125986126</v>
      </c>
      <c r="G11" s="65">
        <v>140136610</v>
      </c>
      <c r="H11" s="65">
        <v>14150484</v>
      </c>
      <c r="I11" s="66">
        <f t="shared" si="0"/>
        <v>11.231779600874461</v>
      </c>
    </row>
    <row r="12" spans="1:9" x14ac:dyDescent="0.25">
      <c r="A12" s="68"/>
      <c r="B12" s="68"/>
      <c r="C12" s="64" t="s">
        <v>2</v>
      </c>
      <c r="D12" s="65">
        <v>16100430</v>
      </c>
      <c r="E12" s="65">
        <v>18976934</v>
      </c>
      <c r="F12" s="65">
        <v>174170462</v>
      </c>
      <c r="G12" s="65">
        <v>191632790</v>
      </c>
      <c r="H12" s="65">
        <v>17462328</v>
      </c>
      <c r="I12" s="66">
        <f t="shared" si="0"/>
        <v>10.025998553072682</v>
      </c>
    </row>
    <row r="13" spans="1:9" x14ac:dyDescent="0.25">
      <c r="A13" s="69"/>
      <c r="B13" s="69"/>
      <c r="C13" s="70" t="s">
        <v>2</v>
      </c>
      <c r="D13" s="71">
        <v>36979749</v>
      </c>
      <c r="E13" s="71">
        <v>39329047</v>
      </c>
      <c r="F13" s="71">
        <v>379981194</v>
      </c>
      <c r="G13" s="71">
        <v>399932064</v>
      </c>
      <c r="H13" s="71">
        <v>19950870</v>
      </c>
      <c r="I13" s="72">
        <f t="shared" si="0"/>
        <v>5.2504887912952825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18443</v>
      </c>
      <c r="E14" s="65">
        <v>19229</v>
      </c>
      <c r="F14" s="65">
        <v>215210</v>
      </c>
      <c r="G14" s="65">
        <v>215006</v>
      </c>
      <c r="H14" s="65">
        <v>-204</v>
      </c>
      <c r="I14" s="66">
        <f t="shared" si="0"/>
        <v>-9.4791134240978181E-2</v>
      </c>
    </row>
    <row r="15" spans="1:9" x14ac:dyDescent="0.25">
      <c r="A15" s="67"/>
      <c r="B15" s="63" t="s">
        <v>7</v>
      </c>
      <c r="C15" s="64" t="s">
        <v>8</v>
      </c>
      <c r="D15" s="65">
        <v>550239</v>
      </c>
      <c r="E15" s="65">
        <v>714918</v>
      </c>
      <c r="F15" s="65">
        <v>6358983</v>
      </c>
      <c r="G15" s="65">
        <v>7359934</v>
      </c>
      <c r="H15" s="65">
        <v>1000951</v>
      </c>
      <c r="I15" s="66">
        <f t="shared" si="0"/>
        <v>15.740740303913384</v>
      </c>
    </row>
    <row r="16" spans="1:9" x14ac:dyDescent="0.25">
      <c r="A16" s="67"/>
      <c r="B16" s="68"/>
      <c r="C16" s="64" t="s">
        <v>9</v>
      </c>
      <c r="D16" s="65">
        <v>248206</v>
      </c>
      <c r="E16" s="65">
        <v>238427</v>
      </c>
      <c r="F16" s="65">
        <v>2459910</v>
      </c>
      <c r="G16" s="65">
        <v>2569390</v>
      </c>
      <c r="H16" s="65">
        <v>109480</v>
      </c>
      <c r="I16" s="66">
        <f t="shared" si="0"/>
        <v>4.4505693297722217</v>
      </c>
    </row>
    <row r="17" spans="1:9" x14ac:dyDescent="0.25">
      <c r="A17" s="68"/>
      <c r="B17" s="73" t="s">
        <v>10</v>
      </c>
      <c r="C17" s="64" t="s">
        <v>11</v>
      </c>
      <c r="D17" s="65">
        <v>344789</v>
      </c>
      <c r="E17" s="65">
        <v>232901</v>
      </c>
      <c r="F17" s="65">
        <v>3180514</v>
      </c>
      <c r="G17" s="65">
        <v>2414151</v>
      </c>
      <c r="H17" s="65">
        <v>-766363</v>
      </c>
      <c r="I17" s="66">
        <f t="shared" si="0"/>
        <v>-24.095570715928304</v>
      </c>
    </row>
    <row r="18" spans="1:9" x14ac:dyDescent="0.25">
      <c r="A18" s="74"/>
      <c r="B18" s="74"/>
      <c r="C18" s="70" t="s">
        <v>2</v>
      </c>
      <c r="D18" s="71">
        <v>1161677</v>
      </c>
      <c r="E18" s="71">
        <v>1205475</v>
      </c>
      <c r="F18" s="71">
        <v>12214617</v>
      </c>
      <c r="G18" s="71">
        <v>12558481</v>
      </c>
      <c r="H18" s="71">
        <v>343864</v>
      </c>
      <c r="I18" s="72">
        <f t="shared" si="0"/>
        <v>2.815184463008535</v>
      </c>
    </row>
    <row r="19" spans="1:9" x14ac:dyDescent="0.25">
      <c r="A19" s="75"/>
      <c r="B19" s="75"/>
      <c r="C19" s="76" t="s">
        <v>1</v>
      </c>
      <c r="D19" s="77">
        <f>+D13+D18</f>
        <v>38141426</v>
      </c>
      <c r="E19" s="77">
        <f t="shared" ref="E19:G19" si="1">+E13+E18</f>
        <v>40534522</v>
      </c>
      <c r="F19" s="77">
        <f t="shared" si="1"/>
        <v>392195811</v>
      </c>
      <c r="G19" s="77">
        <f t="shared" si="1"/>
        <v>412490545</v>
      </c>
      <c r="H19" s="77">
        <f t="shared" ref="H19" si="2">G19-F19</f>
        <v>20294734</v>
      </c>
      <c r="I19" s="78">
        <f t="shared" si="0"/>
        <v>5.1746432345244955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7794576</v>
      </c>
      <c r="E21" s="65">
        <v>10387288</v>
      </c>
      <c r="F21" s="65">
        <v>85163583</v>
      </c>
      <c r="G21" s="65">
        <v>95969242</v>
      </c>
      <c r="H21" s="65">
        <v>10805659</v>
      </c>
      <c r="I21" s="66">
        <f t="shared" ref="I21:I34" si="3">((G21*100/F21)-100)</f>
        <v>12.6881216352769</v>
      </c>
    </row>
    <row r="22" spans="1:9" x14ac:dyDescent="0.25">
      <c r="A22" s="67"/>
      <c r="B22" s="68"/>
      <c r="C22" s="64" t="s">
        <v>22</v>
      </c>
      <c r="D22" s="65">
        <v>7095027</v>
      </c>
      <c r="E22" s="65">
        <v>9596009</v>
      </c>
      <c r="F22" s="65">
        <v>78088598</v>
      </c>
      <c r="G22" s="65">
        <v>88677538</v>
      </c>
      <c r="H22" s="65">
        <v>10588940</v>
      </c>
      <c r="I22" s="66">
        <f t="shared" si="3"/>
        <v>13.560161497585085</v>
      </c>
    </row>
    <row r="23" spans="1:9" x14ac:dyDescent="0.25">
      <c r="A23" s="67"/>
      <c r="B23" s="73" t="s">
        <v>23</v>
      </c>
      <c r="C23" s="64" t="s">
        <v>24</v>
      </c>
      <c r="D23" s="65">
        <v>3330226</v>
      </c>
      <c r="E23" s="65">
        <v>3402758</v>
      </c>
      <c r="F23" s="65">
        <v>36729168</v>
      </c>
      <c r="G23" s="65">
        <v>38139998</v>
      </c>
      <c r="H23" s="65">
        <v>1410830</v>
      </c>
      <c r="I23" s="66">
        <f t="shared" si="3"/>
        <v>3.8411705922660673</v>
      </c>
    </row>
    <row r="24" spans="1:9" x14ac:dyDescent="0.25">
      <c r="A24" s="67"/>
      <c r="B24" s="63" t="s">
        <v>25</v>
      </c>
      <c r="C24" s="64" t="s">
        <v>26</v>
      </c>
      <c r="D24" s="65">
        <v>1043574.25</v>
      </c>
      <c r="E24" s="65">
        <v>1193042.75</v>
      </c>
      <c r="F24" s="65">
        <v>11458839.01</v>
      </c>
      <c r="G24" s="65">
        <v>12575790.25</v>
      </c>
      <c r="H24" s="65">
        <v>1116951.2400000002</v>
      </c>
      <c r="I24" s="66">
        <f t="shared" si="3"/>
        <v>9.7475079196526764</v>
      </c>
    </row>
    <row r="25" spans="1:9" x14ac:dyDescent="0.25">
      <c r="A25" s="67"/>
      <c r="B25" s="67"/>
      <c r="C25" s="64" t="s">
        <v>21</v>
      </c>
      <c r="D25" s="65">
        <v>548752.5</v>
      </c>
      <c r="E25" s="65">
        <v>694973</v>
      </c>
      <c r="F25" s="65">
        <v>6039385.5</v>
      </c>
      <c r="G25" s="65">
        <v>6917868.75</v>
      </c>
      <c r="H25" s="65">
        <v>878483.25</v>
      </c>
      <c r="I25" s="66">
        <f t="shared" si="3"/>
        <v>14.545904546083378</v>
      </c>
    </row>
    <row r="26" spans="1:9" x14ac:dyDescent="0.25">
      <c r="A26" s="67"/>
      <c r="B26" s="67"/>
      <c r="C26" s="64" t="s">
        <v>27</v>
      </c>
      <c r="D26" s="65">
        <v>137969.5</v>
      </c>
      <c r="E26" s="65">
        <v>135794.25</v>
      </c>
      <c r="F26" s="65">
        <v>1481577.26</v>
      </c>
      <c r="G26" s="65">
        <v>1454729.75</v>
      </c>
      <c r="H26" s="65">
        <v>-26847.510000000009</v>
      </c>
      <c r="I26" s="66">
        <f t="shared" si="3"/>
        <v>-1.8120897724901681</v>
      </c>
    </row>
    <row r="27" spans="1:9" x14ac:dyDescent="0.25">
      <c r="A27" s="67"/>
      <c r="B27" s="67"/>
      <c r="C27" s="64" t="s">
        <v>28</v>
      </c>
      <c r="D27" s="65">
        <v>356852.25</v>
      </c>
      <c r="E27" s="65">
        <v>362215.5</v>
      </c>
      <c r="F27" s="65">
        <v>3937848.25</v>
      </c>
      <c r="G27" s="65">
        <v>4200051.75</v>
      </c>
      <c r="H27" s="65">
        <v>262203.5</v>
      </c>
      <c r="I27" s="66">
        <f t="shared" si="3"/>
        <v>6.6585475963935323</v>
      </c>
    </row>
    <row r="28" spans="1:9" x14ac:dyDescent="0.25">
      <c r="A28" s="67"/>
      <c r="B28" s="68"/>
      <c r="C28" s="64" t="s">
        <v>29</v>
      </c>
      <c r="D28" s="65">
        <v>494821.75</v>
      </c>
      <c r="E28" s="65">
        <v>498069.75</v>
      </c>
      <c r="F28" s="65">
        <v>5419453.5099999998</v>
      </c>
      <c r="G28" s="65">
        <v>5657921.5</v>
      </c>
      <c r="H28" s="65">
        <v>238467.99000000022</v>
      </c>
      <c r="I28" s="66">
        <f t="shared" si="3"/>
        <v>4.4002220806946326</v>
      </c>
    </row>
    <row r="29" spans="1:9" x14ac:dyDescent="0.25">
      <c r="A29" s="67"/>
      <c r="B29" s="63" t="s">
        <v>30</v>
      </c>
      <c r="C29" s="64" t="s">
        <v>31</v>
      </c>
      <c r="D29" s="65">
        <v>1716193</v>
      </c>
      <c r="E29" s="65">
        <v>1826497</v>
      </c>
      <c r="F29" s="65">
        <v>24635443</v>
      </c>
      <c r="G29" s="65">
        <v>25562949</v>
      </c>
      <c r="H29" s="65">
        <v>927506</v>
      </c>
      <c r="I29" s="66">
        <f t="shared" si="3"/>
        <v>3.7649251933484607</v>
      </c>
    </row>
    <row r="30" spans="1:9" x14ac:dyDescent="0.25">
      <c r="A30" s="67"/>
      <c r="B30" s="68"/>
      <c r="C30" s="64" t="s">
        <v>32</v>
      </c>
      <c r="D30" s="65">
        <v>610687</v>
      </c>
      <c r="E30" s="65">
        <v>681090</v>
      </c>
      <c r="F30" s="65">
        <v>6705385</v>
      </c>
      <c r="G30" s="65">
        <v>7554113</v>
      </c>
      <c r="H30" s="65">
        <v>848728</v>
      </c>
      <c r="I30" s="66">
        <f t="shared" si="3"/>
        <v>12.657408933267817</v>
      </c>
    </row>
    <row r="31" spans="1:9" x14ac:dyDescent="0.25">
      <c r="A31" s="67"/>
      <c r="B31" s="73" t="s">
        <v>33</v>
      </c>
      <c r="C31" s="64" t="s">
        <v>34</v>
      </c>
      <c r="D31" s="65">
        <v>236943</v>
      </c>
      <c r="E31" s="65">
        <v>245147</v>
      </c>
      <c r="F31" s="65">
        <v>3607345</v>
      </c>
      <c r="G31" s="65">
        <v>3685870</v>
      </c>
      <c r="H31" s="65">
        <v>78525</v>
      </c>
      <c r="I31" s="66">
        <f t="shared" si="3"/>
        <v>2.1768087055715455</v>
      </c>
    </row>
    <row r="32" spans="1:9" x14ac:dyDescent="0.25">
      <c r="A32" s="67"/>
      <c r="B32" s="63" t="s">
        <v>35</v>
      </c>
      <c r="C32" s="64" t="s">
        <v>36</v>
      </c>
      <c r="D32" s="65">
        <v>10612</v>
      </c>
      <c r="E32" s="65">
        <v>11152</v>
      </c>
      <c r="F32" s="65">
        <v>127206</v>
      </c>
      <c r="G32" s="65">
        <v>128106</v>
      </c>
      <c r="H32" s="65">
        <v>900</v>
      </c>
      <c r="I32" s="66">
        <f t="shared" si="3"/>
        <v>0.7075137965190379</v>
      </c>
    </row>
    <row r="33" spans="1:9" x14ac:dyDescent="0.25">
      <c r="A33" s="67"/>
      <c r="B33" s="67"/>
      <c r="C33" s="64" t="s">
        <v>37</v>
      </c>
      <c r="D33" s="65">
        <v>147724766</v>
      </c>
      <c r="E33" s="65">
        <v>164213263</v>
      </c>
      <c r="F33" s="65">
        <v>1613125351</v>
      </c>
      <c r="G33" s="65">
        <v>1727982320</v>
      </c>
      <c r="H33" s="65">
        <v>114856969</v>
      </c>
      <c r="I33" s="66">
        <f t="shared" si="3"/>
        <v>7.120151507680319</v>
      </c>
    </row>
    <row r="34" spans="1:9" x14ac:dyDescent="0.25">
      <c r="A34" s="80"/>
      <c r="B34" s="81"/>
      <c r="C34" s="64" t="s">
        <v>38</v>
      </c>
      <c r="D34" s="65">
        <v>335</v>
      </c>
      <c r="E34" s="65">
        <v>414</v>
      </c>
      <c r="F34" s="65">
        <v>3395</v>
      </c>
      <c r="G34" s="65">
        <v>3585</v>
      </c>
      <c r="H34" s="65">
        <v>190</v>
      </c>
      <c r="I34" s="66">
        <f t="shared" si="3"/>
        <v>5.5964653902798176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1064735</v>
      </c>
      <c r="C7" s="37">
        <v>1006595</v>
      </c>
      <c r="D7" s="37">
        <v>11205568</v>
      </c>
      <c r="E7" s="37">
        <v>10877240</v>
      </c>
      <c r="F7" s="10">
        <f>((E7*100)/D7)-100</f>
        <v>-2.9300433498774936</v>
      </c>
      <c r="G7" s="1"/>
      <c r="H7" s="1"/>
      <c r="I7" s="1"/>
    </row>
    <row r="8" spans="1:12" x14ac:dyDescent="0.25">
      <c r="A8" s="11" t="s">
        <v>45</v>
      </c>
      <c r="B8" s="38">
        <v>161267</v>
      </c>
      <c r="C8" s="38">
        <v>167619</v>
      </c>
      <c r="D8" s="38">
        <v>1982030</v>
      </c>
      <c r="E8" s="38">
        <v>2067941</v>
      </c>
      <c r="F8" s="13">
        <f t="shared" ref="F8:F35" si="0">((E8*100)/D8)-100</f>
        <v>4.3344954415422592</v>
      </c>
      <c r="G8" s="1"/>
      <c r="H8" s="1"/>
      <c r="I8" s="1"/>
    </row>
    <row r="9" spans="1:12" x14ac:dyDescent="0.25">
      <c r="A9" s="8" t="s">
        <v>46</v>
      </c>
      <c r="B9" s="37">
        <v>379231</v>
      </c>
      <c r="C9" s="37">
        <v>497955</v>
      </c>
      <c r="D9" s="37">
        <v>3545930</v>
      </c>
      <c r="E9" s="37">
        <v>4155440</v>
      </c>
      <c r="F9" s="10">
        <f t="shared" si="0"/>
        <v>17.18900260298426</v>
      </c>
      <c r="G9" s="1"/>
      <c r="H9" s="1"/>
      <c r="I9" s="1"/>
    </row>
    <row r="10" spans="1:12" x14ac:dyDescent="0.25">
      <c r="A10" s="11" t="s">
        <v>47</v>
      </c>
      <c r="B10" s="38">
        <v>347758</v>
      </c>
      <c r="C10" s="38">
        <v>452082</v>
      </c>
      <c r="D10" s="38">
        <v>4237949</v>
      </c>
      <c r="E10" s="38">
        <v>4853480</v>
      </c>
      <c r="F10" s="13">
        <f t="shared" si="0"/>
        <v>14.52426633732496</v>
      </c>
      <c r="G10" s="1"/>
      <c r="H10" s="1"/>
      <c r="I10" s="1"/>
    </row>
    <row r="11" spans="1:12" x14ac:dyDescent="0.25">
      <c r="A11" s="8" t="s">
        <v>48</v>
      </c>
      <c r="B11" s="37">
        <v>6843067</v>
      </c>
      <c r="C11" s="37">
        <v>7552490</v>
      </c>
      <c r="D11" s="37">
        <v>63539843</v>
      </c>
      <c r="E11" s="37">
        <v>71448307</v>
      </c>
      <c r="F11" s="10">
        <f t="shared" si="0"/>
        <v>12.446464496300379</v>
      </c>
      <c r="G11" s="1"/>
      <c r="H11" s="1"/>
      <c r="I11" s="1"/>
    </row>
    <row r="12" spans="1:12" x14ac:dyDescent="0.25">
      <c r="A12" s="11" t="s">
        <v>49</v>
      </c>
      <c r="B12" s="38">
        <v>338138</v>
      </c>
      <c r="C12" s="38">
        <v>370003</v>
      </c>
      <c r="D12" s="38">
        <v>3556345</v>
      </c>
      <c r="E12" s="38">
        <v>3718992</v>
      </c>
      <c r="F12" s="13">
        <f t="shared" si="0"/>
        <v>4.5734314303027475</v>
      </c>
      <c r="G12" s="1"/>
      <c r="H12" s="1"/>
      <c r="I12" s="1"/>
    </row>
    <row r="13" spans="1:12" x14ac:dyDescent="0.25">
      <c r="A13" s="8" t="s">
        <v>50</v>
      </c>
      <c r="B13" s="37">
        <v>872648</v>
      </c>
      <c r="C13" s="37">
        <v>752976</v>
      </c>
      <c r="D13" s="37">
        <v>10951193</v>
      </c>
      <c r="E13" s="37">
        <v>10711538</v>
      </c>
      <c r="F13" s="10">
        <f t="shared" si="0"/>
        <v>-2.1883917122088832</v>
      </c>
      <c r="G13" s="1"/>
      <c r="H13" s="1"/>
      <c r="I13" s="1"/>
    </row>
    <row r="14" spans="1:12" x14ac:dyDescent="0.25">
      <c r="A14" s="11" t="s">
        <v>51</v>
      </c>
      <c r="B14" s="38">
        <v>3774932</v>
      </c>
      <c r="C14" s="38">
        <v>3611009</v>
      </c>
      <c r="D14" s="38">
        <v>39940957</v>
      </c>
      <c r="E14" s="38">
        <v>40872400</v>
      </c>
      <c r="F14" s="13">
        <f t="shared" si="0"/>
        <v>2.3320497803795774</v>
      </c>
      <c r="G14" s="1"/>
      <c r="H14" s="1"/>
      <c r="I14" s="1"/>
    </row>
    <row r="15" spans="1:12" x14ac:dyDescent="0.25">
      <c r="A15" s="8" t="s">
        <v>52</v>
      </c>
      <c r="B15" s="37">
        <v>3072595</v>
      </c>
      <c r="C15" s="37">
        <v>2290301</v>
      </c>
      <c r="D15" s="37">
        <v>31254606</v>
      </c>
      <c r="E15" s="37">
        <v>29554879</v>
      </c>
      <c r="F15" s="10">
        <f t="shared" si="0"/>
        <v>-5.4383248344259982</v>
      </c>
      <c r="G15" s="1"/>
      <c r="H15" s="1"/>
      <c r="I15" s="1"/>
    </row>
    <row r="16" spans="1:12" x14ac:dyDescent="0.25">
      <c r="A16" s="11" t="s">
        <v>53</v>
      </c>
      <c r="B16" s="38">
        <v>1664566</v>
      </c>
      <c r="C16" s="38">
        <v>2585533</v>
      </c>
      <c r="D16" s="38">
        <v>17601831</v>
      </c>
      <c r="E16" s="38">
        <v>20280494</v>
      </c>
      <c r="F16" s="13">
        <f t="shared" si="0"/>
        <v>15.218092935899676</v>
      </c>
      <c r="G16" s="1"/>
      <c r="H16" s="1"/>
      <c r="I16" s="1"/>
    </row>
    <row r="17" spans="1:9" x14ac:dyDescent="0.25">
      <c r="A17" s="8" t="s">
        <v>54</v>
      </c>
      <c r="B17" s="37">
        <v>1139960</v>
      </c>
      <c r="C17" s="37">
        <v>1157069</v>
      </c>
      <c r="D17" s="37">
        <v>11164512</v>
      </c>
      <c r="E17" s="37">
        <v>12009052</v>
      </c>
      <c r="F17" s="10">
        <f t="shared" si="0"/>
        <v>7.5645043867568944</v>
      </c>
      <c r="G17" s="1"/>
      <c r="H17" s="1"/>
      <c r="I17" s="1"/>
    </row>
    <row r="18" spans="1:9" x14ac:dyDescent="0.25">
      <c r="A18" s="11" t="s">
        <v>55</v>
      </c>
      <c r="B18" s="38">
        <v>236959</v>
      </c>
      <c r="C18" s="38">
        <v>222280</v>
      </c>
      <c r="D18" s="38">
        <v>2442018</v>
      </c>
      <c r="E18" s="38">
        <v>2545062</v>
      </c>
      <c r="F18" s="13">
        <f t="shared" si="0"/>
        <v>4.2196249167696607</v>
      </c>
      <c r="G18" s="1"/>
      <c r="H18" s="1"/>
      <c r="I18" s="1"/>
    </row>
    <row r="19" spans="1:9" x14ac:dyDescent="0.25">
      <c r="A19" s="8" t="s">
        <v>56</v>
      </c>
      <c r="B19" s="37">
        <v>641547</v>
      </c>
      <c r="C19" s="37">
        <v>1250111</v>
      </c>
      <c r="D19" s="37">
        <v>9788785</v>
      </c>
      <c r="E19" s="37">
        <v>10817194</v>
      </c>
      <c r="F19" s="10">
        <f t="shared" si="0"/>
        <v>10.505992316717553</v>
      </c>
      <c r="G19" s="1"/>
      <c r="H19" s="1"/>
      <c r="I19" s="1"/>
    </row>
    <row r="20" spans="1:9" x14ac:dyDescent="0.25">
      <c r="A20" s="11" t="s">
        <v>57</v>
      </c>
      <c r="B20" s="38">
        <v>1375608</v>
      </c>
      <c r="C20" s="38">
        <v>1883483</v>
      </c>
      <c r="D20" s="38">
        <v>14437412</v>
      </c>
      <c r="E20" s="38">
        <v>14093991</v>
      </c>
      <c r="F20" s="13">
        <f t="shared" si="0"/>
        <v>-2.378688091743868</v>
      </c>
      <c r="G20" s="1"/>
      <c r="H20" s="1"/>
      <c r="I20" s="1"/>
    </row>
    <row r="21" spans="1:9" x14ac:dyDescent="0.25">
      <c r="A21" s="8" t="s">
        <v>58</v>
      </c>
      <c r="B21" s="37">
        <v>1986081</v>
      </c>
      <c r="C21" s="37">
        <v>2494141</v>
      </c>
      <c r="D21" s="37">
        <v>19157298</v>
      </c>
      <c r="E21" s="37">
        <v>23111100</v>
      </c>
      <c r="F21" s="10">
        <f t="shared" si="0"/>
        <v>20.638620331531101</v>
      </c>
      <c r="G21" s="1"/>
      <c r="H21" s="1"/>
      <c r="I21" s="1"/>
    </row>
    <row r="22" spans="1:9" x14ac:dyDescent="0.25">
      <c r="A22" s="11" t="s">
        <v>59</v>
      </c>
      <c r="B22" s="38">
        <v>1785414</v>
      </c>
      <c r="C22" s="38">
        <v>2243283</v>
      </c>
      <c r="D22" s="38">
        <v>20759460</v>
      </c>
      <c r="E22" s="38">
        <v>23095024</v>
      </c>
      <c r="F22" s="13">
        <f t="shared" si="0"/>
        <v>11.250600930852727</v>
      </c>
      <c r="G22" s="1"/>
      <c r="H22" s="1"/>
      <c r="I22" s="1"/>
    </row>
    <row r="23" spans="1:9" x14ac:dyDescent="0.25">
      <c r="A23" s="8" t="s">
        <v>60</v>
      </c>
      <c r="B23" s="37">
        <v>147040</v>
      </c>
      <c r="C23" s="37">
        <v>793341</v>
      </c>
      <c r="D23" s="37">
        <v>2154015</v>
      </c>
      <c r="E23" s="37">
        <v>4385127</v>
      </c>
      <c r="F23" s="10">
        <f t="shared" si="0"/>
        <v>103.57922298591237</v>
      </c>
      <c r="G23" s="1"/>
      <c r="H23" s="1"/>
      <c r="I23" s="1"/>
    </row>
    <row r="24" spans="1:9" x14ac:dyDescent="0.25">
      <c r="A24" s="11" t="s">
        <v>61</v>
      </c>
      <c r="B24" s="38">
        <v>129243</v>
      </c>
      <c r="C24" s="38">
        <v>161496</v>
      </c>
      <c r="D24" s="38">
        <v>1770778</v>
      </c>
      <c r="E24" s="38">
        <v>1694923</v>
      </c>
      <c r="F24" s="13">
        <f t="shared" si="0"/>
        <v>-4.2837103239367167</v>
      </c>
      <c r="G24" s="1"/>
      <c r="H24" s="1"/>
      <c r="I24" s="1"/>
    </row>
    <row r="25" spans="1:9" x14ac:dyDescent="0.25">
      <c r="A25" s="8" t="s">
        <v>62</v>
      </c>
      <c r="B25" s="37">
        <v>59032</v>
      </c>
      <c r="C25" s="37">
        <v>77340</v>
      </c>
      <c r="D25" s="37">
        <v>769838</v>
      </c>
      <c r="E25" s="37">
        <v>786236</v>
      </c>
      <c r="F25" s="10">
        <f t="shared" si="0"/>
        <v>2.1300585317950009</v>
      </c>
      <c r="G25" s="1"/>
      <c r="H25" s="1"/>
      <c r="I25" s="1"/>
    </row>
    <row r="26" spans="1:9" x14ac:dyDescent="0.25">
      <c r="A26" s="11" t="s">
        <v>63</v>
      </c>
      <c r="B26" s="38">
        <v>160591</v>
      </c>
      <c r="C26" s="38">
        <v>196696</v>
      </c>
      <c r="D26" s="38">
        <v>1767750</v>
      </c>
      <c r="E26" s="38">
        <v>1915566</v>
      </c>
      <c r="F26" s="13">
        <f t="shared" si="0"/>
        <v>8.3618158676283372</v>
      </c>
      <c r="G26" s="1"/>
      <c r="H26" s="1"/>
      <c r="I26" s="1"/>
    </row>
    <row r="27" spans="1:9" x14ac:dyDescent="0.25">
      <c r="A27" s="8" t="s">
        <v>64</v>
      </c>
      <c r="B27" s="37">
        <v>344574</v>
      </c>
      <c r="C27" s="37">
        <v>253914</v>
      </c>
      <c r="D27" s="37">
        <v>3521356</v>
      </c>
      <c r="E27" s="37">
        <v>2994856</v>
      </c>
      <c r="F27" s="10">
        <f t="shared" si="0"/>
        <v>-14.951626589302535</v>
      </c>
      <c r="G27" s="1"/>
      <c r="H27" s="1"/>
      <c r="I27" s="1"/>
    </row>
    <row r="28" spans="1:9" x14ac:dyDescent="0.25">
      <c r="A28" s="11" t="s">
        <v>65</v>
      </c>
      <c r="B28" s="38">
        <v>1449996</v>
      </c>
      <c r="C28" s="38">
        <v>1374863</v>
      </c>
      <c r="D28" s="38">
        <v>14666973</v>
      </c>
      <c r="E28" s="38">
        <v>13371125</v>
      </c>
      <c r="F28" s="13">
        <f t="shared" si="0"/>
        <v>-8.8351427387232491</v>
      </c>
      <c r="G28" s="1"/>
      <c r="H28" s="1"/>
      <c r="I28" s="1"/>
    </row>
    <row r="29" spans="1:9" x14ac:dyDescent="0.25">
      <c r="A29" s="8" t="s">
        <v>66</v>
      </c>
      <c r="B29" s="37">
        <v>486837</v>
      </c>
      <c r="C29" s="37">
        <v>423201</v>
      </c>
      <c r="D29" s="37">
        <v>4549378</v>
      </c>
      <c r="E29" s="37">
        <v>4812183</v>
      </c>
      <c r="F29" s="10">
        <f t="shared" si="0"/>
        <v>5.7767237631166353</v>
      </c>
      <c r="G29" s="1"/>
      <c r="H29" s="1"/>
      <c r="I29" s="1"/>
    </row>
    <row r="30" spans="1:9" x14ac:dyDescent="0.25">
      <c r="A30" s="11" t="s">
        <v>67</v>
      </c>
      <c r="B30" s="38">
        <v>429946</v>
      </c>
      <c r="C30" s="38">
        <v>399765</v>
      </c>
      <c r="D30" s="38">
        <v>3945846</v>
      </c>
      <c r="E30" s="38">
        <v>4206101</v>
      </c>
      <c r="F30" s="13">
        <f t="shared" si="0"/>
        <v>6.5956704848592693</v>
      </c>
      <c r="G30" s="1"/>
      <c r="H30" s="1"/>
      <c r="I30" s="1"/>
    </row>
    <row r="31" spans="1:9" x14ac:dyDescent="0.25">
      <c r="A31" s="8" t="s">
        <v>68</v>
      </c>
      <c r="B31" s="37">
        <v>2949866</v>
      </c>
      <c r="C31" s="37">
        <v>2477809</v>
      </c>
      <c r="D31" s="37">
        <v>30208261</v>
      </c>
      <c r="E31" s="37">
        <v>29243231</v>
      </c>
      <c r="F31" s="10">
        <f t="shared" si="0"/>
        <v>-3.1945897183555161</v>
      </c>
      <c r="G31" s="1"/>
      <c r="H31" s="1"/>
      <c r="I31" s="1"/>
    </row>
    <row r="32" spans="1:9" x14ac:dyDescent="0.25">
      <c r="A32" s="11" t="s">
        <v>69</v>
      </c>
      <c r="B32" s="38">
        <v>5832026</v>
      </c>
      <c r="C32" s="38">
        <v>5434598</v>
      </c>
      <c r="D32" s="38">
        <v>58597866</v>
      </c>
      <c r="E32" s="38">
        <v>60166786</v>
      </c>
      <c r="F32" s="13">
        <f t="shared" si="0"/>
        <v>2.6774353864695399</v>
      </c>
      <c r="G32" s="1"/>
      <c r="H32" s="1"/>
      <c r="I32" s="1"/>
    </row>
    <row r="33" spans="1:9" x14ac:dyDescent="0.25">
      <c r="A33" s="8" t="s">
        <v>70</v>
      </c>
      <c r="B33" s="37">
        <v>385471</v>
      </c>
      <c r="C33" s="37">
        <v>331031</v>
      </c>
      <c r="D33" s="37">
        <v>3984509</v>
      </c>
      <c r="E33" s="37">
        <v>3971798</v>
      </c>
      <c r="F33" s="10">
        <f t="shared" si="0"/>
        <v>-0.31901044771137776</v>
      </c>
      <c r="G33" s="1"/>
      <c r="H33" s="1"/>
      <c r="I33" s="1"/>
    </row>
    <row r="34" spans="1:9" x14ac:dyDescent="0.25">
      <c r="A34" s="11" t="s">
        <v>71</v>
      </c>
      <c r="B34" s="38">
        <v>82298</v>
      </c>
      <c r="C34" s="38">
        <v>73538</v>
      </c>
      <c r="D34" s="38">
        <v>693504</v>
      </c>
      <c r="E34" s="38">
        <v>730479</v>
      </c>
      <c r="F34" s="13">
        <f t="shared" si="0"/>
        <v>5.33162029346623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38141426</v>
      </c>
      <c r="C35" s="15">
        <f t="shared" ref="C35:E35" si="1">SUM(C7:C34)</f>
        <v>40534522</v>
      </c>
      <c r="D35" s="15">
        <f t="shared" si="1"/>
        <v>392195811</v>
      </c>
      <c r="E35" s="15">
        <f t="shared" si="1"/>
        <v>412490545</v>
      </c>
      <c r="F35" s="16">
        <f t="shared" si="0"/>
        <v>5.1746432345244955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10877240</v>
      </c>
      <c r="C38" s="41">
        <f>D7</f>
        <v>11205568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71448307</v>
      </c>
      <c r="G38" s="42">
        <f>LOOKUP(E38,$A$38:$A$65,$C$38:$C$65)</f>
        <v>63539843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2067941</v>
      </c>
      <c r="C39" s="41">
        <f t="shared" ref="C39:C65" si="5">D8</f>
        <v>1982030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60166786</v>
      </c>
      <c r="G39" s="42">
        <f t="shared" ref="G39:G65" si="8">LOOKUP(E39,$A$38:$A$65,$C$38:$C$65)</f>
        <v>58597866</v>
      </c>
    </row>
    <row r="40" spans="1:9" x14ac:dyDescent="0.25">
      <c r="A40" s="42" t="str">
        <f t="shared" si="3"/>
        <v>ALMERIA</v>
      </c>
      <c r="B40" s="41">
        <f t="shared" si="4"/>
        <v>4155440</v>
      </c>
      <c r="C40" s="41">
        <f t="shared" si="5"/>
        <v>3545930</v>
      </c>
      <c r="D40" s="41">
        <f t="shared" si="6"/>
        <v>19</v>
      </c>
      <c r="E40" s="42" t="str">
        <f t="shared" si="2"/>
        <v>BARCELONA</v>
      </c>
      <c r="F40" s="42">
        <f t="shared" si="7"/>
        <v>40872400</v>
      </c>
      <c r="G40" s="42">
        <f t="shared" si="8"/>
        <v>39940957</v>
      </c>
    </row>
    <row r="41" spans="1:9" x14ac:dyDescent="0.25">
      <c r="A41" s="42" t="str">
        <f t="shared" si="3"/>
        <v>AVILES</v>
      </c>
      <c r="B41" s="41">
        <f t="shared" si="4"/>
        <v>4853480</v>
      </c>
      <c r="C41" s="41">
        <f t="shared" si="5"/>
        <v>4237949</v>
      </c>
      <c r="D41" s="41">
        <f t="shared" si="6"/>
        <v>15</v>
      </c>
      <c r="E41" s="42" t="str">
        <f t="shared" si="2"/>
        <v>BILBAO</v>
      </c>
      <c r="F41" s="42">
        <f t="shared" si="7"/>
        <v>29554879</v>
      </c>
      <c r="G41" s="42">
        <f t="shared" si="8"/>
        <v>31254606</v>
      </c>
    </row>
    <row r="42" spans="1:9" x14ac:dyDescent="0.25">
      <c r="A42" s="42" t="str">
        <f t="shared" si="3"/>
        <v>BAHIA DE ALGECIRAS</v>
      </c>
      <c r="B42" s="41">
        <f t="shared" si="4"/>
        <v>71448307</v>
      </c>
      <c r="C42" s="41">
        <f t="shared" si="5"/>
        <v>63539843</v>
      </c>
      <c r="D42" s="41">
        <f t="shared" si="6"/>
        <v>1</v>
      </c>
      <c r="E42" s="42" t="str">
        <f t="shared" si="2"/>
        <v>TARRAGONA</v>
      </c>
      <c r="F42" s="42">
        <f t="shared" si="7"/>
        <v>29243231</v>
      </c>
      <c r="G42" s="42">
        <f t="shared" si="8"/>
        <v>30208261</v>
      </c>
    </row>
    <row r="43" spans="1:9" x14ac:dyDescent="0.25">
      <c r="A43" s="42" t="str">
        <f t="shared" si="3"/>
        <v>BAHIA DE CADIZ</v>
      </c>
      <c r="B43" s="41">
        <f t="shared" si="4"/>
        <v>3718992</v>
      </c>
      <c r="C43" s="41">
        <f t="shared" si="5"/>
        <v>3556345</v>
      </c>
      <c r="D43" s="41">
        <f t="shared" si="6"/>
        <v>21</v>
      </c>
      <c r="E43" s="42" t="str">
        <f t="shared" si="2"/>
        <v>HUELVA</v>
      </c>
      <c r="F43" s="42">
        <f t="shared" si="7"/>
        <v>23111100</v>
      </c>
      <c r="G43" s="42">
        <f t="shared" si="8"/>
        <v>19157298</v>
      </c>
    </row>
    <row r="44" spans="1:9" x14ac:dyDescent="0.25">
      <c r="A44" s="42" t="str">
        <f t="shared" si="3"/>
        <v>BALEARES</v>
      </c>
      <c r="B44" s="41">
        <f t="shared" si="4"/>
        <v>10711538</v>
      </c>
      <c r="C44" s="41">
        <f t="shared" si="5"/>
        <v>10951193</v>
      </c>
      <c r="D44" s="41">
        <f t="shared" si="6"/>
        <v>14</v>
      </c>
      <c r="E44" s="42" t="str">
        <f t="shared" si="2"/>
        <v>LAS PALMAS</v>
      </c>
      <c r="F44" s="42">
        <f t="shared" si="7"/>
        <v>23095024</v>
      </c>
      <c r="G44" s="42">
        <f t="shared" si="8"/>
        <v>20759460</v>
      </c>
    </row>
    <row r="45" spans="1:9" x14ac:dyDescent="0.25">
      <c r="A45" s="42" t="str">
        <f t="shared" si="3"/>
        <v>BARCELONA</v>
      </c>
      <c r="B45" s="41">
        <f t="shared" si="4"/>
        <v>40872400</v>
      </c>
      <c r="C45" s="41">
        <f t="shared" si="5"/>
        <v>39940957</v>
      </c>
      <c r="D45" s="41">
        <f t="shared" si="6"/>
        <v>3</v>
      </c>
      <c r="E45" s="42" t="str">
        <f t="shared" si="2"/>
        <v>CARTAGENA</v>
      </c>
      <c r="F45" s="42">
        <f t="shared" si="7"/>
        <v>20280494</v>
      </c>
      <c r="G45" s="42">
        <f t="shared" si="8"/>
        <v>17601831</v>
      </c>
    </row>
    <row r="46" spans="1:9" x14ac:dyDescent="0.25">
      <c r="A46" s="42" t="str">
        <f t="shared" si="3"/>
        <v>BILBAO</v>
      </c>
      <c r="B46" s="41">
        <f t="shared" si="4"/>
        <v>29554879</v>
      </c>
      <c r="C46" s="41">
        <f t="shared" si="5"/>
        <v>31254606</v>
      </c>
      <c r="D46" s="41">
        <f t="shared" si="6"/>
        <v>4</v>
      </c>
      <c r="E46" s="42" t="str">
        <f t="shared" si="2"/>
        <v>GIJON</v>
      </c>
      <c r="F46" s="42">
        <f t="shared" si="7"/>
        <v>14093991</v>
      </c>
      <c r="G46" s="42">
        <f t="shared" si="8"/>
        <v>14437412</v>
      </c>
    </row>
    <row r="47" spans="1:9" x14ac:dyDescent="0.25">
      <c r="A47" s="42" t="str">
        <f t="shared" si="3"/>
        <v>CARTAGENA</v>
      </c>
      <c r="B47" s="41">
        <f t="shared" si="4"/>
        <v>20280494</v>
      </c>
      <c r="C47" s="41">
        <f t="shared" si="5"/>
        <v>17601831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13371125</v>
      </c>
      <c r="G47" s="42">
        <f t="shared" si="8"/>
        <v>14666973</v>
      </c>
    </row>
    <row r="48" spans="1:9" x14ac:dyDescent="0.25">
      <c r="A48" s="42" t="str">
        <f t="shared" si="3"/>
        <v>CASTELLON</v>
      </c>
      <c r="B48" s="41">
        <f t="shared" si="4"/>
        <v>12009052</v>
      </c>
      <c r="C48" s="41">
        <f t="shared" si="5"/>
        <v>11164512</v>
      </c>
      <c r="D48" s="41">
        <f t="shared" si="6"/>
        <v>11</v>
      </c>
      <c r="E48" s="42" t="str">
        <f t="shared" si="2"/>
        <v>CASTELLON</v>
      </c>
      <c r="F48" s="42">
        <f t="shared" si="7"/>
        <v>12009052</v>
      </c>
      <c r="G48" s="42">
        <f t="shared" si="8"/>
        <v>11164512</v>
      </c>
    </row>
    <row r="49" spans="1:7" x14ac:dyDescent="0.25">
      <c r="A49" s="42" t="str">
        <f t="shared" si="3"/>
        <v>CEUTA</v>
      </c>
      <c r="B49" s="41">
        <f t="shared" si="4"/>
        <v>2545062</v>
      </c>
      <c r="C49" s="41">
        <f t="shared" si="5"/>
        <v>2442018</v>
      </c>
      <c r="D49" s="41">
        <f t="shared" si="6"/>
        <v>23</v>
      </c>
      <c r="E49" s="42" t="str">
        <f t="shared" si="2"/>
        <v>A CORUÑA</v>
      </c>
      <c r="F49" s="42">
        <f t="shared" si="7"/>
        <v>10877240</v>
      </c>
      <c r="G49" s="42">
        <f t="shared" si="8"/>
        <v>11205568</v>
      </c>
    </row>
    <row r="50" spans="1:7" x14ac:dyDescent="0.25">
      <c r="A50" s="42" t="str">
        <f t="shared" si="3"/>
        <v>FERROL-SAN CIBRAO</v>
      </c>
      <c r="B50" s="41">
        <f t="shared" si="4"/>
        <v>10817194</v>
      </c>
      <c r="C50" s="41">
        <f t="shared" si="5"/>
        <v>9788785</v>
      </c>
      <c r="D50" s="41">
        <f t="shared" si="6"/>
        <v>13</v>
      </c>
      <c r="E50" s="42" t="str">
        <f t="shared" si="2"/>
        <v>FERROL-SAN CIBRAO</v>
      </c>
      <c r="F50" s="42">
        <f t="shared" si="7"/>
        <v>10817194</v>
      </c>
      <c r="G50" s="42">
        <f t="shared" si="8"/>
        <v>9788785</v>
      </c>
    </row>
    <row r="51" spans="1:7" x14ac:dyDescent="0.25">
      <c r="A51" s="42" t="str">
        <f t="shared" si="3"/>
        <v>GIJON</v>
      </c>
      <c r="B51" s="41">
        <f t="shared" si="4"/>
        <v>14093991</v>
      </c>
      <c r="C51" s="41">
        <f t="shared" si="5"/>
        <v>14437412</v>
      </c>
      <c r="D51" s="41">
        <f t="shared" si="6"/>
        <v>9</v>
      </c>
      <c r="E51" s="42" t="str">
        <f t="shared" si="2"/>
        <v>BALEARES</v>
      </c>
      <c r="F51" s="42">
        <f t="shared" si="7"/>
        <v>10711538</v>
      </c>
      <c r="G51" s="42">
        <f t="shared" si="8"/>
        <v>10951193</v>
      </c>
    </row>
    <row r="52" spans="1:7" x14ac:dyDescent="0.25">
      <c r="A52" s="42" t="str">
        <f t="shared" si="3"/>
        <v>HUELVA</v>
      </c>
      <c r="B52" s="41">
        <f t="shared" si="4"/>
        <v>23111100</v>
      </c>
      <c r="C52" s="41">
        <f t="shared" si="5"/>
        <v>19157298</v>
      </c>
      <c r="D52" s="41">
        <f t="shared" si="6"/>
        <v>6</v>
      </c>
      <c r="E52" s="42" t="str">
        <f t="shared" si="2"/>
        <v>AVILES</v>
      </c>
      <c r="F52" s="42">
        <f t="shared" si="7"/>
        <v>4853480</v>
      </c>
      <c r="G52" s="42">
        <f t="shared" si="8"/>
        <v>4237949</v>
      </c>
    </row>
    <row r="53" spans="1:7" x14ac:dyDescent="0.25">
      <c r="A53" s="42" t="str">
        <f t="shared" si="3"/>
        <v>LAS PALMAS</v>
      </c>
      <c r="B53" s="41">
        <f t="shared" si="4"/>
        <v>23095024</v>
      </c>
      <c r="C53" s="41">
        <f t="shared" si="5"/>
        <v>20759460</v>
      </c>
      <c r="D53" s="41">
        <f t="shared" si="6"/>
        <v>7</v>
      </c>
      <c r="E53" s="42" t="str">
        <f t="shared" si="2"/>
        <v>SANTANDER</v>
      </c>
      <c r="F53" s="42">
        <f t="shared" si="7"/>
        <v>4812183</v>
      </c>
      <c r="G53" s="42">
        <f t="shared" si="8"/>
        <v>4549378</v>
      </c>
    </row>
    <row r="54" spans="1:7" x14ac:dyDescent="0.25">
      <c r="A54" s="42" t="str">
        <f t="shared" si="3"/>
        <v>MALAGA</v>
      </c>
      <c r="B54" s="41">
        <f t="shared" si="4"/>
        <v>4385127</v>
      </c>
      <c r="C54" s="41">
        <f t="shared" si="5"/>
        <v>2154015</v>
      </c>
      <c r="D54" s="41">
        <f t="shared" si="6"/>
        <v>17</v>
      </c>
      <c r="E54" s="42" t="str">
        <f t="shared" si="2"/>
        <v>MALAGA</v>
      </c>
      <c r="F54" s="42">
        <f t="shared" si="7"/>
        <v>4385127</v>
      </c>
      <c r="G54" s="42">
        <f t="shared" si="8"/>
        <v>2154015</v>
      </c>
    </row>
    <row r="55" spans="1:7" x14ac:dyDescent="0.25">
      <c r="A55" s="42" t="str">
        <f t="shared" si="3"/>
        <v>MARIN Y RIA DE PONTEVEDRA</v>
      </c>
      <c r="B55" s="41">
        <f t="shared" si="4"/>
        <v>1694923</v>
      </c>
      <c r="C55" s="41">
        <f t="shared" si="5"/>
        <v>1770778</v>
      </c>
      <c r="D55" s="41">
        <f t="shared" si="6"/>
        <v>26</v>
      </c>
      <c r="E55" s="42" t="str">
        <f t="shared" si="2"/>
        <v>SEVILLA</v>
      </c>
      <c r="F55" s="42">
        <f t="shared" si="7"/>
        <v>4206101</v>
      </c>
      <c r="G55" s="42">
        <f t="shared" si="8"/>
        <v>3945846</v>
      </c>
    </row>
    <row r="56" spans="1:7" x14ac:dyDescent="0.25">
      <c r="A56" s="42" t="str">
        <f t="shared" si="3"/>
        <v>MELILLA</v>
      </c>
      <c r="B56" s="41">
        <f t="shared" si="4"/>
        <v>786236</v>
      </c>
      <c r="C56" s="41">
        <f t="shared" si="5"/>
        <v>769838</v>
      </c>
      <c r="D56" s="41">
        <f t="shared" si="6"/>
        <v>27</v>
      </c>
      <c r="E56" s="42" t="str">
        <f t="shared" si="2"/>
        <v>ALMERIA</v>
      </c>
      <c r="F56" s="42">
        <f t="shared" si="7"/>
        <v>4155440</v>
      </c>
      <c r="G56" s="42">
        <f t="shared" si="8"/>
        <v>3545930</v>
      </c>
    </row>
    <row r="57" spans="1:7" x14ac:dyDescent="0.25">
      <c r="A57" s="42" t="str">
        <f t="shared" si="3"/>
        <v>MOTRIL</v>
      </c>
      <c r="B57" s="41">
        <f t="shared" si="4"/>
        <v>1915566</v>
      </c>
      <c r="C57" s="41">
        <f t="shared" si="5"/>
        <v>1767750</v>
      </c>
      <c r="D57" s="41">
        <f t="shared" si="6"/>
        <v>25</v>
      </c>
      <c r="E57" s="42" t="str">
        <f t="shared" si="2"/>
        <v>VIGO</v>
      </c>
      <c r="F57" s="42">
        <f t="shared" si="7"/>
        <v>3971798</v>
      </c>
      <c r="G57" s="42">
        <f t="shared" si="8"/>
        <v>3984509</v>
      </c>
    </row>
    <row r="58" spans="1:7" x14ac:dyDescent="0.25">
      <c r="A58" s="42" t="str">
        <f t="shared" si="3"/>
        <v>PASAIA</v>
      </c>
      <c r="B58" s="41">
        <f t="shared" si="4"/>
        <v>2994856</v>
      </c>
      <c r="C58" s="41">
        <f t="shared" si="5"/>
        <v>3521356</v>
      </c>
      <c r="D58" s="41">
        <f t="shared" si="6"/>
        <v>22</v>
      </c>
      <c r="E58" s="42" t="str">
        <f t="shared" si="2"/>
        <v>BAHIA DE CADIZ</v>
      </c>
      <c r="F58" s="42">
        <f t="shared" si="7"/>
        <v>3718992</v>
      </c>
      <c r="G58" s="42">
        <f t="shared" si="8"/>
        <v>3556345</v>
      </c>
    </row>
    <row r="59" spans="1:7" x14ac:dyDescent="0.25">
      <c r="A59" s="42" t="str">
        <f t="shared" si="3"/>
        <v>SANTA CRUZ DE TENERIFE</v>
      </c>
      <c r="B59" s="41">
        <f t="shared" si="4"/>
        <v>13371125</v>
      </c>
      <c r="C59" s="41">
        <f t="shared" si="5"/>
        <v>14666973</v>
      </c>
      <c r="D59" s="41">
        <f t="shared" si="6"/>
        <v>10</v>
      </c>
      <c r="E59" s="42" t="str">
        <f t="shared" si="2"/>
        <v>PASAIA</v>
      </c>
      <c r="F59" s="42">
        <f t="shared" si="7"/>
        <v>2994856</v>
      </c>
      <c r="G59" s="42">
        <f t="shared" si="8"/>
        <v>3521356</v>
      </c>
    </row>
    <row r="60" spans="1:7" x14ac:dyDescent="0.25">
      <c r="A60" s="42" t="str">
        <f t="shared" si="3"/>
        <v>SANTANDER</v>
      </c>
      <c r="B60" s="41">
        <f t="shared" si="4"/>
        <v>4812183</v>
      </c>
      <c r="C60" s="41">
        <f t="shared" si="5"/>
        <v>4549378</v>
      </c>
      <c r="D60" s="41">
        <f t="shared" si="6"/>
        <v>16</v>
      </c>
      <c r="E60" s="42" t="str">
        <f t="shared" si="2"/>
        <v>CEUTA</v>
      </c>
      <c r="F60" s="42">
        <f t="shared" si="7"/>
        <v>2545062</v>
      </c>
      <c r="G60" s="42">
        <f t="shared" si="8"/>
        <v>2442018</v>
      </c>
    </row>
    <row r="61" spans="1:7" x14ac:dyDescent="0.25">
      <c r="A61" s="42" t="str">
        <f t="shared" si="3"/>
        <v>SEVILLA</v>
      </c>
      <c r="B61" s="41">
        <f t="shared" si="4"/>
        <v>4206101</v>
      </c>
      <c r="C61" s="41">
        <f t="shared" si="5"/>
        <v>3945846</v>
      </c>
      <c r="D61" s="41">
        <f t="shared" si="6"/>
        <v>18</v>
      </c>
      <c r="E61" s="42" t="str">
        <f t="shared" si="2"/>
        <v>ALICANTE</v>
      </c>
      <c r="F61" s="42">
        <f t="shared" si="7"/>
        <v>2067941</v>
      </c>
      <c r="G61" s="42">
        <f t="shared" si="8"/>
        <v>1982030</v>
      </c>
    </row>
    <row r="62" spans="1:7" x14ac:dyDescent="0.25">
      <c r="A62" s="42" t="str">
        <f t="shared" si="3"/>
        <v>TARRAGONA</v>
      </c>
      <c r="B62" s="41">
        <f t="shared" si="4"/>
        <v>29243231</v>
      </c>
      <c r="C62" s="41">
        <f t="shared" si="5"/>
        <v>30208261</v>
      </c>
      <c r="D62" s="41">
        <f t="shared" si="6"/>
        <v>5</v>
      </c>
      <c r="E62" s="42" t="str">
        <f t="shared" si="2"/>
        <v>MOTRIL</v>
      </c>
      <c r="F62" s="42">
        <f t="shared" si="7"/>
        <v>1915566</v>
      </c>
      <c r="G62" s="42">
        <f t="shared" si="8"/>
        <v>1767750</v>
      </c>
    </row>
    <row r="63" spans="1:7" x14ac:dyDescent="0.25">
      <c r="A63" s="42" t="str">
        <f t="shared" si="3"/>
        <v>VALENCIA</v>
      </c>
      <c r="B63" s="41">
        <f t="shared" si="4"/>
        <v>60166786</v>
      </c>
      <c r="C63" s="41">
        <f t="shared" si="5"/>
        <v>58597866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1694923</v>
      </c>
      <c r="G63" s="42">
        <f t="shared" si="8"/>
        <v>1770778</v>
      </c>
    </row>
    <row r="64" spans="1:7" x14ac:dyDescent="0.25">
      <c r="A64" s="42" t="str">
        <f t="shared" si="3"/>
        <v>VIGO</v>
      </c>
      <c r="B64" s="41">
        <f t="shared" si="4"/>
        <v>3971798</v>
      </c>
      <c r="C64" s="41">
        <f t="shared" si="5"/>
        <v>3984509</v>
      </c>
      <c r="D64" s="41">
        <f t="shared" si="6"/>
        <v>20</v>
      </c>
      <c r="E64" s="42" t="str">
        <f t="shared" si="2"/>
        <v>MELILLA</v>
      </c>
      <c r="F64" s="42">
        <f t="shared" si="7"/>
        <v>786236</v>
      </c>
      <c r="G64" s="42">
        <f t="shared" si="8"/>
        <v>769838</v>
      </c>
    </row>
    <row r="65" spans="1:7" x14ac:dyDescent="0.25">
      <c r="A65" s="42" t="str">
        <f t="shared" si="3"/>
        <v>VILAGARCIA</v>
      </c>
      <c r="B65" s="41">
        <f t="shared" si="4"/>
        <v>730479</v>
      </c>
      <c r="C65" s="41">
        <f t="shared" si="5"/>
        <v>693504</v>
      </c>
      <c r="D65" s="41">
        <f t="shared" si="6"/>
        <v>28</v>
      </c>
      <c r="E65" s="42" t="str">
        <f t="shared" si="2"/>
        <v>VILAGARCIA</v>
      </c>
      <c r="F65" s="42">
        <f t="shared" si="7"/>
        <v>730479</v>
      </c>
      <c r="G65" s="42">
        <f t="shared" si="8"/>
        <v>693504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D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1036150</v>
      </c>
      <c r="C7" s="37">
        <v>975896</v>
      </c>
      <c r="D7" s="37">
        <v>10879326</v>
      </c>
      <c r="E7" s="37">
        <v>11298964</v>
      </c>
      <c r="F7" s="10">
        <f>((E7*100)/D7)-100</f>
        <v>3.8572058599953749</v>
      </c>
      <c r="G7" s="1"/>
      <c r="H7" s="1"/>
      <c r="I7" s="1"/>
    </row>
    <row r="8" spans="1:12" x14ac:dyDescent="0.25">
      <c r="A8" s="11" t="s">
        <v>45</v>
      </c>
      <c r="B8" s="38">
        <v>159874</v>
      </c>
      <c r="C8" s="38">
        <v>167382</v>
      </c>
      <c r="D8" s="38">
        <v>1969520</v>
      </c>
      <c r="E8" s="38">
        <v>2237387</v>
      </c>
      <c r="F8" s="13">
        <f t="shared" ref="F8:F35" si="0">((E8*100)/D8)-100</f>
        <v>13.600623502173121</v>
      </c>
      <c r="G8" s="1"/>
      <c r="H8" s="1"/>
      <c r="I8" s="1"/>
    </row>
    <row r="9" spans="1:12" x14ac:dyDescent="0.25">
      <c r="A9" s="8" t="s">
        <v>46</v>
      </c>
      <c r="B9" s="37">
        <v>373558</v>
      </c>
      <c r="C9" s="37">
        <v>491914</v>
      </c>
      <c r="D9" s="37">
        <v>3452838</v>
      </c>
      <c r="E9" s="37">
        <v>4530308</v>
      </c>
      <c r="F9" s="10">
        <f t="shared" si="0"/>
        <v>31.205344704848585</v>
      </c>
      <c r="G9" s="1"/>
      <c r="H9" s="1"/>
      <c r="I9" s="1"/>
    </row>
    <row r="10" spans="1:12" x14ac:dyDescent="0.25">
      <c r="A10" s="11" t="s">
        <v>47</v>
      </c>
      <c r="B10" s="38">
        <v>344672</v>
      </c>
      <c r="C10" s="38">
        <v>447374</v>
      </c>
      <c r="D10" s="38">
        <v>4190890</v>
      </c>
      <c r="E10" s="38">
        <v>5065063</v>
      </c>
      <c r="F10" s="13">
        <f t="shared" si="0"/>
        <v>20.858886775839977</v>
      </c>
      <c r="G10" s="1"/>
      <c r="H10" s="1"/>
      <c r="I10" s="1"/>
    </row>
    <row r="11" spans="1:12" x14ac:dyDescent="0.25">
      <c r="A11" s="8" t="s">
        <v>48</v>
      </c>
      <c r="B11" s="37">
        <v>6381412</v>
      </c>
      <c r="C11" s="37">
        <v>7052607</v>
      </c>
      <c r="D11" s="37">
        <v>59329483</v>
      </c>
      <c r="E11" s="37">
        <v>77207202</v>
      </c>
      <c r="F11" s="10">
        <f t="shared" si="0"/>
        <v>30.132942503476727</v>
      </c>
      <c r="G11" s="1"/>
      <c r="H11" s="1"/>
      <c r="I11" s="1"/>
    </row>
    <row r="12" spans="1:12" x14ac:dyDescent="0.25">
      <c r="A12" s="11" t="s">
        <v>49</v>
      </c>
      <c r="B12" s="38">
        <v>300401</v>
      </c>
      <c r="C12" s="38">
        <v>357555</v>
      </c>
      <c r="D12" s="38">
        <v>3415446</v>
      </c>
      <c r="E12" s="38">
        <v>3983209</v>
      </c>
      <c r="F12" s="13">
        <f t="shared" si="0"/>
        <v>16.623392669654265</v>
      </c>
      <c r="G12" s="1"/>
      <c r="H12" s="1"/>
      <c r="I12" s="1"/>
    </row>
    <row r="13" spans="1:12" x14ac:dyDescent="0.25">
      <c r="A13" s="8" t="s">
        <v>50</v>
      </c>
      <c r="B13" s="37">
        <v>864389</v>
      </c>
      <c r="C13" s="37">
        <v>744383</v>
      </c>
      <c r="D13" s="37">
        <v>10790940</v>
      </c>
      <c r="E13" s="37">
        <v>11254925</v>
      </c>
      <c r="F13" s="10">
        <f t="shared" si="0"/>
        <v>4.299764432014257</v>
      </c>
      <c r="G13" s="1"/>
      <c r="H13" s="1"/>
      <c r="I13" s="1"/>
    </row>
    <row r="14" spans="1:12" x14ac:dyDescent="0.25">
      <c r="A14" s="11" t="s">
        <v>51</v>
      </c>
      <c r="B14" s="38">
        <v>3721577</v>
      </c>
      <c r="C14" s="38">
        <v>3496011</v>
      </c>
      <c r="D14" s="38">
        <v>39081826</v>
      </c>
      <c r="E14" s="38">
        <v>43065458</v>
      </c>
      <c r="F14" s="13">
        <f t="shared" si="0"/>
        <v>10.193054950912483</v>
      </c>
      <c r="G14" s="1"/>
      <c r="H14" s="1"/>
      <c r="I14" s="1"/>
    </row>
    <row r="15" spans="1:12" x14ac:dyDescent="0.25">
      <c r="A15" s="8" t="s">
        <v>52</v>
      </c>
      <c r="B15" s="37">
        <v>2971452</v>
      </c>
      <c r="C15" s="37">
        <v>2280366</v>
      </c>
      <c r="D15" s="37">
        <v>30323249</v>
      </c>
      <c r="E15" s="37">
        <v>31726811</v>
      </c>
      <c r="F15" s="10">
        <f t="shared" si="0"/>
        <v>4.6286662751738703</v>
      </c>
      <c r="G15" s="1"/>
      <c r="H15" s="1"/>
      <c r="I15" s="1"/>
    </row>
    <row r="16" spans="1:12" x14ac:dyDescent="0.25">
      <c r="A16" s="11" t="s">
        <v>53</v>
      </c>
      <c r="B16" s="38">
        <v>1660046</v>
      </c>
      <c r="C16" s="38">
        <v>2576217</v>
      </c>
      <c r="D16" s="38">
        <v>17551460</v>
      </c>
      <c r="E16" s="38">
        <v>22655938</v>
      </c>
      <c r="F16" s="13">
        <f t="shared" si="0"/>
        <v>29.082925295103649</v>
      </c>
      <c r="G16" s="1"/>
      <c r="H16" s="1"/>
      <c r="I16" s="1"/>
    </row>
    <row r="17" spans="1:9" x14ac:dyDescent="0.25">
      <c r="A17" s="8" t="s">
        <v>54</v>
      </c>
      <c r="B17" s="37">
        <v>1136847</v>
      </c>
      <c r="C17" s="37">
        <v>1152951</v>
      </c>
      <c r="D17" s="37">
        <v>11129383</v>
      </c>
      <c r="E17" s="37">
        <v>13076172</v>
      </c>
      <c r="F17" s="10">
        <f t="shared" si="0"/>
        <v>17.492335379238909</v>
      </c>
      <c r="G17" s="1"/>
      <c r="H17" s="1"/>
      <c r="I17" s="1"/>
    </row>
    <row r="18" spans="1:9" x14ac:dyDescent="0.25">
      <c r="A18" s="11" t="s">
        <v>55</v>
      </c>
      <c r="B18" s="38">
        <v>178004</v>
      </c>
      <c r="C18" s="38">
        <v>157054</v>
      </c>
      <c r="D18" s="38">
        <v>1843716</v>
      </c>
      <c r="E18" s="38">
        <v>2057830</v>
      </c>
      <c r="F18" s="13">
        <f t="shared" si="0"/>
        <v>11.613176866719172</v>
      </c>
      <c r="G18" s="1"/>
      <c r="H18" s="1"/>
      <c r="I18" s="1"/>
    </row>
    <row r="19" spans="1:9" x14ac:dyDescent="0.25">
      <c r="A19" s="8" t="s">
        <v>56</v>
      </c>
      <c r="B19" s="37">
        <v>640218</v>
      </c>
      <c r="C19" s="37">
        <v>1248420</v>
      </c>
      <c r="D19" s="37">
        <v>9760949</v>
      </c>
      <c r="E19" s="37">
        <v>12051003</v>
      </c>
      <c r="F19" s="10">
        <f t="shared" si="0"/>
        <v>23.46138679753372</v>
      </c>
      <c r="G19" s="1"/>
      <c r="H19" s="1"/>
      <c r="I19" s="1"/>
    </row>
    <row r="20" spans="1:9" x14ac:dyDescent="0.25">
      <c r="A20" s="11" t="s">
        <v>57</v>
      </c>
      <c r="B20" s="38">
        <v>1373735</v>
      </c>
      <c r="C20" s="38">
        <v>1872800</v>
      </c>
      <c r="D20" s="38">
        <v>14323145</v>
      </c>
      <c r="E20" s="38">
        <v>15077436</v>
      </c>
      <c r="F20" s="13">
        <f t="shared" si="0"/>
        <v>5.2662386647625254</v>
      </c>
      <c r="G20" s="1"/>
      <c r="H20" s="1"/>
      <c r="I20" s="1"/>
    </row>
    <row r="21" spans="1:9" x14ac:dyDescent="0.25">
      <c r="A21" s="8" t="s">
        <v>58</v>
      </c>
      <c r="B21" s="37">
        <v>1976053</v>
      </c>
      <c r="C21" s="37">
        <v>2476595</v>
      </c>
      <c r="D21" s="37">
        <v>18618575</v>
      </c>
      <c r="E21" s="37">
        <v>26645468</v>
      </c>
      <c r="F21" s="10">
        <f t="shared" si="0"/>
        <v>43.112284371924261</v>
      </c>
      <c r="G21" s="1"/>
      <c r="H21" s="1"/>
      <c r="I21" s="1"/>
    </row>
    <row r="22" spans="1:9" x14ac:dyDescent="0.25">
      <c r="A22" s="11" t="s">
        <v>59</v>
      </c>
      <c r="B22" s="38">
        <v>1594777</v>
      </c>
      <c r="C22" s="38">
        <v>2011757</v>
      </c>
      <c r="D22" s="38">
        <v>18759019</v>
      </c>
      <c r="E22" s="38">
        <v>22990979</v>
      </c>
      <c r="F22" s="13">
        <f t="shared" si="0"/>
        <v>22.559601864042037</v>
      </c>
      <c r="G22" s="1"/>
      <c r="H22" s="1"/>
      <c r="I22" s="1"/>
    </row>
    <row r="23" spans="1:9" x14ac:dyDescent="0.25">
      <c r="A23" s="8" t="s">
        <v>60</v>
      </c>
      <c r="B23" s="37">
        <v>135966</v>
      </c>
      <c r="C23" s="37">
        <v>784017</v>
      </c>
      <c r="D23" s="37">
        <v>2066875</v>
      </c>
      <c r="E23" s="37">
        <v>5332833</v>
      </c>
      <c r="F23" s="10">
        <f t="shared" si="0"/>
        <v>158.01429694587239</v>
      </c>
      <c r="G23" s="1"/>
      <c r="H23" s="1"/>
      <c r="I23" s="1"/>
    </row>
    <row r="24" spans="1:9" x14ac:dyDescent="0.25">
      <c r="A24" s="11" t="s">
        <v>61</v>
      </c>
      <c r="B24" s="38">
        <v>125700</v>
      </c>
      <c r="C24" s="38">
        <v>160070</v>
      </c>
      <c r="D24" s="38">
        <v>1733844</v>
      </c>
      <c r="E24" s="38">
        <v>1812424</v>
      </c>
      <c r="F24" s="13">
        <f t="shared" si="0"/>
        <v>4.5321263043272637</v>
      </c>
      <c r="G24" s="1"/>
      <c r="H24" s="1"/>
      <c r="I24" s="1"/>
    </row>
    <row r="25" spans="1:9" x14ac:dyDescent="0.25">
      <c r="A25" s="8" t="s">
        <v>62</v>
      </c>
      <c r="B25" s="37">
        <v>58837</v>
      </c>
      <c r="C25" s="37">
        <v>77120</v>
      </c>
      <c r="D25" s="37">
        <v>751726</v>
      </c>
      <c r="E25" s="37">
        <v>864279</v>
      </c>
      <c r="F25" s="10">
        <f t="shared" si="0"/>
        <v>14.972609700875054</v>
      </c>
      <c r="G25" s="1"/>
      <c r="H25" s="1"/>
      <c r="I25" s="1"/>
    </row>
    <row r="26" spans="1:9" x14ac:dyDescent="0.25">
      <c r="A26" s="11" t="s">
        <v>63</v>
      </c>
      <c r="B26" s="38">
        <v>158963</v>
      </c>
      <c r="C26" s="38">
        <v>194376</v>
      </c>
      <c r="D26" s="38">
        <v>1754844</v>
      </c>
      <c r="E26" s="38">
        <v>2063450</v>
      </c>
      <c r="F26" s="13">
        <f t="shared" si="0"/>
        <v>17.585950660001686</v>
      </c>
      <c r="G26" s="1"/>
      <c r="H26" s="1"/>
      <c r="I26" s="1"/>
    </row>
    <row r="27" spans="1:9" x14ac:dyDescent="0.25">
      <c r="A27" s="8" t="s">
        <v>64</v>
      </c>
      <c r="B27" s="37">
        <v>339993</v>
      </c>
      <c r="C27" s="37">
        <v>249500</v>
      </c>
      <c r="D27" s="37">
        <v>3469704</v>
      </c>
      <c r="E27" s="37">
        <v>3195780</v>
      </c>
      <c r="F27" s="10">
        <f t="shared" si="0"/>
        <v>-7.8947368421052602</v>
      </c>
      <c r="G27" s="1"/>
      <c r="H27" s="1"/>
      <c r="I27" s="1"/>
    </row>
    <row r="28" spans="1:9" x14ac:dyDescent="0.25">
      <c r="A28" s="11" t="s">
        <v>65</v>
      </c>
      <c r="B28" s="38">
        <v>1354957</v>
      </c>
      <c r="C28" s="38">
        <v>1279256</v>
      </c>
      <c r="D28" s="38">
        <v>13628546</v>
      </c>
      <c r="E28" s="38">
        <v>13836013</v>
      </c>
      <c r="F28" s="13">
        <f t="shared" si="0"/>
        <v>1.5222973896114809</v>
      </c>
      <c r="G28" s="1"/>
      <c r="H28" s="1"/>
      <c r="I28" s="1"/>
    </row>
    <row r="29" spans="1:9" x14ac:dyDescent="0.25">
      <c r="A29" s="8" t="s">
        <v>66</v>
      </c>
      <c r="B29" s="37">
        <v>482275</v>
      </c>
      <c r="C29" s="37">
        <v>421342</v>
      </c>
      <c r="D29" s="37">
        <v>4488051</v>
      </c>
      <c r="E29" s="37">
        <v>5071554</v>
      </c>
      <c r="F29" s="10">
        <f t="shared" si="0"/>
        <v>13.001256001770031</v>
      </c>
      <c r="G29" s="1"/>
      <c r="H29" s="1"/>
      <c r="I29" s="1"/>
    </row>
    <row r="30" spans="1:9" x14ac:dyDescent="0.25">
      <c r="A30" s="11" t="s">
        <v>67</v>
      </c>
      <c r="B30" s="38">
        <v>429946</v>
      </c>
      <c r="C30" s="38">
        <v>397903</v>
      </c>
      <c r="D30" s="38">
        <v>3945846</v>
      </c>
      <c r="E30" s="38">
        <v>4598867</v>
      </c>
      <c r="F30" s="13">
        <f t="shared" si="0"/>
        <v>16.549581509263163</v>
      </c>
      <c r="G30" s="1"/>
      <c r="H30" s="1"/>
      <c r="I30" s="1"/>
    </row>
    <row r="31" spans="1:9" x14ac:dyDescent="0.25">
      <c r="A31" s="8" t="s">
        <v>68</v>
      </c>
      <c r="B31" s="37">
        <v>2934837</v>
      </c>
      <c r="C31" s="37">
        <v>2469763</v>
      </c>
      <c r="D31" s="37">
        <v>30055498</v>
      </c>
      <c r="E31" s="37">
        <v>31735004</v>
      </c>
      <c r="F31" s="10">
        <f t="shared" si="0"/>
        <v>5.5880158764962005</v>
      </c>
      <c r="G31" s="1"/>
      <c r="H31" s="1"/>
      <c r="I31" s="1"/>
    </row>
    <row r="32" spans="1:9" x14ac:dyDescent="0.25">
      <c r="A32" s="11" t="s">
        <v>69</v>
      </c>
      <c r="B32" s="38">
        <v>5807885</v>
      </c>
      <c r="C32" s="38">
        <v>5411325</v>
      </c>
      <c r="D32" s="38">
        <v>58334832</v>
      </c>
      <c r="E32" s="38">
        <v>65475696</v>
      </c>
      <c r="F32" s="13">
        <f t="shared" si="0"/>
        <v>12.241166649798529</v>
      </c>
      <c r="G32" s="1"/>
      <c r="H32" s="1"/>
      <c r="I32" s="1"/>
    </row>
    <row r="33" spans="1:9" x14ac:dyDescent="0.25">
      <c r="A33" s="8" t="s">
        <v>70</v>
      </c>
      <c r="B33" s="37">
        <v>355390</v>
      </c>
      <c r="C33" s="37">
        <v>301854</v>
      </c>
      <c r="D33" s="37">
        <v>3643530</v>
      </c>
      <c r="E33" s="37">
        <v>3968908</v>
      </c>
      <c r="F33" s="10">
        <f t="shared" si="0"/>
        <v>8.9302956199070707</v>
      </c>
      <c r="G33" s="1"/>
      <c r="H33" s="1"/>
      <c r="I33" s="1"/>
    </row>
    <row r="34" spans="1:9" x14ac:dyDescent="0.25">
      <c r="A34" s="11" t="s">
        <v>71</v>
      </c>
      <c r="B34" s="38">
        <v>81835</v>
      </c>
      <c r="C34" s="38">
        <v>73239</v>
      </c>
      <c r="D34" s="38">
        <v>688133</v>
      </c>
      <c r="E34" s="38">
        <v>811194</v>
      </c>
      <c r="F34" s="13">
        <f t="shared" si="0"/>
        <v>17.883316161265341</v>
      </c>
      <c r="G34" s="1"/>
      <c r="H34" s="1"/>
      <c r="I34" s="1"/>
    </row>
    <row r="35" spans="1:9" x14ac:dyDescent="0.25">
      <c r="A35" s="14" t="s">
        <v>72</v>
      </c>
      <c r="B35" s="15">
        <f>SUM(B7:B34)</f>
        <v>36979749</v>
      </c>
      <c r="C35" s="15">
        <f t="shared" ref="C35:E35" si="1">SUM(C7:C34)</f>
        <v>39329047</v>
      </c>
      <c r="D35" s="15">
        <f t="shared" si="1"/>
        <v>379981194</v>
      </c>
      <c r="E35" s="15">
        <f t="shared" si="1"/>
        <v>443690155</v>
      </c>
      <c r="F35" s="16">
        <f t="shared" si="0"/>
        <v>16.766345810261342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11298964</v>
      </c>
      <c r="C38" s="41">
        <f>D7</f>
        <v>10879326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77207202</v>
      </c>
      <c r="G38" s="42">
        <f>LOOKUP(E38,$A$38:$A$65,$C$38:$C$65)</f>
        <v>59329483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2237387</v>
      </c>
      <c r="C39" s="41">
        <f t="shared" ref="C39:C65" si="5">D8</f>
        <v>1969520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65475696</v>
      </c>
      <c r="G39" s="42">
        <f t="shared" ref="G39:G65" si="8">LOOKUP(E39,$A$38:$A$65,$C$38:$C$65)</f>
        <v>58334832</v>
      </c>
    </row>
    <row r="40" spans="1:9" x14ac:dyDescent="0.25">
      <c r="A40" s="42" t="str">
        <f t="shared" si="3"/>
        <v>ALMERIA</v>
      </c>
      <c r="B40" s="41">
        <f t="shared" si="4"/>
        <v>4530308</v>
      </c>
      <c r="C40" s="41">
        <f t="shared" si="5"/>
        <v>3452838</v>
      </c>
      <c r="D40" s="41">
        <f t="shared" si="6"/>
        <v>19</v>
      </c>
      <c r="E40" s="42" t="str">
        <f t="shared" si="2"/>
        <v>BARCELONA</v>
      </c>
      <c r="F40" s="42">
        <f t="shared" si="7"/>
        <v>43065458</v>
      </c>
      <c r="G40" s="42">
        <f t="shared" si="8"/>
        <v>39081826</v>
      </c>
    </row>
    <row r="41" spans="1:9" x14ac:dyDescent="0.25">
      <c r="A41" s="42" t="str">
        <f t="shared" si="3"/>
        <v>AVILES</v>
      </c>
      <c r="B41" s="41">
        <f t="shared" si="4"/>
        <v>5065063</v>
      </c>
      <c r="C41" s="41">
        <f t="shared" si="5"/>
        <v>4190890</v>
      </c>
      <c r="D41" s="41">
        <f t="shared" si="6"/>
        <v>17</v>
      </c>
      <c r="E41" s="42" t="str">
        <f t="shared" si="2"/>
        <v>TARRAGONA</v>
      </c>
      <c r="F41" s="42">
        <f t="shared" si="7"/>
        <v>31735004</v>
      </c>
      <c r="G41" s="42">
        <f t="shared" si="8"/>
        <v>30055498</v>
      </c>
    </row>
    <row r="42" spans="1:9" x14ac:dyDescent="0.25">
      <c r="A42" s="42" t="str">
        <f t="shared" si="3"/>
        <v>BAHIA DE ALGECIRAS</v>
      </c>
      <c r="B42" s="41">
        <f t="shared" si="4"/>
        <v>77207202</v>
      </c>
      <c r="C42" s="41">
        <f t="shared" si="5"/>
        <v>59329483</v>
      </c>
      <c r="D42" s="41">
        <f t="shared" si="6"/>
        <v>1</v>
      </c>
      <c r="E42" s="42" t="str">
        <f t="shared" si="2"/>
        <v>BILBAO</v>
      </c>
      <c r="F42" s="42">
        <f t="shared" si="7"/>
        <v>31726811</v>
      </c>
      <c r="G42" s="42">
        <f t="shared" si="8"/>
        <v>30323249</v>
      </c>
    </row>
    <row r="43" spans="1:9" x14ac:dyDescent="0.25">
      <c r="A43" s="42" t="str">
        <f t="shared" si="3"/>
        <v>BAHIA DE CADIZ</v>
      </c>
      <c r="B43" s="41">
        <f t="shared" si="4"/>
        <v>3983209</v>
      </c>
      <c r="C43" s="41">
        <f t="shared" si="5"/>
        <v>3415446</v>
      </c>
      <c r="D43" s="41">
        <f t="shared" si="6"/>
        <v>20</v>
      </c>
      <c r="E43" s="42" t="str">
        <f t="shared" si="2"/>
        <v>HUELVA</v>
      </c>
      <c r="F43" s="42">
        <f t="shared" si="7"/>
        <v>26645468</v>
      </c>
      <c r="G43" s="42">
        <f t="shared" si="8"/>
        <v>18618575</v>
      </c>
    </row>
    <row r="44" spans="1:9" x14ac:dyDescent="0.25">
      <c r="A44" s="42" t="str">
        <f t="shared" si="3"/>
        <v>BALEARES</v>
      </c>
      <c r="B44" s="41">
        <f t="shared" si="4"/>
        <v>11254925</v>
      </c>
      <c r="C44" s="41">
        <f t="shared" si="5"/>
        <v>10790940</v>
      </c>
      <c r="D44" s="41">
        <f t="shared" si="6"/>
        <v>14</v>
      </c>
      <c r="E44" s="42" t="str">
        <f t="shared" si="2"/>
        <v>LAS PALMAS</v>
      </c>
      <c r="F44" s="42">
        <f t="shared" si="7"/>
        <v>22990979</v>
      </c>
      <c r="G44" s="42">
        <f t="shared" si="8"/>
        <v>18759019</v>
      </c>
    </row>
    <row r="45" spans="1:9" x14ac:dyDescent="0.25">
      <c r="A45" s="42" t="str">
        <f t="shared" si="3"/>
        <v>BARCELONA</v>
      </c>
      <c r="B45" s="41">
        <f t="shared" si="4"/>
        <v>43065458</v>
      </c>
      <c r="C45" s="41">
        <f t="shared" si="5"/>
        <v>39081826</v>
      </c>
      <c r="D45" s="41">
        <f t="shared" si="6"/>
        <v>3</v>
      </c>
      <c r="E45" s="42" t="str">
        <f t="shared" si="2"/>
        <v>CARTAGENA</v>
      </c>
      <c r="F45" s="42">
        <f t="shared" si="7"/>
        <v>22655938</v>
      </c>
      <c r="G45" s="42">
        <f t="shared" si="8"/>
        <v>17551460</v>
      </c>
    </row>
    <row r="46" spans="1:9" x14ac:dyDescent="0.25">
      <c r="A46" s="42" t="str">
        <f t="shared" si="3"/>
        <v>BILBAO</v>
      </c>
      <c r="B46" s="41">
        <f t="shared" si="4"/>
        <v>31726811</v>
      </c>
      <c r="C46" s="41">
        <f t="shared" si="5"/>
        <v>30323249</v>
      </c>
      <c r="D46" s="41">
        <f t="shared" si="6"/>
        <v>5</v>
      </c>
      <c r="E46" s="42" t="str">
        <f t="shared" si="2"/>
        <v>GIJON</v>
      </c>
      <c r="F46" s="42">
        <f t="shared" si="7"/>
        <v>15077436</v>
      </c>
      <c r="G46" s="42">
        <f t="shared" si="8"/>
        <v>14323145</v>
      </c>
    </row>
    <row r="47" spans="1:9" x14ac:dyDescent="0.25">
      <c r="A47" s="42" t="str">
        <f t="shared" si="3"/>
        <v>CARTAGENA</v>
      </c>
      <c r="B47" s="41">
        <f t="shared" si="4"/>
        <v>22655938</v>
      </c>
      <c r="C47" s="41">
        <f t="shared" si="5"/>
        <v>17551460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13836013</v>
      </c>
      <c r="G47" s="42">
        <f t="shared" si="8"/>
        <v>13628546</v>
      </c>
    </row>
    <row r="48" spans="1:9" x14ac:dyDescent="0.25">
      <c r="A48" s="42" t="str">
        <f t="shared" si="3"/>
        <v>CASTELLON</v>
      </c>
      <c r="B48" s="41">
        <f t="shared" si="4"/>
        <v>13076172</v>
      </c>
      <c r="C48" s="41">
        <f t="shared" si="5"/>
        <v>11129383</v>
      </c>
      <c r="D48" s="41">
        <f t="shared" si="6"/>
        <v>11</v>
      </c>
      <c r="E48" s="42" t="str">
        <f t="shared" si="2"/>
        <v>CASTELLON</v>
      </c>
      <c r="F48" s="42">
        <f t="shared" si="7"/>
        <v>13076172</v>
      </c>
      <c r="G48" s="42">
        <f t="shared" si="8"/>
        <v>11129383</v>
      </c>
    </row>
    <row r="49" spans="1:7" x14ac:dyDescent="0.25">
      <c r="A49" s="42" t="str">
        <f t="shared" si="3"/>
        <v>CEUTA</v>
      </c>
      <c r="B49" s="41">
        <f t="shared" si="4"/>
        <v>2057830</v>
      </c>
      <c r="C49" s="41">
        <f t="shared" si="5"/>
        <v>1843716</v>
      </c>
      <c r="D49" s="41">
        <f t="shared" si="6"/>
        <v>25</v>
      </c>
      <c r="E49" s="42" t="str">
        <f t="shared" si="2"/>
        <v>FERROL-SAN CIBRAO</v>
      </c>
      <c r="F49" s="42">
        <f t="shared" si="7"/>
        <v>12051003</v>
      </c>
      <c r="G49" s="42">
        <f t="shared" si="8"/>
        <v>9760949</v>
      </c>
    </row>
    <row r="50" spans="1:7" x14ac:dyDescent="0.25">
      <c r="A50" s="42" t="str">
        <f t="shared" si="3"/>
        <v>FERROL-SAN CIBRAO</v>
      </c>
      <c r="B50" s="41">
        <f t="shared" si="4"/>
        <v>12051003</v>
      </c>
      <c r="C50" s="41">
        <f t="shared" si="5"/>
        <v>9760949</v>
      </c>
      <c r="D50" s="41">
        <f t="shared" si="6"/>
        <v>12</v>
      </c>
      <c r="E50" s="42" t="str">
        <f t="shared" si="2"/>
        <v>A CORUÑA</v>
      </c>
      <c r="F50" s="42">
        <f t="shared" si="7"/>
        <v>11298964</v>
      </c>
      <c r="G50" s="42">
        <f t="shared" si="8"/>
        <v>10879326</v>
      </c>
    </row>
    <row r="51" spans="1:7" x14ac:dyDescent="0.25">
      <c r="A51" s="42" t="str">
        <f t="shared" si="3"/>
        <v>GIJON</v>
      </c>
      <c r="B51" s="41">
        <f t="shared" si="4"/>
        <v>15077436</v>
      </c>
      <c r="C51" s="41">
        <f t="shared" si="5"/>
        <v>14323145</v>
      </c>
      <c r="D51" s="41">
        <f t="shared" si="6"/>
        <v>9</v>
      </c>
      <c r="E51" s="42" t="str">
        <f t="shared" si="2"/>
        <v>BALEARES</v>
      </c>
      <c r="F51" s="42">
        <f t="shared" si="7"/>
        <v>11254925</v>
      </c>
      <c r="G51" s="42">
        <f t="shared" si="8"/>
        <v>10790940</v>
      </c>
    </row>
    <row r="52" spans="1:7" x14ac:dyDescent="0.25">
      <c r="A52" s="42" t="str">
        <f t="shared" si="3"/>
        <v>HUELVA</v>
      </c>
      <c r="B52" s="41">
        <f t="shared" si="4"/>
        <v>26645468</v>
      </c>
      <c r="C52" s="41">
        <f t="shared" si="5"/>
        <v>18618575</v>
      </c>
      <c r="D52" s="41">
        <f t="shared" si="6"/>
        <v>6</v>
      </c>
      <c r="E52" s="42" t="str">
        <f t="shared" si="2"/>
        <v>MALAGA</v>
      </c>
      <c r="F52" s="42">
        <f t="shared" si="7"/>
        <v>5332833</v>
      </c>
      <c r="G52" s="42">
        <f t="shared" si="8"/>
        <v>2066875</v>
      </c>
    </row>
    <row r="53" spans="1:7" x14ac:dyDescent="0.25">
      <c r="A53" s="42" t="str">
        <f t="shared" si="3"/>
        <v>LAS PALMAS</v>
      </c>
      <c r="B53" s="41">
        <f t="shared" si="4"/>
        <v>22990979</v>
      </c>
      <c r="C53" s="41">
        <f t="shared" si="5"/>
        <v>18759019</v>
      </c>
      <c r="D53" s="41">
        <f t="shared" si="6"/>
        <v>7</v>
      </c>
      <c r="E53" s="42" t="str">
        <f t="shared" si="2"/>
        <v>SANTANDER</v>
      </c>
      <c r="F53" s="42">
        <f t="shared" si="7"/>
        <v>5071554</v>
      </c>
      <c r="G53" s="42">
        <f t="shared" si="8"/>
        <v>4488051</v>
      </c>
    </row>
    <row r="54" spans="1:7" x14ac:dyDescent="0.25">
      <c r="A54" s="42" t="str">
        <f t="shared" si="3"/>
        <v>MALAGA</v>
      </c>
      <c r="B54" s="41">
        <f t="shared" si="4"/>
        <v>5332833</v>
      </c>
      <c r="C54" s="41">
        <f t="shared" si="5"/>
        <v>2066875</v>
      </c>
      <c r="D54" s="41">
        <f t="shared" si="6"/>
        <v>15</v>
      </c>
      <c r="E54" s="42" t="str">
        <f t="shared" si="2"/>
        <v>AVILES</v>
      </c>
      <c r="F54" s="42">
        <f t="shared" si="7"/>
        <v>5065063</v>
      </c>
      <c r="G54" s="42">
        <f t="shared" si="8"/>
        <v>4190890</v>
      </c>
    </row>
    <row r="55" spans="1:7" x14ac:dyDescent="0.25">
      <c r="A55" s="42" t="str">
        <f t="shared" si="3"/>
        <v>MARIN Y RIA DE PONTEVEDRA</v>
      </c>
      <c r="B55" s="41">
        <f t="shared" si="4"/>
        <v>1812424</v>
      </c>
      <c r="C55" s="41">
        <f t="shared" si="5"/>
        <v>1733844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4598867</v>
      </c>
      <c r="G55" s="42">
        <f t="shared" si="8"/>
        <v>3945846</v>
      </c>
    </row>
    <row r="56" spans="1:7" x14ac:dyDescent="0.25">
      <c r="A56" s="42" t="str">
        <f t="shared" si="3"/>
        <v>MELILLA</v>
      </c>
      <c r="B56" s="41">
        <f t="shared" si="4"/>
        <v>864279</v>
      </c>
      <c r="C56" s="41">
        <f t="shared" si="5"/>
        <v>751726</v>
      </c>
      <c r="D56" s="41">
        <f t="shared" si="6"/>
        <v>27</v>
      </c>
      <c r="E56" s="42" t="str">
        <f t="shared" si="2"/>
        <v>ALMERIA</v>
      </c>
      <c r="F56" s="42">
        <f t="shared" si="9"/>
        <v>4530308</v>
      </c>
      <c r="G56" s="42">
        <f t="shared" si="8"/>
        <v>3452838</v>
      </c>
    </row>
    <row r="57" spans="1:7" x14ac:dyDescent="0.25">
      <c r="A57" s="42" t="str">
        <f t="shared" si="3"/>
        <v>MOTRIL</v>
      </c>
      <c r="B57" s="41">
        <f t="shared" si="4"/>
        <v>2063450</v>
      </c>
      <c r="C57" s="41">
        <f t="shared" si="5"/>
        <v>1754844</v>
      </c>
      <c r="D57" s="41">
        <f t="shared" si="6"/>
        <v>24</v>
      </c>
      <c r="E57" s="42" t="str">
        <f t="shared" si="2"/>
        <v>BAHIA DE CADIZ</v>
      </c>
      <c r="F57" s="42">
        <f t="shared" si="9"/>
        <v>3983209</v>
      </c>
      <c r="G57" s="42">
        <f t="shared" si="8"/>
        <v>3415446</v>
      </c>
    </row>
    <row r="58" spans="1:7" x14ac:dyDescent="0.25">
      <c r="A58" s="42" t="str">
        <f t="shared" si="3"/>
        <v>PASAIA</v>
      </c>
      <c r="B58" s="41">
        <f t="shared" si="4"/>
        <v>3195780</v>
      </c>
      <c r="C58" s="41">
        <f t="shared" si="5"/>
        <v>3469704</v>
      </c>
      <c r="D58" s="41">
        <f t="shared" si="6"/>
        <v>22</v>
      </c>
      <c r="E58" s="42" t="str">
        <f t="shared" si="2"/>
        <v>VIGO</v>
      </c>
      <c r="F58" s="42">
        <f t="shared" si="9"/>
        <v>3968908</v>
      </c>
      <c r="G58" s="42">
        <f t="shared" si="8"/>
        <v>3643530</v>
      </c>
    </row>
    <row r="59" spans="1:7" x14ac:dyDescent="0.25">
      <c r="A59" s="42" t="str">
        <f t="shared" si="3"/>
        <v>SANTA CRUZ DE TENERIFE</v>
      </c>
      <c r="B59" s="41">
        <f t="shared" si="4"/>
        <v>13836013</v>
      </c>
      <c r="C59" s="41">
        <f t="shared" si="5"/>
        <v>13628546</v>
      </c>
      <c r="D59" s="41">
        <f t="shared" si="6"/>
        <v>10</v>
      </c>
      <c r="E59" s="42" t="str">
        <f t="shared" si="2"/>
        <v>PASAIA</v>
      </c>
      <c r="F59" s="42">
        <f t="shared" si="9"/>
        <v>3195780</v>
      </c>
      <c r="G59" s="42">
        <f t="shared" si="8"/>
        <v>3469704</v>
      </c>
    </row>
    <row r="60" spans="1:7" x14ac:dyDescent="0.25">
      <c r="A60" s="42" t="str">
        <f t="shared" si="3"/>
        <v>SANTANDER</v>
      </c>
      <c r="B60" s="41">
        <f t="shared" si="4"/>
        <v>5071554</v>
      </c>
      <c r="C60" s="41">
        <f t="shared" si="5"/>
        <v>4488051</v>
      </c>
      <c r="D60" s="41">
        <f t="shared" si="6"/>
        <v>16</v>
      </c>
      <c r="E60" s="42" t="str">
        <f t="shared" si="2"/>
        <v>ALICANTE</v>
      </c>
      <c r="F60" s="42">
        <f t="shared" si="9"/>
        <v>2237387</v>
      </c>
      <c r="G60" s="42">
        <f t="shared" si="8"/>
        <v>1969520</v>
      </c>
    </row>
    <row r="61" spans="1:7" x14ac:dyDescent="0.25">
      <c r="A61" s="42" t="str">
        <f t="shared" si="3"/>
        <v>SEVILLA</v>
      </c>
      <c r="B61" s="41">
        <f t="shared" si="4"/>
        <v>4598867</v>
      </c>
      <c r="C61" s="41">
        <f t="shared" si="5"/>
        <v>3945846</v>
      </c>
      <c r="D61" s="41">
        <f t="shared" si="6"/>
        <v>18</v>
      </c>
      <c r="E61" s="42" t="str">
        <f t="shared" si="2"/>
        <v>MOTRIL</v>
      </c>
      <c r="F61" s="42">
        <f t="shared" si="9"/>
        <v>2063450</v>
      </c>
      <c r="G61" s="42">
        <f t="shared" si="8"/>
        <v>1754844</v>
      </c>
    </row>
    <row r="62" spans="1:7" x14ac:dyDescent="0.25">
      <c r="A62" s="42" t="str">
        <f t="shared" si="3"/>
        <v>TARRAGONA</v>
      </c>
      <c r="B62" s="41">
        <f t="shared" si="4"/>
        <v>31735004</v>
      </c>
      <c r="C62" s="41">
        <f t="shared" si="5"/>
        <v>30055498</v>
      </c>
      <c r="D62" s="41">
        <f t="shared" si="6"/>
        <v>4</v>
      </c>
      <c r="E62" s="42" t="str">
        <f t="shared" si="2"/>
        <v>CEUTA</v>
      </c>
      <c r="F62" s="42">
        <f t="shared" si="9"/>
        <v>2057830</v>
      </c>
      <c r="G62" s="42">
        <f t="shared" si="8"/>
        <v>1843716</v>
      </c>
    </row>
    <row r="63" spans="1:7" x14ac:dyDescent="0.25">
      <c r="A63" s="42" t="str">
        <f t="shared" si="3"/>
        <v>VALENCIA</v>
      </c>
      <c r="B63" s="41">
        <f t="shared" si="4"/>
        <v>65475696</v>
      </c>
      <c r="C63" s="41">
        <f t="shared" si="5"/>
        <v>58334832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1812424</v>
      </c>
      <c r="G63" s="42">
        <f t="shared" si="8"/>
        <v>1733844</v>
      </c>
    </row>
    <row r="64" spans="1:7" x14ac:dyDescent="0.25">
      <c r="A64" s="42" t="str">
        <f t="shared" si="3"/>
        <v>VIGO</v>
      </c>
      <c r="B64" s="41">
        <f t="shared" si="4"/>
        <v>3968908</v>
      </c>
      <c r="C64" s="41">
        <f t="shared" si="5"/>
        <v>3643530</v>
      </c>
      <c r="D64" s="41">
        <f t="shared" si="6"/>
        <v>21</v>
      </c>
      <c r="E64" s="42" t="str">
        <f t="shared" si="2"/>
        <v>MELILLA</v>
      </c>
      <c r="F64" s="42">
        <f t="shared" si="9"/>
        <v>864279</v>
      </c>
      <c r="G64" s="42">
        <f t="shared" si="8"/>
        <v>751726</v>
      </c>
    </row>
    <row r="65" spans="1:7" x14ac:dyDescent="0.25">
      <c r="A65" s="42" t="str">
        <f t="shared" si="3"/>
        <v>VILAGARCIA</v>
      </c>
      <c r="B65" s="41">
        <f t="shared" si="4"/>
        <v>811194</v>
      </c>
      <c r="C65" s="41">
        <f t="shared" si="5"/>
        <v>688133</v>
      </c>
      <c r="D65" s="41">
        <f t="shared" si="6"/>
        <v>28</v>
      </c>
      <c r="E65" s="42" t="str">
        <f t="shared" si="2"/>
        <v>VILAGARCIA</v>
      </c>
      <c r="F65" s="42">
        <f t="shared" si="9"/>
        <v>811194</v>
      </c>
      <c r="G65" s="42">
        <f t="shared" si="8"/>
        <v>688133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574200</v>
      </c>
      <c r="C7" s="37">
        <v>513026</v>
      </c>
      <c r="D7" s="37">
        <v>6851634</v>
      </c>
      <c r="E7" s="37">
        <v>6250909</v>
      </c>
      <c r="F7" s="10">
        <f>((E7*100)/D7)-100</f>
        <v>-8.7676166006532128</v>
      </c>
      <c r="G7" s="1"/>
      <c r="H7" s="1"/>
      <c r="I7" s="1"/>
    </row>
    <row r="8" spans="1:12" x14ac:dyDescent="0.25">
      <c r="A8" s="11" t="s">
        <v>45</v>
      </c>
      <c r="B8" s="38">
        <v>15991</v>
      </c>
      <c r="C8" s="38">
        <v>0</v>
      </c>
      <c r="D8" s="38">
        <v>119369</v>
      </c>
      <c r="E8" s="38">
        <v>73046</v>
      </c>
      <c r="F8" s="13">
        <f t="shared" ref="F8:F35" si="0">((E8*100)/D8)-100</f>
        <v>-38.806557816518527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62091</v>
      </c>
      <c r="C10" s="38">
        <v>50458</v>
      </c>
      <c r="D10" s="38">
        <v>583077</v>
      </c>
      <c r="E10" s="38">
        <v>488019</v>
      </c>
      <c r="F10" s="13">
        <f t="shared" si="0"/>
        <v>-16.302821068229406</v>
      </c>
      <c r="G10" s="1"/>
      <c r="H10" s="1"/>
      <c r="I10" s="1"/>
    </row>
    <row r="11" spans="1:12" x14ac:dyDescent="0.25">
      <c r="A11" s="8" t="s">
        <v>48</v>
      </c>
      <c r="B11" s="37">
        <v>3098706</v>
      </c>
      <c r="C11" s="37">
        <v>1637512</v>
      </c>
      <c r="D11" s="37">
        <v>20890278</v>
      </c>
      <c r="E11" s="37">
        <v>20799246</v>
      </c>
      <c r="F11" s="10">
        <f t="shared" si="0"/>
        <v>-0.43576251115470654</v>
      </c>
      <c r="G11" s="1"/>
      <c r="H11" s="1"/>
      <c r="I11" s="1"/>
    </row>
    <row r="12" spans="1:12" x14ac:dyDescent="0.25">
      <c r="A12" s="11" t="s">
        <v>49</v>
      </c>
      <c r="B12" s="38">
        <v>3004</v>
      </c>
      <c r="C12" s="38">
        <v>9056</v>
      </c>
      <c r="D12" s="38">
        <v>105309</v>
      </c>
      <c r="E12" s="38">
        <v>98430</v>
      </c>
      <c r="F12" s="13">
        <f t="shared" si="0"/>
        <v>-6.5322052246246756</v>
      </c>
      <c r="G12" s="1"/>
      <c r="H12" s="1"/>
      <c r="I12" s="1"/>
    </row>
    <row r="13" spans="1:12" x14ac:dyDescent="0.25">
      <c r="A13" s="8" t="s">
        <v>50</v>
      </c>
      <c r="B13" s="37">
        <v>102441</v>
      </c>
      <c r="C13" s="37">
        <v>81564</v>
      </c>
      <c r="D13" s="37">
        <v>1658407</v>
      </c>
      <c r="E13" s="37">
        <v>1510382</v>
      </c>
      <c r="F13" s="10">
        <f t="shared" si="0"/>
        <v>-8.9257341533170091</v>
      </c>
      <c r="G13" s="1"/>
      <c r="H13" s="1"/>
      <c r="I13" s="1"/>
    </row>
    <row r="14" spans="1:12" x14ac:dyDescent="0.25">
      <c r="A14" s="11" t="s">
        <v>51</v>
      </c>
      <c r="B14" s="38">
        <v>1174574</v>
      </c>
      <c r="C14" s="38">
        <v>1057553</v>
      </c>
      <c r="D14" s="38">
        <v>10640229</v>
      </c>
      <c r="E14" s="38">
        <v>9905355</v>
      </c>
      <c r="F14" s="13">
        <f t="shared" si="0"/>
        <v>-6.9065618794482759</v>
      </c>
      <c r="G14" s="1"/>
      <c r="H14" s="1"/>
      <c r="I14" s="1"/>
    </row>
    <row r="15" spans="1:12" x14ac:dyDescent="0.25">
      <c r="A15" s="8" t="s">
        <v>52</v>
      </c>
      <c r="B15" s="37">
        <v>1830375</v>
      </c>
      <c r="C15" s="37">
        <v>1192174</v>
      </c>
      <c r="D15" s="37">
        <v>17897133</v>
      </c>
      <c r="E15" s="37">
        <v>16637502</v>
      </c>
      <c r="F15" s="10">
        <f t="shared" si="0"/>
        <v>-7.0381719798360933</v>
      </c>
      <c r="G15" s="1"/>
      <c r="H15" s="1"/>
      <c r="I15" s="1"/>
    </row>
    <row r="16" spans="1:12" x14ac:dyDescent="0.25">
      <c r="A16" s="11" t="s">
        <v>53</v>
      </c>
      <c r="B16" s="38">
        <v>1289420</v>
      </c>
      <c r="C16" s="38">
        <v>2043252</v>
      </c>
      <c r="D16" s="38">
        <v>13926162</v>
      </c>
      <c r="E16" s="38">
        <v>15930991</v>
      </c>
      <c r="F16" s="13">
        <f t="shared" si="0"/>
        <v>14.396134412338441</v>
      </c>
      <c r="G16" s="1"/>
      <c r="H16" s="1"/>
      <c r="I16" s="1"/>
    </row>
    <row r="17" spans="1:9" x14ac:dyDescent="0.25">
      <c r="A17" s="8" t="s">
        <v>54</v>
      </c>
      <c r="B17" s="37">
        <v>722414</v>
      </c>
      <c r="C17" s="37">
        <v>686712</v>
      </c>
      <c r="D17" s="37">
        <v>6825275</v>
      </c>
      <c r="E17" s="37">
        <v>7053887</v>
      </c>
      <c r="F17" s="10">
        <f t="shared" si="0"/>
        <v>3.3494914124339346</v>
      </c>
      <c r="G17" s="1"/>
      <c r="H17" s="1"/>
      <c r="I17" s="1"/>
    </row>
    <row r="18" spans="1:9" x14ac:dyDescent="0.25">
      <c r="A18" s="11" t="s">
        <v>55</v>
      </c>
      <c r="B18" s="38">
        <v>90647</v>
      </c>
      <c r="C18" s="38">
        <v>73563</v>
      </c>
      <c r="D18" s="38">
        <v>912639</v>
      </c>
      <c r="E18" s="38">
        <v>949049</v>
      </c>
      <c r="F18" s="13">
        <f t="shared" si="0"/>
        <v>3.9895292662268389</v>
      </c>
      <c r="G18" s="1"/>
      <c r="H18" s="1"/>
      <c r="I18" s="1"/>
    </row>
    <row r="19" spans="1:9" x14ac:dyDescent="0.25">
      <c r="A19" s="8" t="s">
        <v>56</v>
      </c>
      <c r="B19" s="37">
        <v>158750</v>
      </c>
      <c r="C19" s="37">
        <v>266467</v>
      </c>
      <c r="D19" s="37">
        <v>2457027</v>
      </c>
      <c r="E19" s="37">
        <v>2388758</v>
      </c>
      <c r="F19" s="10">
        <f t="shared" si="0"/>
        <v>-2.7785205453582762</v>
      </c>
      <c r="G19" s="1"/>
      <c r="H19" s="1"/>
      <c r="I19" s="1"/>
    </row>
    <row r="20" spans="1:9" x14ac:dyDescent="0.25">
      <c r="A20" s="11" t="s">
        <v>57</v>
      </c>
      <c r="B20" s="38">
        <v>79001</v>
      </c>
      <c r="C20" s="38">
        <v>135803</v>
      </c>
      <c r="D20" s="38">
        <v>1087317</v>
      </c>
      <c r="E20" s="38">
        <v>906030</v>
      </c>
      <c r="F20" s="13">
        <f t="shared" si="0"/>
        <v>-16.672874607865054</v>
      </c>
      <c r="G20" s="1"/>
      <c r="H20" s="1"/>
      <c r="I20" s="1"/>
    </row>
    <row r="21" spans="1:9" x14ac:dyDescent="0.25">
      <c r="A21" s="8" t="s">
        <v>58</v>
      </c>
      <c r="B21" s="37">
        <v>1408015</v>
      </c>
      <c r="C21" s="37">
        <v>2132641</v>
      </c>
      <c r="D21" s="37">
        <v>13800690</v>
      </c>
      <c r="E21" s="37">
        <v>18992722</v>
      </c>
      <c r="F21" s="10">
        <f t="shared" si="0"/>
        <v>37.621539212894419</v>
      </c>
      <c r="G21" s="1"/>
      <c r="H21" s="1"/>
      <c r="I21" s="1"/>
    </row>
    <row r="22" spans="1:9" x14ac:dyDescent="0.25">
      <c r="A22" s="11" t="s">
        <v>59</v>
      </c>
      <c r="B22" s="38">
        <v>306563</v>
      </c>
      <c r="C22" s="38">
        <v>342302</v>
      </c>
      <c r="D22" s="38">
        <v>4169508</v>
      </c>
      <c r="E22" s="38">
        <v>4309348</v>
      </c>
      <c r="F22" s="13">
        <f t="shared" si="0"/>
        <v>3.3538729269736365</v>
      </c>
      <c r="G22" s="1"/>
      <c r="H22" s="1"/>
      <c r="I22" s="1"/>
    </row>
    <row r="23" spans="1:9" x14ac:dyDescent="0.25">
      <c r="A23" s="8" t="s">
        <v>60</v>
      </c>
      <c r="B23" s="37">
        <v>3175</v>
      </c>
      <c r="C23" s="37">
        <v>9847</v>
      </c>
      <c r="D23" s="37">
        <v>54620</v>
      </c>
      <c r="E23" s="37">
        <v>59472</v>
      </c>
      <c r="F23" s="10">
        <f t="shared" si="0"/>
        <v>8.8831929696082028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4813</v>
      </c>
      <c r="C25" s="37">
        <v>6432</v>
      </c>
      <c r="D25" s="37">
        <v>64700</v>
      </c>
      <c r="E25" s="37">
        <v>62691</v>
      </c>
      <c r="F25" s="10">
        <f t="shared" si="0"/>
        <v>-3.1051004636785109</v>
      </c>
      <c r="G25" s="1"/>
      <c r="H25" s="1"/>
      <c r="I25" s="1"/>
    </row>
    <row r="26" spans="1:9" x14ac:dyDescent="0.25">
      <c r="A26" s="11" t="s">
        <v>63</v>
      </c>
      <c r="B26" s="38">
        <v>108384</v>
      </c>
      <c r="C26" s="38">
        <v>126734</v>
      </c>
      <c r="D26" s="38">
        <v>1172959</v>
      </c>
      <c r="E26" s="38">
        <v>1169790</v>
      </c>
      <c r="F26" s="13">
        <f t="shared" si="0"/>
        <v>-0.27017142116646653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792652</v>
      </c>
      <c r="C28" s="38">
        <v>729646</v>
      </c>
      <c r="D28" s="38">
        <v>7572289</v>
      </c>
      <c r="E28" s="38">
        <v>6609259</v>
      </c>
      <c r="F28" s="13">
        <f t="shared" si="0"/>
        <v>-12.717818878809297</v>
      </c>
      <c r="G28" s="1"/>
      <c r="H28" s="1"/>
      <c r="I28" s="1"/>
    </row>
    <row r="29" spans="1:9" x14ac:dyDescent="0.25">
      <c r="A29" s="8" t="s">
        <v>66</v>
      </c>
      <c r="B29" s="37">
        <v>42858</v>
      </c>
      <c r="C29" s="37">
        <v>15492</v>
      </c>
      <c r="D29" s="37">
        <v>380803</v>
      </c>
      <c r="E29" s="37">
        <v>288502</v>
      </c>
      <c r="F29" s="10">
        <f t="shared" si="0"/>
        <v>-24.238517028489795</v>
      </c>
      <c r="G29" s="1"/>
      <c r="H29" s="1"/>
      <c r="I29" s="1"/>
    </row>
    <row r="30" spans="1:9" x14ac:dyDescent="0.25">
      <c r="A30" s="11" t="s">
        <v>67</v>
      </c>
      <c r="B30" s="38">
        <v>26856</v>
      </c>
      <c r="C30" s="38">
        <v>44717</v>
      </c>
      <c r="D30" s="38">
        <v>204805</v>
      </c>
      <c r="E30" s="38">
        <v>327530</v>
      </c>
      <c r="F30" s="13">
        <f t="shared" si="0"/>
        <v>59.922853445960783</v>
      </c>
      <c r="G30" s="1"/>
      <c r="H30" s="1"/>
      <c r="I30" s="1"/>
    </row>
    <row r="31" spans="1:9" x14ac:dyDescent="0.25">
      <c r="A31" s="8" t="s">
        <v>68</v>
      </c>
      <c r="B31" s="37">
        <v>1554305</v>
      </c>
      <c r="C31" s="37">
        <v>1576823</v>
      </c>
      <c r="D31" s="37">
        <v>17836549</v>
      </c>
      <c r="E31" s="37">
        <v>17107985</v>
      </c>
      <c r="F31" s="10">
        <f t="shared" si="0"/>
        <v>-4.0846690691119676</v>
      </c>
      <c r="G31" s="1"/>
      <c r="H31" s="1"/>
      <c r="I31" s="1"/>
    </row>
    <row r="32" spans="1:9" x14ac:dyDescent="0.25">
      <c r="A32" s="11" t="s">
        <v>69</v>
      </c>
      <c r="B32" s="38">
        <v>369873</v>
      </c>
      <c r="C32" s="38">
        <v>367222</v>
      </c>
      <c r="D32" s="38">
        <v>4668954</v>
      </c>
      <c r="E32" s="38">
        <v>4150549</v>
      </c>
      <c r="F32" s="13">
        <f t="shared" si="0"/>
        <v>-11.103236399416232</v>
      </c>
      <c r="G32" s="1"/>
      <c r="H32" s="1"/>
      <c r="I32" s="1"/>
    </row>
    <row r="33" spans="1:9" x14ac:dyDescent="0.25">
      <c r="A33" s="8" t="s">
        <v>70</v>
      </c>
      <c r="B33" s="37">
        <v>8182</v>
      </c>
      <c r="C33" s="37">
        <v>0</v>
      </c>
      <c r="D33" s="37">
        <v>85916</v>
      </c>
      <c r="E33" s="37">
        <v>71153</v>
      </c>
      <c r="F33" s="10">
        <f t="shared" si="0"/>
        <v>-17.183062526188365</v>
      </c>
      <c r="G33" s="1"/>
      <c r="H33" s="1"/>
      <c r="I33" s="1"/>
    </row>
    <row r="34" spans="1:9" x14ac:dyDescent="0.25">
      <c r="A34" s="11" t="s">
        <v>71</v>
      </c>
      <c r="B34" s="38">
        <v>39621</v>
      </c>
      <c r="C34" s="38">
        <v>10000</v>
      </c>
      <c r="D34" s="38">
        <v>175090</v>
      </c>
      <c r="E34" s="38">
        <v>194103</v>
      </c>
      <c r="F34" s="13">
        <f t="shared" si="0"/>
        <v>10.858986806785083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13866911</v>
      </c>
      <c r="C35" s="15">
        <f t="shared" ref="C35:E35" si="1">SUM(C7:C34)</f>
        <v>13108996</v>
      </c>
      <c r="D35" s="15">
        <f t="shared" si="1"/>
        <v>134145198</v>
      </c>
      <c r="E35" s="15">
        <f t="shared" si="1"/>
        <v>136337694</v>
      </c>
      <c r="F35" s="16">
        <f t="shared" si="0"/>
        <v>1.6344200408873348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6250909</v>
      </c>
      <c r="C38" s="41">
        <f>D7</f>
        <v>6851634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20799246</v>
      </c>
      <c r="G38" s="42">
        <f>LOOKUP(E38,$A$38:$A$65,$C$38:$C$65)</f>
        <v>20890278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73046</v>
      </c>
      <c r="C39" s="41">
        <f t="shared" ref="C39:C65" si="5">D8</f>
        <v>119369</v>
      </c>
      <c r="D39" s="41">
        <f t="shared" ref="D39:D65" si="6">_xlfn.RANK.EQ(B39,$B$38:$B$65)+COUNTIF($B$38:$B$65,B39)-1</f>
        <v>22</v>
      </c>
      <c r="E39" s="42" t="str">
        <f t="shared" si="2"/>
        <v>HUELVA</v>
      </c>
      <c r="F39" s="42">
        <f t="shared" ref="F39:F54" si="7">LOOKUP(E39,$A$38:$A$65,$B$38:$B$65)</f>
        <v>18992722</v>
      </c>
      <c r="G39" s="42">
        <f t="shared" ref="G39:G65" si="8">LOOKUP(E39,$A$38:$A$65,$C$38:$C$65)</f>
        <v>13800690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TARRAGONA</v>
      </c>
      <c r="F40" s="42">
        <f t="shared" si="7"/>
        <v>17107985</v>
      </c>
      <c r="G40" s="42">
        <f t="shared" si="8"/>
        <v>17836549</v>
      </c>
    </row>
    <row r="41" spans="1:9" x14ac:dyDescent="0.25">
      <c r="A41" s="42" t="str">
        <f t="shared" si="3"/>
        <v>AVILES</v>
      </c>
      <c r="B41" s="41">
        <f t="shared" si="4"/>
        <v>488019</v>
      </c>
      <c r="C41" s="41">
        <f t="shared" si="5"/>
        <v>583077</v>
      </c>
      <c r="D41" s="41">
        <f t="shared" si="6"/>
        <v>17</v>
      </c>
      <c r="E41" s="42" t="str">
        <f t="shared" si="2"/>
        <v>BILBAO</v>
      </c>
      <c r="F41" s="42">
        <f t="shared" si="7"/>
        <v>16637502</v>
      </c>
      <c r="G41" s="42">
        <f t="shared" si="8"/>
        <v>17897133</v>
      </c>
    </row>
    <row r="42" spans="1:9" x14ac:dyDescent="0.25">
      <c r="A42" s="42" t="str">
        <f t="shared" si="3"/>
        <v>BAHIA DE ALGECIRAS</v>
      </c>
      <c r="B42" s="41">
        <f t="shared" si="4"/>
        <v>20799246</v>
      </c>
      <c r="C42" s="41">
        <f t="shared" si="5"/>
        <v>20890278</v>
      </c>
      <c r="D42" s="41">
        <f t="shared" si="6"/>
        <v>1</v>
      </c>
      <c r="E42" s="42" t="str">
        <f t="shared" si="2"/>
        <v>CARTAGENA</v>
      </c>
      <c r="F42" s="42">
        <f t="shared" si="7"/>
        <v>15930991</v>
      </c>
      <c r="G42" s="42">
        <f t="shared" si="8"/>
        <v>13926162</v>
      </c>
    </row>
    <row r="43" spans="1:9" x14ac:dyDescent="0.25">
      <c r="A43" s="42" t="str">
        <f t="shared" si="3"/>
        <v>BAHIA DE CADIZ</v>
      </c>
      <c r="B43" s="41">
        <f t="shared" si="4"/>
        <v>98430</v>
      </c>
      <c r="C43" s="41">
        <f t="shared" si="5"/>
        <v>105309</v>
      </c>
      <c r="D43" s="41">
        <f t="shared" si="6"/>
        <v>21</v>
      </c>
      <c r="E43" s="42" t="str">
        <f t="shared" si="2"/>
        <v>BARCELONA</v>
      </c>
      <c r="F43" s="42">
        <f t="shared" si="7"/>
        <v>9905355</v>
      </c>
      <c r="G43" s="42">
        <f t="shared" si="8"/>
        <v>10640229</v>
      </c>
    </row>
    <row r="44" spans="1:9" x14ac:dyDescent="0.25">
      <c r="A44" s="42" t="str">
        <f t="shared" si="3"/>
        <v>BALEARES</v>
      </c>
      <c r="B44" s="41">
        <f t="shared" si="4"/>
        <v>1510382</v>
      </c>
      <c r="C44" s="41">
        <f t="shared" si="5"/>
        <v>1658407</v>
      </c>
      <c r="D44" s="41">
        <f t="shared" si="6"/>
        <v>13</v>
      </c>
      <c r="E44" s="42" t="str">
        <f t="shared" si="2"/>
        <v>CASTELLON</v>
      </c>
      <c r="F44" s="42">
        <f t="shared" si="7"/>
        <v>7053887</v>
      </c>
      <c r="G44" s="42">
        <f t="shared" si="8"/>
        <v>6825275</v>
      </c>
    </row>
    <row r="45" spans="1:9" x14ac:dyDescent="0.25">
      <c r="A45" s="42" t="str">
        <f t="shared" si="3"/>
        <v>BARCELONA</v>
      </c>
      <c r="B45" s="41">
        <f t="shared" si="4"/>
        <v>9905355</v>
      </c>
      <c r="C45" s="41">
        <f t="shared" si="5"/>
        <v>10640229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6609259</v>
      </c>
      <c r="G45" s="42">
        <f t="shared" si="8"/>
        <v>7572289</v>
      </c>
    </row>
    <row r="46" spans="1:9" x14ac:dyDescent="0.25">
      <c r="A46" s="42" t="str">
        <f t="shared" si="3"/>
        <v>BILBAO</v>
      </c>
      <c r="B46" s="41">
        <f t="shared" si="4"/>
        <v>16637502</v>
      </c>
      <c r="C46" s="41">
        <f t="shared" si="5"/>
        <v>17897133</v>
      </c>
      <c r="D46" s="41">
        <f t="shared" si="6"/>
        <v>4</v>
      </c>
      <c r="E46" s="42" t="str">
        <f t="shared" si="2"/>
        <v>A CORUÑA</v>
      </c>
      <c r="F46" s="42">
        <f t="shared" si="7"/>
        <v>6250909</v>
      </c>
      <c r="G46" s="42">
        <f t="shared" si="8"/>
        <v>6851634</v>
      </c>
    </row>
    <row r="47" spans="1:9" x14ac:dyDescent="0.25">
      <c r="A47" s="42" t="str">
        <f t="shared" si="3"/>
        <v>CARTAGENA</v>
      </c>
      <c r="B47" s="41">
        <f t="shared" si="4"/>
        <v>15930991</v>
      </c>
      <c r="C47" s="41">
        <f t="shared" si="5"/>
        <v>13926162</v>
      </c>
      <c r="D47" s="41">
        <f t="shared" si="6"/>
        <v>5</v>
      </c>
      <c r="E47" s="42" t="str">
        <f t="shared" si="2"/>
        <v>LAS PALMAS</v>
      </c>
      <c r="F47" s="42">
        <f t="shared" si="7"/>
        <v>4309348</v>
      </c>
      <c r="G47" s="42">
        <f t="shared" si="8"/>
        <v>4169508</v>
      </c>
    </row>
    <row r="48" spans="1:9" x14ac:dyDescent="0.25">
      <c r="A48" s="42" t="str">
        <f t="shared" si="3"/>
        <v>CASTELLON</v>
      </c>
      <c r="B48" s="41">
        <f t="shared" si="4"/>
        <v>7053887</v>
      </c>
      <c r="C48" s="41">
        <f t="shared" si="5"/>
        <v>6825275</v>
      </c>
      <c r="D48" s="41">
        <f t="shared" si="6"/>
        <v>7</v>
      </c>
      <c r="E48" s="42" t="str">
        <f t="shared" si="2"/>
        <v>VALENCIA</v>
      </c>
      <c r="F48" s="42">
        <f t="shared" si="7"/>
        <v>4150549</v>
      </c>
      <c r="G48" s="42">
        <f t="shared" si="8"/>
        <v>4668954</v>
      </c>
    </row>
    <row r="49" spans="1:7" x14ac:dyDescent="0.25">
      <c r="A49" s="42" t="str">
        <f t="shared" si="3"/>
        <v>CEUTA</v>
      </c>
      <c r="B49" s="41">
        <f t="shared" si="4"/>
        <v>949049</v>
      </c>
      <c r="C49" s="41">
        <f t="shared" si="5"/>
        <v>912639</v>
      </c>
      <c r="D49" s="41">
        <f t="shared" si="6"/>
        <v>15</v>
      </c>
      <c r="E49" s="42" t="str">
        <f t="shared" si="2"/>
        <v>FERROL-SAN CIBRAO</v>
      </c>
      <c r="F49" s="42">
        <f t="shared" si="7"/>
        <v>2388758</v>
      </c>
      <c r="G49" s="42">
        <f t="shared" si="8"/>
        <v>2457027</v>
      </c>
    </row>
    <row r="50" spans="1:7" x14ac:dyDescent="0.25">
      <c r="A50" s="42" t="str">
        <f t="shared" si="3"/>
        <v>FERROL-SAN CIBRAO</v>
      </c>
      <c r="B50" s="41">
        <f t="shared" si="4"/>
        <v>2388758</v>
      </c>
      <c r="C50" s="41">
        <f t="shared" si="5"/>
        <v>2457027</v>
      </c>
      <c r="D50" s="41">
        <f t="shared" si="6"/>
        <v>12</v>
      </c>
      <c r="E50" s="42" t="str">
        <f t="shared" si="2"/>
        <v>BALEARES</v>
      </c>
      <c r="F50" s="42">
        <f t="shared" si="7"/>
        <v>1510382</v>
      </c>
      <c r="G50" s="42">
        <f t="shared" si="8"/>
        <v>1658407</v>
      </c>
    </row>
    <row r="51" spans="1:7" x14ac:dyDescent="0.25">
      <c r="A51" s="42" t="str">
        <f t="shared" si="3"/>
        <v>GIJON</v>
      </c>
      <c r="B51" s="41">
        <f t="shared" si="4"/>
        <v>906030</v>
      </c>
      <c r="C51" s="41">
        <f t="shared" si="5"/>
        <v>1087317</v>
      </c>
      <c r="D51" s="41">
        <f t="shared" si="6"/>
        <v>16</v>
      </c>
      <c r="E51" s="42" t="str">
        <f t="shared" si="2"/>
        <v>MOTRIL</v>
      </c>
      <c r="F51" s="42">
        <f t="shared" si="7"/>
        <v>1169790</v>
      </c>
      <c r="G51" s="42">
        <f t="shared" si="8"/>
        <v>1172959</v>
      </c>
    </row>
    <row r="52" spans="1:7" x14ac:dyDescent="0.25">
      <c r="A52" s="42" t="str">
        <f t="shared" si="3"/>
        <v>HUELVA</v>
      </c>
      <c r="B52" s="41">
        <f t="shared" si="4"/>
        <v>18992722</v>
      </c>
      <c r="C52" s="41">
        <f t="shared" si="5"/>
        <v>13800690</v>
      </c>
      <c r="D52" s="41">
        <f t="shared" si="6"/>
        <v>2</v>
      </c>
      <c r="E52" s="42" t="str">
        <f t="shared" si="2"/>
        <v>CEUTA</v>
      </c>
      <c r="F52" s="42">
        <f t="shared" si="7"/>
        <v>949049</v>
      </c>
      <c r="G52" s="42">
        <f t="shared" si="8"/>
        <v>912639</v>
      </c>
    </row>
    <row r="53" spans="1:7" x14ac:dyDescent="0.25">
      <c r="A53" s="42" t="str">
        <f t="shared" si="3"/>
        <v>LAS PALMAS</v>
      </c>
      <c r="B53" s="41">
        <f t="shared" si="4"/>
        <v>4309348</v>
      </c>
      <c r="C53" s="41">
        <f t="shared" si="5"/>
        <v>4169508</v>
      </c>
      <c r="D53" s="41">
        <f t="shared" si="6"/>
        <v>10</v>
      </c>
      <c r="E53" s="42" t="str">
        <f t="shared" si="2"/>
        <v>GIJON</v>
      </c>
      <c r="F53" s="42">
        <f t="shared" si="7"/>
        <v>906030</v>
      </c>
      <c r="G53" s="42">
        <f t="shared" si="8"/>
        <v>1087317</v>
      </c>
    </row>
    <row r="54" spans="1:7" x14ac:dyDescent="0.25">
      <c r="A54" s="42" t="str">
        <f t="shared" si="3"/>
        <v>MALAGA</v>
      </c>
      <c r="B54" s="41">
        <f t="shared" si="4"/>
        <v>59472</v>
      </c>
      <c r="C54" s="41">
        <f t="shared" si="5"/>
        <v>54620</v>
      </c>
      <c r="D54" s="41">
        <f t="shared" si="6"/>
        <v>25</v>
      </c>
      <c r="E54" s="42" t="str">
        <f t="shared" si="2"/>
        <v>AVILES</v>
      </c>
      <c r="F54" s="42">
        <f t="shared" si="7"/>
        <v>488019</v>
      </c>
      <c r="G54" s="42">
        <f t="shared" si="8"/>
        <v>583077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327530</v>
      </c>
      <c r="G55" s="42">
        <f t="shared" si="8"/>
        <v>204805</v>
      </c>
    </row>
    <row r="56" spans="1:7" x14ac:dyDescent="0.25">
      <c r="A56" s="42" t="str">
        <f t="shared" si="3"/>
        <v>MELILLA</v>
      </c>
      <c r="B56" s="41">
        <f t="shared" si="4"/>
        <v>62691</v>
      </c>
      <c r="C56" s="41">
        <f t="shared" si="5"/>
        <v>64700</v>
      </c>
      <c r="D56" s="41">
        <f t="shared" si="6"/>
        <v>24</v>
      </c>
      <c r="E56" s="42" t="str">
        <f t="shared" si="2"/>
        <v>SANTANDER</v>
      </c>
      <c r="F56" s="42">
        <f t="shared" si="9"/>
        <v>288502</v>
      </c>
      <c r="G56" s="42">
        <f t="shared" si="8"/>
        <v>380803</v>
      </c>
    </row>
    <row r="57" spans="1:7" x14ac:dyDescent="0.25">
      <c r="A57" s="42" t="str">
        <f t="shared" si="3"/>
        <v>MOTRIL</v>
      </c>
      <c r="B57" s="41">
        <f t="shared" si="4"/>
        <v>1169790</v>
      </c>
      <c r="C57" s="41">
        <f t="shared" si="5"/>
        <v>1172959</v>
      </c>
      <c r="D57" s="41">
        <f t="shared" si="6"/>
        <v>14</v>
      </c>
      <c r="E57" s="42" t="str">
        <f t="shared" si="2"/>
        <v>VILAGARCIA</v>
      </c>
      <c r="F57" s="42">
        <f t="shared" si="9"/>
        <v>194103</v>
      </c>
      <c r="G57" s="42">
        <f t="shared" si="8"/>
        <v>175090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98430</v>
      </c>
      <c r="G58" s="42">
        <f t="shared" si="8"/>
        <v>105309</v>
      </c>
    </row>
    <row r="59" spans="1:7" x14ac:dyDescent="0.25">
      <c r="A59" s="42" t="str">
        <f t="shared" si="3"/>
        <v>SANTA CRUZ DE TENERIFE</v>
      </c>
      <c r="B59" s="41">
        <f t="shared" si="4"/>
        <v>6609259</v>
      </c>
      <c r="C59" s="41">
        <f t="shared" si="5"/>
        <v>7572289</v>
      </c>
      <c r="D59" s="41">
        <f t="shared" si="6"/>
        <v>8</v>
      </c>
      <c r="E59" s="42" t="str">
        <f t="shared" si="2"/>
        <v>ALICANTE</v>
      </c>
      <c r="F59" s="42">
        <f t="shared" si="9"/>
        <v>73046</v>
      </c>
      <c r="G59" s="42">
        <f t="shared" si="8"/>
        <v>119369</v>
      </c>
    </row>
    <row r="60" spans="1:7" x14ac:dyDescent="0.25">
      <c r="A60" s="42" t="str">
        <f t="shared" si="3"/>
        <v>SANTANDER</v>
      </c>
      <c r="B60" s="41">
        <f t="shared" si="4"/>
        <v>288502</v>
      </c>
      <c r="C60" s="41">
        <f t="shared" si="5"/>
        <v>380803</v>
      </c>
      <c r="D60" s="41">
        <f t="shared" si="6"/>
        <v>19</v>
      </c>
      <c r="E60" s="42" t="str">
        <f t="shared" si="2"/>
        <v>VIGO</v>
      </c>
      <c r="F60" s="42">
        <f t="shared" si="9"/>
        <v>71153</v>
      </c>
      <c r="G60" s="42">
        <f t="shared" si="8"/>
        <v>85916</v>
      </c>
    </row>
    <row r="61" spans="1:7" x14ac:dyDescent="0.25">
      <c r="A61" s="42" t="str">
        <f t="shared" si="3"/>
        <v>SEVILLA</v>
      </c>
      <c r="B61" s="41">
        <f t="shared" si="4"/>
        <v>327530</v>
      </c>
      <c r="C61" s="41">
        <f t="shared" si="5"/>
        <v>204805</v>
      </c>
      <c r="D61" s="41">
        <f t="shared" si="6"/>
        <v>18</v>
      </c>
      <c r="E61" s="42" t="str">
        <f t="shared" si="2"/>
        <v>MELILLA</v>
      </c>
      <c r="F61" s="42">
        <f t="shared" si="9"/>
        <v>62691</v>
      </c>
      <c r="G61" s="42">
        <f t="shared" si="8"/>
        <v>64700</v>
      </c>
    </row>
    <row r="62" spans="1:7" x14ac:dyDescent="0.25">
      <c r="A62" s="42" t="str">
        <f t="shared" si="3"/>
        <v>TARRAGONA</v>
      </c>
      <c r="B62" s="41">
        <f t="shared" si="4"/>
        <v>17107985</v>
      </c>
      <c r="C62" s="41">
        <f t="shared" si="5"/>
        <v>17836549</v>
      </c>
      <c r="D62" s="41">
        <f t="shared" si="6"/>
        <v>3</v>
      </c>
      <c r="E62" s="42" t="str">
        <f t="shared" si="2"/>
        <v>MALAGA</v>
      </c>
      <c r="F62" s="42">
        <f t="shared" si="9"/>
        <v>59472</v>
      </c>
      <c r="G62" s="42">
        <f t="shared" si="8"/>
        <v>54620</v>
      </c>
    </row>
    <row r="63" spans="1:7" x14ac:dyDescent="0.25">
      <c r="A63" s="42" t="str">
        <f t="shared" si="3"/>
        <v>VALENCIA</v>
      </c>
      <c r="B63" s="41">
        <f t="shared" si="4"/>
        <v>4150549</v>
      </c>
      <c r="C63" s="41">
        <f t="shared" si="5"/>
        <v>4668954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71153</v>
      </c>
      <c r="C64" s="41">
        <f t="shared" si="5"/>
        <v>85916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194103</v>
      </c>
      <c r="C65" s="41">
        <f t="shared" si="5"/>
        <v>175090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372761</v>
      </c>
      <c r="C7" s="19">
        <v>328654</v>
      </c>
      <c r="D7" s="19">
        <v>3017053</v>
      </c>
      <c r="E7" s="19">
        <v>3196045</v>
      </c>
      <c r="F7" s="10">
        <f>((E7*100)/D7)-100</f>
        <v>5.9326766881456905</v>
      </c>
      <c r="G7" s="1"/>
      <c r="H7" s="1"/>
      <c r="I7" s="1"/>
    </row>
    <row r="8" spans="1:12" x14ac:dyDescent="0.25">
      <c r="A8" s="11" t="s">
        <v>45</v>
      </c>
      <c r="B8" s="20">
        <v>19301</v>
      </c>
      <c r="C8" s="20">
        <v>54908</v>
      </c>
      <c r="D8" s="20">
        <v>611745</v>
      </c>
      <c r="E8" s="20">
        <v>664659</v>
      </c>
      <c r="F8" s="13">
        <f t="shared" ref="F8:F35" si="0">((E8*100)/D8)-100</f>
        <v>8.649682465733278</v>
      </c>
      <c r="G8" s="1"/>
      <c r="H8" s="1"/>
      <c r="I8" s="1"/>
    </row>
    <row r="9" spans="1:12" x14ac:dyDescent="0.25">
      <c r="A9" s="8" t="s">
        <v>46</v>
      </c>
      <c r="B9" s="19">
        <v>326167</v>
      </c>
      <c r="C9" s="19">
        <v>438732</v>
      </c>
      <c r="D9" s="19">
        <v>2942016</v>
      </c>
      <c r="E9" s="19">
        <v>3538957</v>
      </c>
      <c r="F9" s="10">
        <f t="shared" si="0"/>
        <v>20.29020236463704</v>
      </c>
      <c r="G9" s="1"/>
      <c r="H9" s="1"/>
      <c r="I9" s="1"/>
    </row>
    <row r="10" spans="1:12" x14ac:dyDescent="0.25">
      <c r="A10" s="11" t="s">
        <v>47</v>
      </c>
      <c r="B10" s="20">
        <v>192526</v>
      </c>
      <c r="C10" s="20">
        <v>286372</v>
      </c>
      <c r="D10" s="20">
        <v>2511835</v>
      </c>
      <c r="E10" s="20">
        <v>3167109</v>
      </c>
      <c r="F10" s="13">
        <f t="shared" si="0"/>
        <v>26.08746195510453</v>
      </c>
      <c r="G10" s="1"/>
      <c r="H10" s="1"/>
      <c r="I10" s="1"/>
    </row>
    <row r="11" spans="1:12" x14ac:dyDescent="0.25">
      <c r="A11" s="8" t="s">
        <v>48</v>
      </c>
      <c r="B11" s="19">
        <v>211651</v>
      </c>
      <c r="C11" s="19">
        <v>201806</v>
      </c>
      <c r="D11" s="19">
        <v>1422868</v>
      </c>
      <c r="E11" s="19">
        <v>1277448</v>
      </c>
      <c r="F11" s="10">
        <f t="shared" si="0"/>
        <v>-10.220203139012199</v>
      </c>
      <c r="G11" s="1"/>
      <c r="H11" s="1"/>
      <c r="I11" s="1"/>
    </row>
    <row r="12" spans="1:12" x14ac:dyDescent="0.25">
      <c r="A12" s="11" t="s">
        <v>49</v>
      </c>
      <c r="B12" s="20">
        <v>122735</v>
      </c>
      <c r="C12" s="20">
        <v>129613</v>
      </c>
      <c r="D12" s="20">
        <v>1427685</v>
      </c>
      <c r="E12" s="20">
        <v>1644976</v>
      </c>
      <c r="F12" s="13">
        <f t="shared" si="0"/>
        <v>15.21981389452155</v>
      </c>
      <c r="G12" s="1"/>
      <c r="H12" s="1"/>
      <c r="I12" s="1"/>
    </row>
    <row r="13" spans="1:12" x14ac:dyDescent="0.25">
      <c r="A13" s="8" t="s">
        <v>50</v>
      </c>
      <c r="B13" s="19">
        <v>179884</v>
      </c>
      <c r="C13" s="19">
        <v>108866</v>
      </c>
      <c r="D13" s="19">
        <v>1739208</v>
      </c>
      <c r="E13" s="19">
        <v>1489680</v>
      </c>
      <c r="F13" s="10">
        <f t="shared" si="0"/>
        <v>-14.347220113982914</v>
      </c>
      <c r="G13" s="1"/>
      <c r="H13" s="1"/>
      <c r="I13" s="1"/>
    </row>
    <row r="14" spans="1:12" x14ac:dyDescent="0.25">
      <c r="A14" s="11" t="s">
        <v>51</v>
      </c>
      <c r="B14" s="20">
        <v>206593</v>
      </c>
      <c r="C14" s="20">
        <v>250487</v>
      </c>
      <c r="D14" s="20">
        <v>3163832</v>
      </c>
      <c r="E14" s="20">
        <v>3247438</v>
      </c>
      <c r="F14" s="13">
        <f t="shared" si="0"/>
        <v>2.6425549776347168</v>
      </c>
      <c r="G14" s="1"/>
      <c r="H14" s="1"/>
      <c r="I14" s="1"/>
    </row>
    <row r="15" spans="1:12" x14ac:dyDescent="0.25">
      <c r="A15" s="8" t="s">
        <v>52</v>
      </c>
      <c r="B15" s="19">
        <v>325467</v>
      </c>
      <c r="C15" s="19">
        <v>303180</v>
      </c>
      <c r="D15" s="19">
        <v>4055036</v>
      </c>
      <c r="E15" s="19">
        <v>3744917</v>
      </c>
      <c r="F15" s="10">
        <f t="shared" si="0"/>
        <v>-7.6477496130737137</v>
      </c>
      <c r="G15" s="1"/>
      <c r="H15" s="1"/>
      <c r="I15" s="1"/>
    </row>
    <row r="16" spans="1:12" x14ac:dyDescent="0.25">
      <c r="A16" s="11" t="s">
        <v>53</v>
      </c>
      <c r="B16" s="20">
        <v>305701</v>
      </c>
      <c r="C16" s="20">
        <v>462455</v>
      </c>
      <c r="D16" s="20">
        <v>2750966</v>
      </c>
      <c r="E16" s="20">
        <v>3240809</v>
      </c>
      <c r="F16" s="13">
        <f t="shared" si="0"/>
        <v>17.806217888552609</v>
      </c>
      <c r="G16" s="1"/>
      <c r="H16" s="1"/>
      <c r="I16" s="1"/>
    </row>
    <row r="17" spans="1:9" x14ac:dyDescent="0.25">
      <c r="A17" s="8" t="s">
        <v>54</v>
      </c>
      <c r="B17" s="19">
        <v>234614</v>
      </c>
      <c r="C17" s="19">
        <v>271217</v>
      </c>
      <c r="D17" s="19">
        <v>2652557</v>
      </c>
      <c r="E17" s="19">
        <v>2983329</v>
      </c>
      <c r="F17" s="10">
        <f t="shared" si="0"/>
        <v>12.46992995814982</v>
      </c>
      <c r="G17" s="1"/>
      <c r="H17" s="1"/>
      <c r="I17" s="1"/>
    </row>
    <row r="18" spans="1:9" x14ac:dyDescent="0.25">
      <c r="A18" s="11" t="s">
        <v>55</v>
      </c>
      <c r="B18" s="20">
        <v>17704</v>
      </c>
      <c r="C18" s="20">
        <v>14721</v>
      </c>
      <c r="D18" s="20">
        <v>119628</v>
      </c>
      <c r="E18" s="20">
        <v>130458</v>
      </c>
      <c r="F18" s="13">
        <f t="shared" si="0"/>
        <v>9.0530644999498406</v>
      </c>
      <c r="G18" s="1"/>
      <c r="H18" s="1"/>
      <c r="I18" s="1"/>
    </row>
    <row r="19" spans="1:9" x14ac:dyDescent="0.25">
      <c r="A19" s="8" t="s">
        <v>56</v>
      </c>
      <c r="B19" s="19">
        <v>441433</v>
      </c>
      <c r="C19" s="19">
        <v>894318</v>
      </c>
      <c r="D19" s="19">
        <v>6734668</v>
      </c>
      <c r="E19" s="19">
        <v>7776569</v>
      </c>
      <c r="F19" s="10">
        <f t="shared" si="0"/>
        <v>15.470710657154882</v>
      </c>
      <c r="G19" s="1"/>
      <c r="H19" s="1"/>
      <c r="I19" s="1"/>
    </row>
    <row r="20" spans="1:9" x14ac:dyDescent="0.25">
      <c r="A20" s="11" t="s">
        <v>57</v>
      </c>
      <c r="B20" s="20">
        <v>1226969</v>
      </c>
      <c r="C20" s="20">
        <v>1583241</v>
      </c>
      <c r="D20" s="20">
        <v>12376575</v>
      </c>
      <c r="E20" s="20">
        <v>11753521</v>
      </c>
      <c r="F20" s="13">
        <f t="shared" si="0"/>
        <v>-5.0341390893684235</v>
      </c>
      <c r="G20" s="1"/>
      <c r="H20" s="1"/>
      <c r="I20" s="1"/>
    </row>
    <row r="21" spans="1:9" x14ac:dyDescent="0.25">
      <c r="A21" s="8" t="s">
        <v>58</v>
      </c>
      <c r="B21" s="19">
        <v>548131</v>
      </c>
      <c r="C21" s="19">
        <v>303461</v>
      </c>
      <c r="D21" s="19">
        <v>4577281</v>
      </c>
      <c r="E21" s="19">
        <v>3553999</v>
      </c>
      <c r="F21" s="10">
        <f t="shared" si="0"/>
        <v>-22.355673597491617</v>
      </c>
      <c r="G21" s="1"/>
      <c r="H21" s="1"/>
      <c r="I21" s="1"/>
    </row>
    <row r="22" spans="1:9" x14ac:dyDescent="0.25">
      <c r="A22" s="11" t="s">
        <v>59</v>
      </c>
      <c r="B22" s="20">
        <v>61610</v>
      </c>
      <c r="C22" s="20">
        <v>45651</v>
      </c>
      <c r="D22" s="20">
        <v>693508</v>
      </c>
      <c r="E22" s="20">
        <v>499084</v>
      </c>
      <c r="F22" s="13">
        <f t="shared" si="0"/>
        <v>-28.034860448617749</v>
      </c>
      <c r="G22" s="1"/>
      <c r="H22" s="1"/>
      <c r="I22" s="1"/>
    </row>
    <row r="23" spans="1:9" x14ac:dyDescent="0.25">
      <c r="A23" s="8" t="s">
        <v>60</v>
      </c>
      <c r="B23" s="19">
        <v>47410</v>
      </c>
      <c r="C23" s="19">
        <v>113357</v>
      </c>
      <c r="D23" s="19">
        <v>714057</v>
      </c>
      <c r="E23" s="19">
        <v>816039</v>
      </c>
      <c r="F23" s="10">
        <f t="shared" si="0"/>
        <v>14.282053113406917</v>
      </c>
      <c r="G23" s="1"/>
      <c r="H23" s="1"/>
      <c r="I23" s="1"/>
    </row>
    <row r="24" spans="1:9" x14ac:dyDescent="0.25">
      <c r="A24" s="11" t="s">
        <v>61</v>
      </c>
      <c r="B24" s="20">
        <v>50168</v>
      </c>
      <c r="C24" s="20">
        <v>89524</v>
      </c>
      <c r="D24" s="20">
        <v>844689</v>
      </c>
      <c r="E24" s="20">
        <v>776156</v>
      </c>
      <c r="F24" s="13">
        <f t="shared" si="0"/>
        <v>-8.1134003165662136</v>
      </c>
      <c r="G24" s="1"/>
      <c r="H24" s="1"/>
      <c r="I24" s="1"/>
    </row>
    <row r="25" spans="1:9" x14ac:dyDescent="0.25">
      <c r="A25" s="8" t="s">
        <v>62</v>
      </c>
      <c r="B25" s="19">
        <v>2884</v>
      </c>
      <c r="C25" s="19">
        <v>2100</v>
      </c>
      <c r="D25" s="19">
        <v>40314</v>
      </c>
      <c r="E25" s="19">
        <v>31040</v>
      </c>
      <c r="F25" s="10">
        <f t="shared" si="0"/>
        <v>-23.00441533958427</v>
      </c>
      <c r="G25" s="1"/>
      <c r="H25" s="1"/>
      <c r="I25" s="1"/>
    </row>
    <row r="26" spans="1:9" x14ac:dyDescent="0.25">
      <c r="A26" s="11" t="s">
        <v>63</v>
      </c>
      <c r="B26" s="20">
        <v>29544</v>
      </c>
      <c r="C26" s="20">
        <v>45440</v>
      </c>
      <c r="D26" s="20">
        <v>427472</v>
      </c>
      <c r="E26" s="20">
        <v>539019</v>
      </c>
      <c r="F26" s="13">
        <f t="shared" si="0"/>
        <v>26.094574615413407</v>
      </c>
      <c r="G26" s="1"/>
      <c r="H26" s="1"/>
      <c r="I26" s="1"/>
    </row>
    <row r="27" spans="1:9" x14ac:dyDescent="0.25">
      <c r="A27" s="8" t="s">
        <v>64</v>
      </c>
      <c r="B27" s="19">
        <v>146987</v>
      </c>
      <c r="C27" s="19">
        <v>115949</v>
      </c>
      <c r="D27" s="19">
        <v>1479372</v>
      </c>
      <c r="E27" s="19">
        <v>1137856</v>
      </c>
      <c r="F27" s="10">
        <f t="shared" si="0"/>
        <v>-23.085201017729148</v>
      </c>
      <c r="G27" s="1"/>
      <c r="H27" s="1"/>
      <c r="I27" s="1"/>
    </row>
    <row r="28" spans="1:9" x14ac:dyDescent="0.25">
      <c r="A28" s="11" t="s">
        <v>65</v>
      </c>
      <c r="B28" s="20">
        <v>65835</v>
      </c>
      <c r="C28" s="20">
        <v>52455</v>
      </c>
      <c r="D28" s="20">
        <v>761317</v>
      </c>
      <c r="E28" s="20">
        <v>671073</v>
      </c>
      <c r="F28" s="13">
        <f t="shared" si="0"/>
        <v>-11.85366936506081</v>
      </c>
      <c r="G28" s="1"/>
      <c r="H28" s="1"/>
      <c r="I28" s="1"/>
    </row>
    <row r="29" spans="1:9" x14ac:dyDescent="0.25">
      <c r="A29" s="8" t="s">
        <v>66</v>
      </c>
      <c r="B29" s="19">
        <v>294295</v>
      </c>
      <c r="C29" s="19">
        <v>269517</v>
      </c>
      <c r="D29" s="19">
        <v>2613902</v>
      </c>
      <c r="E29" s="19">
        <v>2907383</v>
      </c>
      <c r="F29" s="10">
        <f t="shared" si="0"/>
        <v>11.227697136311917</v>
      </c>
      <c r="G29" s="1"/>
      <c r="H29" s="1"/>
      <c r="I29" s="1"/>
    </row>
    <row r="30" spans="1:9" x14ac:dyDescent="0.25">
      <c r="A30" s="11" t="s">
        <v>67</v>
      </c>
      <c r="B30" s="20">
        <v>216120</v>
      </c>
      <c r="C30" s="20">
        <v>154303</v>
      </c>
      <c r="D30" s="20">
        <v>1913525</v>
      </c>
      <c r="E30" s="20">
        <v>1800522</v>
      </c>
      <c r="F30" s="13">
        <f t="shared" si="0"/>
        <v>-5.9054885616858996</v>
      </c>
      <c r="G30" s="1"/>
      <c r="H30" s="1"/>
      <c r="I30" s="1"/>
    </row>
    <row r="31" spans="1:9" x14ac:dyDescent="0.25">
      <c r="A31" s="8" t="s">
        <v>68</v>
      </c>
      <c r="B31" s="19">
        <v>1060181</v>
      </c>
      <c r="C31" s="19">
        <v>522337</v>
      </c>
      <c r="D31" s="19">
        <v>8861522</v>
      </c>
      <c r="E31" s="19">
        <v>8557702</v>
      </c>
      <c r="F31" s="10">
        <f t="shared" si="0"/>
        <v>-3.4285306745274653</v>
      </c>
      <c r="G31" s="1"/>
      <c r="H31" s="1"/>
      <c r="I31" s="1"/>
    </row>
    <row r="32" spans="1:9" x14ac:dyDescent="0.25">
      <c r="A32" s="11" t="s">
        <v>69</v>
      </c>
      <c r="B32" s="20">
        <v>226208</v>
      </c>
      <c r="C32" s="20">
        <v>150133</v>
      </c>
      <c r="D32" s="20">
        <v>2396437</v>
      </c>
      <c r="E32" s="20">
        <v>2129633</v>
      </c>
      <c r="F32" s="13">
        <f t="shared" si="0"/>
        <v>-11.133361736611477</v>
      </c>
      <c r="G32" s="1"/>
      <c r="H32" s="1"/>
      <c r="I32" s="1"/>
    </row>
    <row r="33" spans="1:9" x14ac:dyDescent="0.25">
      <c r="A33" s="8" t="s">
        <v>70</v>
      </c>
      <c r="B33" s="19">
        <v>47200</v>
      </c>
      <c r="C33" s="19">
        <v>22463</v>
      </c>
      <c r="D33" s="19">
        <v>423650</v>
      </c>
      <c r="E33" s="19">
        <v>405922</v>
      </c>
      <c r="F33" s="10">
        <f t="shared" si="0"/>
        <v>-4.1845863330579505</v>
      </c>
      <c r="G33" s="1"/>
      <c r="H33" s="1"/>
      <c r="I33" s="1"/>
    </row>
    <row r="34" spans="1:9" x14ac:dyDescent="0.25">
      <c r="A34" s="11" t="s">
        <v>71</v>
      </c>
      <c r="B34" s="20">
        <v>32329</v>
      </c>
      <c r="C34" s="20">
        <v>27857</v>
      </c>
      <c r="D34" s="20">
        <v>392816</v>
      </c>
      <c r="E34" s="20">
        <v>280237</v>
      </c>
      <c r="F34" s="13">
        <f t="shared" si="0"/>
        <v>-28.659474155838865</v>
      </c>
      <c r="G34" s="1"/>
      <c r="H34" s="1"/>
      <c r="I34" s="1"/>
    </row>
    <row r="35" spans="1:9" x14ac:dyDescent="0.25">
      <c r="A35" s="14" t="s">
        <v>72</v>
      </c>
      <c r="B35" s="15">
        <f>SUM(B7:B34)</f>
        <v>7012408</v>
      </c>
      <c r="C35" s="15">
        <f t="shared" ref="C35:E35" si="1">SUM(C7:C34)</f>
        <v>7243117</v>
      </c>
      <c r="D35" s="15">
        <f t="shared" si="1"/>
        <v>71665534</v>
      </c>
      <c r="E35" s="15">
        <f t="shared" si="1"/>
        <v>71961580</v>
      </c>
      <c r="F35" s="16">
        <f t="shared" si="0"/>
        <v>0.41309397066656572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3196045</v>
      </c>
      <c r="C38" s="41">
        <f>D7</f>
        <v>3017053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11753521</v>
      </c>
      <c r="G38" s="42">
        <f>LOOKUP(E38,$A$38:$A$65,$C$38:$C$65)</f>
        <v>12376575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664659</v>
      </c>
      <c r="C39" s="41">
        <f t="shared" ref="C39:C65" si="5">D8</f>
        <v>611745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8557702</v>
      </c>
      <c r="G39" s="42">
        <f t="shared" ref="G39:G65" si="8">LOOKUP(E39,$A$38:$A$65,$C$38:$C$65)</f>
        <v>8861522</v>
      </c>
    </row>
    <row r="40" spans="1:9" x14ac:dyDescent="0.25">
      <c r="A40" s="42" t="str">
        <f t="shared" si="3"/>
        <v>ALMERIA</v>
      </c>
      <c r="B40" s="41">
        <f t="shared" si="4"/>
        <v>3538957</v>
      </c>
      <c r="C40" s="41">
        <f t="shared" si="5"/>
        <v>2942016</v>
      </c>
      <c r="D40" s="41">
        <f t="shared" si="6"/>
        <v>6</v>
      </c>
      <c r="E40" s="42" t="str">
        <f t="shared" si="2"/>
        <v>FERROL-SAN CIBRAO</v>
      </c>
      <c r="F40" s="42">
        <f t="shared" si="7"/>
        <v>7776569</v>
      </c>
      <c r="G40" s="42">
        <f t="shared" si="8"/>
        <v>6734668</v>
      </c>
    </row>
    <row r="41" spans="1:9" x14ac:dyDescent="0.25">
      <c r="A41" s="42" t="str">
        <f t="shared" si="3"/>
        <v>AVILES</v>
      </c>
      <c r="B41" s="41">
        <f t="shared" si="4"/>
        <v>3167109</v>
      </c>
      <c r="C41" s="41">
        <f t="shared" si="5"/>
        <v>2511835</v>
      </c>
      <c r="D41" s="41">
        <f t="shared" si="6"/>
        <v>10</v>
      </c>
      <c r="E41" s="42" t="str">
        <f t="shared" si="2"/>
        <v>BILBAO</v>
      </c>
      <c r="F41" s="42">
        <f t="shared" si="7"/>
        <v>3744917</v>
      </c>
      <c r="G41" s="42">
        <f t="shared" si="8"/>
        <v>4055036</v>
      </c>
    </row>
    <row r="42" spans="1:9" x14ac:dyDescent="0.25">
      <c r="A42" s="42" t="str">
        <f t="shared" si="3"/>
        <v>BAHIA DE ALGECIRAS</v>
      </c>
      <c r="B42" s="41">
        <f t="shared" si="4"/>
        <v>1277448</v>
      </c>
      <c r="C42" s="41">
        <f t="shared" si="5"/>
        <v>1422868</v>
      </c>
      <c r="D42" s="41">
        <f t="shared" si="6"/>
        <v>17</v>
      </c>
      <c r="E42" s="42" t="str">
        <f t="shared" si="2"/>
        <v>HUELVA</v>
      </c>
      <c r="F42" s="42">
        <f t="shared" si="7"/>
        <v>3553999</v>
      </c>
      <c r="G42" s="42">
        <f t="shared" si="8"/>
        <v>4577281</v>
      </c>
    </row>
    <row r="43" spans="1:9" x14ac:dyDescent="0.25">
      <c r="A43" s="42" t="str">
        <f t="shared" si="3"/>
        <v>BAHIA DE CADIZ</v>
      </c>
      <c r="B43" s="41">
        <f t="shared" si="4"/>
        <v>1644976</v>
      </c>
      <c r="C43" s="41">
        <f t="shared" si="5"/>
        <v>1427685</v>
      </c>
      <c r="D43" s="41">
        <f t="shared" si="6"/>
        <v>15</v>
      </c>
      <c r="E43" s="42" t="str">
        <f t="shared" si="2"/>
        <v>ALMERIA</v>
      </c>
      <c r="F43" s="42">
        <f t="shared" si="7"/>
        <v>3538957</v>
      </c>
      <c r="G43" s="42">
        <f t="shared" si="8"/>
        <v>2942016</v>
      </c>
    </row>
    <row r="44" spans="1:9" x14ac:dyDescent="0.25">
      <c r="A44" s="42" t="str">
        <f t="shared" si="3"/>
        <v>BALEARES</v>
      </c>
      <c r="B44" s="41">
        <f t="shared" si="4"/>
        <v>1489680</v>
      </c>
      <c r="C44" s="41">
        <f t="shared" si="5"/>
        <v>1739208</v>
      </c>
      <c r="D44" s="41">
        <f t="shared" si="6"/>
        <v>16</v>
      </c>
      <c r="E44" s="42" t="str">
        <f t="shared" si="2"/>
        <v>BARCELONA</v>
      </c>
      <c r="F44" s="42">
        <f t="shared" si="7"/>
        <v>3247438</v>
      </c>
      <c r="G44" s="42">
        <f t="shared" si="8"/>
        <v>3163832</v>
      </c>
    </row>
    <row r="45" spans="1:9" x14ac:dyDescent="0.25">
      <c r="A45" s="42" t="str">
        <f t="shared" si="3"/>
        <v>BARCELONA</v>
      </c>
      <c r="B45" s="41">
        <f t="shared" si="4"/>
        <v>3247438</v>
      </c>
      <c r="C45" s="41">
        <f t="shared" si="5"/>
        <v>3163832</v>
      </c>
      <c r="D45" s="41">
        <f t="shared" si="6"/>
        <v>7</v>
      </c>
      <c r="E45" s="42" t="str">
        <f t="shared" si="2"/>
        <v>CARTAGENA</v>
      </c>
      <c r="F45" s="42">
        <f t="shared" si="7"/>
        <v>3240809</v>
      </c>
      <c r="G45" s="42">
        <f t="shared" si="8"/>
        <v>2750966</v>
      </c>
    </row>
    <row r="46" spans="1:9" x14ac:dyDescent="0.25">
      <c r="A46" s="42" t="str">
        <f t="shared" si="3"/>
        <v>BILBAO</v>
      </c>
      <c r="B46" s="41">
        <f t="shared" si="4"/>
        <v>3744917</v>
      </c>
      <c r="C46" s="41">
        <f t="shared" si="5"/>
        <v>4055036</v>
      </c>
      <c r="D46" s="41">
        <f t="shared" si="6"/>
        <v>4</v>
      </c>
      <c r="E46" s="42" t="str">
        <f t="shared" si="2"/>
        <v>A CORUÑA</v>
      </c>
      <c r="F46" s="42">
        <f t="shared" si="7"/>
        <v>3196045</v>
      </c>
      <c r="G46" s="42">
        <f t="shared" si="8"/>
        <v>3017053</v>
      </c>
    </row>
    <row r="47" spans="1:9" x14ac:dyDescent="0.25">
      <c r="A47" s="42" t="str">
        <f t="shared" si="3"/>
        <v>CARTAGENA</v>
      </c>
      <c r="B47" s="41">
        <f t="shared" si="4"/>
        <v>3240809</v>
      </c>
      <c r="C47" s="41">
        <f t="shared" si="5"/>
        <v>2750966</v>
      </c>
      <c r="D47" s="41">
        <f t="shared" si="6"/>
        <v>8</v>
      </c>
      <c r="E47" s="42" t="str">
        <f t="shared" si="2"/>
        <v>AVILES</v>
      </c>
      <c r="F47" s="42">
        <f t="shared" si="7"/>
        <v>3167109</v>
      </c>
      <c r="G47" s="42">
        <f t="shared" si="8"/>
        <v>2511835</v>
      </c>
    </row>
    <row r="48" spans="1:9" x14ac:dyDescent="0.25">
      <c r="A48" s="42" t="str">
        <f t="shared" si="3"/>
        <v>CASTELLON</v>
      </c>
      <c r="B48" s="41">
        <f t="shared" si="4"/>
        <v>2983329</v>
      </c>
      <c r="C48" s="41">
        <f t="shared" si="5"/>
        <v>2652557</v>
      </c>
      <c r="D48" s="41">
        <f t="shared" si="6"/>
        <v>11</v>
      </c>
      <c r="E48" s="42" t="str">
        <f t="shared" si="2"/>
        <v>CASTELLON</v>
      </c>
      <c r="F48" s="42">
        <f t="shared" si="7"/>
        <v>2983329</v>
      </c>
      <c r="G48" s="42">
        <f t="shared" si="8"/>
        <v>2652557</v>
      </c>
    </row>
    <row r="49" spans="1:7" x14ac:dyDescent="0.25">
      <c r="A49" s="42" t="str">
        <f t="shared" si="3"/>
        <v>CEUTA</v>
      </c>
      <c r="B49" s="41">
        <f t="shared" si="4"/>
        <v>130458</v>
      </c>
      <c r="C49" s="41">
        <f t="shared" si="5"/>
        <v>119628</v>
      </c>
      <c r="D49" s="41">
        <f t="shared" si="6"/>
        <v>27</v>
      </c>
      <c r="E49" s="42" t="str">
        <f t="shared" si="2"/>
        <v>SANTANDER</v>
      </c>
      <c r="F49" s="42">
        <f t="shared" si="7"/>
        <v>2907383</v>
      </c>
      <c r="G49" s="42">
        <f t="shared" si="8"/>
        <v>2613902</v>
      </c>
    </row>
    <row r="50" spans="1:7" x14ac:dyDescent="0.25">
      <c r="A50" s="42" t="str">
        <f t="shared" si="3"/>
        <v>FERROL-SAN CIBRAO</v>
      </c>
      <c r="B50" s="41">
        <f t="shared" si="4"/>
        <v>7776569</v>
      </c>
      <c r="C50" s="41">
        <f t="shared" si="5"/>
        <v>6734668</v>
      </c>
      <c r="D50" s="41">
        <f t="shared" si="6"/>
        <v>3</v>
      </c>
      <c r="E50" s="42" t="str">
        <f t="shared" si="2"/>
        <v>VALENCIA</v>
      </c>
      <c r="F50" s="42">
        <f t="shared" si="7"/>
        <v>2129633</v>
      </c>
      <c r="G50" s="42">
        <f t="shared" si="8"/>
        <v>2396437</v>
      </c>
    </row>
    <row r="51" spans="1:7" x14ac:dyDescent="0.25">
      <c r="A51" s="42" t="str">
        <f t="shared" si="3"/>
        <v>GIJON</v>
      </c>
      <c r="B51" s="41">
        <f t="shared" si="4"/>
        <v>11753521</v>
      </c>
      <c r="C51" s="41">
        <f t="shared" si="5"/>
        <v>12376575</v>
      </c>
      <c r="D51" s="41">
        <f t="shared" si="6"/>
        <v>1</v>
      </c>
      <c r="E51" s="42" t="str">
        <f t="shared" si="2"/>
        <v>SEVILLA</v>
      </c>
      <c r="F51" s="42">
        <f t="shared" si="7"/>
        <v>1800522</v>
      </c>
      <c r="G51" s="42">
        <f t="shared" si="8"/>
        <v>1913525</v>
      </c>
    </row>
    <row r="52" spans="1:7" x14ac:dyDescent="0.25">
      <c r="A52" s="42" t="str">
        <f t="shared" si="3"/>
        <v>HUELVA</v>
      </c>
      <c r="B52" s="41">
        <f t="shared" si="4"/>
        <v>3553999</v>
      </c>
      <c r="C52" s="41">
        <f t="shared" si="5"/>
        <v>4577281</v>
      </c>
      <c r="D52" s="41">
        <f t="shared" si="6"/>
        <v>5</v>
      </c>
      <c r="E52" s="42" t="str">
        <f t="shared" si="2"/>
        <v>BAHIA DE CADIZ</v>
      </c>
      <c r="F52" s="42">
        <f t="shared" si="7"/>
        <v>1644976</v>
      </c>
      <c r="G52" s="42">
        <f t="shared" si="8"/>
        <v>1427685</v>
      </c>
    </row>
    <row r="53" spans="1:7" x14ac:dyDescent="0.25">
      <c r="A53" s="42" t="str">
        <f t="shared" si="3"/>
        <v>LAS PALMAS</v>
      </c>
      <c r="B53" s="41">
        <f t="shared" si="4"/>
        <v>499084</v>
      </c>
      <c r="C53" s="41">
        <f t="shared" si="5"/>
        <v>693508</v>
      </c>
      <c r="D53" s="41">
        <f t="shared" si="6"/>
        <v>24</v>
      </c>
      <c r="E53" s="42" t="str">
        <f t="shared" si="2"/>
        <v>BALEARES</v>
      </c>
      <c r="F53" s="42">
        <f t="shared" si="7"/>
        <v>1489680</v>
      </c>
      <c r="G53" s="42">
        <f t="shared" si="8"/>
        <v>1739208</v>
      </c>
    </row>
    <row r="54" spans="1:7" x14ac:dyDescent="0.25">
      <c r="A54" s="42" t="str">
        <f t="shared" si="3"/>
        <v>MALAGA</v>
      </c>
      <c r="B54" s="41">
        <f t="shared" si="4"/>
        <v>816039</v>
      </c>
      <c r="C54" s="41">
        <f t="shared" si="5"/>
        <v>714057</v>
      </c>
      <c r="D54" s="41">
        <f t="shared" si="6"/>
        <v>19</v>
      </c>
      <c r="E54" s="42" t="str">
        <f t="shared" si="2"/>
        <v>BAHIA DE ALGECIRAS</v>
      </c>
      <c r="F54" s="42">
        <f t="shared" si="7"/>
        <v>1277448</v>
      </c>
      <c r="G54" s="42">
        <f t="shared" si="8"/>
        <v>1422868</v>
      </c>
    </row>
    <row r="55" spans="1:7" x14ac:dyDescent="0.25">
      <c r="A55" s="42" t="str">
        <f t="shared" si="3"/>
        <v>MARIN Y RIA DE PONTEVEDRA</v>
      </c>
      <c r="B55" s="41">
        <f t="shared" si="4"/>
        <v>776156</v>
      </c>
      <c r="C55" s="41">
        <f t="shared" si="5"/>
        <v>844689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1137856</v>
      </c>
      <c r="G55" s="42">
        <f t="shared" si="8"/>
        <v>1479372</v>
      </c>
    </row>
    <row r="56" spans="1:7" x14ac:dyDescent="0.25">
      <c r="A56" s="42" t="str">
        <f t="shared" si="3"/>
        <v>MELILLA</v>
      </c>
      <c r="B56" s="41">
        <f t="shared" si="4"/>
        <v>31040</v>
      </c>
      <c r="C56" s="41">
        <f t="shared" si="5"/>
        <v>40314</v>
      </c>
      <c r="D56" s="41">
        <f t="shared" si="6"/>
        <v>28</v>
      </c>
      <c r="E56" s="42" t="str">
        <f t="shared" si="2"/>
        <v>MALAGA</v>
      </c>
      <c r="F56" s="42">
        <f t="shared" si="9"/>
        <v>816039</v>
      </c>
      <c r="G56" s="42">
        <f t="shared" si="8"/>
        <v>714057</v>
      </c>
    </row>
    <row r="57" spans="1:7" x14ac:dyDescent="0.25">
      <c r="A57" s="42" t="str">
        <f t="shared" si="3"/>
        <v>MOTRIL</v>
      </c>
      <c r="B57" s="41">
        <f t="shared" si="4"/>
        <v>539019</v>
      </c>
      <c r="C57" s="41">
        <f t="shared" si="5"/>
        <v>427472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776156</v>
      </c>
      <c r="G57" s="42">
        <f t="shared" si="8"/>
        <v>844689</v>
      </c>
    </row>
    <row r="58" spans="1:7" x14ac:dyDescent="0.25">
      <c r="A58" s="42" t="str">
        <f t="shared" si="3"/>
        <v>PASAIA</v>
      </c>
      <c r="B58" s="41">
        <f t="shared" si="4"/>
        <v>1137856</v>
      </c>
      <c r="C58" s="41">
        <f t="shared" si="5"/>
        <v>1479372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671073</v>
      </c>
      <c r="G58" s="42">
        <f t="shared" si="8"/>
        <v>761317</v>
      </c>
    </row>
    <row r="59" spans="1:7" x14ac:dyDescent="0.25">
      <c r="A59" s="42" t="str">
        <f t="shared" si="3"/>
        <v>SANTA CRUZ DE TENERIFE</v>
      </c>
      <c r="B59" s="41">
        <f t="shared" si="4"/>
        <v>671073</v>
      </c>
      <c r="C59" s="41">
        <f t="shared" si="5"/>
        <v>761317</v>
      </c>
      <c r="D59" s="41">
        <f t="shared" si="6"/>
        <v>21</v>
      </c>
      <c r="E59" s="42" t="str">
        <f t="shared" si="2"/>
        <v>ALICANTE</v>
      </c>
      <c r="F59" s="42">
        <f t="shared" si="9"/>
        <v>664659</v>
      </c>
      <c r="G59" s="42">
        <f t="shared" si="8"/>
        <v>611745</v>
      </c>
    </row>
    <row r="60" spans="1:7" x14ac:dyDescent="0.25">
      <c r="A60" s="42" t="str">
        <f t="shared" si="3"/>
        <v>SANTANDER</v>
      </c>
      <c r="B60" s="41">
        <f t="shared" si="4"/>
        <v>2907383</v>
      </c>
      <c r="C60" s="41">
        <f t="shared" si="5"/>
        <v>2613902</v>
      </c>
      <c r="D60" s="41">
        <f t="shared" si="6"/>
        <v>12</v>
      </c>
      <c r="E60" s="42" t="str">
        <f t="shared" si="2"/>
        <v>MOTRIL</v>
      </c>
      <c r="F60" s="42">
        <f t="shared" si="9"/>
        <v>539019</v>
      </c>
      <c r="G60" s="42">
        <f t="shared" si="8"/>
        <v>427472</v>
      </c>
    </row>
    <row r="61" spans="1:7" x14ac:dyDescent="0.25">
      <c r="A61" s="42" t="str">
        <f t="shared" si="3"/>
        <v>SEVILLA</v>
      </c>
      <c r="B61" s="41">
        <f t="shared" si="4"/>
        <v>1800522</v>
      </c>
      <c r="C61" s="41">
        <f t="shared" si="5"/>
        <v>1913525</v>
      </c>
      <c r="D61" s="41">
        <f t="shared" si="6"/>
        <v>14</v>
      </c>
      <c r="E61" s="42" t="str">
        <f t="shared" si="2"/>
        <v>LAS PALMAS</v>
      </c>
      <c r="F61" s="42">
        <f t="shared" si="9"/>
        <v>499084</v>
      </c>
      <c r="G61" s="42">
        <f t="shared" si="8"/>
        <v>693508</v>
      </c>
    </row>
    <row r="62" spans="1:7" x14ac:dyDescent="0.25">
      <c r="A62" s="42" t="str">
        <f t="shared" si="3"/>
        <v>TARRAGONA</v>
      </c>
      <c r="B62" s="41">
        <f t="shared" si="4"/>
        <v>8557702</v>
      </c>
      <c r="C62" s="41">
        <f t="shared" si="5"/>
        <v>8861522</v>
      </c>
      <c r="D62" s="41">
        <f t="shared" si="6"/>
        <v>2</v>
      </c>
      <c r="E62" s="42" t="str">
        <f t="shared" si="2"/>
        <v>VIGO</v>
      </c>
      <c r="F62" s="42">
        <f t="shared" si="9"/>
        <v>405922</v>
      </c>
      <c r="G62" s="42">
        <f t="shared" si="8"/>
        <v>423650</v>
      </c>
    </row>
    <row r="63" spans="1:7" x14ac:dyDescent="0.25">
      <c r="A63" s="42" t="str">
        <f t="shared" si="3"/>
        <v>VALENCIA</v>
      </c>
      <c r="B63" s="41">
        <f t="shared" si="4"/>
        <v>2129633</v>
      </c>
      <c r="C63" s="41">
        <f t="shared" si="5"/>
        <v>2396437</v>
      </c>
      <c r="D63" s="41">
        <f t="shared" si="6"/>
        <v>13</v>
      </c>
      <c r="E63" s="42" t="str">
        <f t="shared" si="2"/>
        <v>VILAGARCIA</v>
      </c>
      <c r="F63" s="42">
        <f t="shared" si="9"/>
        <v>280237</v>
      </c>
      <c r="G63" s="42">
        <f t="shared" si="8"/>
        <v>392816</v>
      </c>
    </row>
    <row r="64" spans="1:7" x14ac:dyDescent="0.25">
      <c r="A64" s="42" t="str">
        <f t="shared" si="3"/>
        <v>VIGO</v>
      </c>
      <c r="B64" s="41">
        <f t="shared" si="4"/>
        <v>405922</v>
      </c>
      <c r="C64" s="41">
        <f t="shared" si="5"/>
        <v>423650</v>
      </c>
      <c r="D64" s="41">
        <f t="shared" si="6"/>
        <v>25</v>
      </c>
      <c r="E64" s="42" t="str">
        <f t="shared" si="2"/>
        <v>CEUTA</v>
      </c>
      <c r="F64" s="42">
        <f t="shared" si="9"/>
        <v>130458</v>
      </c>
      <c r="G64" s="42">
        <f t="shared" si="8"/>
        <v>119628</v>
      </c>
    </row>
    <row r="65" spans="1:7" x14ac:dyDescent="0.25">
      <c r="A65" s="42" t="str">
        <f t="shared" si="3"/>
        <v>VILAGARCIA</v>
      </c>
      <c r="B65" s="41">
        <f t="shared" si="4"/>
        <v>280237</v>
      </c>
      <c r="C65" s="41">
        <f t="shared" si="5"/>
        <v>392816</v>
      </c>
      <c r="D65" s="41">
        <f t="shared" si="6"/>
        <v>26</v>
      </c>
      <c r="E65" s="42" t="str">
        <f t="shared" si="2"/>
        <v>MELILLA</v>
      </c>
      <c r="F65" s="42">
        <f t="shared" si="9"/>
        <v>31040</v>
      </c>
      <c r="G65" s="42">
        <f t="shared" si="8"/>
        <v>40314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89189</v>
      </c>
      <c r="C7" s="21">
        <v>134216</v>
      </c>
      <c r="D7" s="21">
        <v>1010639</v>
      </c>
      <c r="E7" s="21">
        <v>1116813</v>
      </c>
      <c r="F7" s="10">
        <f>((E7*100)/D7)-100</f>
        <v>10.505630596088224</v>
      </c>
      <c r="G7" s="1"/>
      <c r="H7" s="1"/>
      <c r="I7" s="1"/>
    </row>
    <row r="8" spans="1:12" x14ac:dyDescent="0.25">
      <c r="A8" s="11" t="s">
        <v>45</v>
      </c>
      <c r="B8" s="22">
        <v>124582</v>
      </c>
      <c r="C8" s="22">
        <v>112474</v>
      </c>
      <c r="D8" s="22">
        <v>1238406</v>
      </c>
      <c r="E8" s="22">
        <v>1318412</v>
      </c>
      <c r="F8" s="13">
        <f t="shared" ref="F8:F35" si="0">((E8*100)/D8)-100</f>
        <v>6.4604015161425252</v>
      </c>
      <c r="G8" s="1"/>
      <c r="H8" s="1"/>
      <c r="I8" s="1"/>
    </row>
    <row r="9" spans="1:12" x14ac:dyDescent="0.25">
      <c r="A9" s="8" t="s">
        <v>46</v>
      </c>
      <c r="B9" s="21">
        <v>47391</v>
      </c>
      <c r="C9" s="21">
        <v>53182</v>
      </c>
      <c r="D9" s="21">
        <v>506363</v>
      </c>
      <c r="E9" s="21">
        <v>535372</v>
      </c>
      <c r="F9" s="10">
        <f t="shared" si="0"/>
        <v>5.7288940937627757</v>
      </c>
      <c r="G9" s="1"/>
      <c r="H9" s="1"/>
      <c r="I9" s="1"/>
    </row>
    <row r="10" spans="1:12" x14ac:dyDescent="0.25">
      <c r="A10" s="11" t="s">
        <v>47</v>
      </c>
      <c r="B10" s="22">
        <v>90055</v>
      </c>
      <c r="C10" s="22">
        <v>110544</v>
      </c>
      <c r="D10" s="22">
        <v>1095978</v>
      </c>
      <c r="E10" s="22">
        <v>1148874</v>
      </c>
      <c r="F10" s="13">
        <f t="shared" si="0"/>
        <v>4.8263742520379083</v>
      </c>
      <c r="G10" s="1"/>
      <c r="H10" s="1"/>
      <c r="I10" s="1"/>
    </row>
    <row r="11" spans="1:12" x14ac:dyDescent="0.25">
      <c r="A11" s="8" t="s">
        <v>48</v>
      </c>
      <c r="B11" s="21">
        <v>3071055</v>
      </c>
      <c r="C11" s="21">
        <v>5213289</v>
      </c>
      <c r="D11" s="21">
        <v>37016337</v>
      </c>
      <c r="E11" s="21">
        <v>44182178</v>
      </c>
      <c r="F11" s="10">
        <f t="shared" si="0"/>
        <v>19.358590235441184</v>
      </c>
      <c r="G11" s="1"/>
      <c r="H11" s="1"/>
      <c r="I11" s="1"/>
    </row>
    <row r="12" spans="1:12" x14ac:dyDescent="0.25">
      <c r="A12" s="11" t="s">
        <v>49</v>
      </c>
      <c r="B12" s="22">
        <v>174662</v>
      </c>
      <c r="C12" s="22">
        <v>218886</v>
      </c>
      <c r="D12" s="22">
        <v>1882452</v>
      </c>
      <c r="E12" s="22">
        <v>1862567</v>
      </c>
      <c r="F12" s="13">
        <f t="shared" si="0"/>
        <v>-1.0563350353687611</v>
      </c>
      <c r="G12" s="1"/>
      <c r="H12" s="1"/>
      <c r="I12" s="1"/>
    </row>
    <row r="13" spans="1:12" x14ac:dyDescent="0.25">
      <c r="A13" s="8" t="s">
        <v>50</v>
      </c>
      <c r="B13" s="21">
        <v>582064</v>
      </c>
      <c r="C13" s="21">
        <v>553953</v>
      </c>
      <c r="D13" s="21">
        <v>7393325</v>
      </c>
      <c r="E13" s="21">
        <v>7454417</v>
      </c>
      <c r="F13" s="10">
        <f t="shared" si="0"/>
        <v>0.82631292415794633</v>
      </c>
      <c r="G13" s="1"/>
      <c r="H13" s="1"/>
      <c r="I13" s="1"/>
    </row>
    <row r="14" spans="1:12" x14ac:dyDescent="0.25">
      <c r="A14" s="11" t="s">
        <v>51</v>
      </c>
      <c r="B14" s="22">
        <v>2340410</v>
      </c>
      <c r="C14" s="22">
        <v>2187971</v>
      </c>
      <c r="D14" s="22">
        <v>25277765</v>
      </c>
      <c r="E14" s="22">
        <v>26524683</v>
      </c>
      <c r="F14" s="13">
        <f t="shared" si="0"/>
        <v>4.9328649111185285</v>
      </c>
      <c r="G14" s="1"/>
      <c r="H14" s="1"/>
      <c r="I14" s="1"/>
    </row>
    <row r="15" spans="1:12" x14ac:dyDescent="0.25">
      <c r="A15" s="8" t="s">
        <v>52</v>
      </c>
      <c r="B15" s="21">
        <v>815610</v>
      </c>
      <c r="C15" s="21">
        <v>785012</v>
      </c>
      <c r="D15" s="21">
        <v>8371080</v>
      </c>
      <c r="E15" s="21">
        <v>8907781</v>
      </c>
      <c r="F15" s="10">
        <f t="shared" si="0"/>
        <v>6.4113710536752677</v>
      </c>
      <c r="G15" s="1"/>
      <c r="H15" s="1"/>
      <c r="I15" s="1"/>
    </row>
    <row r="16" spans="1:12" x14ac:dyDescent="0.25">
      <c r="A16" s="11" t="s">
        <v>53</v>
      </c>
      <c r="B16" s="22">
        <v>64925</v>
      </c>
      <c r="C16" s="22">
        <v>70510</v>
      </c>
      <c r="D16" s="22">
        <v>874332</v>
      </c>
      <c r="E16" s="22">
        <v>1039308</v>
      </c>
      <c r="F16" s="13">
        <f t="shared" si="0"/>
        <v>18.868804984834142</v>
      </c>
      <c r="G16" s="1"/>
      <c r="H16" s="1"/>
      <c r="I16" s="1"/>
    </row>
    <row r="17" spans="1:9" x14ac:dyDescent="0.25">
      <c r="A17" s="8" t="s">
        <v>54</v>
      </c>
      <c r="B17" s="21">
        <v>179819</v>
      </c>
      <c r="C17" s="21">
        <v>195022</v>
      </c>
      <c r="D17" s="21">
        <v>1651551</v>
      </c>
      <c r="E17" s="21">
        <v>1933525</v>
      </c>
      <c r="F17" s="10">
        <f t="shared" si="0"/>
        <v>17.07328444595413</v>
      </c>
      <c r="G17" s="1"/>
      <c r="H17" s="1"/>
      <c r="I17" s="1"/>
    </row>
    <row r="18" spans="1:9" x14ac:dyDescent="0.25">
      <c r="A18" s="11" t="s">
        <v>55</v>
      </c>
      <c r="B18" s="22">
        <v>69653</v>
      </c>
      <c r="C18" s="22">
        <v>68770</v>
      </c>
      <c r="D18" s="22">
        <v>811449</v>
      </c>
      <c r="E18" s="22">
        <v>791043</v>
      </c>
      <c r="F18" s="13">
        <f t="shared" si="0"/>
        <v>-2.5147606319066256</v>
      </c>
      <c r="G18" s="1"/>
      <c r="H18" s="1"/>
      <c r="I18" s="1"/>
    </row>
    <row r="19" spans="1:9" x14ac:dyDescent="0.25">
      <c r="A19" s="8" t="s">
        <v>56</v>
      </c>
      <c r="B19" s="21">
        <v>40035</v>
      </c>
      <c r="C19" s="21">
        <v>87635</v>
      </c>
      <c r="D19" s="21">
        <v>569254</v>
      </c>
      <c r="E19" s="21">
        <v>636925</v>
      </c>
      <c r="F19" s="10">
        <f t="shared" si="0"/>
        <v>11.88766350346242</v>
      </c>
      <c r="G19" s="1"/>
      <c r="H19" s="1"/>
      <c r="I19" s="1"/>
    </row>
    <row r="20" spans="1:9" x14ac:dyDescent="0.25">
      <c r="A20" s="11" t="s">
        <v>57</v>
      </c>
      <c r="B20" s="22">
        <v>67765</v>
      </c>
      <c r="C20" s="22">
        <v>153756</v>
      </c>
      <c r="D20" s="22">
        <v>859253</v>
      </c>
      <c r="E20" s="22">
        <v>1337378</v>
      </c>
      <c r="F20" s="13">
        <f t="shared" si="0"/>
        <v>55.644263098295852</v>
      </c>
      <c r="G20" s="1"/>
      <c r="H20" s="1"/>
      <c r="I20" s="1"/>
    </row>
    <row r="21" spans="1:9" x14ac:dyDescent="0.25">
      <c r="A21" s="8" t="s">
        <v>58</v>
      </c>
      <c r="B21" s="21">
        <v>19907</v>
      </c>
      <c r="C21" s="21">
        <v>40493</v>
      </c>
      <c r="D21" s="21">
        <v>240604</v>
      </c>
      <c r="E21" s="21">
        <v>378172</v>
      </c>
      <c r="F21" s="10">
        <f t="shared" si="0"/>
        <v>57.176106797891975</v>
      </c>
      <c r="G21" s="1"/>
      <c r="H21" s="1"/>
      <c r="I21" s="1"/>
    </row>
    <row r="22" spans="1:9" x14ac:dyDescent="0.25">
      <c r="A22" s="11" t="s">
        <v>59</v>
      </c>
      <c r="B22" s="22">
        <v>1226604</v>
      </c>
      <c r="C22" s="22">
        <v>1623804</v>
      </c>
      <c r="D22" s="22">
        <v>13896003</v>
      </c>
      <c r="E22" s="22">
        <v>16080128</v>
      </c>
      <c r="F22" s="13">
        <f t="shared" si="0"/>
        <v>15.717649168613448</v>
      </c>
      <c r="G22" s="1"/>
      <c r="H22" s="1"/>
      <c r="I22" s="1"/>
    </row>
    <row r="23" spans="1:9" x14ac:dyDescent="0.25">
      <c r="A23" s="8" t="s">
        <v>60</v>
      </c>
      <c r="B23" s="21">
        <v>85381</v>
      </c>
      <c r="C23" s="21">
        <v>660813</v>
      </c>
      <c r="D23" s="21">
        <v>1298198</v>
      </c>
      <c r="E23" s="21">
        <v>3426150</v>
      </c>
      <c r="F23" s="10">
        <f t="shared" si="0"/>
        <v>163.91582793995985</v>
      </c>
      <c r="G23" s="1"/>
      <c r="H23" s="1"/>
      <c r="I23" s="1"/>
    </row>
    <row r="24" spans="1:9" x14ac:dyDescent="0.25">
      <c r="A24" s="11" t="s">
        <v>61</v>
      </c>
      <c r="B24" s="22">
        <v>75532</v>
      </c>
      <c r="C24" s="22">
        <v>70546</v>
      </c>
      <c r="D24" s="22">
        <v>889155</v>
      </c>
      <c r="E24" s="22">
        <v>888592</v>
      </c>
      <c r="F24" s="13">
        <f t="shared" si="0"/>
        <v>-6.3318544010883215E-2</v>
      </c>
      <c r="G24" s="1"/>
      <c r="H24" s="1"/>
      <c r="I24" s="1"/>
    </row>
    <row r="25" spans="1:9" x14ac:dyDescent="0.25">
      <c r="A25" s="8" t="s">
        <v>62</v>
      </c>
      <c r="B25" s="21">
        <v>51140</v>
      </c>
      <c r="C25" s="21">
        <v>68588</v>
      </c>
      <c r="D25" s="21">
        <v>646712</v>
      </c>
      <c r="E25" s="21">
        <v>691642</v>
      </c>
      <c r="F25" s="10">
        <f t="shared" si="0"/>
        <v>6.9474511065203615</v>
      </c>
      <c r="G25" s="1"/>
      <c r="H25" s="1"/>
      <c r="I25" s="1"/>
    </row>
    <row r="26" spans="1:9" x14ac:dyDescent="0.25">
      <c r="A26" s="11" t="s">
        <v>63</v>
      </c>
      <c r="B26" s="22">
        <v>21035</v>
      </c>
      <c r="C26" s="22">
        <v>22202</v>
      </c>
      <c r="D26" s="22">
        <v>154413</v>
      </c>
      <c r="E26" s="22">
        <v>183530</v>
      </c>
      <c r="F26" s="13">
        <f t="shared" si="0"/>
        <v>18.856572956940155</v>
      </c>
      <c r="G26" s="1"/>
      <c r="H26" s="1"/>
      <c r="I26" s="1"/>
    </row>
    <row r="27" spans="1:9" x14ac:dyDescent="0.25">
      <c r="A27" s="8" t="s">
        <v>64</v>
      </c>
      <c r="B27" s="21">
        <v>193006</v>
      </c>
      <c r="C27" s="21">
        <v>133551</v>
      </c>
      <c r="D27" s="21">
        <v>1990332</v>
      </c>
      <c r="E27" s="21">
        <v>1805583</v>
      </c>
      <c r="F27" s="10">
        <f t="shared" si="0"/>
        <v>-9.2823207384496698</v>
      </c>
      <c r="G27" s="1"/>
      <c r="H27" s="1"/>
      <c r="I27" s="1"/>
    </row>
    <row r="28" spans="1:9" x14ac:dyDescent="0.25">
      <c r="A28" s="11" t="s">
        <v>65</v>
      </c>
      <c r="B28" s="22">
        <v>496470</v>
      </c>
      <c r="C28" s="22">
        <v>497155</v>
      </c>
      <c r="D28" s="22">
        <v>5294940</v>
      </c>
      <c r="E28" s="22">
        <v>5239270</v>
      </c>
      <c r="F28" s="13">
        <f t="shared" si="0"/>
        <v>-1.0513811299089326</v>
      </c>
      <c r="G28" s="1"/>
      <c r="H28" s="1"/>
      <c r="I28" s="1"/>
    </row>
    <row r="29" spans="1:9" x14ac:dyDescent="0.25">
      <c r="A29" s="8" t="s">
        <v>66</v>
      </c>
      <c r="B29" s="21">
        <v>145122</v>
      </c>
      <c r="C29" s="21">
        <v>136333</v>
      </c>
      <c r="D29" s="21">
        <v>1493346</v>
      </c>
      <c r="E29" s="21">
        <v>1574121</v>
      </c>
      <c r="F29" s="10">
        <f t="shared" si="0"/>
        <v>5.4089942987090751</v>
      </c>
      <c r="G29" s="1"/>
      <c r="H29" s="1"/>
      <c r="I29" s="1"/>
    </row>
    <row r="30" spans="1:9" x14ac:dyDescent="0.25">
      <c r="A30" s="11" t="s">
        <v>67</v>
      </c>
      <c r="B30" s="22">
        <v>186970</v>
      </c>
      <c r="C30" s="22">
        <v>198883</v>
      </c>
      <c r="D30" s="22">
        <v>1827516</v>
      </c>
      <c r="E30" s="22">
        <v>2059965</v>
      </c>
      <c r="F30" s="13">
        <f t="shared" si="0"/>
        <v>12.7193961639734</v>
      </c>
      <c r="G30" s="1"/>
      <c r="H30" s="1"/>
      <c r="I30" s="1"/>
    </row>
    <row r="31" spans="1:9" x14ac:dyDescent="0.25">
      <c r="A31" s="8" t="s">
        <v>68</v>
      </c>
      <c r="B31" s="21">
        <v>320351</v>
      </c>
      <c r="C31" s="21">
        <v>370603</v>
      </c>
      <c r="D31" s="21">
        <v>3357427</v>
      </c>
      <c r="E31" s="21">
        <v>3464823</v>
      </c>
      <c r="F31" s="10">
        <f t="shared" si="0"/>
        <v>3.1987590497127769</v>
      </c>
      <c r="G31" s="1"/>
      <c r="H31" s="1"/>
      <c r="I31" s="1"/>
    </row>
    <row r="32" spans="1:9" x14ac:dyDescent="0.25">
      <c r="A32" s="11" t="s">
        <v>69</v>
      </c>
      <c r="B32" s="22">
        <v>5211804</v>
      </c>
      <c r="C32" s="22">
        <v>4893970</v>
      </c>
      <c r="D32" s="22">
        <v>51269441</v>
      </c>
      <c r="E32" s="22">
        <v>53631230</v>
      </c>
      <c r="F32" s="13">
        <f t="shared" si="0"/>
        <v>4.6066213204860134</v>
      </c>
      <c r="G32" s="1"/>
      <c r="H32" s="1"/>
      <c r="I32" s="1"/>
    </row>
    <row r="33" spans="1:9" x14ac:dyDescent="0.25">
      <c r="A33" s="8" t="s">
        <v>70</v>
      </c>
      <c r="B33" s="21">
        <v>300008</v>
      </c>
      <c r="C33" s="21">
        <v>279391</v>
      </c>
      <c r="D33" s="21">
        <v>3133964</v>
      </c>
      <c r="E33" s="21">
        <v>3172160</v>
      </c>
      <c r="F33" s="10">
        <f t="shared" si="0"/>
        <v>1.2187759655184323</v>
      </c>
      <c r="G33" s="1"/>
      <c r="H33" s="1"/>
      <c r="I33" s="1"/>
    </row>
    <row r="34" spans="1:9" x14ac:dyDescent="0.25">
      <c r="A34" s="11" t="s">
        <v>71</v>
      </c>
      <c r="B34" s="22">
        <v>9885</v>
      </c>
      <c r="C34" s="22">
        <v>35382</v>
      </c>
      <c r="D34" s="22">
        <v>120227</v>
      </c>
      <c r="E34" s="22">
        <v>248148</v>
      </c>
      <c r="F34" s="13">
        <f t="shared" si="0"/>
        <v>106.3995608307618</v>
      </c>
      <c r="G34" s="1"/>
      <c r="H34" s="1"/>
      <c r="I34" s="1"/>
    </row>
    <row r="35" spans="1:9" x14ac:dyDescent="0.25">
      <c r="A35" s="14" t="s">
        <v>72</v>
      </c>
      <c r="B35" s="15">
        <f>SUM(B7:B34)</f>
        <v>16100430</v>
      </c>
      <c r="C35" s="15">
        <f t="shared" ref="C35:E35" si="1">SUM(C7:C34)</f>
        <v>18976934</v>
      </c>
      <c r="D35" s="15">
        <f t="shared" si="1"/>
        <v>174170462</v>
      </c>
      <c r="E35" s="15">
        <f t="shared" si="1"/>
        <v>191632790</v>
      </c>
      <c r="F35" s="16">
        <f t="shared" si="0"/>
        <v>10.025998553072682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1116813</v>
      </c>
      <c r="C38" s="41">
        <f>D7</f>
        <v>1010639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53631230</v>
      </c>
      <c r="G38" s="42">
        <f>LOOKUP(E38,$A$38:$A$65,$C$38:$C$65)</f>
        <v>51269441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1318412</v>
      </c>
      <c r="C39" s="41">
        <f t="shared" ref="C39:C65" si="5">D8</f>
        <v>1238406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44182178</v>
      </c>
      <c r="G39" s="42">
        <f t="shared" ref="G39:G65" si="8">LOOKUP(E39,$A$38:$A$65,$C$38:$C$65)</f>
        <v>37016337</v>
      </c>
    </row>
    <row r="40" spans="1:9" x14ac:dyDescent="0.25">
      <c r="A40" s="42" t="str">
        <f t="shared" si="3"/>
        <v>ALMERIA</v>
      </c>
      <c r="B40" s="41">
        <f t="shared" si="4"/>
        <v>535372</v>
      </c>
      <c r="C40" s="41">
        <f t="shared" si="5"/>
        <v>506363</v>
      </c>
      <c r="D40" s="41">
        <f t="shared" si="6"/>
        <v>25</v>
      </c>
      <c r="E40" s="42" t="str">
        <f t="shared" si="2"/>
        <v>BARCELONA</v>
      </c>
      <c r="F40" s="42">
        <f t="shared" si="7"/>
        <v>26524683</v>
      </c>
      <c r="G40" s="42">
        <f t="shared" si="8"/>
        <v>25277765</v>
      </c>
    </row>
    <row r="41" spans="1:9" x14ac:dyDescent="0.25">
      <c r="A41" s="42" t="str">
        <f t="shared" si="3"/>
        <v>AVILES</v>
      </c>
      <c r="B41" s="41">
        <f t="shared" si="4"/>
        <v>1148874</v>
      </c>
      <c r="C41" s="41">
        <f t="shared" si="5"/>
        <v>1095978</v>
      </c>
      <c r="D41" s="41">
        <f t="shared" si="6"/>
        <v>18</v>
      </c>
      <c r="E41" s="42" t="str">
        <f t="shared" si="2"/>
        <v>LAS PALMAS</v>
      </c>
      <c r="F41" s="42">
        <f t="shared" si="7"/>
        <v>16080128</v>
      </c>
      <c r="G41" s="42">
        <f t="shared" si="8"/>
        <v>13896003</v>
      </c>
    </row>
    <row r="42" spans="1:9" x14ac:dyDescent="0.25">
      <c r="A42" s="42" t="str">
        <f t="shared" si="3"/>
        <v>BAHIA DE ALGECIRAS</v>
      </c>
      <c r="B42" s="41">
        <f t="shared" si="4"/>
        <v>44182178</v>
      </c>
      <c r="C42" s="41">
        <f t="shared" si="5"/>
        <v>37016337</v>
      </c>
      <c r="D42" s="41">
        <f t="shared" si="6"/>
        <v>2</v>
      </c>
      <c r="E42" s="42" t="str">
        <f t="shared" si="2"/>
        <v>BILBAO</v>
      </c>
      <c r="F42" s="42">
        <f t="shared" si="7"/>
        <v>8907781</v>
      </c>
      <c r="G42" s="42">
        <f t="shared" si="8"/>
        <v>8371080</v>
      </c>
    </row>
    <row r="43" spans="1:9" x14ac:dyDescent="0.25">
      <c r="A43" s="42" t="str">
        <f t="shared" si="3"/>
        <v>BAHIA DE CADIZ</v>
      </c>
      <c r="B43" s="41">
        <f t="shared" si="4"/>
        <v>1862567</v>
      </c>
      <c r="C43" s="41">
        <f t="shared" si="5"/>
        <v>1882452</v>
      </c>
      <c r="D43" s="41">
        <f t="shared" si="6"/>
        <v>13</v>
      </c>
      <c r="E43" s="42" t="str">
        <f t="shared" si="2"/>
        <v>BALEARES</v>
      </c>
      <c r="F43" s="42">
        <f t="shared" si="7"/>
        <v>7454417</v>
      </c>
      <c r="G43" s="42">
        <f t="shared" si="8"/>
        <v>7393325</v>
      </c>
    </row>
    <row r="44" spans="1:9" x14ac:dyDescent="0.25">
      <c r="A44" s="42" t="str">
        <f t="shared" si="3"/>
        <v>BALEARES</v>
      </c>
      <c r="B44" s="41">
        <f t="shared" si="4"/>
        <v>7454417</v>
      </c>
      <c r="C44" s="41">
        <f t="shared" si="5"/>
        <v>7393325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5239270</v>
      </c>
      <c r="G44" s="42">
        <f t="shared" si="8"/>
        <v>5294940</v>
      </c>
    </row>
    <row r="45" spans="1:9" x14ac:dyDescent="0.25">
      <c r="A45" s="42" t="str">
        <f t="shared" si="3"/>
        <v>BARCELONA</v>
      </c>
      <c r="B45" s="41">
        <f t="shared" si="4"/>
        <v>26524683</v>
      </c>
      <c r="C45" s="41">
        <f t="shared" si="5"/>
        <v>25277765</v>
      </c>
      <c r="D45" s="41">
        <f t="shared" si="6"/>
        <v>3</v>
      </c>
      <c r="E45" s="42" t="str">
        <f t="shared" si="2"/>
        <v>TARRAGONA</v>
      </c>
      <c r="F45" s="42">
        <f t="shared" si="7"/>
        <v>3464823</v>
      </c>
      <c r="G45" s="42">
        <f t="shared" si="8"/>
        <v>3357427</v>
      </c>
    </row>
    <row r="46" spans="1:9" x14ac:dyDescent="0.25">
      <c r="A46" s="42" t="str">
        <f t="shared" si="3"/>
        <v>BILBAO</v>
      </c>
      <c r="B46" s="41">
        <f t="shared" si="4"/>
        <v>8907781</v>
      </c>
      <c r="C46" s="41">
        <f t="shared" si="5"/>
        <v>8371080</v>
      </c>
      <c r="D46" s="41">
        <f t="shared" si="6"/>
        <v>5</v>
      </c>
      <c r="E46" s="42" t="str">
        <f t="shared" si="2"/>
        <v>MALAGA</v>
      </c>
      <c r="F46" s="42">
        <f t="shared" si="7"/>
        <v>3426150</v>
      </c>
      <c r="G46" s="42">
        <f t="shared" si="8"/>
        <v>1298198</v>
      </c>
    </row>
    <row r="47" spans="1:9" x14ac:dyDescent="0.25">
      <c r="A47" s="42" t="str">
        <f t="shared" si="3"/>
        <v>CARTAGENA</v>
      </c>
      <c r="B47" s="41">
        <f t="shared" si="4"/>
        <v>1039308</v>
      </c>
      <c r="C47" s="41">
        <f t="shared" si="5"/>
        <v>874332</v>
      </c>
      <c r="D47" s="41">
        <f t="shared" si="6"/>
        <v>20</v>
      </c>
      <c r="E47" s="42" t="str">
        <f t="shared" si="2"/>
        <v>VIGO</v>
      </c>
      <c r="F47" s="42">
        <f t="shared" si="7"/>
        <v>3172160</v>
      </c>
      <c r="G47" s="42">
        <f t="shared" si="8"/>
        <v>3133964</v>
      </c>
    </row>
    <row r="48" spans="1:9" x14ac:dyDescent="0.25">
      <c r="A48" s="42" t="str">
        <f t="shared" si="3"/>
        <v>CASTELLON</v>
      </c>
      <c r="B48" s="41">
        <f t="shared" si="4"/>
        <v>1933525</v>
      </c>
      <c r="C48" s="41">
        <f t="shared" si="5"/>
        <v>1651551</v>
      </c>
      <c r="D48" s="41">
        <f t="shared" si="6"/>
        <v>12</v>
      </c>
      <c r="E48" s="42" t="str">
        <f t="shared" si="2"/>
        <v>SEVILLA</v>
      </c>
      <c r="F48" s="42">
        <f t="shared" si="7"/>
        <v>2059965</v>
      </c>
      <c r="G48" s="42">
        <f t="shared" si="8"/>
        <v>1827516</v>
      </c>
    </row>
    <row r="49" spans="1:7" x14ac:dyDescent="0.25">
      <c r="A49" s="42" t="str">
        <f t="shared" si="3"/>
        <v>CEUTA</v>
      </c>
      <c r="B49" s="41">
        <f t="shared" si="4"/>
        <v>791043</v>
      </c>
      <c r="C49" s="41">
        <f t="shared" si="5"/>
        <v>811449</v>
      </c>
      <c r="D49" s="41">
        <f t="shared" si="6"/>
        <v>22</v>
      </c>
      <c r="E49" s="42" t="str">
        <f t="shared" si="2"/>
        <v>CASTELLON</v>
      </c>
      <c r="F49" s="42">
        <f t="shared" si="7"/>
        <v>1933525</v>
      </c>
      <c r="G49" s="42">
        <f t="shared" si="8"/>
        <v>1651551</v>
      </c>
    </row>
    <row r="50" spans="1:7" x14ac:dyDescent="0.25">
      <c r="A50" s="42" t="str">
        <f t="shared" si="3"/>
        <v>FERROL-SAN CIBRAO</v>
      </c>
      <c r="B50" s="41">
        <f t="shared" si="4"/>
        <v>636925</v>
      </c>
      <c r="C50" s="41">
        <f t="shared" si="5"/>
        <v>569254</v>
      </c>
      <c r="D50" s="41">
        <f t="shared" si="6"/>
        <v>24</v>
      </c>
      <c r="E50" s="42" t="str">
        <f t="shared" si="2"/>
        <v>BAHIA DE CADIZ</v>
      </c>
      <c r="F50" s="42">
        <f t="shared" si="7"/>
        <v>1862567</v>
      </c>
      <c r="G50" s="42">
        <f t="shared" si="8"/>
        <v>1882452</v>
      </c>
    </row>
    <row r="51" spans="1:7" x14ac:dyDescent="0.25">
      <c r="A51" s="42" t="str">
        <f t="shared" si="3"/>
        <v>GIJON</v>
      </c>
      <c r="B51" s="41">
        <f t="shared" si="4"/>
        <v>1337378</v>
      </c>
      <c r="C51" s="41">
        <f t="shared" si="5"/>
        <v>859253</v>
      </c>
      <c r="D51" s="41">
        <f t="shared" si="6"/>
        <v>16</v>
      </c>
      <c r="E51" s="42" t="str">
        <f t="shared" si="2"/>
        <v>PASAIA</v>
      </c>
      <c r="F51" s="42">
        <f t="shared" si="7"/>
        <v>1805583</v>
      </c>
      <c r="G51" s="42">
        <f t="shared" si="8"/>
        <v>1990332</v>
      </c>
    </row>
    <row r="52" spans="1:7" x14ac:dyDescent="0.25">
      <c r="A52" s="42" t="str">
        <f t="shared" si="3"/>
        <v>HUELVA</v>
      </c>
      <c r="B52" s="41">
        <f t="shared" si="4"/>
        <v>378172</v>
      </c>
      <c r="C52" s="41">
        <f t="shared" si="5"/>
        <v>240604</v>
      </c>
      <c r="D52" s="41">
        <f t="shared" si="6"/>
        <v>26</v>
      </c>
      <c r="E52" s="42" t="str">
        <f t="shared" si="2"/>
        <v>SANTANDER</v>
      </c>
      <c r="F52" s="42">
        <f t="shared" si="7"/>
        <v>1574121</v>
      </c>
      <c r="G52" s="42">
        <f t="shared" si="8"/>
        <v>1493346</v>
      </c>
    </row>
    <row r="53" spans="1:7" x14ac:dyDescent="0.25">
      <c r="A53" s="42" t="str">
        <f t="shared" si="3"/>
        <v>LAS PALMAS</v>
      </c>
      <c r="B53" s="41">
        <f t="shared" si="4"/>
        <v>16080128</v>
      </c>
      <c r="C53" s="41">
        <f t="shared" si="5"/>
        <v>13896003</v>
      </c>
      <c r="D53" s="41">
        <f t="shared" si="6"/>
        <v>4</v>
      </c>
      <c r="E53" s="42" t="str">
        <f t="shared" si="2"/>
        <v>GIJON</v>
      </c>
      <c r="F53" s="42">
        <f t="shared" si="7"/>
        <v>1337378</v>
      </c>
      <c r="G53" s="42">
        <f t="shared" si="8"/>
        <v>859253</v>
      </c>
    </row>
    <row r="54" spans="1:7" x14ac:dyDescent="0.25">
      <c r="A54" s="42" t="str">
        <f t="shared" si="3"/>
        <v>MALAGA</v>
      </c>
      <c r="B54" s="41">
        <f t="shared" si="4"/>
        <v>3426150</v>
      </c>
      <c r="C54" s="41">
        <f t="shared" si="5"/>
        <v>1298198</v>
      </c>
      <c r="D54" s="41">
        <f t="shared" si="6"/>
        <v>9</v>
      </c>
      <c r="E54" s="42" t="str">
        <f t="shared" si="2"/>
        <v>ALICANTE</v>
      </c>
      <c r="F54" s="42">
        <f t="shared" si="7"/>
        <v>1318412</v>
      </c>
      <c r="G54" s="42">
        <f t="shared" si="8"/>
        <v>1238406</v>
      </c>
    </row>
    <row r="55" spans="1:7" x14ac:dyDescent="0.25">
      <c r="A55" s="42" t="str">
        <f t="shared" si="3"/>
        <v>MARIN Y RIA DE PONTEVEDRA</v>
      </c>
      <c r="B55" s="41">
        <f t="shared" si="4"/>
        <v>888592</v>
      </c>
      <c r="C55" s="41">
        <f t="shared" si="5"/>
        <v>889155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1148874</v>
      </c>
      <c r="G55" s="42">
        <f t="shared" si="8"/>
        <v>1095978</v>
      </c>
    </row>
    <row r="56" spans="1:7" x14ac:dyDescent="0.25">
      <c r="A56" s="42" t="str">
        <f t="shared" si="3"/>
        <v>MELILLA</v>
      </c>
      <c r="B56" s="41">
        <f t="shared" si="4"/>
        <v>691642</v>
      </c>
      <c r="C56" s="41">
        <f t="shared" si="5"/>
        <v>646712</v>
      </c>
      <c r="D56" s="41">
        <f t="shared" si="6"/>
        <v>23</v>
      </c>
      <c r="E56" s="42" t="str">
        <f t="shared" si="2"/>
        <v>A CORUÑA</v>
      </c>
      <c r="F56" s="42">
        <f t="shared" si="9"/>
        <v>1116813</v>
      </c>
      <c r="G56" s="42">
        <f t="shared" si="8"/>
        <v>1010639</v>
      </c>
    </row>
    <row r="57" spans="1:7" x14ac:dyDescent="0.25">
      <c r="A57" s="42" t="str">
        <f t="shared" si="3"/>
        <v>MOTRIL</v>
      </c>
      <c r="B57" s="41">
        <f t="shared" si="4"/>
        <v>183530</v>
      </c>
      <c r="C57" s="41">
        <f t="shared" si="5"/>
        <v>154413</v>
      </c>
      <c r="D57" s="41">
        <f t="shared" si="6"/>
        <v>28</v>
      </c>
      <c r="E57" s="42" t="str">
        <f t="shared" si="2"/>
        <v>CARTAGENA</v>
      </c>
      <c r="F57" s="42">
        <f t="shared" si="9"/>
        <v>1039308</v>
      </c>
      <c r="G57" s="42">
        <f t="shared" si="8"/>
        <v>874332</v>
      </c>
    </row>
    <row r="58" spans="1:7" x14ac:dyDescent="0.25">
      <c r="A58" s="42" t="str">
        <f t="shared" si="3"/>
        <v>PASAIA</v>
      </c>
      <c r="B58" s="41">
        <f t="shared" si="4"/>
        <v>1805583</v>
      </c>
      <c r="C58" s="41">
        <f t="shared" si="5"/>
        <v>1990332</v>
      </c>
      <c r="D58" s="41">
        <f t="shared" si="6"/>
        <v>14</v>
      </c>
      <c r="E58" s="42" t="str">
        <f t="shared" si="2"/>
        <v>MARIN Y RIA DE PONTEVEDRA</v>
      </c>
      <c r="F58" s="42">
        <f t="shared" si="9"/>
        <v>888592</v>
      </c>
      <c r="G58" s="42">
        <f t="shared" si="8"/>
        <v>889155</v>
      </c>
    </row>
    <row r="59" spans="1:7" x14ac:dyDescent="0.25">
      <c r="A59" s="42" t="str">
        <f t="shared" si="3"/>
        <v>SANTA CRUZ DE TENERIFE</v>
      </c>
      <c r="B59" s="41">
        <f t="shared" si="4"/>
        <v>5239270</v>
      </c>
      <c r="C59" s="41">
        <f t="shared" si="5"/>
        <v>5294940</v>
      </c>
      <c r="D59" s="41">
        <f t="shared" si="6"/>
        <v>7</v>
      </c>
      <c r="E59" s="42" t="str">
        <f t="shared" si="2"/>
        <v>CEUTA</v>
      </c>
      <c r="F59" s="42">
        <f t="shared" si="9"/>
        <v>791043</v>
      </c>
      <c r="G59" s="42">
        <f t="shared" si="8"/>
        <v>811449</v>
      </c>
    </row>
    <row r="60" spans="1:7" x14ac:dyDescent="0.25">
      <c r="A60" s="42" t="str">
        <f t="shared" si="3"/>
        <v>SANTANDER</v>
      </c>
      <c r="B60" s="41">
        <f t="shared" si="4"/>
        <v>1574121</v>
      </c>
      <c r="C60" s="41">
        <f t="shared" si="5"/>
        <v>1493346</v>
      </c>
      <c r="D60" s="41">
        <f t="shared" si="6"/>
        <v>15</v>
      </c>
      <c r="E60" s="42" t="str">
        <f t="shared" si="2"/>
        <v>MELILLA</v>
      </c>
      <c r="F60" s="42">
        <f t="shared" si="9"/>
        <v>691642</v>
      </c>
      <c r="G60" s="42">
        <f t="shared" si="8"/>
        <v>646712</v>
      </c>
    </row>
    <row r="61" spans="1:7" x14ac:dyDescent="0.25">
      <c r="A61" s="42" t="str">
        <f t="shared" si="3"/>
        <v>SEVILLA</v>
      </c>
      <c r="B61" s="41">
        <f t="shared" si="4"/>
        <v>2059965</v>
      </c>
      <c r="C61" s="41">
        <f t="shared" si="5"/>
        <v>1827516</v>
      </c>
      <c r="D61" s="41">
        <f t="shared" si="6"/>
        <v>11</v>
      </c>
      <c r="E61" s="42" t="str">
        <f t="shared" si="2"/>
        <v>FERROL-SAN CIBRAO</v>
      </c>
      <c r="F61" s="42">
        <f t="shared" si="9"/>
        <v>636925</v>
      </c>
      <c r="G61" s="42">
        <f t="shared" si="8"/>
        <v>569254</v>
      </c>
    </row>
    <row r="62" spans="1:7" x14ac:dyDescent="0.25">
      <c r="A62" s="42" t="str">
        <f t="shared" si="3"/>
        <v>TARRAGONA</v>
      </c>
      <c r="B62" s="41">
        <f t="shared" si="4"/>
        <v>3464823</v>
      </c>
      <c r="C62" s="41">
        <f t="shared" si="5"/>
        <v>3357427</v>
      </c>
      <c r="D62" s="41">
        <f t="shared" si="6"/>
        <v>8</v>
      </c>
      <c r="E62" s="42" t="str">
        <f t="shared" si="2"/>
        <v>ALMERIA</v>
      </c>
      <c r="F62" s="42">
        <f t="shared" si="9"/>
        <v>535372</v>
      </c>
      <c r="G62" s="42">
        <f t="shared" si="8"/>
        <v>506363</v>
      </c>
    </row>
    <row r="63" spans="1:7" x14ac:dyDescent="0.25">
      <c r="A63" s="42" t="str">
        <f t="shared" si="3"/>
        <v>VALENCIA</v>
      </c>
      <c r="B63" s="41">
        <f t="shared" si="4"/>
        <v>53631230</v>
      </c>
      <c r="C63" s="41">
        <f t="shared" si="5"/>
        <v>51269441</v>
      </c>
      <c r="D63" s="41">
        <f t="shared" si="6"/>
        <v>1</v>
      </c>
      <c r="E63" s="42" t="str">
        <f t="shared" si="2"/>
        <v>HUELVA</v>
      </c>
      <c r="F63" s="42">
        <f t="shared" si="9"/>
        <v>378172</v>
      </c>
      <c r="G63" s="42">
        <f t="shared" si="8"/>
        <v>240604</v>
      </c>
    </row>
    <row r="64" spans="1:7" x14ac:dyDescent="0.25">
      <c r="A64" s="42" t="str">
        <f t="shared" si="3"/>
        <v>VIGO</v>
      </c>
      <c r="B64" s="41">
        <f t="shared" si="4"/>
        <v>3172160</v>
      </c>
      <c r="C64" s="41">
        <f t="shared" si="5"/>
        <v>3133964</v>
      </c>
      <c r="D64" s="41">
        <f t="shared" si="6"/>
        <v>10</v>
      </c>
      <c r="E64" s="42" t="str">
        <f t="shared" si="2"/>
        <v>VILAGARCIA</v>
      </c>
      <c r="F64" s="42">
        <f t="shared" si="9"/>
        <v>248148</v>
      </c>
      <c r="G64" s="42">
        <f t="shared" si="8"/>
        <v>120227</v>
      </c>
    </row>
    <row r="65" spans="1:7" x14ac:dyDescent="0.25">
      <c r="A65" s="42" t="str">
        <f t="shared" si="3"/>
        <v>VILAGARCIA</v>
      </c>
      <c r="B65" s="41">
        <f t="shared" si="4"/>
        <v>248148</v>
      </c>
      <c r="C65" s="41">
        <f t="shared" si="5"/>
        <v>120227</v>
      </c>
      <c r="D65" s="41">
        <f t="shared" si="6"/>
        <v>27</v>
      </c>
      <c r="E65" s="42" t="str">
        <f t="shared" si="2"/>
        <v>MOTRIL</v>
      </c>
      <c r="F65" s="42">
        <f t="shared" si="9"/>
        <v>183530</v>
      </c>
      <c r="G65" s="42">
        <f t="shared" si="8"/>
        <v>154413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3362</v>
      </c>
      <c r="C7" s="23">
        <v>2973</v>
      </c>
      <c r="D7" s="23">
        <v>40677</v>
      </c>
      <c r="E7" s="23">
        <v>39486</v>
      </c>
      <c r="F7" s="10">
        <f>((E7*100)/D7)-100</f>
        <v>-2.9279445386827945</v>
      </c>
      <c r="G7" s="1"/>
      <c r="H7" s="1"/>
      <c r="I7" s="1"/>
    </row>
    <row r="8" spans="1:12" x14ac:dyDescent="0.25">
      <c r="A8" s="11" t="s">
        <v>45</v>
      </c>
      <c r="B8" s="24">
        <v>26</v>
      </c>
      <c r="C8" s="24">
        <v>53</v>
      </c>
      <c r="D8" s="24">
        <v>329</v>
      </c>
      <c r="E8" s="24">
        <v>317</v>
      </c>
      <c r="F8" s="13">
        <f t="shared" ref="F8:F35" si="0">((E8*100)/D8)-100</f>
        <v>-3.6474164133738611</v>
      </c>
      <c r="G8" s="1"/>
      <c r="H8" s="1"/>
      <c r="I8" s="1"/>
    </row>
    <row r="9" spans="1:12" x14ac:dyDescent="0.25">
      <c r="A9" s="8" t="s">
        <v>46</v>
      </c>
      <c r="B9" s="23">
        <v>303</v>
      </c>
      <c r="C9" s="23">
        <v>359</v>
      </c>
      <c r="D9" s="23">
        <v>3567</v>
      </c>
      <c r="E9" s="23">
        <v>4086</v>
      </c>
      <c r="F9" s="10">
        <f t="shared" si="0"/>
        <v>14.550042052144661</v>
      </c>
      <c r="G9" s="1"/>
      <c r="H9" s="1"/>
      <c r="I9" s="1"/>
    </row>
    <row r="10" spans="1:12" x14ac:dyDescent="0.25">
      <c r="A10" s="11" t="s">
        <v>47</v>
      </c>
      <c r="B10" s="24">
        <v>665</v>
      </c>
      <c r="C10" s="24">
        <v>1134</v>
      </c>
      <c r="D10" s="24">
        <v>13078</v>
      </c>
      <c r="E10" s="24">
        <v>13668</v>
      </c>
      <c r="F10" s="13">
        <f t="shared" si="0"/>
        <v>4.5113931793852231</v>
      </c>
      <c r="G10" s="1"/>
      <c r="H10" s="1"/>
      <c r="I10" s="1"/>
    </row>
    <row r="11" spans="1:12" x14ac:dyDescent="0.25">
      <c r="A11" s="8" t="s">
        <v>48</v>
      </c>
      <c r="B11" s="23">
        <v>181</v>
      </c>
      <c r="C11" s="23">
        <v>156</v>
      </c>
      <c r="D11" s="23">
        <v>1380</v>
      </c>
      <c r="E11" s="23">
        <v>1069</v>
      </c>
      <c r="F11" s="10">
        <f t="shared" si="0"/>
        <v>-22.536231884057969</v>
      </c>
      <c r="G11" s="1"/>
      <c r="H11" s="1"/>
      <c r="I11" s="1"/>
    </row>
    <row r="12" spans="1:12" x14ac:dyDescent="0.25">
      <c r="A12" s="11" t="s">
        <v>49</v>
      </c>
      <c r="B12" s="24">
        <v>1046</v>
      </c>
      <c r="C12" s="24">
        <v>1619</v>
      </c>
      <c r="D12" s="24">
        <v>16561</v>
      </c>
      <c r="E12" s="24">
        <v>17148</v>
      </c>
      <c r="F12" s="13">
        <f t="shared" si="0"/>
        <v>3.5444719521768064</v>
      </c>
      <c r="G12" s="1"/>
      <c r="H12" s="1"/>
      <c r="I12" s="1"/>
    </row>
    <row r="13" spans="1:12" x14ac:dyDescent="0.25">
      <c r="A13" s="8" t="s">
        <v>50</v>
      </c>
      <c r="B13" s="23">
        <v>245</v>
      </c>
      <c r="C13" s="23">
        <v>286</v>
      </c>
      <c r="D13" s="23">
        <v>1682</v>
      </c>
      <c r="E13" s="23">
        <v>2797</v>
      </c>
      <c r="F13" s="10">
        <f t="shared" si="0"/>
        <v>66.290130796670638</v>
      </c>
      <c r="G13" s="1"/>
      <c r="H13" s="1"/>
      <c r="I13" s="1"/>
    </row>
    <row r="14" spans="1:12" x14ac:dyDescent="0.25">
      <c r="A14" s="11" t="s">
        <v>51</v>
      </c>
      <c r="B14" s="24">
        <v>0</v>
      </c>
      <c r="C14" s="24">
        <v>0</v>
      </c>
      <c r="D14" s="24">
        <v>1752</v>
      </c>
      <c r="E14" s="24">
        <v>998</v>
      </c>
      <c r="F14" s="13">
        <f t="shared" si="0"/>
        <v>-43.036529680365298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63</v>
      </c>
      <c r="C16" s="24">
        <v>63</v>
      </c>
      <c r="D16" s="24">
        <v>1065</v>
      </c>
      <c r="E16" s="24">
        <v>854</v>
      </c>
      <c r="F16" s="13">
        <f t="shared" si="0"/>
        <v>-19.812206572769952</v>
      </c>
      <c r="G16" s="1"/>
      <c r="H16" s="1"/>
      <c r="I16" s="1"/>
    </row>
    <row r="17" spans="1:9" x14ac:dyDescent="0.25">
      <c r="A17" s="8" t="s">
        <v>54</v>
      </c>
      <c r="B17" s="23">
        <v>378</v>
      </c>
      <c r="C17" s="23">
        <v>342</v>
      </c>
      <c r="D17" s="23">
        <v>4019</v>
      </c>
      <c r="E17" s="23">
        <v>4541</v>
      </c>
      <c r="F17" s="10">
        <f t="shared" si="0"/>
        <v>12.988305548643936</v>
      </c>
      <c r="G17" s="1"/>
      <c r="H17" s="1"/>
      <c r="I17" s="1"/>
    </row>
    <row r="18" spans="1:9" x14ac:dyDescent="0.25">
      <c r="A18" s="11" t="s">
        <v>55</v>
      </c>
      <c r="B18" s="24">
        <v>9</v>
      </c>
      <c r="C18" s="24">
        <v>0</v>
      </c>
      <c r="D18" s="24">
        <v>73</v>
      </c>
      <c r="E18" s="24">
        <v>53</v>
      </c>
      <c r="F18" s="13">
        <f t="shared" si="0"/>
        <v>-27.397260273972606</v>
      </c>
      <c r="G18" s="1"/>
      <c r="H18" s="1"/>
      <c r="I18" s="1"/>
    </row>
    <row r="19" spans="1:9" x14ac:dyDescent="0.25">
      <c r="A19" s="8" t="s">
        <v>56</v>
      </c>
      <c r="B19" s="23">
        <v>7</v>
      </c>
      <c r="C19" s="23">
        <v>26</v>
      </c>
      <c r="D19" s="23">
        <v>278</v>
      </c>
      <c r="E19" s="23">
        <v>422</v>
      </c>
      <c r="F19" s="10">
        <f t="shared" si="0"/>
        <v>51.798561151079127</v>
      </c>
      <c r="G19" s="1"/>
      <c r="H19" s="1"/>
      <c r="I19" s="1"/>
    </row>
    <row r="20" spans="1:9" x14ac:dyDescent="0.25">
      <c r="A20" s="11" t="s">
        <v>57</v>
      </c>
      <c r="B20" s="24">
        <v>720</v>
      </c>
      <c r="C20" s="24">
        <v>726</v>
      </c>
      <c r="D20" s="24">
        <v>9217</v>
      </c>
      <c r="E20" s="24">
        <v>8536</v>
      </c>
      <c r="F20" s="13">
        <f t="shared" si="0"/>
        <v>-7.3885212108061182</v>
      </c>
      <c r="G20" s="1"/>
      <c r="H20" s="1"/>
      <c r="I20" s="1"/>
    </row>
    <row r="21" spans="1:9" x14ac:dyDescent="0.25">
      <c r="A21" s="8" t="s">
        <v>58</v>
      </c>
      <c r="B21" s="23">
        <v>182</v>
      </c>
      <c r="C21" s="23">
        <v>212</v>
      </c>
      <c r="D21" s="23">
        <v>2182</v>
      </c>
      <c r="E21" s="23">
        <v>2207</v>
      </c>
      <c r="F21" s="10">
        <f t="shared" si="0"/>
        <v>1.1457378551787372</v>
      </c>
      <c r="G21" s="1"/>
      <c r="H21" s="1"/>
      <c r="I21" s="1"/>
    </row>
    <row r="22" spans="1:9" x14ac:dyDescent="0.25">
      <c r="A22" s="11" t="s">
        <v>59</v>
      </c>
      <c r="B22" s="24">
        <v>278</v>
      </c>
      <c r="C22" s="24">
        <v>39</v>
      </c>
      <c r="D22" s="24">
        <v>2567</v>
      </c>
      <c r="E22" s="24">
        <v>944</v>
      </c>
      <c r="F22" s="13">
        <f t="shared" si="0"/>
        <v>-63.225555122711334</v>
      </c>
      <c r="G22" s="1"/>
      <c r="H22" s="1"/>
      <c r="I22" s="1"/>
    </row>
    <row r="23" spans="1:9" x14ac:dyDescent="0.25">
      <c r="A23" s="8" t="s">
        <v>60</v>
      </c>
      <c r="B23" s="23">
        <v>49</v>
      </c>
      <c r="C23" s="23">
        <v>94</v>
      </c>
      <c r="D23" s="23">
        <v>1015</v>
      </c>
      <c r="E23" s="23">
        <v>751</v>
      </c>
      <c r="F23" s="10">
        <f t="shared" si="0"/>
        <v>-26.009852216748769</v>
      </c>
      <c r="G23" s="1"/>
      <c r="H23" s="1"/>
      <c r="I23" s="1"/>
    </row>
    <row r="24" spans="1:9" x14ac:dyDescent="0.25">
      <c r="A24" s="11" t="s">
        <v>61</v>
      </c>
      <c r="B24" s="24">
        <v>188</v>
      </c>
      <c r="C24" s="24">
        <v>175</v>
      </c>
      <c r="D24" s="24">
        <v>2294</v>
      </c>
      <c r="E24" s="24">
        <v>1912</v>
      </c>
      <c r="F24" s="13">
        <f t="shared" si="0"/>
        <v>-16.652136006974715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91</v>
      </c>
      <c r="C26" s="24">
        <v>238</v>
      </c>
      <c r="D26" s="24">
        <v>1638</v>
      </c>
      <c r="E26" s="24">
        <v>2570</v>
      </c>
      <c r="F26" s="13">
        <f t="shared" si="0"/>
        <v>56.898656898656895</v>
      </c>
      <c r="G26" s="1"/>
      <c r="H26" s="1"/>
      <c r="I26" s="1"/>
    </row>
    <row r="27" spans="1:9" x14ac:dyDescent="0.25">
      <c r="A27" s="8" t="s">
        <v>64</v>
      </c>
      <c r="B27" s="23">
        <v>1881</v>
      </c>
      <c r="C27" s="23">
        <v>2192</v>
      </c>
      <c r="D27" s="23">
        <v>16884</v>
      </c>
      <c r="E27" s="23">
        <v>21607</v>
      </c>
      <c r="F27" s="10">
        <f t="shared" si="0"/>
        <v>27.973229092632081</v>
      </c>
      <c r="G27" s="1"/>
      <c r="H27" s="1"/>
      <c r="I27" s="1"/>
    </row>
    <row r="28" spans="1:9" x14ac:dyDescent="0.25">
      <c r="A28" s="11" t="s">
        <v>65</v>
      </c>
      <c r="B28" s="24">
        <v>449</v>
      </c>
      <c r="C28" s="24">
        <v>430</v>
      </c>
      <c r="D28" s="24">
        <v>4119</v>
      </c>
      <c r="E28" s="24">
        <v>5229</v>
      </c>
      <c r="F28" s="13">
        <f t="shared" si="0"/>
        <v>26.948288419519301</v>
      </c>
      <c r="G28" s="1"/>
      <c r="H28" s="1"/>
      <c r="I28" s="1"/>
    </row>
    <row r="29" spans="1:9" x14ac:dyDescent="0.25">
      <c r="A29" s="8" t="s">
        <v>66</v>
      </c>
      <c r="B29" s="23">
        <v>441</v>
      </c>
      <c r="C29" s="23">
        <v>210</v>
      </c>
      <c r="D29" s="23">
        <v>9136</v>
      </c>
      <c r="E29" s="23">
        <v>6379</v>
      </c>
      <c r="F29" s="10">
        <f t="shared" si="0"/>
        <v>-30.177320490367777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219</v>
      </c>
      <c r="C31" s="23">
        <v>426</v>
      </c>
      <c r="D31" s="23">
        <v>2907</v>
      </c>
      <c r="E31" s="23">
        <v>3435</v>
      </c>
      <c r="F31" s="10">
        <f t="shared" si="0"/>
        <v>18.163054695562437</v>
      </c>
      <c r="G31" s="1"/>
      <c r="H31" s="1"/>
      <c r="I31" s="1"/>
    </row>
    <row r="32" spans="1:9" x14ac:dyDescent="0.25">
      <c r="A32" s="11" t="s">
        <v>69</v>
      </c>
      <c r="B32" s="24">
        <v>76</v>
      </c>
      <c r="C32" s="24">
        <v>213</v>
      </c>
      <c r="D32" s="24">
        <v>1310</v>
      </c>
      <c r="E32" s="24">
        <v>2475</v>
      </c>
      <c r="F32" s="13">
        <f t="shared" si="0"/>
        <v>88.931297709923655</v>
      </c>
      <c r="G32" s="1"/>
      <c r="H32" s="1"/>
      <c r="I32" s="1"/>
    </row>
    <row r="33" spans="1:9" x14ac:dyDescent="0.25">
      <c r="A33" s="8" t="s">
        <v>70</v>
      </c>
      <c r="B33" s="23">
        <v>7584</v>
      </c>
      <c r="C33" s="23">
        <v>7263</v>
      </c>
      <c r="D33" s="23">
        <v>77480</v>
      </c>
      <c r="E33" s="23">
        <v>73522</v>
      </c>
      <c r="F33" s="10">
        <f t="shared" si="0"/>
        <v>-5.1084150748580299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18443</v>
      </c>
      <c r="C35" s="15">
        <f t="shared" ref="C35:E35" si="1">SUM(C7:C34)</f>
        <v>19229</v>
      </c>
      <c r="D35" s="15">
        <f t="shared" si="1"/>
        <v>215210</v>
      </c>
      <c r="E35" s="15">
        <f t="shared" si="1"/>
        <v>215006</v>
      </c>
      <c r="F35" s="16">
        <f t="shared" si="0"/>
        <v>-9.4791134240978181E-2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39486</v>
      </c>
      <c r="C38" s="41">
        <f>D7</f>
        <v>40677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73522</v>
      </c>
      <c r="G38" s="42">
        <f>LOOKUP(E38,$A$38:$A$65,$C$38:$C$65)</f>
        <v>77480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317</v>
      </c>
      <c r="C39" s="41">
        <f t="shared" ref="C39:C65" si="5">D8</f>
        <v>329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39486</v>
      </c>
      <c r="G39" s="42">
        <f t="shared" ref="G39:G65" si="8">LOOKUP(E39,$A$38:$A$65,$C$38:$C$65)</f>
        <v>40677</v>
      </c>
    </row>
    <row r="40" spans="1:9" x14ac:dyDescent="0.25">
      <c r="A40" s="42" t="str">
        <f t="shared" si="3"/>
        <v>ALMERIA</v>
      </c>
      <c r="B40" s="41">
        <f t="shared" si="4"/>
        <v>4086</v>
      </c>
      <c r="C40" s="41">
        <f t="shared" si="5"/>
        <v>3567</v>
      </c>
      <c r="D40" s="41">
        <f t="shared" si="6"/>
        <v>10</v>
      </c>
      <c r="E40" s="42" t="str">
        <f t="shared" si="2"/>
        <v>PASAIA</v>
      </c>
      <c r="F40" s="42">
        <f t="shared" si="7"/>
        <v>21607</v>
      </c>
      <c r="G40" s="42">
        <f t="shared" si="8"/>
        <v>16884</v>
      </c>
    </row>
    <row r="41" spans="1:9" x14ac:dyDescent="0.25">
      <c r="A41" s="42" t="str">
        <f t="shared" si="3"/>
        <v>AVILES</v>
      </c>
      <c r="B41" s="41">
        <f t="shared" si="4"/>
        <v>13668</v>
      </c>
      <c r="C41" s="41">
        <f t="shared" si="5"/>
        <v>13078</v>
      </c>
      <c r="D41" s="41">
        <f t="shared" si="6"/>
        <v>5</v>
      </c>
      <c r="E41" s="42" t="str">
        <f t="shared" si="2"/>
        <v>BAHIA DE CADIZ</v>
      </c>
      <c r="F41" s="42">
        <f t="shared" si="7"/>
        <v>17148</v>
      </c>
      <c r="G41" s="42">
        <f t="shared" si="8"/>
        <v>16561</v>
      </c>
    </row>
    <row r="42" spans="1:9" x14ac:dyDescent="0.25">
      <c r="A42" s="42" t="str">
        <f t="shared" si="3"/>
        <v>BAHIA DE ALGECIRAS</v>
      </c>
      <c r="B42" s="41">
        <f t="shared" si="4"/>
        <v>1069</v>
      </c>
      <c r="C42" s="41">
        <f t="shared" si="5"/>
        <v>1380</v>
      </c>
      <c r="D42" s="41">
        <f t="shared" si="6"/>
        <v>17</v>
      </c>
      <c r="E42" s="42" t="str">
        <f t="shared" si="2"/>
        <v>AVILES</v>
      </c>
      <c r="F42" s="42">
        <f t="shared" si="7"/>
        <v>13668</v>
      </c>
      <c r="G42" s="42">
        <f t="shared" si="8"/>
        <v>13078</v>
      </c>
    </row>
    <row r="43" spans="1:9" x14ac:dyDescent="0.25">
      <c r="A43" s="42" t="str">
        <f t="shared" si="3"/>
        <v>BAHIA DE CADIZ</v>
      </c>
      <c r="B43" s="41">
        <f t="shared" si="4"/>
        <v>17148</v>
      </c>
      <c r="C43" s="41">
        <f t="shared" si="5"/>
        <v>16561</v>
      </c>
      <c r="D43" s="41">
        <f t="shared" si="6"/>
        <v>4</v>
      </c>
      <c r="E43" s="42" t="str">
        <f t="shared" si="2"/>
        <v>GIJON</v>
      </c>
      <c r="F43" s="42">
        <f t="shared" si="7"/>
        <v>8536</v>
      </c>
      <c r="G43" s="42">
        <f t="shared" si="8"/>
        <v>9217</v>
      </c>
    </row>
    <row r="44" spans="1:9" x14ac:dyDescent="0.25">
      <c r="A44" s="42" t="str">
        <f t="shared" si="3"/>
        <v>BALEARES</v>
      </c>
      <c r="B44" s="41">
        <f t="shared" si="4"/>
        <v>2797</v>
      </c>
      <c r="C44" s="41">
        <f t="shared" si="5"/>
        <v>1682</v>
      </c>
      <c r="D44" s="41">
        <f t="shared" si="6"/>
        <v>12</v>
      </c>
      <c r="E44" s="42" t="str">
        <f t="shared" si="2"/>
        <v>SANTANDER</v>
      </c>
      <c r="F44" s="42">
        <f t="shared" si="7"/>
        <v>6379</v>
      </c>
      <c r="G44" s="42">
        <f t="shared" si="8"/>
        <v>9136</v>
      </c>
    </row>
    <row r="45" spans="1:9" x14ac:dyDescent="0.25">
      <c r="A45" s="42" t="str">
        <f t="shared" si="3"/>
        <v>BARCELONA</v>
      </c>
      <c r="B45" s="41">
        <f t="shared" si="4"/>
        <v>998</v>
      </c>
      <c r="C45" s="41">
        <f t="shared" si="5"/>
        <v>1752</v>
      </c>
      <c r="D45" s="41">
        <f t="shared" si="6"/>
        <v>18</v>
      </c>
      <c r="E45" s="42" t="str">
        <f t="shared" si="2"/>
        <v>SANTA CRUZ DE TENERIFE</v>
      </c>
      <c r="F45" s="42">
        <f t="shared" si="7"/>
        <v>5229</v>
      </c>
      <c r="G45" s="42">
        <f t="shared" si="8"/>
        <v>4119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4541</v>
      </c>
      <c r="G46" s="42">
        <f t="shared" si="8"/>
        <v>4019</v>
      </c>
    </row>
    <row r="47" spans="1:9" x14ac:dyDescent="0.25">
      <c r="A47" s="42" t="str">
        <f t="shared" si="3"/>
        <v>CARTAGENA</v>
      </c>
      <c r="B47" s="41">
        <f t="shared" si="4"/>
        <v>854</v>
      </c>
      <c r="C47" s="41">
        <f t="shared" si="5"/>
        <v>1065</v>
      </c>
      <c r="D47" s="41">
        <f t="shared" si="6"/>
        <v>20</v>
      </c>
      <c r="E47" s="42" t="str">
        <f t="shared" si="2"/>
        <v>ALMERIA</v>
      </c>
      <c r="F47" s="42">
        <f t="shared" si="7"/>
        <v>4086</v>
      </c>
      <c r="G47" s="42">
        <f t="shared" si="8"/>
        <v>3567</v>
      </c>
    </row>
    <row r="48" spans="1:9" x14ac:dyDescent="0.25">
      <c r="A48" s="42" t="str">
        <f t="shared" si="3"/>
        <v>CASTELLON</v>
      </c>
      <c r="B48" s="41">
        <f t="shared" si="4"/>
        <v>4541</v>
      </c>
      <c r="C48" s="41">
        <f t="shared" si="5"/>
        <v>4019</v>
      </c>
      <c r="D48" s="41">
        <f t="shared" si="6"/>
        <v>9</v>
      </c>
      <c r="E48" s="42" t="str">
        <f t="shared" si="2"/>
        <v>TARRAGONA</v>
      </c>
      <c r="F48" s="42">
        <f t="shared" si="7"/>
        <v>3435</v>
      </c>
      <c r="G48" s="42">
        <f t="shared" si="8"/>
        <v>2907</v>
      </c>
    </row>
    <row r="49" spans="1:7" x14ac:dyDescent="0.25">
      <c r="A49" s="42" t="str">
        <f t="shared" si="3"/>
        <v>CEUTA</v>
      </c>
      <c r="B49" s="41">
        <f t="shared" si="4"/>
        <v>53</v>
      </c>
      <c r="C49" s="41">
        <f t="shared" si="5"/>
        <v>73</v>
      </c>
      <c r="D49" s="41">
        <f t="shared" si="6"/>
        <v>24</v>
      </c>
      <c r="E49" s="42" t="str">
        <f t="shared" si="2"/>
        <v>BALEARES</v>
      </c>
      <c r="F49" s="42">
        <f t="shared" si="7"/>
        <v>2797</v>
      </c>
      <c r="G49" s="42">
        <f t="shared" si="8"/>
        <v>1682</v>
      </c>
    </row>
    <row r="50" spans="1:7" x14ac:dyDescent="0.25">
      <c r="A50" s="42" t="str">
        <f t="shared" si="3"/>
        <v>FERROL-SAN CIBRAO</v>
      </c>
      <c r="B50" s="41">
        <f t="shared" si="4"/>
        <v>422</v>
      </c>
      <c r="C50" s="41">
        <f t="shared" si="5"/>
        <v>278</v>
      </c>
      <c r="D50" s="41">
        <f t="shared" si="6"/>
        <v>22</v>
      </c>
      <c r="E50" s="42" t="str">
        <f t="shared" si="2"/>
        <v>MOTRIL</v>
      </c>
      <c r="F50" s="42">
        <f t="shared" si="7"/>
        <v>2570</v>
      </c>
      <c r="G50" s="42">
        <f t="shared" si="8"/>
        <v>1638</v>
      </c>
    </row>
    <row r="51" spans="1:7" x14ac:dyDescent="0.25">
      <c r="A51" s="42" t="str">
        <f t="shared" si="3"/>
        <v>GIJON</v>
      </c>
      <c r="B51" s="41">
        <f t="shared" si="4"/>
        <v>8536</v>
      </c>
      <c r="C51" s="41">
        <f t="shared" si="5"/>
        <v>9217</v>
      </c>
      <c r="D51" s="41">
        <f t="shared" si="6"/>
        <v>6</v>
      </c>
      <c r="E51" s="42" t="str">
        <f t="shared" si="2"/>
        <v>VALENCIA</v>
      </c>
      <c r="F51" s="42">
        <f t="shared" si="7"/>
        <v>2475</v>
      </c>
      <c r="G51" s="42">
        <f t="shared" si="8"/>
        <v>1310</v>
      </c>
    </row>
    <row r="52" spans="1:7" x14ac:dyDescent="0.25">
      <c r="A52" s="42" t="str">
        <f t="shared" si="3"/>
        <v>HUELVA</v>
      </c>
      <c r="B52" s="41">
        <f t="shared" si="4"/>
        <v>2207</v>
      </c>
      <c r="C52" s="41">
        <f t="shared" si="5"/>
        <v>2182</v>
      </c>
      <c r="D52" s="41">
        <f t="shared" si="6"/>
        <v>15</v>
      </c>
      <c r="E52" s="42" t="str">
        <f t="shared" si="2"/>
        <v>HUELVA</v>
      </c>
      <c r="F52" s="42">
        <f t="shared" si="7"/>
        <v>2207</v>
      </c>
      <c r="G52" s="42">
        <f t="shared" si="8"/>
        <v>2182</v>
      </c>
    </row>
    <row r="53" spans="1:7" x14ac:dyDescent="0.25">
      <c r="A53" s="42" t="str">
        <f t="shared" si="3"/>
        <v>LAS PALMAS</v>
      </c>
      <c r="B53" s="41">
        <f t="shared" si="4"/>
        <v>944</v>
      </c>
      <c r="C53" s="41">
        <f t="shared" si="5"/>
        <v>2567</v>
      </c>
      <c r="D53" s="41">
        <f t="shared" si="6"/>
        <v>19</v>
      </c>
      <c r="E53" s="42" t="str">
        <f t="shared" si="2"/>
        <v>MARIN Y RIA DE PONTEVEDRA</v>
      </c>
      <c r="F53" s="42">
        <f t="shared" si="7"/>
        <v>1912</v>
      </c>
      <c r="G53" s="42">
        <f t="shared" si="8"/>
        <v>2294</v>
      </c>
    </row>
    <row r="54" spans="1:7" x14ac:dyDescent="0.25">
      <c r="A54" s="42" t="str">
        <f t="shared" si="3"/>
        <v>MALAGA</v>
      </c>
      <c r="B54" s="41">
        <f t="shared" si="4"/>
        <v>751</v>
      </c>
      <c r="C54" s="41">
        <f t="shared" si="5"/>
        <v>1015</v>
      </c>
      <c r="D54" s="41">
        <f t="shared" si="6"/>
        <v>21</v>
      </c>
      <c r="E54" s="42" t="str">
        <f t="shared" si="2"/>
        <v>BAHIA DE ALGECIRAS</v>
      </c>
      <c r="F54" s="42">
        <f t="shared" si="7"/>
        <v>1069</v>
      </c>
      <c r="G54" s="42">
        <f t="shared" si="8"/>
        <v>1380</v>
      </c>
    </row>
    <row r="55" spans="1:7" x14ac:dyDescent="0.25">
      <c r="A55" s="42" t="str">
        <f t="shared" si="3"/>
        <v>MARIN Y RIA DE PONTEVEDRA</v>
      </c>
      <c r="B55" s="41">
        <f t="shared" si="4"/>
        <v>1912</v>
      </c>
      <c r="C55" s="41">
        <f t="shared" si="5"/>
        <v>2294</v>
      </c>
      <c r="D55" s="41">
        <f t="shared" si="6"/>
        <v>16</v>
      </c>
      <c r="E55" s="42" t="str">
        <f t="shared" si="2"/>
        <v>BARCELONA</v>
      </c>
      <c r="F55" s="42">
        <f t="shared" ref="F55:F65" si="9">LOOKUP(E55,$A$38:$A$65,$B$38:$B$65)</f>
        <v>998</v>
      </c>
      <c r="G55" s="42">
        <f t="shared" si="8"/>
        <v>1752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944</v>
      </c>
      <c r="G56" s="42">
        <f t="shared" si="8"/>
        <v>2567</v>
      </c>
    </row>
    <row r="57" spans="1:7" x14ac:dyDescent="0.25">
      <c r="A57" s="42" t="str">
        <f t="shared" si="3"/>
        <v>MOTRIL</v>
      </c>
      <c r="B57" s="41">
        <f t="shared" si="4"/>
        <v>2570</v>
      </c>
      <c r="C57" s="41">
        <f t="shared" si="5"/>
        <v>1638</v>
      </c>
      <c r="D57" s="41">
        <f t="shared" si="6"/>
        <v>13</v>
      </c>
      <c r="E57" s="42" t="str">
        <f t="shared" si="2"/>
        <v>CARTAGENA</v>
      </c>
      <c r="F57" s="42">
        <f t="shared" si="9"/>
        <v>854</v>
      </c>
      <c r="G57" s="42">
        <f t="shared" si="8"/>
        <v>1065</v>
      </c>
    </row>
    <row r="58" spans="1:7" x14ac:dyDescent="0.25">
      <c r="A58" s="42" t="str">
        <f t="shared" si="3"/>
        <v>PASAIA</v>
      </c>
      <c r="B58" s="41">
        <f t="shared" si="4"/>
        <v>21607</v>
      </c>
      <c r="C58" s="41">
        <f t="shared" si="5"/>
        <v>16884</v>
      </c>
      <c r="D58" s="41">
        <f t="shared" si="6"/>
        <v>3</v>
      </c>
      <c r="E58" s="42" t="str">
        <f t="shared" si="2"/>
        <v>MALAGA</v>
      </c>
      <c r="F58" s="42">
        <f t="shared" si="9"/>
        <v>751</v>
      </c>
      <c r="G58" s="42">
        <f t="shared" si="8"/>
        <v>1015</v>
      </c>
    </row>
    <row r="59" spans="1:7" x14ac:dyDescent="0.25">
      <c r="A59" s="42" t="str">
        <f t="shared" si="3"/>
        <v>SANTA CRUZ DE TENERIFE</v>
      </c>
      <c r="B59" s="41">
        <f t="shared" si="4"/>
        <v>5229</v>
      </c>
      <c r="C59" s="41">
        <f t="shared" si="5"/>
        <v>4119</v>
      </c>
      <c r="D59" s="41">
        <f t="shared" si="6"/>
        <v>8</v>
      </c>
      <c r="E59" s="42" t="str">
        <f t="shared" si="2"/>
        <v>FERROL-SAN CIBRAO</v>
      </c>
      <c r="F59" s="42">
        <f t="shared" si="9"/>
        <v>422</v>
      </c>
      <c r="G59" s="42">
        <f t="shared" si="8"/>
        <v>278</v>
      </c>
    </row>
    <row r="60" spans="1:7" x14ac:dyDescent="0.25">
      <c r="A60" s="42" t="str">
        <f t="shared" si="3"/>
        <v>SANTANDER</v>
      </c>
      <c r="B60" s="41">
        <f t="shared" si="4"/>
        <v>6379</v>
      </c>
      <c r="C60" s="41">
        <f t="shared" si="5"/>
        <v>9136</v>
      </c>
      <c r="D60" s="41">
        <f t="shared" si="6"/>
        <v>7</v>
      </c>
      <c r="E60" s="42" t="str">
        <f t="shared" si="2"/>
        <v>ALICANTE</v>
      </c>
      <c r="F60" s="42">
        <f t="shared" si="9"/>
        <v>317</v>
      </c>
      <c r="G60" s="42">
        <f t="shared" si="8"/>
        <v>329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53</v>
      </c>
      <c r="G61" s="42">
        <f t="shared" si="8"/>
        <v>73</v>
      </c>
    </row>
    <row r="62" spans="1:7" x14ac:dyDescent="0.25">
      <c r="A62" s="42" t="str">
        <f t="shared" si="3"/>
        <v>TARRAGONA</v>
      </c>
      <c r="B62" s="41">
        <f t="shared" si="4"/>
        <v>3435</v>
      </c>
      <c r="C62" s="41">
        <f t="shared" si="5"/>
        <v>2907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2475</v>
      </c>
      <c r="C63" s="41">
        <f t="shared" si="5"/>
        <v>1310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73522</v>
      </c>
      <c r="C64" s="41">
        <f t="shared" si="5"/>
        <v>77480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3847</v>
      </c>
      <c r="C7" s="25">
        <v>8552</v>
      </c>
      <c r="D7" s="25">
        <v>60037</v>
      </c>
      <c r="E7" s="25">
        <v>59042</v>
      </c>
      <c r="F7" s="10">
        <f>((E7*100)/D7)-100</f>
        <v>-1.657311324683107</v>
      </c>
      <c r="G7" s="1"/>
      <c r="H7" s="1"/>
      <c r="I7" s="1"/>
    </row>
    <row r="8" spans="1:12" x14ac:dyDescent="0.25">
      <c r="A8" s="11" t="s">
        <v>45</v>
      </c>
      <c r="B8" s="26">
        <v>1367</v>
      </c>
      <c r="C8" s="26">
        <v>184</v>
      </c>
      <c r="D8" s="26">
        <v>12181</v>
      </c>
      <c r="E8" s="26">
        <v>11477</v>
      </c>
      <c r="F8" s="13">
        <f t="shared" ref="F8:F35" si="0">((E8*100)/D8)-100</f>
        <v>-5.7794926524915837</v>
      </c>
      <c r="G8" s="1"/>
      <c r="H8" s="1"/>
      <c r="I8" s="1"/>
    </row>
    <row r="9" spans="1:12" x14ac:dyDescent="0.25">
      <c r="A9" s="8" t="s">
        <v>46</v>
      </c>
      <c r="B9" s="25">
        <v>5370</v>
      </c>
      <c r="C9" s="25">
        <v>5682</v>
      </c>
      <c r="D9" s="25">
        <v>89525</v>
      </c>
      <c r="E9" s="25">
        <v>74039</v>
      </c>
      <c r="F9" s="10">
        <f t="shared" si="0"/>
        <v>-17.297961463278412</v>
      </c>
      <c r="G9" s="1"/>
      <c r="H9" s="1"/>
      <c r="I9" s="1"/>
    </row>
    <row r="10" spans="1:12" x14ac:dyDescent="0.25">
      <c r="A10" s="11" t="s">
        <v>47</v>
      </c>
      <c r="B10" s="26">
        <v>2421</v>
      </c>
      <c r="C10" s="26">
        <v>3574</v>
      </c>
      <c r="D10" s="26">
        <v>33981</v>
      </c>
      <c r="E10" s="26">
        <v>35810</v>
      </c>
      <c r="F10" s="13">
        <f t="shared" si="0"/>
        <v>5.3824195874164928</v>
      </c>
      <c r="G10" s="1"/>
      <c r="H10" s="1"/>
      <c r="I10" s="1"/>
    </row>
    <row r="11" spans="1:12" x14ac:dyDescent="0.25">
      <c r="A11" s="8" t="s">
        <v>48</v>
      </c>
      <c r="B11" s="25">
        <v>237015</v>
      </c>
      <c r="C11" s="25">
        <v>286000</v>
      </c>
      <c r="D11" s="25">
        <v>2486390</v>
      </c>
      <c r="E11" s="25">
        <v>3145825</v>
      </c>
      <c r="F11" s="10">
        <f t="shared" si="0"/>
        <v>26.52178459533701</v>
      </c>
      <c r="G11" s="1"/>
      <c r="H11" s="1"/>
      <c r="I11" s="1"/>
    </row>
    <row r="12" spans="1:12" x14ac:dyDescent="0.25">
      <c r="A12" s="11" t="s">
        <v>49</v>
      </c>
      <c r="B12" s="26">
        <v>36691</v>
      </c>
      <c r="C12" s="26">
        <v>10829</v>
      </c>
      <c r="D12" s="26">
        <v>124136</v>
      </c>
      <c r="E12" s="26">
        <v>95846</v>
      </c>
      <c r="F12" s="13">
        <f t="shared" si="0"/>
        <v>-22.789521170329323</v>
      </c>
      <c r="G12" s="1"/>
      <c r="H12" s="1"/>
      <c r="I12" s="1"/>
    </row>
    <row r="13" spans="1:12" x14ac:dyDescent="0.25">
      <c r="A13" s="8" t="s">
        <v>50</v>
      </c>
      <c r="B13" s="25">
        <v>8014</v>
      </c>
      <c r="C13" s="25">
        <v>8307</v>
      </c>
      <c r="D13" s="25">
        <v>158374</v>
      </c>
      <c r="E13" s="25">
        <v>254262</v>
      </c>
      <c r="F13" s="10">
        <f t="shared" si="0"/>
        <v>60.545291525124071</v>
      </c>
      <c r="G13" s="1"/>
      <c r="H13" s="1"/>
      <c r="I13" s="1"/>
    </row>
    <row r="14" spans="1:12" x14ac:dyDescent="0.25">
      <c r="A14" s="11" t="s">
        <v>51</v>
      </c>
      <c r="B14" s="26">
        <v>53355</v>
      </c>
      <c r="C14" s="26">
        <v>114998</v>
      </c>
      <c r="D14" s="26">
        <v>857379</v>
      </c>
      <c r="E14" s="26">
        <v>1193926</v>
      </c>
      <c r="F14" s="13">
        <f t="shared" si="0"/>
        <v>39.253002464487707</v>
      </c>
      <c r="G14" s="1"/>
      <c r="H14" s="1"/>
      <c r="I14" s="1"/>
    </row>
    <row r="15" spans="1:12" x14ac:dyDescent="0.25">
      <c r="A15" s="8" t="s">
        <v>52</v>
      </c>
      <c r="B15" s="25">
        <v>10135</v>
      </c>
      <c r="C15" s="25">
        <v>9935</v>
      </c>
      <c r="D15" s="25">
        <v>125788</v>
      </c>
      <c r="E15" s="25">
        <v>120470</v>
      </c>
      <c r="F15" s="10">
        <f t="shared" si="0"/>
        <v>-4.2277482748751822</v>
      </c>
      <c r="G15" s="1"/>
      <c r="H15" s="1"/>
      <c r="I15" s="1"/>
    </row>
    <row r="16" spans="1:12" x14ac:dyDescent="0.25">
      <c r="A16" s="11" t="s">
        <v>53</v>
      </c>
      <c r="B16" s="26">
        <v>4457</v>
      </c>
      <c r="C16" s="26">
        <v>9253</v>
      </c>
      <c r="D16" s="26">
        <v>49278</v>
      </c>
      <c r="E16" s="26">
        <v>68532</v>
      </c>
      <c r="F16" s="13">
        <f t="shared" si="0"/>
        <v>39.072202605625222</v>
      </c>
      <c r="G16" s="1"/>
      <c r="H16" s="1"/>
      <c r="I16" s="1"/>
    </row>
    <row r="17" spans="1:9" x14ac:dyDescent="0.25">
      <c r="A17" s="8" t="s">
        <v>54</v>
      </c>
      <c r="B17" s="25">
        <v>2735</v>
      </c>
      <c r="C17" s="25">
        <v>3776</v>
      </c>
      <c r="D17" s="25">
        <v>31110</v>
      </c>
      <c r="E17" s="25">
        <v>33770</v>
      </c>
      <c r="F17" s="10">
        <f t="shared" si="0"/>
        <v>8.5503053680488534</v>
      </c>
      <c r="G17" s="1"/>
      <c r="H17" s="1"/>
      <c r="I17" s="1"/>
    </row>
    <row r="18" spans="1:9" x14ac:dyDescent="0.25">
      <c r="A18" s="11" t="s">
        <v>55</v>
      </c>
      <c r="B18" s="26">
        <v>58632</v>
      </c>
      <c r="C18" s="26">
        <v>65226</v>
      </c>
      <c r="D18" s="26">
        <v>594837</v>
      </c>
      <c r="E18" s="26">
        <v>674459</v>
      </c>
      <c r="F18" s="13">
        <f t="shared" si="0"/>
        <v>13.38551569589653</v>
      </c>
      <c r="G18" s="1"/>
      <c r="H18" s="1"/>
      <c r="I18" s="1"/>
    </row>
    <row r="19" spans="1:9" x14ac:dyDescent="0.25">
      <c r="A19" s="8" t="s">
        <v>56</v>
      </c>
      <c r="B19" s="25">
        <v>811</v>
      </c>
      <c r="C19" s="25">
        <v>1665</v>
      </c>
      <c r="D19" s="25">
        <v>16594</v>
      </c>
      <c r="E19" s="25">
        <v>14495</v>
      </c>
      <c r="F19" s="10">
        <f t="shared" si="0"/>
        <v>-12.649150295287455</v>
      </c>
      <c r="G19" s="1"/>
      <c r="H19" s="1"/>
      <c r="I19" s="1"/>
    </row>
    <row r="20" spans="1:9" x14ac:dyDescent="0.25">
      <c r="A20" s="11" t="s">
        <v>57</v>
      </c>
      <c r="B20" s="26">
        <v>1153</v>
      </c>
      <c r="C20" s="26">
        <v>9957</v>
      </c>
      <c r="D20" s="26">
        <v>105050</v>
      </c>
      <c r="E20" s="26">
        <v>88522</v>
      </c>
      <c r="F20" s="13">
        <f t="shared" si="0"/>
        <v>-15.733460257020468</v>
      </c>
      <c r="G20" s="1"/>
      <c r="H20" s="1"/>
      <c r="I20" s="1"/>
    </row>
    <row r="21" spans="1:9" x14ac:dyDescent="0.25">
      <c r="A21" s="8" t="s">
        <v>58</v>
      </c>
      <c r="B21" s="25">
        <v>2780</v>
      </c>
      <c r="C21" s="25">
        <v>17334</v>
      </c>
      <c r="D21" s="25">
        <v>125907</v>
      </c>
      <c r="E21" s="25">
        <v>174991</v>
      </c>
      <c r="F21" s="10">
        <f t="shared" si="0"/>
        <v>38.98432970367017</v>
      </c>
      <c r="G21" s="1"/>
      <c r="H21" s="1"/>
      <c r="I21" s="1"/>
    </row>
    <row r="22" spans="1:9" x14ac:dyDescent="0.25">
      <c r="A22" s="11" t="s">
        <v>59</v>
      </c>
      <c r="B22" s="26">
        <v>190359</v>
      </c>
      <c r="C22" s="26">
        <v>231487</v>
      </c>
      <c r="D22" s="26">
        <v>1997874</v>
      </c>
      <c r="E22" s="26">
        <v>2202276</v>
      </c>
      <c r="F22" s="13">
        <f t="shared" si="0"/>
        <v>10.230975526985191</v>
      </c>
      <c r="G22" s="1"/>
      <c r="H22" s="1"/>
      <c r="I22" s="1"/>
    </row>
    <row r="23" spans="1:9" x14ac:dyDescent="0.25">
      <c r="A23" s="8" t="s">
        <v>60</v>
      </c>
      <c r="B23" s="25">
        <v>11025</v>
      </c>
      <c r="C23" s="25">
        <v>9230</v>
      </c>
      <c r="D23" s="25">
        <v>86125</v>
      </c>
      <c r="E23" s="25">
        <v>82715</v>
      </c>
      <c r="F23" s="10">
        <f t="shared" si="0"/>
        <v>-3.9593613933236611</v>
      </c>
      <c r="G23" s="1"/>
      <c r="H23" s="1"/>
      <c r="I23" s="1"/>
    </row>
    <row r="24" spans="1:9" x14ac:dyDescent="0.25">
      <c r="A24" s="11" t="s">
        <v>61</v>
      </c>
      <c r="B24" s="26">
        <v>3355</v>
      </c>
      <c r="C24" s="26">
        <v>1251</v>
      </c>
      <c r="D24" s="26">
        <v>34640</v>
      </c>
      <c r="E24" s="26">
        <v>28255</v>
      </c>
      <c r="F24" s="13">
        <f t="shared" si="0"/>
        <v>-18.432448036951499</v>
      </c>
      <c r="G24" s="1"/>
      <c r="H24" s="1"/>
      <c r="I24" s="1"/>
    </row>
    <row r="25" spans="1:9" x14ac:dyDescent="0.25">
      <c r="A25" s="8" t="s">
        <v>62</v>
      </c>
      <c r="B25" s="25">
        <v>195</v>
      </c>
      <c r="C25" s="25">
        <v>220</v>
      </c>
      <c r="D25" s="25">
        <v>18112</v>
      </c>
      <c r="E25" s="25">
        <v>863</v>
      </c>
      <c r="F25" s="10">
        <f t="shared" si="0"/>
        <v>-95.235203180212011</v>
      </c>
      <c r="G25" s="1"/>
      <c r="H25" s="1"/>
      <c r="I25" s="1"/>
    </row>
    <row r="26" spans="1:9" x14ac:dyDescent="0.25">
      <c r="A26" s="11" t="s">
        <v>63</v>
      </c>
      <c r="B26" s="26">
        <v>1537</v>
      </c>
      <c r="C26" s="26">
        <v>2082</v>
      </c>
      <c r="D26" s="26">
        <v>11268</v>
      </c>
      <c r="E26" s="26">
        <v>20657</v>
      </c>
      <c r="F26" s="13">
        <f t="shared" si="0"/>
        <v>83.324458643947452</v>
      </c>
      <c r="G26" s="1"/>
      <c r="H26" s="1"/>
      <c r="I26" s="1"/>
    </row>
    <row r="27" spans="1:9" x14ac:dyDescent="0.25">
      <c r="A27" s="8" t="s">
        <v>64</v>
      </c>
      <c r="B27" s="25">
        <v>2700</v>
      </c>
      <c r="C27" s="25">
        <v>2222</v>
      </c>
      <c r="D27" s="25">
        <v>34768</v>
      </c>
      <c r="E27" s="25">
        <v>29810</v>
      </c>
      <c r="F27" s="10">
        <f t="shared" si="0"/>
        <v>-14.260239300506214</v>
      </c>
      <c r="G27" s="1"/>
      <c r="H27" s="1"/>
      <c r="I27" s="1"/>
    </row>
    <row r="28" spans="1:9" x14ac:dyDescent="0.25">
      <c r="A28" s="11" t="s">
        <v>65</v>
      </c>
      <c r="B28" s="26">
        <v>94535</v>
      </c>
      <c r="C28" s="26">
        <v>95177</v>
      </c>
      <c r="D28" s="26">
        <v>1033433</v>
      </c>
      <c r="E28" s="26">
        <v>846183</v>
      </c>
      <c r="F28" s="13">
        <f t="shared" si="0"/>
        <v>-18.11922011393095</v>
      </c>
      <c r="G28" s="1"/>
      <c r="H28" s="1"/>
      <c r="I28" s="1"/>
    </row>
    <row r="29" spans="1:9" x14ac:dyDescent="0.25">
      <c r="A29" s="8" t="s">
        <v>66</v>
      </c>
      <c r="B29" s="25">
        <v>4121</v>
      </c>
      <c r="C29" s="25">
        <v>1649</v>
      </c>
      <c r="D29" s="25">
        <v>52191</v>
      </c>
      <c r="E29" s="25">
        <v>35798</v>
      </c>
      <c r="F29" s="10">
        <f t="shared" si="0"/>
        <v>-31.409630012837468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1862</v>
      </c>
      <c r="D30" s="26">
        <v>0</v>
      </c>
      <c r="E30" s="26">
        <v>18084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14810</v>
      </c>
      <c r="C31" s="25">
        <v>7620</v>
      </c>
      <c r="D31" s="25">
        <v>149856</v>
      </c>
      <c r="E31" s="25">
        <v>109286</v>
      </c>
      <c r="F31" s="10">
        <f t="shared" si="0"/>
        <v>-27.072656416826817</v>
      </c>
      <c r="G31" s="1"/>
      <c r="H31" s="1"/>
      <c r="I31" s="1"/>
    </row>
    <row r="32" spans="1:9" x14ac:dyDescent="0.25">
      <c r="A32" s="11" t="s">
        <v>69</v>
      </c>
      <c r="B32" s="26">
        <v>24065</v>
      </c>
      <c r="C32" s="26">
        <v>23060</v>
      </c>
      <c r="D32" s="26">
        <v>261724</v>
      </c>
      <c r="E32" s="26">
        <v>252899</v>
      </c>
      <c r="F32" s="13">
        <f t="shared" si="0"/>
        <v>-3.3718726597484334</v>
      </c>
      <c r="G32" s="1"/>
      <c r="H32" s="1"/>
      <c r="I32" s="1"/>
    </row>
    <row r="33" spans="1:9" x14ac:dyDescent="0.25">
      <c r="A33" s="8" t="s">
        <v>70</v>
      </c>
      <c r="B33" s="25">
        <v>22497</v>
      </c>
      <c r="C33" s="25">
        <v>21914</v>
      </c>
      <c r="D33" s="25">
        <v>262964</v>
      </c>
      <c r="E33" s="25">
        <v>249041</v>
      </c>
      <c r="F33" s="10">
        <f t="shared" si="0"/>
        <v>-5.2946410915562581</v>
      </c>
      <c r="G33" s="1"/>
      <c r="H33" s="1"/>
      <c r="I33" s="1"/>
    </row>
    <row r="34" spans="1:9" x14ac:dyDescent="0.25">
      <c r="A34" s="11" t="s">
        <v>71</v>
      </c>
      <c r="B34" s="26">
        <v>463</v>
      </c>
      <c r="C34" s="26">
        <v>299</v>
      </c>
      <c r="D34" s="26">
        <v>5371</v>
      </c>
      <c r="E34" s="26">
        <v>7991</v>
      </c>
      <c r="F34" s="13">
        <f t="shared" si="0"/>
        <v>48.780487804878049</v>
      </c>
      <c r="G34" s="1"/>
      <c r="H34" s="1"/>
      <c r="I34" s="1"/>
    </row>
    <row r="35" spans="1:9" x14ac:dyDescent="0.25">
      <c r="A35" s="14" t="s">
        <v>72</v>
      </c>
      <c r="B35" s="15">
        <f>SUM(B7:B34)</f>
        <v>798445</v>
      </c>
      <c r="C35" s="15">
        <f t="shared" ref="C35:E35" si="1">SUM(C7:C34)</f>
        <v>953345</v>
      </c>
      <c r="D35" s="15">
        <f t="shared" si="1"/>
        <v>8818893</v>
      </c>
      <c r="E35" s="15">
        <f t="shared" si="1"/>
        <v>9929324</v>
      </c>
      <c r="F35" s="16">
        <f t="shared" si="0"/>
        <v>12.591500996780439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59042</v>
      </c>
      <c r="C38" s="41">
        <f>D7</f>
        <v>60037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3145825</v>
      </c>
      <c r="G38" s="42">
        <f>LOOKUP(E38,$A$38:$A$65,$C$38:$C$65)</f>
        <v>2486390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11477</v>
      </c>
      <c r="C39" s="41">
        <f t="shared" ref="C39:C65" si="5">D8</f>
        <v>12181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2202276</v>
      </c>
      <c r="G39" s="42">
        <f t="shared" ref="G39:G65" si="8">LOOKUP(E39,$A$38:$A$65,$C$38:$C$65)</f>
        <v>1997874</v>
      </c>
    </row>
    <row r="40" spans="1:9" x14ac:dyDescent="0.25">
      <c r="A40" s="42" t="str">
        <f t="shared" si="3"/>
        <v>ALMERIA</v>
      </c>
      <c r="B40" s="41">
        <f t="shared" si="4"/>
        <v>74039</v>
      </c>
      <c r="C40" s="41">
        <f t="shared" si="5"/>
        <v>89525</v>
      </c>
      <c r="D40" s="41">
        <f t="shared" si="6"/>
        <v>15</v>
      </c>
      <c r="E40" s="42" t="str">
        <f t="shared" si="2"/>
        <v>BARCELONA</v>
      </c>
      <c r="F40" s="42">
        <f t="shared" si="7"/>
        <v>1193926</v>
      </c>
      <c r="G40" s="42">
        <f t="shared" si="8"/>
        <v>857379</v>
      </c>
    </row>
    <row r="41" spans="1:9" x14ac:dyDescent="0.25">
      <c r="A41" s="42" t="str">
        <f t="shared" si="3"/>
        <v>AVILES</v>
      </c>
      <c r="B41" s="41">
        <f t="shared" si="4"/>
        <v>35810</v>
      </c>
      <c r="C41" s="41">
        <f t="shared" si="5"/>
        <v>33981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846183</v>
      </c>
      <c r="G41" s="42">
        <f t="shared" si="8"/>
        <v>1033433</v>
      </c>
    </row>
    <row r="42" spans="1:9" x14ac:dyDescent="0.25">
      <c r="A42" s="42" t="str">
        <f t="shared" si="3"/>
        <v>BAHIA DE ALGECIRAS</v>
      </c>
      <c r="B42" s="41">
        <f t="shared" si="4"/>
        <v>3145825</v>
      </c>
      <c r="C42" s="41">
        <f t="shared" si="5"/>
        <v>2486390</v>
      </c>
      <c r="D42" s="41">
        <f t="shared" si="6"/>
        <v>1</v>
      </c>
      <c r="E42" s="42" t="str">
        <f t="shared" si="2"/>
        <v>CEUTA</v>
      </c>
      <c r="F42" s="42">
        <f t="shared" si="7"/>
        <v>674459</v>
      </c>
      <c r="G42" s="42">
        <f t="shared" si="8"/>
        <v>594837</v>
      </c>
    </row>
    <row r="43" spans="1:9" x14ac:dyDescent="0.25">
      <c r="A43" s="42" t="str">
        <f t="shared" si="3"/>
        <v>BAHIA DE CADIZ</v>
      </c>
      <c r="B43" s="41">
        <f t="shared" si="4"/>
        <v>95846</v>
      </c>
      <c r="C43" s="41">
        <f t="shared" si="5"/>
        <v>124136</v>
      </c>
      <c r="D43" s="41">
        <f t="shared" si="6"/>
        <v>12</v>
      </c>
      <c r="E43" s="42" t="str">
        <f t="shared" si="2"/>
        <v>BALEARES</v>
      </c>
      <c r="F43" s="42">
        <f t="shared" si="7"/>
        <v>254262</v>
      </c>
      <c r="G43" s="42">
        <f t="shared" si="8"/>
        <v>158374</v>
      </c>
    </row>
    <row r="44" spans="1:9" x14ac:dyDescent="0.25">
      <c r="A44" s="42" t="str">
        <f t="shared" si="3"/>
        <v>BALEARES</v>
      </c>
      <c r="B44" s="41">
        <f t="shared" si="4"/>
        <v>254262</v>
      </c>
      <c r="C44" s="41">
        <f t="shared" si="5"/>
        <v>158374</v>
      </c>
      <c r="D44" s="41">
        <f t="shared" si="6"/>
        <v>6</v>
      </c>
      <c r="E44" s="42" t="str">
        <f t="shared" si="2"/>
        <v>VALENCIA</v>
      </c>
      <c r="F44" s="42">
        <f t="shared" si="7"/>
        <v>252899</v>
      </c>
      <c r="G44" s="42">
        <f t="shared" si="8"/>
        <v>261724</v>
      </c>
    </row>
    <row r="45" spans="1:9" x14ac:dyDescent="0.25">
      <c r="A45" s="42" t="str">
        <f t="shared" si="3"/>
        <v>BARCELONA</v>
      </c>
      <c r="B45" s="41">
        <f t="shared" si="4"/>
        <v>1193926</v>
      </c>
      <c r="C45" s="41">
        <f t="shared" si="5"/>
        <v>857379</v>
      </c>
      <c r="D45" s="41">
        <f t="shared" si="6"/>
        <v>3</v>
      </c>
      <c r="E45" s="42" t="str">
        <f t="shared" si="2"/>
        <v>VIGO</v>
      </c>
      <c r="F45" s="42">
        <f t="shared" si="7"/>
        <v>249041</v>
      </c>
      <c r="G45" s="42">
        <f t="shared" si="8"/>
        <v>262964</v>
      </c>
    </row>
    <row r="46" spans="1:9" x14ac:dyDescent="0.25">
      <c r="A46" s="42" t="str">
        <f t="shared" si="3"/>
        <v>BILBAO</v>
      </c>
      <c r="B46" s="41">
        <f t="shared" si="4"/>
        <v>120470</v>
      </c>
      <c r="C46" s="41">
        <f t="shared" si="5"/>
        <v>125788</v>
      </c>
      <c r="D46" s="41">
        <f t="shared" si="6"/>
        <v>10</v>
      </c>
      <c r="E46" s="42" t="str">
        <f t="shared" si="2"/>
        <v>HUELVA</v>
      </c>
      <c r="F46" s="42">
        <f t="shared" si="7"/>
        <v>174991</v>
      </c>
      <c r="G46" s="42">
        <f t="shared" si="8"/>
        <v>125907</v>
      </c>
    </row>
    <row r="47" spans="1:9" x14ac:dyDescent="0.25">
      <c r="A47" s="42" t="str">
        <f t="shared" si="3"/>
        <v>CARTAGENA</v>
      </c>
      <c r="B47" s="41">
        <f t="shared" si="4"/>
        <v>68532</v>
      </c>
      <c r="C47" s="41">
        <f t="shared" si="5"/>
        <v>49278</v>
      </c>
      <c r="D47" s="41">
        <f t="shared" si="6"/>
        <v>16</v>
      </c>
      <c r="E47" s="42" t="str">
        <f t="shared" si="2"/>
        <v>BILBAO</v>
      </c>
      <c r="F47" s="42">
        <f t="shared" si="7"/>
        <v>120470</v>
      </c>
      <c r="G47" s="42">
        <f t="shared" si="8"/>
        <v>125788</v>
      </c>
    </row>
    <row r="48" spans="1:9" x14ac:dyDescent="0.25">
      <c r="A48" s="42" t="str">
        <f t="shared" si="3"/>
        <v>CASTELLON</v>
      </c>
      <c r="B48" s="41">
        <f t="shared" si="4"/>
        <v>33770</v>
      </c>
      <c r="C48" s="41">
        <f t="shared" si="5"/>
        <v>31110</v>
      </c>
      <c r="D48" s="41">
        <f t="shared" si="6"/>
        <v>20</v>
      </c>
      <c r="E48" s="42" t="str">
        <f t="shared" si="2"/>
        <v>TARRAGONA</v>
      </c>
      <c r="F48" s="42">
        <f t="shared" si="7"/>
        <v>109286</v>
      </c>
      <c r="G48" s="42">
        <f t="shared" si="8"/>
        <v>149856</v>
      </c>
    </row>
    <row r="49" spans="1:7" x14ac:dyDescent="0.25">
      <c r="A49" s="42" t="str">
        <f t="shared" si="3"/>
        <v>CEUTA</v>
      </c>
      <c r="B49" s="41">
        <f t="shared" si="4"/>
        <v>674459</v>
      </c>
      <c r="C49" s="41">
        <f t="shared" si="5"/>
        <v>594837</v>
      </c>
      <c r="D49" s="41">
        <f t="shared" si="6"/>
        <v>5</v>
      </c>
      <c r="E49" s="42" t="str">
        <f t="shared" si="2"/>
        <v>BAHIA DE CADIZ</v>
      </c>
      <c r="F49" s="42">
        <f t="shared" si="7"/>
        <v>95846</v>
      </c>
      <c r="G49" s="42">
        <f t="shared" si="8"/>
        <v>124136</v>
      </c>
    </row>
    <row r="50" spans="1:7" x14ac:dyDescent="0.25">
      <c r="A50" s="42" t="str">
        <f t="shared" si="3"/>
        <v>FERROL-SAN CIBRAO</v>
      </c>
      <c r="B50" s="41">
        <f t="shared" si="4"/>
        <v>14495</v>
      </c>
      <c r="C50" s="41">
        <f t="shared" si="5"/>
        <v>16594</v>
      </c>
      <c r="D50" s="41">
        <f t="shared" si="6"/>
        <v>25</v>
      </c>
      <c r="E50" s="42" t="str">
        <f t="shared" si="2"/>
        <v>GIJON</v>
      </c>
      <c r="F50" s="42">
        <f t="shared" si="7"/>
        <v>88522</v>
      </c>
      <c r="G50" s="42">
        <f t="shared" si="8"/>
        <v>105050</v>
      </c>
    </row>
    <row r="51" spans="1:7" x14ac:dyDescent="0.25">
      <c r="A51" s="42" t="str">
        <f t="shared" si="3"/>
        <v>GIJON</v>
      </c>
      <c r="B51" s="41">
        <f t="shared" si="4"/>
        <v>88522</v>
      </c>
      <c r="C51" s="41">
        <f t="shared" si="5"/>
        <v>105050</v>
      </c>
      <c r="D51" s="41">
        <f t="shared" si="6"/>
        <v>13</v>
      </c>
      <c r="E51" s="42" t="str">
        <f t="shared" si="2"/>
        <v>MALAGA</v>
      </c>
      <c r="F51" s="42">
        <f t="shared" si="7"/>
        <v>82715</v>
      </c>
      <c r="G51" s="42">
        <f t="shared" si="8"/>
        <v>86125</v>
      </c>
    </row>
    <row r="52" spans="1:7" x14ac:dyDescent="0.25">
      <c r="A52" s="42" t="str">
        <f t="shared" si="3"/>
        <v>HUELVA</v>
      </c>
      <c r="B52" s="41">
        <f t="shared" si="4"/>
        <v>174991</v>
      </c>
      <c r="C52" s="41">
        <f t="shared" si="5"/>
        <v>125907</v>
      </c>
      <c r="D52" s="41">
        <f t="shared" si="6"/>
        <v>9</v>
      </c>
      <c r="E52" s="42" t="str">
        <f t="shared" si="2"/>
        <v>ALMERIA</v>
      </c>
      <c r="F52" s="42">
        <f t="shared" si="7"/>
        <v>74039</v>
      </c>
      <c r="G52" s="42">
        <f t="shared" si="8"/>
        <v>89525</v>
      </c>
    </row>
    <row r="53" spans="1:7" x14ac:dyDescent="0.25">
      <c r="A53" s="42" t="str">
        <f t="shared" si="3"/>
        <v>LAS PALMAS</v>
      </c>
      <c r="B53" s="41">
        <f t="shared" si="4"/>
        <v>2202276</v>
      </c>
      <c r="C53" s="41">
        <f t="shared" si="5"/>
        <v>1997874</v>
      </c>
      <c r="D53" s="41">
        <f t="shared" si="6"/>
        <v>2</v>
      </c>
      <c r="E53" s="42" t="str">
        <f t="shared" si="2"/>
        <v>CARTAGENA</v>
      </c>
      <c r="F53" s="42">
        <f t="shared" si="7"/>
        <v>68532</v>
      </c>
      <c r="G53" s="42">
        <f t="shared" si="8"/>
        <v>49278</v>
      </c>
    </row>
    <row r="54" spans="1:7" x14ac:dyDescent="0.25">
      <c r="A54" s="42" t="str">
        <f t="shared" si="3"/>
        <v>MALAGA</v>
      </c>
      <c r="B54" s="41">
        <f t="shared" si="4"/>
        <v>82715</v>
      </c>
      <c r="C54" s="41">
        <f t="shared" si="5"/>
        <v>86125</v>
      </c>
      <c r="D54" s="41">
        <f t="shared" si="6"/>
        <v>14</v>
      </c>
      <c r="E54" s="42" t="str">
        <f t="shared" si="2"/>
        <v>A CORUÑA</v>
      </c>
      <c r="F54" s="42">
        <f t="shared" si="7"/>
        <v>59042</v>
      </c>
      <c r="G54" s="42">
        <f t="shared" si="8"/>
        <v>60037</v>
      </c>
    </row>
    <row r="55" spans="1:7" x14ac:dyDescent="0.25">
      <c r="A55" s="42" t="str">
        <f t="shared" si="3"/>
        <v>MARIN Y RIA DE PONTEVEDRA</v>
      </c>
      <c r="B55" s="41">
        <f t="shared" si="4"/>
        <v>28255</v>
      </c>
      <c r="C55" s="41">
        <f t="shared" si="5"/>
        <v>34640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35810</v>
      </c>
      <c r="G55" s="42">
        <f t="shared" si="8"/>
        <v>33981</v>
      </c>
    </row>
    <row r="56" spans="1:7" x14ac:dyDescent="0.25">
      <c r="A56" s="42" t="str">
        <f t="shared" si="3"/>
        <v>MELILLA</v>
      </c>
      <c r="B56" s="41">
        <f t="shared" si="4"/>
        <v>863</v>
      </c>
      <c r="C56" s="41">
        <f t="shared" si="5"/>
        <v>18112</v>
      </c>
      <c r="D56" s="41">
        <f t="shared" si="6"/>
        <v>28</v>
      </c>
      <c r="E56" s="42" t="str">
        <f t="shared" si="2"/>
        <v>SANTANDER</v>
      </c>
      <c r="F56" s="42">
        <f t="shared" si="9"/>
        <v>35798</v>
      </c>
      <c r="G56" s="42">
        <f t="shared" si="8"/>
        <v>52191</v>
      </c>
    </row>
    <row r="57" spans="1:7" x14ac:dyDescent="0.25">
      <c r="A57" s="42" t="str">
        <f t="shared" si="3"/>
        <v>MOTRIL</v>
      </c>
      <c r="B57" s="41">
        <f t="shared" si="4"/>
        <v>20657</v>
      </c>
      <c r="C57" s="41">
        <f t="shared" si="5"/>
        <v>11268</v>
      </c>
      <c r="D57" s="41">
        <f t="shared" si="6"/>
        <v>23</v>
      </c>
      <c r="E57" s="42" t="str">
        <f t="shared" si="2"/>
        <v>CASTELLON</v>
      </c>
      <c r="F57" s="42">
        <f t="shared" si="9"/>
        <v>33770</v>
      </c>
      <c r="G57" s="42">
        <f t="shared" si="8"/>
        <v>31110</v>
      </c>
    </row>
    <row r="58" spans="1:7" x14ac:dyDescent="0.25">
      <c r="A58" s="42" t="str">
        <f t="shared" si="3"/>
        <v>PASAIA</v>
      </c>
      <c r="B58" s="41">
        <f t="shared" si="4"/>
        <v>29810</v>
      </c>
      <c r="C58" s="41">
        <f t="shared" si="5"/>
        <v>34768</v>
      </c>
      <c r="D58" s="41">
        <f t="shared" si="6"/>
        <v>21</v>
      </c>
      <c r="E58" s="42" t="str">
        <f t="shared" si="2"/>
        <v>PASAIA</v>
      </c>
      <c r="F58" s="42">
        <f t="shared" si="9"/>
        <v>29810</v>
      </c>
      <c r="G58" s="42">
        <f t="shared" si="8"/>
        <v>34768</v>
      </c>
    </row>
    <row r="59" spans="1:7" x14ac:dyDescent="0.25">
      <c r="A59" s="42" t="str">
        <f t="shared" si="3"/>
        <v>SANTA CRUZ DE TENERIFE</v>
      </c>
      <c r="B59" s="41">
        <f t="shared" si="4"/>
        <v>846183</v>
      </c>
      <c r="C59" s="41">
        <f t="shared" si="5"/>
        <v>1033433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28255</v>
      </c>
      <c r="G59" s="42">
        <f t="shared" si="8"/>
        <v>34640</v>
      </c>
    </row>
    <row r="60" spans="1:7" x14ac:dyDescent="0.25">
      <c r="A60" s="42" t="str">
        <f t="shared" si="3"/>
        <v>SANTANDER</v>
      </c>
      <c r="B60" s="41">
        <f t="shared" si="4"/>
        <v>35798</v>
      </c>
      <c r="C60" s="41">
        <f t="shared" si="5"/>
        <v>52191</v>
      </c>
      <c r="D60" s="41">
        <f t="shared" si="6"/>
        <v>19</v>
      </c>
      <c r="E60" s="42" t="str">
        <f t="shared" si="2"/>
        <v>MOTRIL</v>
      </c>
      <c r="F60" s="42">
        <f t="shared" si="9"/>
        <v>20657</v>
      </c>
      <c r="G60" s="42">
        <f t="shared" si="8"/>
        <v>11268</v>
      </c>
    </row>
    <row r="61" spans="1:7" x14ac:dyDescent="0.25">
      <c r="A61" s="42" t="str">
        <f t="shared" si="3"/>
        <v>SEVILLA</v>
      </c>
      <c r="B61" s="41">
        <f t="shared" si="4"/>
        <v>18084</v>
      </c>
      <c r="C61" s="41">
        <f t="shared" si="5"/>
        <v>0</v>
      </c>
      <c r="D61" s="41">
        <f t="shared" si="6"/>
        <v>24</v>
      </c>
      <c r="E61" s="42" t="str">
        <f t="shared" si="2"/>
        <v>SEVILLA</v>
      </c>
      <c r="F61" s="42">
        <f t="shared" si="9"/>
        <v>18084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109286</v>
      </c>
      <c r="C62" s="41">
        <f t="shared" si="5"/>
        <v>149856</v>
      </c>
      <c r="D62" s="41">
        <f t="shared" si="6"/>
        <v>11</v>
      </c>
      <c r="E62" s="42" t="str">
        <f t="shared" si="2"/>
        <v>FERROL-SAN CIBRAO</v>
      </c>
      <c r="F62" s="42">
        <f t="shared" si="9"/>
        <v>14495</v>
      </c>
      <c r="G62" s="42">
        <f t="shared" si="8"/>
        <v>16594</v>
      </c>
    </row>
    <row r="63" spans="1:7" x14ac:dyDescent="0.25">
      <c r="A63" s="42" t="str">
        <f t="shared" si="3"/>
        <v>VALENCIA</v>
      </c>
      <c r="B63" s="41">
        <f t="shared" si="4"/>
        <v>252899</v>
      </c>
      <c r="C63" s="41">
        <f t="shared" si="5"/>
        <v>261724</v>
      </c>
      <c r="D63" s="41">
        <f t="shared" si="6"/>
        <v>7</v>
      </c>
      <c r="E63" s="42" t="str">
        <f t="shared" si="2"/>
        <v>ALICANTE</v>
      </c>
      <c r="F63" s="42">
        <f t="shared" si="9"/>
        <v>11477</v>
      </c>
      <c r="G63" s="42">
        <f t="shared" si="8"/>
        <v>12181</v>
      </c>
    </row>
    <row r="64" spans="1:7" x14ac:dyDescent="0.25">
      <c r="A64" s="42" t="str">
        <f t="shared" si="3"/>
        <v>VIGO</v>
      </c>
      <c r="B64" s="41">
        <f t="shared" si="4"/>
        <v>249041</v>
      </c>
      <c r="C64" s="41">
        <f t="shared" si="5"/>
        <v>262964</v>
      </c>
      <c r="D64" s="41">
        <f t="shared" si="6"/>
        <v>8</v>
      </c>
      <c r="E64" s="42" t="str">
        <f t="shared" si="2"/>
        <v>VILAGARCIA</v>
      </c>
      <c r="F64" s="42">
        <f t="shared" si="9"/>
        <v>7991</v>
      </c>
      <c r="G64" s="42">
        <f t="shared" si="8"/>
        <v>5371</v>
      </c>
    </row>
    <row r="65" spans="1:7" x14ac:dyDescent="0.25">
      <c r="A65" s="42" t="str">
        <f t="shared" si="3"/>
        <v>VILAGARCIA</v>
      </c>
      <c r="B65" s="41">
        <f t="shared" si="4"/>
        <v>7991</v>
      </c>
      <c r="C65" s="41">
        <f t="shared" si="5"/>
        <v>5371</v>
      </c>
      <c r="D65" s="41">
        <f t="shared" si="6"/>
        <v>27</v>
      </c>
      <c r="E65" s="42" t="str">
        <f t="shared" si="2"/>
        <v>MELILLA</v>
      </c>
      <c r="F65" s="42">
        <f t="shared" si="9"/>
        <v>863</v>
      </c>
      <c r="G65" s="42">
        <f t="shared" si="8"/>
        <v>18112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202</v>
      </c>
      <c r="C8" s="28">
        <v>0</v>
      </c>
      <c r="D8" s="28">
        <v>5713</v>
      </c>
      <c r="E8" s="28">
        <v>24341</v>
      </c>
      <c r="F8" s="13">
        <f t="shared" ref="F8:F35" si="0">((E8*100)/D8)-100</f>
        <v>326.06336425695781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2514112</v>
      </c>
      <c r="C11" s="27">
        <v>4509462</v>
      </c>
      <c r="D11" s="27">
        <v>31302479</v>
      </c>
      <c r="E11" s="27">
        <v>37594672</v>
      </c>
      <c r="F11" s="10">
        <f t="shared" si="0"/>
        <v>20.101260989584887</v>
      </c>
      <c r="G11" s="1"/>
      <c r="H11" s="1"/>
      <c r="I11" s="1"/>
    </row>
    <row r="12" spans="1:12" x14ac:dyDescent="0.25">
      <c r="A12" s="11" t="s">
        <v>49</v>
      </c>
      <c r="B12" s="28">
        <v>15712</v>
      </c>
      <c r="C12" s="28">
        <v>12619</v>
      </c>
      <c r="D12" s="28">
        <v>187510</v>
      </c>
      <c r="E12" s="28">
        <v>161282</v>
      </c>
      <c r="F12" s="13">
        <f t="shared" si="0"/>
        <v>-13.987520665564503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560</v>
      </c>
      <c r="D13" s="27">
        <v>329</v>
      </c>
      <c r="E13" s="27">
        <v>7102</v>
      </c>
      <c r="F13" s="10">
        <f t="shared" si="0"/>
        <v>2058.6626139817631</v>
      </c>
      <c r="G13" s="1"/>
      <c r="H13" s="1"/>
      <c r="I13" s="1"/>
    </row>
    <row r="14" spans="1:12" x14ac:dyDescent="0.25">
      <c r="A14" s="11" t="s">
        <v>51</v>
      </c>
      <c r="B14" s="28">
        <v>567088</v>
      </c>
      <c r="C14" s="28">
        <v>503915</v>
      </c>
      <c r="D14" s="28">
        <v>6655843</v>
      </c>
      <c r="E14" s="28">
        <v>6662492</v>
      </c>
      <c r="F14" s="13">
        <f t="shared" si="0"/>
        <v>9.9897188079708599E-2</v>
      </c>
      <c r="G14" s="1"/>
      <c r="H14" s="1"/>
      <c r="I14" s="1"/>
    </row>
    <row r="15" spans="1:12" x14ac:dyDescent="0.25">
      <c r="A15" s="8" t="s">
        <v>52</v>
      </c>
      <c r="B15" s="27">
        <v>22925</v>
      </c>
      <c r="C15" s="27">
        <v>72670</v>
      </c>
      <c r="D15" s="27">
        <v>339981</v>
      </c>
      <c r="E15" s="27">
        <v>363326</v>
      </c>
      <c r="F15" s="10">
        <f t="shared" si="0"/>
        <v>6.8665601901282685</v>
      </c>
      <c r="G15" s="1"/>
      <c r="H15" s="1"/>
      <c r="I15" s="1"/>
    </row>
    <row r="16" spans="1:12" x14ac:dyDescent="0.25">
      <c r="A16" s="11" t="s">
        <v>53</v>
      </c>
      <c r="B16" s="28">
        <v>391</v>
      </c>
      <c r="C16" s="28">
        <v>49389</v>
      </c>
      <c r="D16" s="28">
        <v>5755</v>
      </c>
      <c r="E16" s="28">
        <v>99960</v>
      </c>
      <c r="F16" s="13">
        <f t="shared" si="0"/>
        <v>1636.9244135534318</v>
      </c>
      <c r="G16" s="1"/>
      <c r="H16" s="1"/>
      <c r="I16" s="1"/>
    </row>
    <row r="17" spans="1:9" x14ac:dyDescent="0.25">
      <c r="A17" s="8" t="s">
        <v>54</v>
      </c>
      <c r="B17" s="27">
        <v>108</v>
      </c>
      <c r="C17" s="27">
        <v>0</v>
      </c>
      <c r="D17" s="27">
        <v>19093</v>
      </c>
      <c r="E17" s="27">
        <v>45697</v>
      </c>
      <c r="F17" s="10">
        <f t="shared" si="0"/>
        <v>139.33902477347718</v>
      </c>
      <c r="G17" s="1"/>
      <c r="H17" s="1"/>
      <c r="I17" s="1"/>
    </row>
    <row r="18" spans="1:9" x14ac:dyDescent="0.25">
      <c r="A18" s="11" t="s">
        <v>55</v>
      </c>
      <c r="B18" s="28">
        <v>76739</v>
      </c>
      <c r="C18" s="28">
        <v>160</v>
      </c>
      <c r="D18" s="28">
        <v>845813</v>
      </c>
      <c r="E18" s="28">
        <v>1184</v>
      </c>
      <c r="F18" s="13">
        <f t="shared" si="0"/>
        <v>-99.860016339309041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31596</v>
      </c>
      <c r="C20" s="28">
        <v>27272</v>
      </c>
      <c r="D20" s="28">
        <v>675426</v>
      </c>
      <c r="E20" s="28">
        <v>777652</v>
      </c>
      <c r="F20" s="13">
        <f t="shared" si="0"/>
        <v>15.135040700239557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285863</v>
      </c>
      <c r="D21" s="27">
        <v>0</v>
      </c>
      <c r="E21" s="27">
        <v>1256897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739007</v>
      </c>
      <c r="C22" s="28">
        <v>1061165</v>
      </c>
      <c r="D22" s="28">
        <v>8662676</v>
      </c>
      <c r="E22" s="28">
        <v>10462199</v>
      </c>
      <c r="F22" s="13">
        <f t="shared" si="0"/>
        <v>20.773292225173833</v>
      </c>
      <c r="G22" s="1"/>
      <c r="H22" s="1"/>
      <c r="I22" s="1"/>
    </row>
    <row r="23" spans="1:9" x14ac:dyDescent="0.25">
      <c r="A23" s="8" t="s">
        <v>60</v>
      </c>
      <c r="B23" s="27">
        <v>39498</v>
      </c>
      <c r="C23" s="27">
        <v>601932</v>
      </c>
      <c r="D23" s="27">
        <v>744069</v>
      </c>
      <c r="E23" s="27">
        <v>2787991</v>
      </c>
      <c r="F23" s="10">
        <f t="shared" si="0"/>
        <v>274.69522315806734</v>
      </c>
      <c r="G23" s="1"/>
      <c r="H23" s="1"/>
      <c r="I23" s="1"/>
    </row>
    <row r="24" spans="1:9" x14ac:dyDescent="0.25">
      <c r="A24" s="11" t="s">
        <v>61</v>
      </c>
      <c r="B24" s="28">
        <v>3824</v>
      </c>
      <c r="C24" s="28">
        <v>205</v>
      </c>
      <c r="D24" s="28">
        <v>11668</v>
      </c>
      <c r="E24" s="28">
        <v>37541</v>
      </c>
      <c r="F24" s="13">
        <f t="shared" si="0"/>
        <v>221.74322934521769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17927</v>
      </c>
      <c r="C28" s="28">
        <v>15920</v>
      </c>
      <c r="D28" s="28">
        <v>251266</v>
      </c>
      <c r="E28" s="28">
        <v>175173</v>
      </c>
      <c r="F28" s="13">
        <f t="shared" si="0"/>
        <v>-30.28384262096742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51</v>
      </c>
      <c r="D29" s="27">
        <v>58</v>
      </c>
      <c r="E29" s="27">
        <v>3745</v>
      </c>
      <c r="F29" s="10">
        <f t="shared" si="0"/>
        <v>6356.8965517241377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593600</v>
      </c>
      <c r="C31" s="27">
        <v>337401</v>
      </c>
      <c r="D31" s="27">
        <v>5730523</v>
      </c>
      <c r="E31" s="27">
        <v>4780623</v>
      </c>
      <c r="F31" s="10">
        <f t="shared" si="0"/>
        <v>-16.576148459747913</v>
      </c>
      <c r="G31" s="1"/>
      <c r="H31" s="1"/>
      <c r="I31" s="1"/>
    </row>
    <row r="32" spans="1:9" x14ac:dyDescent="0.25">
      <c r="A32" s="11" t="s">
        <v>69</v>
      </c>
      <c r="B32" s="28">
        <v>3149836</v>
      </c>
      <c r="C32" s="28">
        <v>2872690</v>
      </c>
      <c r="D32" s="28">
        <v>29506706</v>
      </c>
      <c r="E32" s="28">
        <v>30389413</v>
      </c>
      <c r="F32" s="13">
        <f t="shared" si="0"/>
        <v>2.9915470740786816</v>
      </c>
      <c r="G32" s="1"/>
      <c r="H32" s="1"/>
      <c r="I32" s="1"/>
    </row>
    <row r="33" spans="1:9" x14ac:dyDescent="0.25">
      <c r="A33" s="8" t="s">
        <v>70</v>
      </c>
      <c r="B33" s="27">
        <v>18006</v>
      </c>
      <c r="C33" s="27">
        <v>36014</v>
      </c>
      <c r="D33" s="27">
        <v>209807</v>
      </c>
      <c r="E33" s="27">
        <v>305109</v>
      </c>
      <c r="F33" s="10">
        <f t="shared" si="0"/>
        <v>45.423651260444132</v>
      </c>
      <c r="G33" s="1"/>
      <c r="H33" s="1"/>
      <c r="I33" s="1"/>
    </row>
    <row r="34" spans="1:9" x14ac:dyDescent="0.25">
      <c r="A34" s="11" t="s">
        <v>71</v>
      </c>
      <c r="B34" s="28">
        <v>4005</v>
      </c>
      <c r="C34" s="28">
        <v>0</v>
      </c>
      <c r="D34" s="28">
        <v>7010</v>
      </c>
      <c r="E34" s="28">
        <v>29839</v>
      </c>
      <c r="F34" s="13">
        <f t="shared" si="0"/>
        <v>325.66333808844507</v>
      </c>
      <c r="G34" s="1"/>
      <c r="H34" s="1"/>
      <c r="I34" s="1"/>
    </row>
    <row r="35" spans="1:9" x14ac:dyDescent="0.25">
      <c r="A35" s="14" t="s">
        <v>72</v>
      </c>
      <c r="B35" s="15">
        <f>SUM(B7:B34)</f>
        <v>7794576</v>
      </c>
      <c r="C35" s="15">
        <f t="shared" ref="C35:E35" si="1">SUM(C7:C34)</f>
        <v>10387288</v>
      </c>
      <c r="D35" s="15">
        <f t="shared" si="1"/>
        <v>85163583</v>
      </c>
      <c r="E35" s="15">
        <f t="shared" si="1"/>
        <v>95969242</v>
      </c>
      <c r="F35" s="16">
        <f t="shared" si="0"/>
        <v>12.6881216352769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37594672</v>
      </c>
      <c r="G38" s="42">
        <f>LOOKUP(E38,$A$38:$A$65,$C$38:$C$65)</f>
        <v>31302479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24341</v>
      </c>
      <c r="C39" s="41">
        <f t="shared" ref="C39:C65" si="5">D8</f>
        <v>5713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30389413</v>
      </c>
      <c r="G39" s="42">
        <f t="shared" ref="G39:G65" si="8">LOOKUP(E39,$A$38:$A$65,$C$38:$C$65)</f>
        <v>29506706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10462199</v>
      </c>
      <c r="G40" s="42">
        <f t="shared" si="8"/>
        <v>8662676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20</v>
      </c>
      <c r="E41" s="42" t="str">
        <f t="shared" si="2"/>
        <v>BARCELONA</v>
      </c>
      <c r="F41" s="42">
        <f t="shared" si="7"/>
        <v>6662492</v>
      </c>
      <c r="G41" s="42">
        <f t="shared" si="8"/>
        <v>6655843</v>
      </c>
    </row>
    <row r="42" spans="1:9" x14ac:dyDescent="0.25">
      <c r="A42" s="42" t="str">
        <f t="shared" si="3"/>
        <v>BAHIA DE ALGECIRAS</v>
      </c>
      <c r="B42" s="41">
        <f t="shared" si="4"/>
        <v>37594672</v>
      </c>
      <c r="C42" s="41">
        <f t="shared" si="5"/>
        <v>31302479</v>
      </c>
      <c r="D42" s="41">
        <f t="shared" si="6"/>
        <v>1</v>
      </c>
      <c r="E42" s="42" t="str">
        <f t="shared" si="2"/>
        <v>TARRAGONA</v>
      </c>
      <c r="F42" s="42">
        <f t="shared" si="7"/>
        <v>4780623</v>
      </c>
      <c r="G42" s="42">
        <f t="shared" si="8"/>
        <v>5730523</v>
      </c>
    </row>
    <row r="43" spans="1:9" x14ac:dyDescent="0.25">
      <c r="A43" s="42" t="str">
        <f t="shared" si="3"/>
        <v>BAHIA DE CADIZ</v>
      </c>
      <c r="B43" s="41">
        <f t="shared" si="4"/>
        <v>161282</v>
      </c>
      <c r="C43" s="41">
        <f t="shared" si="5"/>
        <v>187510</v>
      </c>
      <c r="D43" s="41">
        <f t="shared" si="6"/>
        <v>12</v>
      </c>
      <c r="E43" s="42" t="str">
        <f t="shared" si="2"/>
        <v>MALAGA</v>
      </c>
      <c r="F43" s="42">
        <f t="shared" si="7"/>
        <v>2787991</v>
      </c>
      <c r="G43" s="42">
        <f t="shared" si="8"/>
        <v>744069</v>
      </c>
    </row>
    <row r="44" spans="1:9" x14ac:dyDescent="0.25">
      <c r="A44" s="42" t="str">
        <f t="shared" si="3"/>
        <v>BALEARES</v>
      </c>
      <c r="B44" s="41">
        <f t="shared" si="4"/>
        <v>7102</v>
      </c>
      <c r="C44" s="41">
        <f t="shared" si="5"/>
        <v>329</v>
      </c>
      <c r="D44" s="41">
        <f t="shared" si="6"/>
        <v>18</v>
      </c>
      <c r="E44" s="42" t="str">
        <f t="shared" si="2"/>
        <v>HUELVA</v>
      </c>
      <c r="F44" s="42">
        <f t="shared" si="7"/>
        <v>1256897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6662492</v>
      </c>
      <c r="C45" s="41">
        <f t="shared" si="5"/>
        <v>6655843</v>
      </c>
      <c r="D45" s="41">
        <f t="shared" si="6"/>
        <v>4</v>
      </c>
      <c r="E45" s="42" t="str">
        <f t="shared" si="2"/>
        <v>GIJON</v>
      </c>
      <c r="F45" s="42">
        <f t="shared" si="7"/>
        <v>777652</v>
      </c>
      <c r="G45" s="42">
        <f t="shared" si="8"/>
        <v>675426</v>
      </c>
    </row>
    <row r="46" spans="1:9" x14ac:dyDescent="0.25">
      <c r="A46" s="42" t="str">
        <f t="shared" si="3"/>
        <v>BILBAO</v>
      </c>
      <c r="B46" s="41">
        <f t="shared" si="4"/>
        <v>363326</v>
      </c>
      <c r="C46" s="41">
        <f t="shared" si="5"/>
        <v>339981</v>
      </c>
      <c r="D46" s="41">
        <f t="shared" si="6"/>
        <v>9</v>
      </c>
      <c r="E46" s="42" t="str">
        <f t="shared" si="2"/>
        <v>BILBAO</v>
      </c>
      <c r="F46" s="42">
        <f t="shared" si="7"/>
        <v>363326</v>
      </c>
      <c r="G46" s="42">
        <f t="shared" si="8"/>
        <v>339981</v>
      </c>
    </row>
    <row r="47" spans="1:9" x14ac:dyDescent="0.25">
      <c r="A47" s="42" t="str">
        <f t="shared" si="3"/>
        <v>CARTAGENA</v>
      </c>
      <c r="B47" s="41">
        <f t="shared" si="4"/>
        <v>99960</v>
      </c>
      <c r="C47" s="41">
        <f t="shared" si="5"/>
        <v>5755</v>
      </c>
      <c r="D47" s="41">
        <f t="shared" si="6"/>
        <v>13</v>
      </c>
      <c r="E47" s="42" t="str">
        <f t="shared" si="2"/>
        <v>VIGO</v>
      </c>
      <c r="F47" s="42">
        <f t="shared" si="7"/>
        <v>305109</v>
      </c>
      <c r="G47" s="42">
        <f t="shared" si="8"/>
        <v>209807</v>
      </c>
    </row>
    <row r="48" spans="1:9" x14ac:dyDescent="0.25">
      <c r="A48" s="42" t="str">
        <f t="shared" si="3"/>
        <v>CASTELLON</v>
      </c>
      <c r="B48" s="41">
        <f t="shared" si="4"/>
        <v>45697</v>
      </c>
      <c r="C48" s="41">
        <f t="shared" si="5"/>
        <v>19093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175173</v>
      </c>
      <c r="G48" s="42">
        <f t="shared" si="8"/>
        <v>251266</v>
      </c>
    </row>
    <row r="49" spans="1:7" x14ac:dyDescent="0.25">
      <c r="A49" s="42" t="str">
        <f t="shared" si="3"/>
        <v>CEUTA</v>
      </c>
      <c r="B49" s="41">
        <f t="shared" si="4"/>
        <v>1184</v>
      </c>
      <c r="C49" s="41">
        <f t="shared" si="5"/>
        <v>845813</v>
      </c>
      <c r="D49" s="41">
        <f t="shared" si="6"/>
        <v>21</v>
      </c>
      <c r="E49" s="42" t="str">
        <f t="shared" si="2"/>
        <v>BAHIA DE CADIZ</v>
      </c>
      <c r="F49" s="42">
        <f t="shared" si="7"/>
        <v>161282</v>
      </c>
      <c r="G49" s="42">
        <f t="shared" si="8"/>
        <v>187510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99960</v>
      </c>
      <c r="G50" s="42">
        <f t="shared" si="8"/>
        <v>5755</v>
      </c>
    </row>
    <row r="51" spans="1:7" x14ac:dyDescent="0.25">
      <c r="A51" s="42" t="str">
        <f t="shared" si="3"/>
        <v>GIJON</v>
      </c>
      <c r="B51" s="41">
        <f t="shared" si="4"/>
        <v>777652</v>
      </c>
      <c r="C51" s="41">
        <f t="shared" si="5"/>
        <v>675426</v>
      </c>
      <c r="D51" s="41">
        <f t="shared" si="6"/>
        <v>8</v>
      </c>
      <c r="E51" s="42" t="str">
        <f t="shared" si="2"/>
        <v>CASTELLON</v>
      </c>
      <c r="F51" s="42">
        <f t="shared" si="7"/>
        <v>45697</v>
      </c>
      <c r="G51" s="42">
        <f t="shared" si="8"/>
        <v>19093</v>
      </c>
    </row>
    <row r="52" spans="1:7" x14ac:dyDescent="0.25">
      <c r="A52" s="42" t="str">
        <f t="shared" si="3"/>
        <v>HUELVA</v>
      </c>
      <c r="B52" s="41">
        <f t="shared" si="4"/>
        <v>1256897</v>
      </c>
      <c r="C52" s="41">
        <f t="shared" si="5"/>
        <v>0</v>
      </c>
      <c r="D52" s="41">
        <f t="shared" si="6"/>
        <v>7</v>
      </c>
      <c r="E52" s="42" t="str">
        <f t="shared" si="2"/>
        <v>MARIN Y RIA DE PONTEVEDRA</v>
      </c>
      <c r="F52" s="42">
        <f t="shared" si="7"/>
        <v>37541</v>
      </c>
      <c r="G52" s="42">
        <f t="shared" si="8"/>
        <v>11668</v>
      </c>
    </row>
    <row r="53" spans="1:7" x14ac:dyDescent="0.25">
      <c r="A53" s="42" t="str">
        <f t="shared" si="3"/>
        <v>LAS PALMAS</v>
      </c>
      <c r="B53" s="41">
        <f t="shared" si="4"/>
        <v>10462199</v>
      </c>
      <c r="C53" s="41">
        <f t="shared" si="5"/>
        <v>8662676</v>
      </c>
      <c r="D53" s="41">
        <f t="shared" si="6"/>
        <v>3</v>
      </c>
      <c r="E53" s="42" t="str">
        <f t="shared" si="2"/>
        <v>VILAGARCIA</v>
      </c>
      <c r="F53" s="42">
        <f t="shared" si="7"/>
        <v>29839</v>
      </c>
      <c r="G53" s="42">
        <f t="shared" si="8"/>
        <v>7010</v>
      </c>
    </row>
    <row r="54" spans="1:7" x14ac:dyDescent="0.25">
      <c r="A54" s="42" t="str">
        <f t="shared" si="3"/>
        <v>MALAGA</v>
      </c>
      <c r="B54" s="41">
        <f t="shared" si="4"/>
        <v>2787991</v>
      </c>
      <c r="C54" s="41">
        <f t="shared" si="5"/>
        <v>744069</v>
      </c>
      <c r="D54" s="41">
        <f t="shared" si="6"/>
        <v>6</v>
      </c>
      <c r="E54" s="42" t="str">
        <f t="shared" si="2"/>
        <v>ALICANTE</v>
      </c>
      <c r="F54" s="42">
        <f t="shared" si="7"/>
        <v>24341</v>
      </c>
      <c r="G54" s="42">
        <f t="shared" si="8"/>
        <v>5713</v>
      </c>
    </row>
    <row r="55" spans="1:7" x14ac:dyDescent="0.25">
      <c r="A55" s="42" t="str">
        <f t="shared" si="3"/>
        <v>MARIN Y RIA DE PONTEVEDRA</v>
      </c>
      <c r="B55" s="41">
        <f t="shared" si="4"/>
        <v>37541</v>
      </c>
      <c r="C55" s="41">
        <f t="shared" si="5"/>
        <v>11668</v>
      </c>
      <c r="D55" s="41">
        <f t="shared" si="6"/>
        <v>15</v>
      </c>
      <c r="E55" s="42" t="str">
        <f t="shared" si="2"/>
        <v>BALEARES</v>
      </c>
      <c r="F55" s="42">
        <f t="shared" ref="F55:F65" si="9">LOOKUP(E55,$A$38:$A$65,$B$38:$B$65)</f>
        <v>7102</v>
      </c>
      <c r="G55" s="42">
        <f t="shared" si="8"/>
        <v>329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3745</v>
      </c>
      <c r="G56" s="42">
        <f t="shared" si="8"/>
        <v>58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AVILES</v>
      </c>
      <c r="F57" s="42">
        <f t="shared" si="9"/>
        <v>3004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1184</v>
      </c>
      <c r="G58" s="42">
        <f t="shared" si="8"/>
        <v>845813</v>
      </c>
    </row>
    <row r="59" spans="1:7" x14ac:dyDescent="0.25">
      <c r="A59" s="42" t="str">
        <f t="shared" si="3"/>
        <v>SANTA CRUZ DE TENERIFE</v>
      </c>
      <c r="B59" s="41">
        <f t="shared" si="4"/>
        <v>175173</v>
      </c>
      <c r="C59" s="41">
        <f t="shared" si="5"/>
        <v>251266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3745</v>
      </c>
      <c r="C60" s="41">
        <f t="shared" si="5"/>
        <v>58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4780623</v>
      </c>
      <c r="C62" s="41">
        <f t="shared" si="5"/>
        <v>5730523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30389413</v>
      </c>
      <c r="C63" s="41">
        <f t="shared" si="5"/>
        <v>29506706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305109</v>
      </c>
      <c r="C64" s="41">
        <f t="shared" si="5"/>
        <v>209807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29839</v>
      </c>
      <c r="C65" s="41">
        <f t="shared" si="5"/>
        <v>7010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202</v>
      </c>
      <c r="C8" s="30">
        <v>0</v>
      </c>
      <c r="D8" s="30">
        <v>4993</v>
      </c>
      <c r="E8" s="30">
        <v>24341</v>
      </c>
      <c r="F8" s="13">
        <f t="shared" ref="F8:F35" si="0">((E8*100)/D8)-100</f>
        <v>387.50250350490688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2453934</v>
      </c>
      <c r="C11" s="29">
        <v>4506738</v>
      </c>
      <c r="D11" s="29">
        <v>31012403</v>
      </c>
      <c r="E11" s="29">
        <v>37374314</v>
      </c>
      <c r="F11" s="10">
        <f t="shared" si="0"/>
        <v>20.514085928781455</v>
      </c>
      <c r="G11" s="1"/>
      <c r="H11" s="1"/>
      <c r="I11" s="1"/>
    </row>
    <row r="12" spans="1:12" x14ac:dyDescent="0.25">
      <c r="A12" s="11" t="s">
        <v>49</v>
      </c>
      <c r="B12" s="30">
        <v>11969</v>
      </c>
      <c r="C12" s="30">
        <v>93</v>
      </c>
      <c r="D12" s="30">
        <v>12190</v>
      </c>
      <c r="E12" s="30">
        <v>7336</v>
      </c>
      <c r="F12" s="13">
        <f t="shared" si="0"/>
        <v>-39.819524200164068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539624</v>
      </c>
      <c r="C14" s="30">
        <v>420832</v>
      </c>
      <c r="D14" s="30">
        <v>6269495</v>
      </c>
      <c r="E14" s="30">
        <v>6260834</v>
      </c>
      <c r="F14" s="13">
        <f t="shared" si="0"/>
        <v>-0.13814509781090578</v>
      </c>
      <c r="G14" s="1"/>
      <c r="H14" s="1"/>
      <c r="I14" s="1"/>
    </row>
    <row r="15" spans="1:12" x14ac:dyDescent="0.25">
      <c r="A15" s="8" t="s">
        <v>52</v>
      </c>
      <c r="B15" s="29">
        <v>10012</v>
      </c>
      <c r="C15" s="29">
        <v>856</v>
      </c>
      <c r="D15" s="29">
        <v>96538</v>
      </c>
      <c r="E15" s="29">
        <v>44245</v>
      </c>
      <c r="F15" s="10">
        <f t="shared" si="0"/>
        <v>-54.168306780749546</v>
      </c>
      <c r="G15" s="1"/>
      <c r="H15" s="1"/>
      <c r="I15" s="1"/>
    </row>
    <row r="16" spans="1:12" x14ac:dyDescent="0.25">
      <c r="A16" s="11" t="s">
        <v>53</v>
      </c>
      <c r="B16" s="30">
        <v>391</v>
      </c>
      <c r="C16" s="30">
        <v>0</v>
      </c>
      <c r="D16" s="30">
        <v>391</v>
      </c>
      <c r="E16" s="30">
        <v>960</v>
      </c>
      <c r="F16" s="13">
        <f t="shared" si="0"/>
        <v>145.52429667519181</v>
      </c>
      <c r="G16" s="1"/>
      <c r="H16" s="1"/>
      <c r="I16" s="1"/>
    </row>
    <row r="17" spans="1:9" x14ac:dyDescent="0.25">
      <c r="A17" s="8" t="s">
        <v>54</v>
      </c>
      <c r="B17" s="29">
        <v>108</v>
      </c>
      <c r="C17" s="29">
        <v>0</v>
      </c>
      <c r="D17" s="29">
        <v>5035</v>
      </c>
      <c r="E17" s="29">
        <v>17505</v>
      </c>
      <c r="F17" s="10">
        <f t="shared" si="0"/>
        <v>247.66633565044685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59</v>
      </c>
      <c r="E18" s="30">
        <v>60</v>
      </c>
      <c r="F18" s="17">
        <f t="shared" si="0"/>
        <v>1.6949152542372872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696939</v>
      </c>
      <c r="C22" s="30">
        <v>1016030</v>
      </c>
      <c r="D22" s="30">
        <v>8190593</v>
      </c>
      <c r="E22" s="30">
        <v>9899214</v>
      </c>
      <c r="F22" s="13">
        <f t="shared" si="0"/>
        <v>20.860772840257113</v>
      </c>
      <c r="G22" s="1"/>
      <c r="H22" s="1"/>
      <c r="I22" s="1"/>
    </row>
    <row r="23" spans="1:9" x14ac:dyDescent="0.25">
      <c r="A23" s="8" t="s">
        <v>60</v>
      </c>
      <c r="B23" s="29">
        <v>39498</v>
      </c>
      <c r="C23" s="29">
        <v>601932</v>
      </c>
      <c r="D23" s="29">
        <v>744069</v>
      </c>
      <c r="E23" s="29">
        <v>2787991</v>
      </c>
      <c r="F23" s="10">
        <f t="shared" si="0"/>
        <v>274.69522315806734</v>
      </c>
      <c r="G23" s="1"/>
      <c r="H23" s="1"/>
      <c r="I23" s="1"/>
    </row>
    <row r="24" spans="1:9" x14ac:dyDescent="0.25">
      <c r="A24" s="11" t="s">
        <v>61</v>
      </c>
      <c r="B24" s="30">
        <v>3824</v>
      </c>
      <c r="C24" s="30">
        <v>205</v>
      </c>
      <c r="D24" s="30">
        <v>11668</v>
      </c>
      <c r="E24" s="30">
        <v>37418</v>
      </c>
      <c r="F24" s="13">
        <f t="shared" si="0"/>
        <v>220.68906410695922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14634</v>
      </c>
      <c r="C28" s="30">
        <v>4668</v>
      </c>
      <c r="D28" s="30">
        <v>199306</v>
      </c>
      <c r="E28" s="30">
        <v>122342</v>
      </c>
      <c r="F28" s="13">
        <f t="shared" si="0"/>
        <v>-38.615997511364434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261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167625</v>
      </c>
      <c r="C31" s="29">
        <v>149659</v>
      </c>
      <c r="D31" s="29">
        <v>1937267</v>
      </c>
      <c r="E31" s="29">
        <v>1595823</v>
      </c>
      <c r="F31" s="10">
        <f t="shared" si="0"/>
        <v>-17.625035681710372</v>
      </c>
      <c r="G31" s="1"/>
      <c r="H31" s="1"/>
      <c r="I31" s="1"/>
    </row>
    <row r="32" spans="1:9" x14ac:dyDescent="0.25">
      <c r="A32" s="11" t="s">
        <v>69</v>
      </c>
      <c r="B32" s="30">
        <v>3146551</v>
      </c>
      <c r="C32" s="30">
        <v>2871094</v>
      </c>
      <c r="D32" s="30">
        <v>29477297</v>
      </c>
      <c r="E32" s="30">
        <v>30349472</v>
      </c>
      <c r="F32" s="13">
        <f t="shared" si="0"/>
        <v>2.9588024980716483</v>
      </c>
      <c r="G32" s="1"/>
      <c r="H32" s="1"/>
      <c r="I32" s="1"/>
    </row>
    <row r="33" spans="1:9" x14ac:dyDescent="0.25">
      <c r="A33" s="8" t="s">
        <v>70</v>
      </c>
      <c r="B33" s="29">
        <v>9716</v>
      </c>
      <c r="C33" s="29">
        <v>23902</v>
      </c>
      <c r="D33" s="29">
        <v>126692</v>
      </c>
      <c r="E33" s="29">
        <v>155422</v>
      </c>
      <c r="F33" s="10">
        <f t="shared" si="0"/>
        <v>22.677043538660683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7095027</v>
      </c>
      <c r="C35" s="15">
        <f t="shared" ref="C35:E35" si="1">SUM(C7:C34)</f>
        <v>9596009</v>
      </c>
      <c r="D35" s="15">
        <f t="shared" si="1"/>
        <v>78088598</v>
      </c>
      <c r="E35" s="15">
        <f t="shared" si="1"/>
        <v>88677538</v>
      </c>
      <c r="F35" s="16">
        <f t="shared" si="0"/>
        <v>13.560161497585085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37374314</v>
      </c>
      <c r="G38" s="42">
        <f>LOOKUP(E38,$A$38:$A$65,$C$38:$C$65)</f>
        <v>31012403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24341</v>
      </c>
      <c r="C39" s="41">
        <f t="shared" ref="C39:C65" si="5">D8</f>
        <v>4993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30349472</v>
      </c>
      <c r="G39" s="42">
        <f t="shared" ref="G39:G65" si="8">LOOKUP(E39,$A$38:$A$65,$C$38:$C$65)</f>
        <v>29477297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9899214</v>
      </c>
      <c r="G40" s="42">
        <f t="shared" si="8"/>
        <v>8190593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6260834</v>
      </c>
      <c r="G41" s="42">
        <f t="shared" si="8"/>
        <v>6269495</v>
      </c>
    </row>
    <row r="42" spans="1:9" x14ac:dyDescent="0.25">
      <c r="A42" s="42" t="str">
        <f t="shared" si="3"/>
        <v>BAHIA DE ALGECIRAS</v>
      </c>
      <c r="B42" s="41">
        <f t="shared" si="4"/>
        <v>37374314</v>
      </c>
      <c r="C42" s="41">
        <f t="shared" si="5"/>
        <v>31012403</v>
      </c>
      <c r="D42" s="41">
        <f t="shared" si="6"/>
        <v>1</v>
      </c>
      <c r="E42" s="42" t="str">
        <f t="shared" si="2"/>
        <v>MALAGA</v>
      </c>
      <c r="F42" s="42">
        <f t="shared" si="7"/>
        <v>2787991</v>
      </c>
      <c r="G42" s="42">
        <f t="shared" si="8"/>
        <v>744069</v>
      </c>
    </row>
    <row r="43" spans="1:9" x14ac:dyDescent="0.25">
      <c r="A43" s="42" t="str">
        <f t="shared" si="3"/>
        <v>BAHIA DE CADIZ</v>
      </c>
      <c r="B43" s="41">
        <f t="shared" si="4"/>
        <v>7336</v>
      </c>
      <c r="C43" s="41">
        <f t="shared" si="5"/>
        <v>12190</v>
      </c>
      <c r="D43" s="41">
        <f t="shared" si="6"/>
        <v>13</v>
      </c>
      <c r="E43" s="42" t="str">
        <f t="shared" si="2"/>
        <v>TARRAGONA</v>
      </c>
      <c r="F43" s="42">
        <f t="shared" si="7"/>
        <v>1595823</v>
      </c>
      <c r="G43" s="42">
        <f t="shared" si="8"/>
        <v>1937267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155422</v>
      </c>
      <c r="G44" s="42">
        <f t="shared" si="8"/>
        <v>126692</v>
      </c>
    </row>
    <row r="45" spans="1:9" x14ac:dyDescent="0.25">
      <c r="A45" s="42" t="str">
        <f t="shared" si="3"/>
        <v>BARCELONA</v>
      </c>
      <c r="B45" s="41">
        <f t="shared" si="4"/>
        <v>6260834</v>
      </c>
      <c r="C45" s="41">
        <f t="shared" si="5"/>
        <v>6269495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122342</v>
      </c>
      <c r="G45" s="42">
        <f t="shared" si="8"/>
        <v>199306</v>
      </c>
    </row>
    <row r="46" spans="1:9" x14ac:dyDescent="0.25">
      <c r="A46" s="42" t="str">
        <f t="shared" si="3"/>
        <v>BILBAO</v>
      </c>
      <c r="B46" s="41">
        <f t="shared" si="4"/>
        <v>44245</v>
      </c>
      <c r="C46" s="41">
        <f t="shared" si="5"/>
        <v>96538</v>
      </c>
      <c r="D46" s="41">
        <f t="shared" si="6"/>
        <v>9</v>
      </c>
      <c r="E46" s="42" t="str">
        <f t="shared" si="2"/>
        <v>BILBAO</v>
      </c>
      <c r="F46" s="42">
        <f t="shared" si="7"/>
        <v>44245</v>
      </c>
      <c r="G46" s="42">
        <f t="shared" si="8"/>
        <v>96538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391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37418</v>
      </c>
      <c r="G47" s="42">
        <f t="shared" si="8"/>
        <v>11668</v>
      </c>
    </row>
    <row r="48" spans="1:9" x14ac:dyDescent="0.25">
      <c r="A48" s="42" t="str">
        <f t="shared" si="3"/>
        <v>CASTELLON</v>
      </c>
      <c r="B48" s="41">
        <f t="shared" si="4"/>
        <v>17505</v>
      </c>
      <c r="C48" s="41">
        <f t="shared" si="5"/>
        <v>5035</v>
      </c>
      <c r="D48" s="41">
        <f t="shared" si="6"/>
        <v>12</v>
      </c>
      <c r="E48" s="42" t="str">
        <f t="shared" si="2"/>
        <v>ALICANTE</v>
      </c>
      <c r="F48" s="42">
        <f t="shared" si="7"/>
        <v>24341</v>
      </c>
      <c r="G48" s="42">
        <f t="shared" si="8"/>
        <v>4993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59</v>
      </c>
      <c r="D49" s="41">
        <f t="shared" si="6"/>
        <v>16</v>
      </c>
      <c r="E49" s="42" t="str">
        <f t="shared" si="2"/>
        <v>CASTELLON</v>
      </c>
      <c r="F49" s="42">
        <f t="shared" si="7"/>
        <v>17505</v>
      </c>
      <c r="G49" s="42">
        <f t="shared" si="8"/>
        <v>5035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7336</v>
      </c>
      <c r="G50" s="42">
        <f t="shared" si="8"/>
        <v>12190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391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261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9899214</v>
      </c>
      <c r="C53" s="41">
        <f t="shared" si="5"/>
        <v>8190593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59</v>
      </c>
    </row>
    <row r="54" spans="1:7" x14ac:dyDescent="0.25">
      <c r="A54" s="42" t="str">
        <f t="shared" si="3"/>
        <v>MALAGA</v>
      </c>
      <c r="B54" s="41">
        <f t="shared" si="4"/>
        <v>2787991</v>
      </c>
      <c r="C54" s="41">
        <f t="shared" si="5"/>
        <v>744069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37418</v>
      </c>
      <c r="C55" s="41">
        <f t="shared" si="5"/>
        <v>11668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122342</v>
      </c>
      <c r="C59" s="41">
        <f t="shared" si="5"/>
        <v>199306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261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1595823</v>
      </c>
      <c r="C62" s="41">
        <f t="shared" si="5"/>
        <v>1937267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30349472</v>
      </c>
      <c r="C63" s="41">
        <f t="shared" si="5"/>
        <v>29477297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155422</v>
      </c>
      <c r="C64" s="41">
        <f t="shared" si="5"/>
        <v>126692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6226</v>
      </c>
      <c r="C7" s="31">
        <v>4856</v>
      </c>
      <c r="D7" s="31">
        <v>84472</v>
      </c>
      <c r="E7" s="31">
        <v>58039</v>
      </c>
      <c r="F7" s="10">
        <f>((E7*100)/D7)-100</f>
        <v>-31.29202576001515</v>
      </c>
      <c r="G7" s="1"/>
      <c r="H7" s="1"/>
      <c r="I7" s="1"/>
    </row>
    <row r="8" spans="1:12" x14ac:dyDescent="0.25">
      <c r="A8" s="11" t="s">
        <v>45</v>
      </c>
      <c r="B8" s="32">
        <v>103108</v>
      </c>
      <c r="C8" s="32">
        <v>101592</v>
      </c>
      <c r="D8" s="32">
        <v>1050207</v>
      </c>
      <c r="E8" s="32">
        <v>1162573</v>
      </c>
      <c r="F8" s="13">
        <f t="shared" ref="F8:F35" si="0">((E8*100)/D8)-100</f>
        <v>10.699414496380243</v>
      </c>
      <c r="G8" s="1"/>
      <c r="H8" s="1"/>
      <c r="I8" s="1"/>
    </row>
    <row r="9" spans="1:12" x14ac:dyDescent="0.25">
      <c r="A9" s="8" t="s">
        <v>46</v>
      </c>
      <c r="B9" s="31">
        <v>3449</v>
      </c>
      <c r="C9" s="31">
        <v>6192</v>
      </c>
      <c r="D9" s="31">
        <v>27522</v>
      </c>
      <c r="E9" s="31">
        <v>52510</v>
      </c>
      <c r="F9" s="10">
        <f t="shared" si="0"/>
        <v>90.792820289223158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264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2677388</v>
      </c>
      <c r="C11" s="31">
        <v>4794446</v>
      </c>
      <c r="D11" s="31">
        <v>32930951</v>
      </c>
      <c r="E11" s="31">
        <v>39839024</v>
      </c>
      <c r="F11" s="10">
        <f t="shared" si="0"/>
        <v>20.977447629738961</v>
      </c>
      <c r="G11" s="1"/>
      <c r="H11" s="1"/>
      <c r="I11" s="1"/>
    </row>
    <row r="12" spans="1:12" x14ac:dyDescent="0.25">
      <c r="A12" s="11" t="s">
        <v>49</v>
      </c>
      <c r="B12" s="32">
        <v>94035</v>
      </c>
      <c r="C12" s="32">
        <v>100312</v>
      </c>
      <c r="D12" s="32">
        <v>1005288</v>
      </c>
      <c r="E12" s="32">
        <v>810396</v>
      </c>
      <c r="F12" s="13">
        <f t="shared" si="0"/>
        <v>-19.386683219137197</v>
      </c>
      <c r="G12" s="1"/>
      <c r="H12" s="1"/>
      <c r="I12" s="1"/>
    </row>
    <row r="13" spans="1:12" x14ac:dyDescent="0.25">
      <c r="A13" s="8" t="s">
        <v>50</v>
      </c>
      <c r="B13" s="31">
        <v>27124</v>
      </c>
      <c r="C13" s="31">
        <v>27032</v>
      </c>
      <c r="D13" s="31">
        <v>472457</v>
      </c>
      <c r="E13" s="31">
        <v>335399</v>
      </c>
      <c r="F13" s="10">
        <f t="shared" si="0"/>
        <v>-29.009624156272423</v>
      </c>
      <c r="G13" s="1"/>
      <c r="H13" s="1"/>
      <c r="I13" s="1"/>
    </row>
    <row r="14" spans="1:12" x14ac:dyDescent="0.25">
      <c r="A14" s="11" t="s">
        <v>51</v>
      </c>
      <c r="B14" s="32">
        <v>1607658</v>
      </c>
      <c r="C14" s="32">
        <v>1442788</v>
      </c>
      <c r="D14" s="32">
        <v>17312221</v>
      </c>
      <c r="E14" s="32">
        <v>18348850</v>
      </c>
      <c r="F14" s="13">
        <f t="shared" si="0"/>
        <v>5.9878452337224672</v>
      </c>
      <c r="G14" s="1"/>
      <c r="H14" s="1"/>
      <c r="I14" s="1"/>
    </row>
    <row r="15" spans="1:12" x14ac:dyDescent="0.25">
      <c r="A15" s="8" t="s">
        <v>52</v>
      </c>
      <c r="B15" s="31">
        <v>488836</v>
      </c>
      <c r="C15" s="31">
        <v>511330</v>
      </c>
      <c r="D15" s="31">
        <v>5036565</v>
      </c>
      <c r="E15" s="31">
        <v>5494818</v>
      </c>
      <c r="F15" s="10">
        <f t="shared" si="0"/>
        <v>9.0985225049215046</v>
      </c>
      <c r="G15" s="1"/>
      <c r="H15" s="1"/>
      <c r="I15" s="1"/>
    </row>
    <row r="16" spans="1:12" x14ac:dyDescent="0.25">
      <c r="A16" s="11" t="s">
        <v>53</v>
      </c>
      <c r="B16" s="32">
        <v>53493</v>
      </c>
      <c r="C16" s="32">
        <v>63976</v>
      </c>
      <c r="D16" s="32">
        <v>682251</v>
      </c>
      <c r="E16" s="32">
        <v>802519</v>
      </c>
      <c r="F16" s="13">
        <f t="shared" si="0"/>
        <v>17.62811633841504</v>
      </c>
      <c r="G16" s="1"/>
      <c r="H16" s="1"/>
      <c r="I16" s="1"/>
    </row>
    <row r="17" spans="1:9" x14ac:dyDescent="0.25">
      <c r="A17" s="8" t="s">
        <v>54</v>
      </c>
      <c r="B17" s="31">
        <v>127099</v>
      </c>
      <c r="C17" s="31">
        <v>154109</v>
      </c>
      <c r="D17" s="31">
        <v>1246131</v>
      </c>
      <c r="E17" s="31">
        <v>1576240</v>
      </c>
      <c r="F17" s="10">
        <f t="shared" si="0"/>
        <v>26.49071405815279</v>
      </c>
      <c r="G17" s="1"/>
      <c r="H17" s="1"/>
      <c r="I17" s="1"/>
    </row>
    <row r="18" spans="1:9" x14ac:dyDescent="0.25">
      <c r="A18" s="11" t="s">
        <v>55</v>
      </c>
      <c r="B18" s="32">
        <v>5873</v>
      </c>
      <c r="C18" s="32">
        <v>4345</v>
      </c>
      <c r="D18" s="32">
        <v>40277</v>
      </c>
      <c r="E18" s="32">
        <v>60465</v>
      </c>
      <c r="F18" s="13">
        <f t="shared" si="0"/>
        <v>50.122898924944764</v>
      </c>
      <c r="G18" s="1"/>
      <c r="H18" s="1"/>
      <c r="I18" s="1"/>
    </row>
    <row r="19" spans="1:9" x14ac:dyDescent="0.25">
      <c r="A19" s="8" t="s">
        <v>56</v>
      </c>
      <c r="B19" s="31">
        <v>371</v>
      </c>
      <c r="C19" s="31">
        <v>781</v>
      </c>
      <c r="D19" s="31">
        <v>4797</v>
      </c>
      <c r="E19" s="31">
        <v>5440</v>
      </c>
      <c r="F19" s="10">
        <f t="shared" si="0"/>
        <v>13.404210965186579</v>
      </c>
      <c r="G19" s="1"/>
      <c r="H19" s="1"/>
      <c r="I19" s="1"/>
    </row>
    <row r="20" spans="1:9" x14ac:dyDescent="0.25">
      <c r="A20" s="11" t="s">
        <v>57</v>
      </c>
      <c r="B20" s="32">
        <v>37050</v>
      </c>
      <c r="C20" s="32">
        <v>42579</v>
      </c>
      <c r="D20" s="32">
        <v>401345</v>
      </c>
      <c r="E20" s="32">
        <v>398468</v>
      </c>
      <c r="F20" s="13">
        <f t="shared" si="0"/>
        <v>-0.7168396267550321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1184</v>
      </c>
      <c r="D21" s="31">
        <v>0</v>
      </c>
      <c r="E21" s="31">
        <v>5689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979828</v>
      </c>
      <c r="C22" s="32">
        <v>1310462</v>
      </c>
      <c r="D22" s="32">
        <v>11143257</v>
      </c>
      <c r="E22" s="32">
        <v>12939063</v>
      </c>
      <c r="F22" s="13">
        <f t="shared" si="0"/>
        <v>16.115629389145383</v>
      </c>
      <c r="G22" s="1"/>
      <c r="H22" s="1"/>
      <c r="I22" s="1"/>
    </row>
    <row r="23" spans="1:9" x14ac:dyDescent="0.25">
      <c r="A23" s="8" t="s">
        <v>60</v>
      </c>
      <c r="B23" s="31">
        <v>50391</v>
      </c>
      <c r="C23" s="31">
        <v>626879</v>
      </c>
      <c r="D23" s="31">
        <v>875767</v>
      </c>
      <c r="E23" s="31">
        <v>3015871</v>
      </c>
      <c r="F23" s="10">
        <f t="shared" si="0"/>
        <v>244.3691073082224</v>
      </c>
      <c r="G23" s="1"/>
      <c r="H23" s="1"/>
      <c r="I23" s="1"/>
    </row>
    <row r="24" spans="1:9" x14ac:dyDescent="0.25">
      <c r="A24" s="11" t="s">
        <v>61</v>
      </c>
      <c r="B24" s="32">
        <v>31803</v>
      </c>
      <c r="C24" s="32">
        <v>14360</v>
      </c>
      <c r="D24" s="32">
        <v>371982</v>
      </c>
      <c r="E24" s="32">
        <v>317199</v>
      </c>
      <c r="F24" s="13">
        <f t="shared" si="0"/>
        <v>-14.727325515750763</v>
      </c>
      <c r="G24" s="1"/>
      <c r="H24" s="1"/>
      <c r="I24" s="1"/>
    </row>
    <row r="25" spans="1:9" x14ac:dyDescent="0.25">
      <c r="A25" s="8" t="s">
        <v>62</v>
      </c>
      <c r="B25" s="31">
        <v>10237</v>
      </c>
      <c r="C25" s="31">
        <v>21938</v>
      </c>
      <c r="D25" s="31">
        <v>142885</v>
      </c>
      <c r="E25" s="31">
        <v>184480</v>
      </c>
      <c r="F25" s="10">
        <f t="shared" si="0"/>
        <v>29.110823389439048</v>
      </c>
      <c r="G25" s="1"/>
      <c r="H25" s="1"/>
      <c r="I25" s="1"/>
    </row>
    <row r="26" spans="1:9" x14ac:dyDescent="0.25">
      <c r="A26" s="11" t="s">
        <v>63</v>
      </c>
      <c r="B26" s="32">
        <v>2458</v>
      </c>
      <c r="C26" s="32">
        <v>5293</v>
      </c>
      <c r="D26" s="32">
        <v>21789</v>
      </c>
      <c r="E26" s="32">
        <v>31080</v>
      </c>
      <c r="F26" s="13">
        <f t="shared" si="0"/>
        <v>42.640782045986498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281</v>
      </c>
      <c r="E27" s="31">
        <v>14</v>
      </c>
      <c r="F27" s="10">
        <f t="shared" si="0"/>
        <v>-95.017793594306056</v>
      </c>
      <c r="G27" s="1"/>
      <c r="H27" s="1"/>
      <c r="I27" s="1"/>
    </row>
    <row r="28" spans="1:9" x14ac:dyDescent="0.25">
      <c r="A28" s="11" t="s">
        <v>65</v>
      </c>
      <c r="B28" s="32">
        <v>248060</v>
      </c>
      <c r="C28" s="32">
        <v>217487</v>
      </c>
      <c r="D28" s="32">
        <v>2611128</v>
      </c>
      <c r="E28" s="32">
        <v>2391143</v>
      </c>
      <c r="F28" s="13">
        <f t="shared" si="0"/>
        <v>-8.4249029538191991</v>
      </c>
      <c r="G28" s="1"/>
      <c r="H28" s="1"/>
      <c r="I28" s="1"/>
    </row>
    <row r="29" spans="1:9" x14ac:dyDescent="0.25">
      <c r="A29" s="8" t="s">
        <v>66</v>
      </c>
      <c r="B29" s="31">
        <v>2511</v>
      </c>
      <c r="C29" s="31">
        <v>1934</v>
      </c>
      <c r="D29" s="31">
        <v>12252</v>
      </c>
      <c r="E29" s="31">
        <v>18166</v>
      </c>
      <c r="F29" s="10">
        <f t="shared" si="0"/>
        <v>48.269670257917085</v>
      </c>
      <c r="G29" s="1"/>
      <c r="H29" s="1"/>
      <c r="I29" s="1"/>
    </row>
    <row r="30" spans="1:9" x14ac:dyDescent="0.25">
      <c r="A30" s="11" t="s">
        <v>67</v>
      </c>
      <c r="B30" s="32">
        <v>93530</v>
      </c>
      <c r="C30" s="32">
        <v>104512</v>
      </c>
      <c r="D30" s="32">
        <v>1032198</v>
      </c>
      <c r="E30" s="32">
        <v>1161248</v>
      </c>
      <c r="F30" s="13">
        <f t="shared" si="0"/>
        <v>12.502446236090364</v>
      </c>
      <c r="G30" s="1"/>
      <c r="H30" s="1"/>
      <c r="I30" s="1"/>
    </row>
    <row r="31" spans="1:9" x14ac:dyDescent="0.25">
      <c r="A31" s="8" t="s">
        <v>68</v>
      </c>
      <c r="B31" s="31">
        <v>236260</v>
      </c>
      <c r="C31" s="31">
        <v>219096</v>
      </c>
      <c r="D31" s="31">
        <v>2628379</v>
      </c>
      <c r="E31" s="31">
        <v>2396977</v>
      </c>
      <c r="F31" s="10">
        <f t="shared" si="0"/>
        <v>-8.8039814653822788</v>
      </c>
      <c r="G31" s="1"/>
      <c r="H31" s="1"/>
      <c r="I31" s="1"/>
    </row>
    <row r="32" spans="1:9" x14ac:dyDescent="0.25">
      <c r="A32" s="11" t="s">
        <v>69</v>
      </c>
      <c r="B32" s="32">
        <v>4592228</v>
      </c>
      <c r="C32" s="32">
        <v>4289797</v>
      </c>
      <c r="D32" s="32">
        <v>44830563</v>
      </c>
      <c r="E32" s="32">
        <v>46508035</v>
      </c>
      <c r="F32" s="13">
        <f t="shared" si="0"/>
        <v>3.7418044471134522</v>
      </c>
      <c r="G32" s="1"/>
      <c r="H32" s="1"/>
      <c r="I32" s="1"/>
    </row>
    <row r="33" spans="1:9" x14ac:dyDescent="0.25">
      <c r="A33" s="8" t="s">
        <v>70</v>
      </c>
      <c r="B33" s="31">
        <v>186351</v>
      </c>
      <c r="C33" s="31">
        <v>197169</v>
      </c>
      <c r="D33" s="31">
        <v>2017451</v>
      </c>
      <c r="E33" s="31">
        <v>2133445</v>
      </c>
      <c r="F33" s="10">
        <f t="shared" si="0"/>
        <v>5.7495324545676709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19985</v>
      </c>
      <c r="D34" s="32">
        <v>3710</v>
      </c>
      <c r="E34" s="32">
        <v>89195</v>
      </c>
      <c r="F34" s="13">
        <f t="shared" si="0"/>
        <v>2304.177897574124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11665367</v>
      </c>
      <c r="C35" s="15">
        <f t="shared" ref="C35:E35" si="1">SUM(C7:C34)</f>
        <v>14284434</v>
      </c>
      <c r="D35" s="15">
        <f t="shared" si="1"/>
        <v>125986126</v>
      </c>
      <c r="E35" s="15">
        <f t="shared" si="1"/>
        <v>140136610</v>
      </c>
      <c r="F35" s="16">
        <f t="shared" si="0"/>
        <v>11.231779600874461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58039</v>
      </c>
      <c r="C38" s="41">
        <f>D7</f>
        <v>84472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46508035</v>
      </c>
      <c r="G38" s="42">
        <f>LOOKUP(E38,$A$38:$A$65,$C$38:$C$65)</f>
        <v>44830563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1162573</v>
      </c>
      <c r="C39" s="41">
        <f t="shared" ref="C39:C65" si="5">D8</f>
        <v>1050207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39839024</v>
      </c>
      <c r="G39" s="42">
        <f t="shared" ref="G39:G65" si="8">LOOKUP(E39,$A$38:$A$65,$C$38:$C$65)</f>
        <v>32930951</v>
      </c>
    </row>
    <row r="40" spans="1:9" x14ac:dyDescent="0.25">
      <c r="A40" s="42" t="str">
        <f t="shared" si="3"/>
        <v>ALMERIA</v>
      </c>
      <c r="B40" s="41">
        <f t="shared" si="4"/>
        <v>52510</v>
      </c>
      <c r="C40" s="41">
        <f t="shared" si="5"/>
        <v>27522</v>
      </c>
      <c r="D40" s="41">
        <f t="shared" si="6"/>
        <v>22</v>
      </c>
      <c r="E40" s="42" t="str">
        <f t="shared" si="2"/>
        <v>BARCELONA</v>
      </c>
      <c r="F40" s="42">
        <f t="shared" si="7"/>
        <v>18348850</v>
      </c>
      <c r="G40" s="42">
        <f t="shared" si="8"/>
        <v>17312221</v>
      </c>
    </row>
    <row r="41" spans="1:9" x14ac:dyDescent="0.25">
      <c r="A41" s="42" t="str">
        <f t="shared" si="3"/>
        <v>AVILES</v>
      </c>
      <c r="B41" s="41">
        <f t="shared" si="4"/>
        <v>264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12939063</v>
      </c>
      <c r="G41" s="42">
        <f t="shared" si="8"/>
        <v>11143257</v>
      </c>
    </row>
    <row r="42" spans="1:9" x14ac:dyDescent="0.25">
      <c r="A42" s="42" t="str">
        <f t="shared" si="3"/>
        <v>BAHIA DE ALGECIRAS</v>
      </c>
      <c r="B42" s="41">
        <f t="shared" si="4"/>
        <v>39839024</v>
      </c>
      <c r="C42" s="41">
        <f t="shared" si="5"/>
        <v>32930951</v>
      </c>
      <c r="D42" s="41">
        <f t="shared" si="6"/>
        <v>2</v>
      </c>
      <c r="E42" s="42" t="str">
        <f t="shared" si="2"/>
        <v>BILBAO</v>
      </c>
      <c r="F42" s="42">
        <f t="shared" si="7"/>
        <v>5494818</v>
      </c>
      <c r="G42" s="42">
        <f t="shared" si="8"/>
        <v>5036565</v>
      </c>
    </row>
    <row r="43" spans="1:9" x14ac:dyDescent="0.25">
      <c r="A43" s="42" t="str">
        <f t="shared" si="3"/>
        <v>BAHIA DE CADIZ</v>
      </c>
      <c r="B43" s="41">
        <f t="shared" si="4"/>
        <v>810396</v>
      </c>
      <c r="C43" s="41">
        <f t="shared" si="5"/>
        <v>1005288</v>
      </c>
      <c r="D43" s="41">
        <f t="shared" si="6"/>
        <v>13</v>
      </c>
      <c r="E43" s="42" t="str">
        <f t="shared" si="2"/>
        <v>MALAGA</v>
      </c>
      <c r="F43" s="42">
        <f t="shared" si="7"/>
        <v>3015871</v>
      </c>
      <c r="G43" s="42">
        <f t="shared" si="8"/>
        <v>875767</v>
      </c>
    </row>
    <row r="44" spans="1:9" x14ac:dyDescent="0.25">
      <c r="A44" s="42" t="str">
        <f t="shared" si="3"/>
        <v>BALEARES</v>
      </c>
      <c r="B44" s="41">
        <f t="shared" si="4"/>
        <v>335399</v>
      </c>
      <c r="C44" s="41">
        <f t="shared" si="5"/>
        <v>472457</v>
      </c>
      <c r="D44" s="41">
        <f t="shared" si="6"/>
        <v>16</v>
      </c>
      <c r="E44" s="42" t="str">
        <f t="shared" si="2"/>
        <v>TARRAGONA</v>
      </c>
      <c r="F44" s="42">
        <f t="shared" si="7"/>
        <v>2396977</v>
      </c>
      <c r="G44" s="42">
        <f t="shared" si="8"/>
        <v>2628379</v>
      </c>
    </row>
    <row r="45" spans="1:9" x14ac:dyDescent="0.25">
      <c r="A45" s="42" t="str">
        <f t="shared" si="3"/>
        <v>BARCELONA</v>
      </c>
      <c r="B45" s="41">
        <f t="shared" si="4"/>
        <v>18348850</v>
      </c>
      <c r="C45" s="41">
        <f t="shared" si="5"/>
        <v>17312221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2391143</v>
      </c>
      <c r="G45" s="42">
        <f t="shared" si="8"/>
        <v>2611128</v>
      </c>
    </row>
    <row r="46" spans="1:9" x14ac:dyDescent="0.25">
      <c r="A46" s="42" t="str">
        <f t="shared" si="3"/>
        <v>BILBAO</v>
      </c>
      <c r="B46" s="41">
        <f t="shared" si="4"/>
        <v>5494818</v>
      </c>
      <c r="C46" s="41">
        <f t="shared" si="5"/>
        <v>5036565</v>
      </c>
      <c r="D46" s="41">
        <f t="shared" si="6"/>
        <v>5</v>
      </c>
      <c r="E46" s="42" t="str">
        <f t="shared" si="2"/>
        <v>VIGO</v>
      </c>
      <c r="F46" s="42">
        <f t="shared" si="7"/>
        <v>2133445</v>
      </c>
      <c r="G46" s="42">
        <f t="shared" si="8"/>
        <v>2017451</v>
      </c>
    </row>
    <row r="47" spans="1:9" x14ac:dyDescent="0.25">
      <c r="A47" s="42" t="str">
        <f t="shared" si="3"/>
        <v>CARTAGENA</v>
      </c>
      <c r="B47" s="41">
        <f t="shared" si="4"/>
        <v>802519</v>
      </c>
      <c r="C47" s="41">
        <f t="shared" si="5"/>
        <v>682251</v>
      </c>
      <c r="D47" s="41">
        <f t="shared" si="6"/>
        <v>14</v>
      </c>
      <c r="E47" s="42" t="str">
        <f t="shared" si="2"/>
        <v>CASTELLON</v>
      </c>
      <c r="F47" s="42">
        <f t="shared" si="7"/>
        <v>1576240</v>
      </c>
      <c r="G47" s="42">
        <f t="shared" si="8"/>
        <v>1246131</v>
      </c>
    </row>
    <row r="48" spans="1:9" x14ac:dyDescent="0.25">
      <c r="A48" s="42" t="str">
        <f t="shared" si="3"/>
        <v>CASTELLON</v>
      </c>
      <c r="B48" s="41">
        <f t="shared" si="4"/>
        <v>1576240</v>
      </c>
      <c r="C48" s="41">
        <f t="shared" si="5"/>
        <v>1246131</v>
      </c>
      <c r="D48" s="41">
        <f t="shared" si="6"/>
        <v>10</v>
      </c>
      <c r="E48" s="42" t="str">
        <f t="shared" si="2"/>
        <v>ALICANTE</v>
      </c>
      <c r="F48" s="42">
        <f t="shared" si="7"/>
        <v>1162573</v>
      </c>
      <c r="G48" s="42">
        <f t="shared" si="8"/>
        <v>1050207</v>
      </c>
    </row>
    <row r="49" spans="1:7" x14ac:dyDescent="0.25">
      <c r="A49" s="42" t="str">
        <f t="shared" si="3"/>
        <v>CEUTA</v>
      </c>
      <c r="B49" s="41">
        <f t="shared" si="4"/>
        <v>60465</v>
      </c>
      <c r="C49" s="41">
        <f t="shared" si="5"/>
        <v>40277</v>
      </c>
      <c r="D49" s="41">
        <f t="shared" si="6"/>
        <v>20</v>
      </c>
      <c r="E49" s="42" t="str">
        <f t="shared" si="2"/>
        <v>SEVILLA</v>
      </c>
      <c r="F49" s="42">
        <f t="shared" si="7"/>
        <v>1161248</v>
      </c>
      <c r="G49" s="42">
        <f t="shared" si="8"/>
        <v>1032198</v>
      </c>
    </row>
    <row r="50" spans="1:7" x14ac:dyDescent="0.25">
      <c r="A50" s="42" t="str">
        <f t="shared" si="3"/>
        <v>FERROL-SAN CIBRAO</v>
      </c>
      <c r="B50" s="41">
        <f t="shared" si="4"/>
        <v>5440</v>
      </c>
      <c r="C50" s="41">
        <f t="shared" si="5"/>
        <v>4797</v>
      </c>
      <c r="D50" s="41">
        <f t="shared" si="6"/>
        <v>26</v>
      </c>
      <c r="E50" s="42" t="str">
        <f t="shared" si="2"/>
        <v>BAHIA DE CADIZ</v>
      </c>
      <c r="F50" s="42">
        <f t="shared" si="7"/>
        <v>810396</v>
      </c>
      <c r="G50" s="42">
        <f t="shared" si="8"/>
        <v>1005288</v>
      </c>
    </row>
    <row r="51" spans="1:7" x14ac:dyDescent="0.25">
      <c r="A51" s="42" t="str">
        <f t="shared" si="3"/>
        <v>GIJON</v>
      </c>
      <c r="B51" s="41">
        <f t="shared" si="4"/>
        <v>398468</v>
      </c>
      <c r="C51" s="41">
        <f t="shared" si="5"/>
        <v>401345</v>
      </c>
      <c r="D51" s="41">
        <f t="shared" si="6"/>
        <v>15</v>
      </c>
      <c r="E51" s="42" t="str">
        <f t="shared" si="2"/>
        <v>CARTAGENA</v>
      </c>
      <c r="F51" s="42">
        <f t="shared" si="7"/>
        <v>802519</v>
      </c>
      <c r="G51" s="42">
        <f t="shared" si="8"/>
        <v>682251</v>
      </c>
    </row>
    <row r="52" spans="1:7" x14ac:dyDescent="0.25">
      <c r="A52" s="42" t="str">
        <f t="shared" si="3"/>
        <v>HUELVA</v>
      </c>
      <c r="B52" s="41">
        <f t="shared" si="4"/>
        <v>5689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398468</v>
      </c>
      <c r="G52" s="42">
        <f t="shared" si="8"/>
        <v>401345</v>
      </c>
    </row>
    <row r="53" spans="1:7" x14ac:dyDescent="0.25">
      <c r="A53" s="42" t="str">
        <f t="shared" si="3"/>
        <v>LAS PALMAS</v>
      </c>
      <c r="B53" s="41">
        <f t="shared" si="4"/>
        <v>12939063</v>
      </c>
      <c r="C53" s="41">
        <f t="shared" si="5"/>
        <v>11143257</v>
      </c>
      <c r="D53" s="41">
        <f t="shared" si="6"/>
        <v>4</v>
      </c>
      <c r="E53" s="42" t="str">
        <f t="shared" si="2"/>
        <v>BALEARES</v>
      </c>
      <c r="F53" s="42">
        <f t="shared" si="7"/>
        <v>335399</v>
      </c>
      <c r="G53" s="42">
        <f t="shared" si="8"/>
        <v>472457</v>
      </c>
    </row>
    <row r="54" spans="1:7" x14ac:dyDescent="0.25">
      <c r="A54" s="42" t="str">
        <f t="shared" si="3"/>
        <v>MALAGA</v>
      </c>
      <c r="B54" s="41">
        <f t="shared" si="4"/>
        <v>3015871</v>
      </c>
      <c r="C54" s="41">
        <f t="shared" si="5"/>
        <v>875767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317199</v>
      </c>
      <c r="G54" s="42">
        <f t="shared" si="8"/>
        <v>371982</v>
      </c>
    </row>
    <row r="55" spans="1:7" x14ac:dyDescent="0.25">
      <c r="A55" s="42" t="str">
        <f t="shared" si="3"/>
        <v>MARIN Y RIA DE PONTEVEDRA</v>
      </c>
      <c r="B55" s="41">
        <f t="shared" si="4"/>
        <v>317199</v>
      </c>
      <c r="C55" s="41">
        <f t="shared" si="5"/>
        <v>371982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184480</v>
      </c>
      <c r="G55" s="42">
        <f t="shared" si="8"/>
        <v>142885</v>
      </c>
    </row>
    <row r="56" spans="1:7" x14ac:dyDescent="0.25">
      <c r="A56" s="42" t="str">
        <f t="shared" si="3"/>
        <v>MELILLA</v>
      </c>
      <c r="B56" s="41">
        <f t="shared" si="4"/>
        <v>184480</v>
      </c>
      <c r="C56" s="41">
        <f t="shared" si="5"/>
        <v>142885</v>
      </c>
      <c r="D56" s="41">
        <f t="shared" si="6"/>
        <v>18</v>
      </c>
      <c r="E56" s="42" t="str">
        <f t="shared" si="2"/>
        <v>VILAGARCIA</v>
      </c>
      <c r="F56" s="42">
        <f t="shared" si="9"/>
        <v>89195</v>
      </c>
      <c r="G56" s="42">
        <f t="shared" si="8"/>
        <v>3710</v>
      </c>
    </row>
    <row r="57" spans="1:7" x14ac:dyDescent="0.25">
      <c r="A57" s="42" t="str">
        <f t="shared" si="3"/>
        <v>MOTRIL</v>
      </c>
      <c r="B57" s="41">
        <f t="shared" si="4"/>
        <v>31080</v>
      </c>
      <c r="C57" s="41">
        <f t="shared" si="5"/>
        <v>21789</v>
      </c>
      <c r="D57" s="41">
        <f t="shared" si="6"/>
        <v>23</v>
      </c>
      <c r="E57" s="42" t="str">
        <f t="shared" si="2"/>
        <v>CEUTA</v>
      </c>
      <c r="F57" s="42">
        <f t="shared" si="9"/>
        <v>60465</v>
      </c>
      <c r="G57" s="42">
        <f t="shared" si="8"/>
        <v>40277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281</v>
      </c>
      <c r="D58" s="41">
        <f t="shared" si="6"/>
        <v>28</v>
      </c>
      <c r="E58" s="42" t="str">
        <f t="shared" si="2"/>
        <v>A CORUÑA</v>
      </c>
      <c r="F58" s="42">
        <f t="shared" si="9"/>
        <v>58039</v>
      </c>
      <c r="G58" s="42">
        <f t="shared" si="8"/>
        <v>84472</v>
      </c>
    </row>
    <row r="59" spans="1:7" x14ac:dyDescent="0.25">
      <c r="A59" s="42" t="str">
        <f t="shared" si="3"/>
        <v>SANTA CRUZ DE TENERIFE</v>
      </c>
      <c r="B59" s="41">
        <f t="shared" si="4"/>
        <v>2391143</v>
      </c>
      <c r="C59" s="41">
        <f t="shared" si="5"/>
        <v>2611128</v>
      </c>
      <c r="D59" s="41">
        <f t="shared" si="6"/>
        <v>8</v>
      </c>
      <c r="E59" s="42" t="str">
        <f t="shared" si="2"/>
        <v>ALMERIA</v>
      </c>
      <c r="F59" s="42">
        <f t="shared" si="9"/>
        <v>52510</v>
      </c>
      <c r="G59" s="42">
        <f t="shared" si="8"/>
        <v>27522</v>
      </c>
    </row>
    <row r="60" spans="1:7" x14ac:dyDescent="0.25">
      <c r="A60" s="42" t="str">
        <f t="shared" si="3"/>
        <v>SANTANDER</v>
      </c>
      <c r="B60" s="41">
        <f t="shared" si="4"/>
        <v>18166</v>
      </c>
      <c r="C60" s="41">
        <f t="shared" si="5"/>
        <v>12252</v>
      </c>
      <c r="D60" s="41">
        <f t="shared" si="6"/>
        <v>24</v>
      </c>
      <c r="E60" s="42" t="str">
        <f t="shared" si="2"/>
        <v>MOTRIL</v>
      </c>
      <c r="F60" s="42">
        <f t="shared" si="9"/>
        <v>31080</v>
      </c>
      <c r="G60" s="42">
        <f t="shared" si="8"/>
        <v>21789</v>
      </c>
    </row>
    <row r="61" spans="1:7" x14ac:dyDescent="0.25">
      <c r="A61" s="42" t="str">
        <f t="shared" si="3"/>
        <v>SEVILLA</v>
      </c>
      <c r="B61" s="41">
        <f t="shared" si="4"/>
        <v>1161248</v>
      </c>
      <c r="C61" s="41">
        <f t="shared" si="5"/>
        <v>1032198</v>
      </c>
      <c r="D61" s="41">
        <f t="shared" si="6"/>
        <v>12</v>
      </c>
      <c r="E61" s="42" t="str">
        <f t="shared" si="2"/>
        <v>SANTANDER</v>
      </c>
      <c r="F61" s="42">
        <f t="shared" si="9"/>
        <v>18166</v>
      </c>
      <c r="G61" s="42">
        <f t="shared" si="8"/>
        <v>12252</v>
      </c>
    </row>
    <row r="62" spans="1:7" x14ac:dyDescent="0.25">
      <c r="A62" s="42" t="str">
        <f t="shared" si="3"/>
        <v>TARRAGONA</v>
      </c>
      <c r="B62" s="41">
        <f t="shared" si="4"/>
        <v>2396977</v>
      </c>
      <c r="C62" s="41">
        <f t="shared" si="5"/>
        <v>2628379</v>
      </c>
      <c r="D62" s="41">
        <f t="shared" si="6"/>
        <v>7</v>
      </c>
      <c r="E62" s="42" t="str">
        <f t="shared" si="2"/>
        <v>HUELVA</v>
      </c>
      <c r="F62" s="42">
        <f t="shared" si="9"/>
        <v>5689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46508035</v>
      </c>
      <c r="C63" s="41">
        <f t="shared" si="5"/>
        <v>44830563</v>
      </c>
      <c r="D63" s="41">
        <f t="shared" si="6"/>
        <v>1</v>
      </c>
      <c r="E63" s="42" t="str">
        <f t="shared" si="2"/>
        <v>FERROL-SAN CIBRAO</v>
      </c>
      <c r="F63" s="42">
        <f t="shared" si="9"/>
        <v>5440</v>
      </c>
      <c r="G63" s="42">
        <f t="shared" si="8"/>
        <v>4797</v>
      </c>
    </row>
    <row r="64" spans="1:7" x14ac:dyDescent="0.25">
      <c r="A64" s="42" t="str">
        <f t="shared" si="3"/>
        <v>VIGO</v>
      </c>
      <c r="B64" s="41">
        <f t="shared" si="4"/>
        <v>2133445</v>
      </c>
      <c r="C64" s="41">
        <f t="shared" si="5"/>
        <v>2017451</v>
      </c>
      <c r="D64" s="41">
        <f t="shared" si="6"/>
        <v>9</v>
      </c>
      <c r="E64" s="42" t="str">
        <f t="shared" si="2"/>
        <v>AVILES</v>
      </c>
      <c r="F64" s="42">
        <f t="shared" si="9"/>
        <v>264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89195</v>
      </c>
      <c r="C65" s="41">
        <f t="shared" si="5"/>
        <v>3710</v>
      </c>
      <c r="D65" s="41">
        <f t="shared" si="6"/>
        <v>19</v>
      </c>
      <c r="E65" s="42" t="str">
        <f t="shared" si="2"/>
        <v>PASAIA</v>
      </c>
      <c r="F65" s="42">
        <f t="shared" si="9"/>
        <v>14</v>
      </c>
      <c r="G65" s="42">
        <f t="shared" si="8"/>
        <v>281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702</v>
      </c>
      <c r="C8" s="34">
        <v>968</v>
      </c>
      <c r="D8" s="34">
        <v>111380</v>
      </c>
      <c r="E8" s="34">
        <v>11683</v>
      </c>
      <c r="F8" s="13">
        <f t="shared" ref="F8:F35" si="0">((E8*100)/D8)-100</f>
        <v>-89.510684144370629</v>
      </c>
      <c r="G8" s="1"/>
      <c r="H8" s="1"/>
      <c r="I8" s="1"/>
    </row>
    <row r="9" spans="1:12" x14ac:dyDescent="0.25">
      <c r="A9" s="8" t="s">
        <v>46</v>
      </c>
      <c r="B9" s="33">
        <v>29961</v>
      </c>
      <c r="C9" s="33">
        <v>36443</v>
      </c>
      <c r="D9" s="33">
        <v>390296</v>
      </c>
      <c r="E9" s="33">
        <v>383281</v>
      </c>
      <c r="F9" s="10">
        <f t="shared" si="0"/>
        <v>-1.7973538032672707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375442</v>
      </c>
      <c r="C11" s="33">
        <v>393312</v>
      </c>
      <c r="D11" s="33">
        <v>3834579</v>
      </c>
      <c r="E11" s="33">
        <v>4237614</v>
      </c>
      <c r="F11" s="10">
        <f t="shared" si="0"/>
        <v>10.510541052876988</v>
      </c>
      <c r="G11" s="1"/>
      <c r="H11" s="1"/>
      <c r="I11" s="1"/>
    </row>
    <row r="12" spans="1:12" x14ac:dyDescent="0.25">
      <c r="A12" s="11" t="s">
        <v>49</v>
      </c>
      <c r="B12" s="34">
        <v>92104</v>
      </c>
      <c r="C12" s="34">
        <v>82040</v>
      </c>
      <c r="D12" s="34">
        <v>1134910</v>
      </c>
      <c r="E12" s="34">
        <v>955533</v>
      </c>
      <c r="F12" s="13">
        <f t="shared" si="0"/>
        <v>-15.80539426033782</v>
      </c>
      <c r="G12" s="1"/>
      <c r="H12" s="1"/>
      <c r="I12" s="1"/>
    </row>
    <row r="13" spans="1:12" x14ac:dyDescent="0.25">
      <c r="A13" s="8" t="s">
        <v>50</v>
      </c>
      <c r="B13" s="33">
        <v>574201</v>
      </c>
      <c r="C13" s="33">
        <v>547334</v>
      </c>
      <c r="D13" s="33">
        <v>7305281</v>
      </c>
      <c r="E13" s="33">
        <v>7361545</v>
      </c>
      <c r="F13" s="10">
        <f t="shared" si="0"/>
        <v>0.77018255697487348</v>
      </c>
      <c r="G13" s="1"/>
      <c r="H13" s="1"/>
      <c r="I13" s="1"/>
    </row>
    <row r="14" spans="1:12" x14ac:dyDescent="0.25">
      <c r="A14" s="11" t="s">
        <v>51</v>
      </c>
      <c r="B14" s="34">
        <v>715256</v>
      </c>
      <c r="C14" s="34">
        <v>716760</v>
      </c>
      <c r="D14" s="34">
        <v>7915815</v>
      </c>
      <c r="E14" s="34">
        <v>8143701</v>
      </c>
      <c r="F14" s="13">
        <f t="shared" si="0"/>
        <v>2.8788697057725585</v>
      </c>
      <c r="G14" s="1"/>
      <c r="H14" s="1"/>
      <c r="I14" s="1"/>
    </row>
    <row r="15" spans="1:12" x14ac:dyDescent="0.25">
      <c r="A15" s="8" t="s">
        <v>52</v>
      </c>
      <c r="B15" s="33">
        <v>146494</v>
      </c>
      <c r="C15" s="33">
        <v>88944</v>
      </c>
      <c r="D15" s="33">
        <v>1220537</v>
      </c>
      <c r="E15" s="33">
        <v>857799</v>
      </c>
      <c r="F15" s="10">
        <f t="shared" si="0"/>
        <v>-29.719541480512262</v>
      </c>
      <c r="G15" s="1"/>
      <c r="H15" s="1"/>
      <c r="I15" s="1"/>
    </row>
    <row r="16" spans="1:12" x14ac:dyDescent="0.25">
      <c r="A16" s="11" t="s">
        <v>53</v>
      </c>
      <c r="B16" s="34">
        <v>480</v>
      </c>
      <c r="C16" s="34">
        <v>0</v>
      </c>
      <c r="D16" s="34">
        <v>11309</v>
      </c>
      <c r="E16" s="34">
        <v>2976</v>
      </c>
      <c r="F16" s="17">
        <f t="shared" si="0"/>
        <v>-73.684675921832167</v>
      </c>
      <c r="G16" s="1"/>
      <c r="H16" s="1"/>
      <c r="I16" s="1"/>
    </row>
    <row r="17" spans="1:9" x14ac:dyDescent="0.25">
      <c r="A17" s="8" t="s">
        <v>54</v>
      </c>
      <c r="B17" s="33">
        <v>11746</v>
      </c>
      <c r="C17" s="33">
        <v>25178</v>
      </c>
      <c r="D17" s="33">
        <v>139233</v>
      </c>
      <c r="E17" s="33">
        <v>323242</v>
      </c>
      <c r="F17" s="10">
        <f t="shared" si="0"/>
        <v>132.15904275566857</v>
      </c>
      <c r="G17" s="1"/>
      <c r="H17" s="1"/>
      <c r="I17" s="1"/>
    </row>
    <row r="18" spans="1:9" x14ac:dyDescent="0.25">
      <c r="A18" s="11" t="s">
        <v>55</v>
      </c>
      <c r="B18" s="34">
        <v>73149</v>
      </c>
      <c r="C18" s="34">
        <v>67842</v>
      </c>
      <c r="D18" s="34">
        <v>804918</v>
      </c>
      <c r="E18" s="34">
        <v>781599</v>
      </c>
      <c r="F18" s="13">
        <f t="shared" si="0"/>
        <v>-2.8970652911228285</v>
      </c>
      <c r="G18" s="1"/>
      <c r="H18" s="1"/>
      <c r="I18" s="1"/>
    </row>
    <row r="19" spans="1:9" x14ac:dyDescent="0.25">
      <c r="A19" s="8" t="s">
        <v>56</v>
      </c>
      <c r="B19" s="33">
        <v>13633</v>
      </c>
      <c r="C19" s="33">
        <v>11443</v>
      </c>
      <c r="D19" s="33">
        <v>123260</v>
      </c>
      <c r="E19" s="33">
        <v>86996</v>
      </c>
      <c r="F19" s="10">
        <f t="shared" si="0"/>
        <v>-29.420736654226843</v>
      </c>
      <c r="G19" s="1"/>
      <c r="H19" s="1"/>
      <c r="I19" s="1"/>
    </row>
    <row r="20" spans="1:9" x14ac:dyDescent="0.25">
      <c r="A20" s="11" t="s">
        <v>57</v>
      </c>
      <c r="B20" s="34">
        <v>10966</v>
      </c>
      <c r="C20" s="34">
        <v>68196</v>
      </c>
      <c r="D20" s="34">
        <v>43695</v>
      </c>
      <c r="E20" s="34">
        <v>589941</v>
      </c>
      <c r="F20" s="13">
        <f t="shared" si="0"/>
        <v>1250.1338825952625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10879</v>
      </c>
      <c r="D21" s="33">
        <v>0</v>
      </c>
      <c r="E21" s="33">
        <v>45674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208050</v>
      </c>
      <c r="C22" s="34">
        <v>246115</v>
      </c>
      <c r="D22" s="34">
        <v>2188652</v>
      </c>
      <c r="E22" s="34">
        <v>2377054</v>
      </c>
      <c r="F22" s="13">
        <f t="shared" si="0"/>
        <v>8.6081295701646496</v>
      </c>
      <c r="G22" s="1"/>
      <c r="H22" s="1"/>
      <c r="I22" s="1"/>
    </row>
    <row r="23" spans="1:9" x14ac:dyDescent="0.25">
      <c r="A23" s="8" t="s">
        <v>60</v>
      </c>
      <c r="B23" s="33">
        <v>35720</v>
      </c>
      <c r="C23" s="33">
        <v>38092</v>
      </c>
      <c r="D23" s="33">
        <v>435949</v>
      </c>
      <c r="E23" s="33">
        <v>438124</v>
      </c>
      <c r="F23" s="10">
        <f t="shared" si="0"/>
        <v>0.49891156993135155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41944</v>
      </c>
      <c r="C25" s="33">
        <v>51535</v>
      </c>
      <c r="D25" s="33">
        <v>514800</v>
      </c>
      <c r="E25" s="33">
        <v>541809</v>
      </c>
      <c r="F25" s="10">
        <f t="shared" si="0"/>
        <v>5.2465034965034931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2432</v>
      </c>
      <c r="D26" s="34">
        <v>6924</v>
      </c>
      <c r="E26" s="34">
        <v>14385</v>
      </c>
      <c r="F26" s="13">
        <f t="shared" si="0"/>
        <v>107.75563258232236</v>
      </c>
      <c r="G26" s="1"/>
      <c r="H26" s="1"/>
      <c r="I26" s="1"/>
    </row>
    <row r="27" spans="1:9" x14ac:dyDescent="0.25">
      <c r="A27" s="8" t="s">
        <v>64</v>
      </c>
      <c r="B27" s="33">
        <v>52832</v>
      </c>
      <c r="C27" s="33">
        <v>50608</v>
      </c>
      <c r="D27" s="33">
        <v>443204</v>
      </c>
      <c r="E27" s="33">
        <v>515617</v>
      </c>
      <c r="F27" s="10">
        <f t="shared" si="0"/>
        <v>16.338525825579197</v>
      </c>
      <c r="G27" s="1"/>
      <c r="H27" s="1"/>
      <c r="I27" s="1"/>
    </row>
    <row r="28" spans="1:9" x14ac:dyDescent="0.25">
      <c r="A28" s="11" t="s">
        <v>65</v>
      </c>
      <c r="B28" s="34">
        <v>269159</v>
      </c>
      <c r="C28" s="34">
        <v>275423</v>
      </c>
      <c r="D28" s="34">
        <v>3043741</v>
      </c>
      <c r="E28" s="34">
        <v>2844832</v>
      </c>
      <c r="F28" s="13">
        <f t="shared" si="0"/>
        <v>-6.535017269866259</v>
      </c>
      <c r="G28" s="1"/>
      <c r="H28" s="1"/>
      <c r="I28" s="1"/>
    </row>
    <row r="29" spans="1:9" x14ac:dyDescent="0.25">
      <c r="A29" s="8" t="s">
        <v>66</v>
      </c>
      <c r="B29" s="33">
        <v>123627</v>
      </c>
      <c r="C29" s="33">
        <v>100028</v>
      </c>
      <c r="D29" s="33">
        <v>1192676</v>
      </c>
      <c r="E29" s="33">
        <v>1203375</v>
      </c>
      <c r="F29" s="10">
        <f t="shared" si="0"/>
        <v>0.89705837964375235</v>
      </c>
      <c r="G29" s="1"/>
      <c r="H29" s="1"/>
      <c r="I29" s="1"/>
    </row>
    <row r="30" spans="1:9" x14ac:dyDescent="0.25">
      <c r="A30" s="11" t="s">
        <v>67</v>
      </c>
      <c r="B30" s="34">
        <v>25910</v>
      </c>
      <c r="C30" s="34">
        <v>17157</v>
      </c>
      <c r="D30" s="34">
        <v>206817</v>
      </c>
      <c r="E30" s="34">
        <v>199528</v>
      </c>
      <c r="F30" s="13">
        <f t="shared" si="0"/>
        <v>-3.5243717876190033</v>
      </c>
      <c r="G30" s="1"/>
      <c r="H30" s="1"/>
      <c r="I30" s="1"/>
    </row>
    <row r="31" spans="1:9" x14ac:dyDescent="0.25">
      <c r="A31" s="8" t="s">
        <v>68</v>
      </c>
      <c r="B31" s="33">
        <v>14713</v>
      </c>
      <c r="C31" s="33">
        <v>13055</v>
      </c>
      <c r="D31" s="33">
        <v>167113</v>
      </c>
      <c r="E31" s="33">
        <v>115585</v>
      </c>
      <c r="F31" s="10">
        <f t="shared" si="0"/>
        <v>-30.834225942924846</v>
      </c>
      <c r="G31" s="1"/>
      <c r="H31" s="1"/>
      <c r="I31" s="1"/>
    </row>
    <row r="32" spans="1:9" x14ac:dyDescent="0.25">
      <c r="A32" s="11" t="s">
        <v>69</v>
      </c>
      <c r="B32" s="34">
        <v>427591</v>
      </c>
      <c r="C32" s="34">
        <v>476434</v>
      </c>
      <c r="D32" s="34">
        <v>4594386</v>
      </c>
      <c r="E32" s="34">
        <v>5214101</v>
      </c>
      <c r="F32" s="13">
        <f t="shared" si="0"/>
        <v>13.488527085012009</v>
      </c>
      <c r="G32" s="1"/>
      <c r="H32" s="1"/>
      <c r="I32" s="1"/>
    </row>
    <row r="33" spans="1:9" x14ac:dyDescent="0.25">
      <c r="A33" s="8" t="s">
        <v>70</v>
      </c>
      <c r="B33" s="33">
        <v>86546</v>
      </c>
      <c r="C33" s="33">
        <v>81540</v>
      </c>
      <c r="D33" s="33">
        <v>894540</v>
      </c>
      <c r="E33" s="33">
        <v>891804</v>
      </c>
      <c r="F33" s="10">
        <f t="shared" si="0"/>
        <v>-0.3058555235092939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1000</v>
      </c>
      <c r="D34" s="34">
        <v>0</v>
      </c>
      <c r="E34" s="34">
        <v>2200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3330226</v>
      </c>
      <c r="C35" s="15">
        <f t="shared" ref="C35:E35" si="1">SUM(C7:C34)</f>
        <v>3402758</v>
      </c>
      <c r="D35" s="15">
        <f t="shared" si="1"/>
        <v>36729168</v>
      </c>
      <c r="E35" s="15">
        <f t="shared" si="1"/>
        <v>38139998</v>
      </c>
      <c r="F35" s="16">
        <f t="shared" si="0"/>
        <v>3.8411705922660673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8143701</v>
      </c>
      <c r="G38" s="42">
        <f>LOOKUP(E38,$A$38:$A$65,$C$38:$C$65)</f>
        <v>7915815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11683</v>
      </c>
      <c r="C39" s="41">
        <f t="shared" ref="C39:C65" si="5">D8</f>
        <v>111380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7361545</v>
      </c>
      <c r="G39" s="42">
        <f t="shared" ref="G39:G65" si="8">LOOKUP(E39,$A$38:$A$65,$C$38:$C$65)</f>
        <v>7305281</v>
      </c>
    </row>
    <row r="40" spans="1:9" x14ac:dyDescent="0.25">
      <c r="A40" s="42" t="str">
        <f t="shared" si="3"/>
        <v>ALMERIA</v>
      </c>
      <c r="B40" s="41">
        <f t="shared" si="4"/>
        <v>383281</v>
      </c>
      <c r="C40" s="41">
        <f t="shared" si="5"/>
        <v>390296</v>
      </c>
      <c r="D40" s="41">
        <f t="shared" si="6"/>
        <v>16</v>
      </c>
      <c r="E40" s="42" t="str">
        <f t="shared" si="2"/>
        <v>VALENCIA</v>
      </c>
      <c r="F40" s="42">
        <f t="shared" si="7"/>
        <v>5214101</v>
      </c>
      <c r="G40" s="42">
        <f t="shared" si="8"/>
        <v>4594386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4237614</v>
      </c>
      <c r="G41" s="42">
        <f t="shared" si="8"/>
        <v>3834579</v>
      </c>
    </row>
    <row r="42" spans="1:9" x14ac:dyDescent="0.25">
      <c r="A42" s="42" t="str">
        <f t="shared" si="3"/>
        <v>BAHIA DE ALGECIRAS</v>
      </c>
      <c r="B42" s="41">
        <f t="shared" si="4"/>
        <v>4237614</v>
      </c>
      <c r="C42" s="41">
        <f t="shared" si="5"/>
        <v>3834579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2844832</v>
      </c>
      <c r="G42" s="42">
        <f t="shared" si="8"/>
        <v>3043741</v>
      </c>
    </row>
    <row r="43" spans="1:9" x14ac:dyDescent="0.25">
      <c r="A43" s="42" t="str">
        <f t="shared" si="3"/>
        <v>BAHIA DE CADIZ</v>
      </c>
      <c r="B43" s="41">
        <f t="shared" si="4"/>
        <v>955533</v>
      </c>
      <c r="C43" s="41">
        <f t="shared" si="5"/>
        <v>1134910</v>
      </c>
      <c r="D43" s="41">
        <f t="shared" si="6"/>
        <v>8</v>
      </c>
      <c r="E43" s="42" t="str">
        <f t="shared" si="2"/>
        <v>LAS PALMAS</v>
      </c>
      <c r="F43" s="42">
        <f t="shared" si="7"/>
        <v>2377054</v>
      </c>
      <c r="G43" s="42">
        <f t="shared" si="8"/>
        <v>2188652</v>
      </c>
    </row>
    <row r="44" spans="1:9" x14ac:dyDescent="0.25">
      <c r="A44" s="42" t="str">
        <f t="shared" si="3"/>
        <v>BALEARES</v>
      </c>
      <c r="B44" s="41">
        <f t="shared" si="4"/>
        <v>7361545</v>
      </c>
      <c r="C44" s="41">
        <f t="shared" si="5"/>
        <v>7305281</v>
      </c>
      <c r="D44" s="41">
        <f t="shared" si="6"/>
        <v>2</v>
      </c>
      <c r="E44" s="42" t="str">
        <f t="shared" si="2"/>
        <v>SANTANDER</v>
      </c>
      <c r="F44" s="42">
        <f t="shared" si="7"/>
        <v>1203375</v>
      </c>
      <c r="G44" s="42">
        <f t="shared" si="8"/>
        <v>1192676</v>
      </c>
    </row>
    <row r="45" spans="1:9" x14ac:dyDescent="0.25">
      <c r="A45" s="42" t="str">
        <f t="shared" si="3"/>
        <v>BARCELONA</v>
      </c>
      <c r="B45" s="41">
        <f t="shared" si="4"/>
        <v>8143701</v>
      </c>
      <c r="C45" s="41">
        <f t="shared" si="5"/>
        <v>7915815</v>
      </c>
      <c r="D45" s="41">
        <f t="shared" si="6"/>
        <v>1</v>
      </c>
      <c r="E45" s="42" t="str">
        <f t="shared" si="2"/>
        <v>BAHIA DE CADIZ</v>
      </c>
      <c r="F45" s="42">
        <f t="shared" si="7"/>
        <v>955533</v>
      </c>
      <c r="G45" s="42">
        <f t="shared" si="8"/>
        <v>1134910</v>
      </c>
    </row>
    <row r="46" spans="1:9" x14ac:dyDescent="0.25">
      <c r="A46" s="42" t="str">
        <f t="shared" si="3"/>
        <v>BILBAO</v>
      </c>
      <c r="B46" s="41">
        <f t="shared" si="4"/>
        <v>857799</v>
      </c>
      <c r="C46" s="41">
        <f t="shared" si="5"/>
        <v>1220537</v>
      </c>
      <c r="D46" s="41">
        <f t="shared" si="6"/>
        <v>10</v>
      </c>
      <c r="E46" s="42" t="str">
        <f t="shared" si="2"/>
        <v>VIGO</v>
      </c>
      <c r="F46" s="42">
        <f t="shared" si="7"/>
        <v>891804</v>
      </c>
      <c r="G46" s="42">
        <f t="shared" si="8"/>
        <v>894540</v>
      </c>
    </row>
    <row r="47" spans="1:9" x14ac:dyDescent="0.25">
      <c r="A47" s="42" t="str">
        <f t="shared" si="3"/>
        <v>CARTAGENA</v>
      </c>
      <c r="B47" s="41">
        <f t="shared" si="4"/>
        <v>2976</v>
      </c>
      <c r="C47" s="41">
        <f t="shared" si="5"/>
        <v>11309</v>
      </c>
      <c r="D47" s="41">
        <f t="shared" si="6"/>
        <v>24</v>
      </c>
      <c r="E47" s="42" t="str">
        <f t="shared" si="2"/>
        <v>BILBAO</v>
      </c>
      <c r="F47" s="42">
        <f t="shared" si="7"/>
        <v>857799</v>
      </c>
      <c r="G47" s="42">
        <f t="shared" si="8"/>
        <v>1220537</v>
      </c>
    </row>
    <row r="48" spans="1:9" x14ac:dyDescent="0.25">
      <c r="A48" s="42" t="str">
        <f t="shared" si="3"/>
        <v>CASTELLON</v>
      </c>
      <c r="B48" s="41">
        <f t="shared" si="4"/>
        <v>323242</v>
      </c>
      <c r="C48" s="41">
        <f t="shared" si="5"/>
        <v>139233</v>
      </c>
      <c r="D48" s="41">
        <f t="shared" si="6"/>
        <v>17</v>
      </c>
      <c r="E48" s="42" t="str">
        <f t="shared" si="2"/>
        <v>CEUTA</v>
      </c>
      <c r="F48" s="42">
        <f t="shared" si="7"/>
        <v>781599</v>
      </c>
      <c r="G48" s="42">
        <f t="shared" si="8"/>
        <v>804918</v>
      </c>
    </row>
    <row r="49" spans="1:7" x14ac:dyDescent="0.25">
      <c r="A49" s="42" t="str">
        <f t="shared" si="3"/>
        <v>CEUTA</v>
      </c>
      <c r="B49" s="41">
        <f t="shared" si="4"/>
        <v>781599</v>
      </c>
      <c r="C49" s="41">
        <f t="shared" si="5"/>
        <v>804918</v>
      </c>
      <c r="D49" s="41">
        <f t="shared" si="6"/>
        <v>11</v>
      </c>
      <c r="E49" s="42" t="str">
        <f t="shared" si="2"/>
        <v>GIJON</v>
      </c>
      <c r="F49" s="42">
        <f t="shared" si="7"/>
        <v>589941</v>
      </c>
      <c r="G49" s="42">
        <f t="shared" si="8"/>
        <v>43695</v>
      </c>
    </row>
    <row r="50" spans="1:7" x14ac:dyDescent="0.25">
      <c r="A50" s="42" t="str">
        <f t="shared" si="3"/>
        <v>FERROL-SAN CIBRAO</v>
      </c>
      <c r="B50" s="41">
        <f t="shared" si="4"/>
        <v>86996</v>
      </c>
      <c r="C50" s="41">
        <f t="shared" si="5"/>
        <v>123260</v>
      </c>
      <c r="D50" s="41">
        <f t="shared" si="6"/>
        <v>20</v>
      </c>
      <c r="E50" s="42" t="str">
        <f t="shared" si="2"/>
        <v>MELILLA</v>
      </c>
      <c r="F50" s="42">
        <f t="shared" si="7"/>
        <v>541809</v>
      </c>
      <c r="G50" s="42">
        <f t="shared" si="8"/>
        <v>514800</v>
      </c>
    </row>
    <row r="51" spans="1:7" x14ac:dyDescent="0.25">
      <c r="A51" s="42" t="str">
        <f t="shared" si="3"/>
        <v>GIJON</v>
      </c>
      <c r="B51" s="41">
        <f t="shared" si="4"/>
        <v>589941</v>
      </c>
      <c r="C51" s="41">
        <f t="shared" si="5"/>
        <v>43695</v>
      </c>
      <c r="D51" s="41">
        <f t="shared" si="6"/>
        <v>12</v>
      </c>
      <c r="E51" s="42" t="str">
        <f t="shared" si="2"/>
        <v>PASAIA</v>
      </c>
      <c r="F51" s="42">
        <f t="shared" si="7"/>
        <v>515617</v>
      </c>
      <c r="G51" s="42">
        <f t="shared" si="8"/>
        <v>443204</v>
      </c>
    </row>
    <row r="52" spans="1:7" x14ac:dyDescent="0.25">
      <c r="A52" s="42" t="str">
        <f t="shared" si="3"/>
        <v>HUELVA</v>
      </c>
      <c r="B52" s="41">
        <f t="shared" si="4"/>
        <v>45674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438124</v>
      </c>
      <c r="G52" s="42">
        <f t="shared" si="8"/>
        <v>435949</v>
      </c>
    </row>
    <row r="53" spans="1:7" x14ac:dyDescent="0.25">
      <c r="A53" s="42" t="str">
        <f t="shared" si="3"/>
        <v>LAS PALMAS</v>
      </c>
      <c r="B53" s="41">
        <f t="shared" si="4"/>
        <v>2377054</v>
      </c>
      <c r="C53" s="41">
        <f t="shared" si="5"/>
        <v>2188652</v>
      </c>
      <c r="D53" s="41">
        <f t="shared" si="6"/>
        <v>6</v>
      </c>
      <c r="E53" s="42" t="str">
        <f t="shared" si="2"/>
        <v>ALMERIA</v>
      </c>
      <c r="F53" s="42">
        <f t="shared" si="7"/>
        <v>383281</v>
      </c>
      <c r="G53" s="42">
        <f t="shared" si="8"/>
        <v>390296</v>
      </c>
    </row>
    <row r="54" spans="1:7" x14ac:dyDescent="0.25">
      <c r="A54" s="42" t="str">
        <f t="shared" si="3"/>
        <v>MALAGA</v>
      </c>
      <c r="B54" s="41">
        <f t="shared" si="4"/>
        <v>438124</v>
      </c>
      <c r="C54" s="41">
        <f t="shared" si="5"/>
        <v>435949</v>
      </c>
      <c r="D54" s="41">
        <f t="shared" si="6"/>
        <v>15</v>
      </c>
      <c r="E54" s="42" t="str">
        <f t="shared" si="2"/>
        <v>CASTELLON</v>
      </c>
      <c r="F54" s="42">
        <f t="shared" si="7"/>
        <v>323242</v>
      </c>
      <c r="G54" s="42">
        <f t="shared" si="8"/>
        <v>139233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199528</v>
      </c>
      <c r="G55" s="42">
        <f t="shared" si="8"/>
        <v>206817</v>
      </c>
    </row>
    <row r="56" spans="1:7" x14ac:dyDescent="0.25">
      <c r="A56" s="42" t="str">
        <f t="shared" si="3"/>
        <v>MELILLA</v>
      </c>
      <c r="B56" s="41">
        <f t="shared" si="4"/>
        <v>541809</v>
      </c>
      <c r="C56" s="41">
        <f t="shared" si="5"/>
        <v>514800</v>
      </c>
      <c r="D56" s="41">
        <f t="shared" si="6"/>
        <v>13</v>
      </c>
      <c r="E56" s="42" t="str">
        <f t="shared" si="2"/>
        <v>TARRAGONA</v>
      </c>
      <c r="F56" s="42">
        <f t="shared" si="9"/>
        <v>115585</v>
      </c>
      <c r="G56" s="42">
        <f t="shared" si="8"/>
        <v>167113</v>
      </c>
    </row>
    <row r="57" spans="1:7" x14ac:dyDescent="0.25">
      <c r="A57" s="42" t="str">
        <f t="shared" si="3"/>
        <v>MOTRIL</v>
      </c>
      <c r="B57" s="41">
        <f t="shared" si="4"/>
        <v>14385</v>
      </c>
      <c r="C57" s="41">
        <f t="shared" si="5"/>
        <v>6924</v>
      </c>
      <c r="D57" s="41">
        <f t="shared" si="6"/>
        <v>22</v>
      </c>
      <c r="E57" s="42" t="str">
        <f t="shared" si="2"/>
        <v>FERROL-SAN CIBRAO</v>
      </c>
      <c r="F57" s="42">
        <f t="shared" si="9"/>
        <v>86996</v>
      </c>
      <c r="G57" s="42">
        <f t="shared" si="8"/>
        <v>123260</v>
      </c>
    </row>
    <row r="58" spans="1:7" x14ac:dyDescent="0.25">
      <c r="A58" s="42" t="str">
        <f t="shared" si="3"/>
        <v>PASAIA</v>
      </c>
      <c r="B58" s="41">
        <f t="shared" si="4"/>
        <v>515617</v>
      </c>
      <c r="C58" s="41">
        <f t="shared" si="5"/>
        <v>443204</v>
      </c>
      <c r="D58" s="41">
        <f t="shared" si="6"/>
        <v>14</v>
      </c>
      <c r="E58" s="42" t="str">
        <f t="shared" si="2"/>
        <v>HUELVA</v>
      </c>
      <c r="F58" s="42">
        <f t="shared" si="9"/>
        <v>45674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2844832</v>
      </c>
      <c r="C59" s="41">
        <f t="shared" si="5"/>
        <v>3043741</v>
      </c>
      <c r="D59" s="41">
        <f t="shared" si="6"/>
        <v>5</v>
      </c>
      <c r="E59" s="42" t="str">
        <f t="shared" si="2"/>
        <v>MOTRIL</v>
      </c>
      <c r="F59" s="42">
        <f t="shared" si="9"/>
        <v>14385</v>
      </c>
      <c r="G59" s="42">
        <f t="shared" si="8"/>
        <v>6924</v>
      </c>
    </row>
    <row r="60" spans="1:7" x14ac:dyDescent="0.25">
      <c r="A60" s="42" t="str">
        <f t="shared" si="3"/>
        <v>SANTANDER</v>
      </c>
      <c r="B60" s="41">
        <f t="shared" si="4"/>
        <v>1203375</v>
      </c>
      <c r="C60" s="41">
        <f t="shared" si="5"/>
        <v>1192676</v>
      </c>
      <c r="D60" s="41">
        <f t="shared" si="6"/>
        <v>7</v>
      </c>
      <c r="E60" s="42" t="str">
        <f t="shared" si="2"/>
        <v>ALICANTE</v>
      </c>
      <c r="F60" s="42">
        <f t="shared" si="9"/>
        <v>11683</v>
      </c>
      <c r="G60" s="42">
        <f t="shared" si="8"/>
        <v>111380</v>
      </c>
    </row>
    <row r="61" spans="1:7" x14ac:dyDescent="0.25">
      <c r="A61" s="42" t="str">
        <f t="shared" si="3"/>
        <v>SEVILLA</v>
      </c>
      <c r="B61" s="41">
        <f t="shared" si="4"/>
        <v>199528</v>
      </c>
      <c r="C61" s="41">
        <f t="shared" si="5"/>
        <v>206817</v>
      </c>
      <c r="D61" s="41">
        <f t="shared" si="6"/>
        <v>18</v>
      </c>
      <c r="E61" s="42" t="str">
        <f t="shared" si="2"/>
        <v>CARTAGENA</v>
      </c>
      <c r="F61" s="42">
        <f t="shared" si="9"/>
        <v>2976</v>
      </c>
      <c r="G61" s="42">
        <f t="shared" si="8"/>
        <v>11309</v>
      </c>
    </row>
    <row r="62" spans="1:7" x14ac:dyDescent="0.25">
      <c r="A62" s="42" t="str">
        <f t="shared" si="3"/>
        <v>TARRAGONA</v>
      </c>
      <c r="B62" s="41">
        <f t="shared" si="4"/>
        <v>115585</v>
      </c>
      <c r="C62" s="41">
        <f t="shared" si="5"/>
        <v>167113</v>
      </c>
      <c r="D62" s="41">
        <f t="shared" si="6"/>
        <v>19</v>
      </c>
      <c r="E62" s="42" t="str">
        <f t="shared" si="2"/>
        <v>VILAGARCIA</v>
      </c>
      <c r="F62" s="42">
        <f t="shared" si="9"/>
        <v>2200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5214101</v>
      </c>
      <c r="C63" s="41">
        <f t="shared" si="5"/>
        <v>4594386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891804</v>
      </c>
      <c r="C64" s="41">
        <f t="shared" si="5"/>
        <v>894540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2200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344</v>
      </c>
      <c r="C7" s="35">
        <v>439</v>
      </c>
      <c r="D7" s="35">
        <v>5180</v>
      </c>
      <c r="E7" s="35">
        <v>5156</v>
      </c>
      <c r="F7" s="10">
        <f>((E7*100)/D7)-100</f>
        <v>-0.46332046332045707</v>
      </c>
      <c r="G7" s="1"/>
      <c r="H7" s="1"/>
      <c r="I7" s="1"/>
    </row>
    <row r="8" spans="1:12" x14ac:dyDescent="0.25">
      <c r="A8" s="11" t="s">
        <v>45</v>
      </c>
      <c r="B8" s="36">
        <v>12451</v>
      </c>
      <c r="C8" s="36">
        <v>13293</v>
      </c>
      <c r="D8" s="36">
        <v>135869</v>
      </c>
      <c r="E8" s="36">
        <v>141823</v>
      </c>
      <c r="F8" s="13">
        <f t="shared" ref="F8:F35" si="0">((E8*100)/D8)-100</f>
        <v>4.3821622297948721</v>
      </c>
      <c r="G8" s="1"/>
      <c r="H8" s="1"/>
      <c r="I8" s="1"/>
    </row>
    <row r="9" spans="1:12" x14ac:dyDescent="0.25">
      <c r="A9" s="8" t="s">
        <v>46</v>
      </c>
      <c r="B9" s="35">
        <v>340</v>
      </c>
      <c r="C9" s="35">
        <v>439</v>
      </c>
      <c r="D9" s="35">
        <v>2544</v>
      </c>
      <c r="E9" s="35">
        <v>3632</v>
      </c>
      <c r="F9" s="10">
        <f t="shared" si="0"/>
        <v>42.767295597484264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214506</v>
      </c>
      <c r="C11" s="35">
        <v>344848</v>
      </c>
      <c r="D11" s="35">
        <v>2582518.0099999998</v>
      </c>
      <c r="E11" s="35">
        <v>3174419</v>
      </c>
      <c r="F11" s="10">
        <f t="shared" si="0"/>
        <v>22.919529997779193</v>
      </c>
      <c r="G11" s="1"/>
      <c r="H11" s="1"/>
      <c r="I11" s="1"/>
    </row>
    <row r="12" spans="1:12" x14ac:dyDescent="0.25">
      <c r="A12" s="11" t="s">
        <v>49</v>
      </c>
      <c r="B12" s="36">
        <v>9032.5</v>
      </c>
      <c r="C12" s="36">
        <v>10208.5</v>
      </c>
      <c r="D12" s="36">
        <v>101746</v>
      </c>
      <c r="E12" s="36">
        <v>81970.5</v>
      </c>
      <c r="F12" s="13">
        <f t="shared" si="0"/>
        <v>-19.436144909873605</v>
      </c>
      <c r="G12" s="1"/>
      <c r="H12" s="1"/>
      <c r="I12" s="1"/>
    </row>
    <row r="13" spans="1:12" x14ac:dyDescent="0.25">
      <c r="A13" s="8" t="s">
        <v>50</v>
      </c>
      <c r="B13" s="35">
        <v>5112</v>
      </c>
      <c r="C13" s="35">
        <v>4783</v>
      </c>
      <c r="D13" s="35">
        <v>73220</v>
      </c>
      <c r="E13" s="35">
        <v>63656</v>
      </c>
      <c r="F13" s="10">
        <f t="shared" si="0"/>
        <v>-13.062004916689432</v>
      </c>
      <c r="G13" s="1"/>
      <c r="H13" s="1"/>
      <c r="I13" s="1"/>
    </row>
    <row r="14" spans="1:12" x14ac:dyDescent="0.25">
      <c r="A14" s="11" t="s">
        <v>51</v>
      </c>
      <c r="B14" s="36">
        <v>159804.5</v>
      </c>
      <c r="C14" s="36">
        <v>141936.5</v>
      </c>
      <c r="D14" s="36">
        <v>1760358</v>
      </c>
      <c r="E14" s="36">
        <v>1874556</v>
      </c>
      <c r="F14" s="13">
        <f t="shared" si="0"/>
        <v>6.4872031711731353</v>
      </c>
      <c r="G14" s="1"/>
      <c r="H14" s="1"/>
      <c r="I14" s="1"/>
    </row>
    <row r="15" spans="1:12" x14ac:dyDescent="0.25">
      <c r="A15" s="8" t="s">
        <v>52</v>
      </c>
      <c r="B15" s="35">
        <v>45344.25</v>
      </c>
      <c r="C15" s="35">
        <v>48073.25</v>
      </c>
      <c r="D15" s="35">
        <v>470631.5</v>
      </c>
      <c r="E15" s="35">
        <v>516402.25</v>
      </c>
      <c r="F15" s="10">
        <f t="shared" si="0"/>
        <v>9.7253902469341682</v>
      </c>
      <c r="G15" s="1"/>
      <c r="H15" s="1"/>
      <c r="I15" s="1"/>
    </row>
    <row r="16" spans="1:12" x14ac:dyDescent="0.25">
      <c r="A16" s="11" t="s">
        <v>53</v>
      </c>
      <c r="B16" s="36">
        <v>4484</v>
      </c>
      <c r="C16" s="36">
        <v>5727</v>
      </c>
      <c r="D16" s="36">
        <v>59302</v>
      </c>
      <c r="E16" s="36">
        <v>66535</v>
      </c>
      <c r="F16" s="13">
        <f t="shared" si="0"/>
        <v>12.196890492732123</v>
      </c>
      <c r="G16" s="1"/>
      <c r="H16" s="1"/>
      <c r="I16" s="1"/>
    </row>
    <row r="17" spans="1:9" x14ac:dyDescent="0.25">
      <c r="A17" s="8" t="s">
        <v>54</v>
      </c>
      <c r="B17" s="35">
        <v>9294</v>
      </c>
      <c r="C17" s="35">
        <v>10419</v>
      </c>
      <c r="D17" s="35">
        <v>95443</v>
      </c>
      <c r="E17" s="35">
        <v>119490</v>
      </c>
      <c r="F17" s="10">
        <f t="shared" si="0"/>
        <v>25.195142650587258</v>
      </c>
      <c r="G17" s="1"/>
      <c r="H17" s="1"/>
      <c r="I17" s="1"/>
    </row>
    <row r="18" spans="1:9" x14ac:dyDescent="0.25">
      <c r="A18" s="11" t="s">
        <v>55</v>
      </c>
      <c r="B18" s="36">
        <v>893</v>
      </c>
      <c r="C18" s="36">
        <v>1043</v>
      </c>
      <c r="D18" s="36">
        <v>8795</v>
      </c>
      <c r="E18" s="36">
        <v>10108</v>
      </c>
      <c r="F18" s="13">
        <f t="shared" si="0"/>
        <v>14.928936895963616</v>
      </c>
      <c r="G18" s="1"/>
      <c r="H18" s="1"/>
      <c r="I18" s="1"/>
    </row>
    <row r="19" spans="1:9" x14ac:dyDescent="0.25">
      <c r="A19" s="8" t="s">
        <v>56</v>
      </c>
      <c r="B19" s="35">
        <v>31</v>
      </c>
      <c r="C19" s="35">
        <v>67</v>
      </c>
      <c r="D19" s="35">
        <v>385</v>
      </c>
      <c r="E19" s="35">
        <v>525</v>
      </c>
      <c r="F19" s="10">
        <f t="shared" si="0"/>
        <v>36.363636363636374</v>
      </c>
      <c r="G19" s="1"/>
      <c r="H19" s="1"/>
      <c r="I19" s="1"/>
    </row>
    <row r="20" spans="1:9" x14ac:dyDescent="0.25">
      <c r="A20" s="11" t="s">
        <v>57</v>
      </c>
      <c r="B20" s="36">
        <v>3391</v>
      </c>
      <c r="C20" s="36">
        <v>3522</v>
      </c>
      <c r="D20" s="36">
        <v>32165</v>
      </c>
      <c r="E20" s="36">
        <v>33013</v>
      </c>
      <c r="F20" s="13">
        <f t="shared" si="0"/>
        <v>2.6364060314005968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493</v>
      </c>
      <c r="D21" s="35">
        <v>0</v>
      </c>
      <c r="E21" s="35">
        <v>1262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94840</v>
      </c>
      <c r="C22" s="36">
        <v>127942</v>
      </c>
      <c r="D22" s="36">
        <v>1026383</v>
      </c>
      <c r="E22" s="36">
        <v>1206200</v>
      </c>
      <c r="F22" s="13">
        <f t="shared" si="0"/>
        <v>17.519483467672401</v>
      </c>
      <c r="G22" s="1"/>
      <c r="H22" s="1"/>
      <c r="I22" s="1"/>
    </row>
    <row r="23" spans="1:9" x14ac:dyDescent="0.25">
      <c r="A23" s="8" t="s">
        <v>60</v>
      </c>
      <c r="B23" s="35">
        <v>20387</v>
      </c>
      <c r="C23" s="35">
        <v>47716</v>
      </c>
      <c r="D23" s="35">
        <v>276245</v>
      </c>
      <c r="E23" s="35">
        <v>399499</v>
      </c>
      <c r="F23" s="10">
        <f t="shared" si="0"/>
        <v>44.617640138283036</v>
      </c>
      <c r="G23" s="1"/>
      <c r="H23" s="1"/>
      <c r="I23" s="1"/>
    </row>
    <row r="24" spans="1:9" x14ac:dyDescent="0.25">
      <c r="A24" s="11" t="s">
        <v>61</v>
      </c>
      <c r="B24" s="36">
        <v>3765</v>
      </c>
      <c r="C24" s="36">
        <v>1516</v>
      </c>
      <c r="D24" s="36">
        <v>44486</v>
      </c>
      <c r="E24" s="36">
        <v>36475</v>
      </c>
      <c r="F24" s="13">
        <f t="shared" si="0"/>
        <v>-18.007912601717393</v>
      </c>
      <c r="G24" s="1"/>
      <c r="H24" s="1"/>
      <c r="I24" s="1"/>
    </row>
    <row r="25" spans="1:9" x14ac:dyDescent="0.25">
      <c r="A25" s="8" t="s">
        <v>62</v>
      </c>
      <c r="B25" s="35">
        <v>1491</v>
      </c>
      <c r="C25" s="35">
        <v>2810</v>
      </c>
      <c r="D25" s="35">
        <v>20641</v>
      </c>
      <c r="E25" s="35">
        <v>24079</v>
      </c>
      <c r="F25" s="10">
        <f t="shared" si="0"/>
        <v>16.656169759217093</v>
      </c>
      <c r="G25" s="1"/>
      <c r="H25" s="1"/>
      <c r="I25" s="1"/>
    </row>
    <row r="26" spans="1:9" x14ac:dyDescent="0.25">
      <c r="A26" s="11" t="s">
        <v>63</v>
      </c>
      <c r="B26" s="36">
        <v>287</v>
      </c>
      <c r="C26" s="36">
        <v>675</v>
      </c>
      <c r="D26" s="36">
        <v>2470</v>
      </c>
      <c r="E26" s="36">
        <v>3840</v>
      </c>
      <c r="F26" s="13">
        <f t="shared" si="0"/>
        <v>55.465587044534402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31021</v>
      </c>
      <c r="C28" s="36">
        <v>27982</v>
      </c>
      <c r="D28" s="36">
        <v>326278</v>
      </c>
      <c r="E28" s="36">
        <v>302820</v>
      </c>
      <c r="F28" s="13">
        <f t="shared" si="0"/>
        <v>-7.1895745345993305</v>
      </c>
      <c r="G28" s="1"/>
      <c r="H28" s="1"/>
      <c r="I28" s="1"/>
    </row>
    <row r="29" spans="1:9" x14ac:dyDescent="0.25">
      <c r="A29" s="8" t="s">
        <v>66</v>
      </c>
      <c r="B29" s="35">
        <v>136</v>
      </c>
      <c r="C29" s="35">
        <v>238</v>
      </c>
      <c r="D29" s="35">
        <v>1387</v>
      </c>
      <c r="E29" s="35">
        <v>1967</v>
      </c>
      <c r="F29" s="10">
        <f t="shared" si="0"/>
        <v>41.816870944484492</v>
      </c>
      <c r="G29" s="1"/>
      <c r="H29" s="1"/>
      <c r="I29" s="1"/>
    </row>
    <row r="30" spans="1:9" x14ac:dyDescent="0.25">
      <c r="A30" s="11" t="s">
        <v>67</v>
      </c>
      <c r="B30" s="36">
        <v>14132</v>
      </c>
      <c r="C30" s="36">
        <v>13493</v>
      </c>
      <c r="D30" s="36">
        <v>138856</v>
      </c>
      <c r="E30" s="36">
        <v>150043</v>
      </c>
      <c r="F30" s="13">
        <f t="shared" si="0"/>
        <v>8.0565477905167882</v>
      </c>
      <c r="G30" s="1"/>
      <c r="H30" s="1"/>
      <c r="I30" s="1"/>
    </row>
    <row r="31" spans="1:9" x14ac:dyDescent="0.25">
      <c r="A31" s="8" t="s">
        <v>68</v>
      </c>
      <c r="B31" s="35">
        <v>21889</v>
      </c>
      <c r="C31" s="35">
        <v>19310</v>
      </c>
      <c r="D31" s="35">
        <v>234639</v>
      </c>
      <c r="E31" s="35">
        <v>209578</v>
      </c>
      <c r="F31" s="10">
        <f t="shared" si="0"/>
        <v>-10.680662634941342</v>
      </c>
      <c r="G31" s="1"/>
      <c r="H31" s="1"/>
      <c r="I31" s="1"/>
    </row>
    <row r="32" spans="1:9" x14ac:dyDescent="0.25">
      <c r="A32" s="11" t="s">
        <v>69</v>
      </c>
      <c r="B32" s="36">
        <v>373660</v>
      </c>
      <c r="C32" s="36">
        <v>346966</v>
      </c>
      <c r="D32" s="36">
        <v>3863739</v>
      </c>
      <c r="E32" s="36">
        <v>3942703</v>
      </c>
      <c r="F32" s="13">
        <f t="shared" si="0"/>
        <v>2.0437198268309515</v>
      </c>
      <c r="G32" s="1"/>
      <c r="H32" s="1"/>
      <c r="I32" s="1"/>
    </row>
    <row r="33" spans="1:9" x14ac:dyDescent="0.25">
      <c r="A33" s="8" t="s">
        <v>70</v>
      </c>
      <c r="B33" s="35">
        <v>16939</v>
      </c>
      <c r="C33" s="35">
        <v>16678.5</v>
      </c>
      <c r="D33" s="35">
        <v>194969.5</v>
      </c>
      <c r="E33" s="35">
        <v>196127.5</v>
      </c>
      <c r="F33" s="10">
        <f t="shared" si="0"/>
        <v>0.59393905200556674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2425</v>
      </c>
      <c r="D34" s="36">
        <v>589</v>
      </c>
      <c r="E34" s="36">
        <v>9891</v>
      </c>
      <c r="F34" s="13">
        <f t="shared" si="0"/>
        <v>1579.2869269949067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1043574.25</v>
      </c>
      <c r="C35" s="15">
        <f t="shared" ref="C35:E35" si="1">SUM(C7:C34)</f>
        <v>1193042.75</v>
      </c>
      <c r="D35" s="15">
        <f t="shared" si="1"/>
        <v>11458839.01</v>
      </c>
      <c r="E35" s="15">
        <f t="shared" si="1"/>
        <v>12575790.25</v>
      </c>
      <c r="F35" s="16">
        <f t="shared" si="0"/>
        <v>9.7475079196526764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5156</v>
      </c>
      <c r="C38" s="41">
        <f>D7</f>
        <v>5180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3942703</v>
      </c>
      <c r="G38" s="42">
        <f>LOOKUP(E38,$A$38:$A$65,$C$38:$C$65)</f>
        <v>3863739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141823</v>
      </c>
      <c r="C39" s="41">
        <f t="shared" ref="C39:C65" si="5">D8</f>
        <v>135869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3174419</v>
      </c>
      <c r="G39" s="42">
        <f t="shared" ref="G39:G65" si="8">LOOKUP(E39,$A$38:$A$65,$C$38:$C$65)</f>
        <v>2582518.0099999998</v>
      </c>
    </row>
    <row r="40" spans="1:9" x14ac:dyDescent="0.25">
      <c r="A40" s="42" t="str">
        <f t="shared" si="3"/>
        <v>ALMERIA</v>
      </c>
      <c r="B40" s="41">
        <f t="shared" si="4"/>
        <v>3632</v>
      </c>
      <c r="C40" s="41">
        <f t="shared" si="5"/>
        <v>2544</v>
      </c>
      <c r="D40" s="41">
        <f t="shared" si="6"/>
        <v>23</v>
      </c>
      <c r="E40" s="42" t="str">
        <f t="shared" si="2"/>
        <v>BARCELONA</v>
      </c>
      <c r="F40" s="42">
        <f t="shared" si="7"/>
        <v>1874556</v>
      </c>
      <c r="G40" s="42">
        <f t="shared" si="8"/>
        <v>1760358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1206200</v>
      </c>
      <c r="G41" s="42">
        <f t="shared" si="8"/>
        <v>1026383</v>
      </c>
    </row>
    <row r="42" spans="1:9" x14ac:dyDescent="0.25">
      <c r="A42" s="42" t="str">
        <f t="shared" si="3"/>
        <v>BAHIA DE ALGECIRAS</v>
      </c>
      <c r="B42" s="41">
        <f t="shared" si="4"/>
        <v>3174419</v>
      </c>
      <c r="C42" s="41">
        <f t="shared" si="5"/>
        <v>2582518.0099999998</v>
      </c>
      <c r="D42" s="41">
        <f t="shared" si="6"/>
        <v>2</v>
      </c>
      <c r="E42" s="42" t="str">
        <f t="shared" si="2"/>
        <v>BILBAO</v>
      </c>
      <c r="F42" s="42">
        <f t="shared" si="7"/>
        <v>516402.25</v>
      </c>
      <c r="G42" s="42">
        <f t="shared" si="8"/>
        <v>470631.5</v>
      </c>
    </row>
    <row r="43" spans="1:9" x14ac:dyDescent="0.25">
      <c r="A43" s="42" t="str">
        <f t="shared" si="3"/>
        <v>BAHIA DE CADIZ</v>
      </c>
      <c r="B43" s="41">
        <f t="shared" si="4"/>
        <v>81970.5</v>
      </c>
      <c r="C43" s="41">
        <f t="shared" si="5"/>
        <v>101746</v>
      </c>
      <c r="D43" s="41">
        <f t="shared" si="6"/>
        <v>13</v>
      </c>
      <c r="E43" s="42" t="str">
        <f t="shared" si="2"/>
        <v>MALAGA</v>
      </c>
      <c r="F43" s="42">
        <f t="shared" si="7"/>
        <v>399499</v>
      </c>
      <c r="G43" s="42">
        <f t="shared" si="8"/>
        <v>276245</v>
      </c>
    </row>
    <row r="44" spans="1:9" x14ac:dyDescent="0.25">
      <c r="A44" s="42" t="str">
        <f t="shared" si="3"/>
        <v>BALEARES</v>
      </c>
      <c r="B44" s="41">
        <f t="shared" si="4"/>
        <v>63656</v>
      </c>
      <c r="C44" s="41">
        <f t="shared" si="5"/>
        <v>73220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302820</v>
      </c>
      <c r="G44" s="42">
        <f t="shared" si="8"/>
        <v>326278</v>
      </c>
    </row>
    <row r="45" spans="1:9" x14ac:dyDescent="0.25">
      <c r="A45" s="42" t="str">
        <f t="shared" si="3"/>
        <v>BARCELONA</v>
      </c>
      <c r="B45" s="41">
        <f t="shared" si="4"/>
        <v>1874556</v>
      </c>
      <c r="C45" s="41">
        <f t="shared" si="5"/>
        <v>1760358</v>
      </c>
      <c r="D45" s="41">
        <f t="shared" si="6"/>
        <v>3</v>
      </c>
      <c r="E45" s="42" t="str">
        <f t="shared" si="2"/>
        <v>TARRAGONA</v>
      </c>
      <c r="F45" s="42">
        <f t="shared" si="7"/>
        <v>209578</v>
      </c>
      <c r="G45" s="42">
        <f t="shared" si="8"/>
        <v>234639</v>
      </c>
    </row>
    <row r="46" spans="1:9" x14ac:dyDescent="0.25">
      <c r="A46" s="42" t="str">
        <f t="shared" si="3"/>
        <v>BILBAO</v>
      </c>
      <c r="B46" s="41">
        <f t="shared" si="4"/>
        <v>516402.25</v>
      </c>
      <c r="C46" s="41">
        <f t="shared" si="5"/>
        <v>470631.5</v>
      </c>
      <c r="D46" s="41">
        <f t="shared" si="6"/>
        <v>5</v>
      </c>
      <c r="E46" s="42" t="str">
        <f t="shared" si="2"/>
        <v>VIGO</v>
      </c>
      <c r="F46" s="42">
        <f t="shared" si="7"/>
        <v>196127.5</v>
      </c>
      <c r="G46" s="42">
        <f t="shared" si="8"/>
        <v>194969.5</v>
      </c>
    </row>
    <row r="47" spans="1:9" x14ac:dyDescent="0.25">
      <c r="A47" s="42" t="str">
        <f t="shared" si="3"/>
        <v>CARTAGENA</v>
      </c>
      <c r="B47" s="41">
        <f t="shared" si="4"/>
        <v>66535</v>
      </c>
      <c r="C47" s="41">
        <f t="shared" si="5"/>
        <v>59302</v>
      </c>
      <c r="D47" s="41">
        <f t="shared" si="6"/>
        <v>14</v>
      </c>
      <c r="E47" s="42" t="str">
        <f t="shared" si="2"/>
        <v>SEVILLA</v>
      </c>
      <c r="F47" s="42">
        <f t="shared" si="7"/>
        <v>150043</v>
      </c>
      <c r="G47" s="42">
        <f t="shared" si="8"/>
        <v>138856</v>
      </c>
    </row>
    <row r="48" spans="1:9" x14ac:dyDescent="0.25">
      <c r="A48" s="42" t="str">
        <f t="shared" si="3"/>
        <v>CASTELLON</v>
      </c>
      <c r="B48" s="41">
        <f t="shared" si="4"/>
        <v>119490</v>
      </c>
      <c r="C48" s="41">
        <f t="shared" si="5"/>
        <v>95443</v>
      </c>
      <c r="D48" s="41">
        <f t="shared" si="6"/>
        <v>12</v>
      </c>
      <c r="E48" s="42" t="str">
        <f t="shared" si="2"/>
        <v>ALICANTE</v>
      </c>
      <c r="F48" s="42">
        <f t="shared" si="7"/>
        <v>141823</v>
      </c>
      <c r="G48" s="42">
        <f t="shared" si="8"/>
        <v>135869</v>
      </c>
    </row>
    <row r="49" spans="1:7" x14ac:dyDescent="0.25">
      <c r="A49" s="42" t="str">
        <f t="shared" si="3"/>
        <v>CEUTA</v>
      </c>
      <c r="B49" s="41">
        <f t="shared" si="4"/>
        <v>10108</v>
      </c>
      <c r="C49" s="41">
        <f t="shared" si="5"/>
        <v>8795</v>
      </c>
      <c r="D49" s="41">
        <f t="shared" si="6"/>
        <v>19</v>
      </c>
      <c r="E49" s="42" t="str">
        <f t="shared" si="2"/>
        <v>CASTELLON</v>
      </c>
      <c r="F49" s="42">
        <f t="shared" si="7"/>
        <v>119490</v>
      </c>
      <c r="G49" s="42">
        <f t="shared" si="8"/>
        <v>95443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385</v>
      </c>
      <c r="D50" s="41">
        <f t="shared" si="6"/>
        <v>26</v>
      </c>
      <c r="E50" s="42" t="str">
        <f t="shared" si="2"/>
        <v>BAHIA DE CADIZ</v>
      </c>
      <c r="F50" s="42">
        <f t="shared" si="7"/>
        <v>81970.5</v>
      </c>
      <c r="G50" s="42">
        <f t="shared" si="8"/>
        <v>101746</v>
      </c>
    </row>
    <row r="51" spans="1:7" x14ac:dyDescent="0.25">
      <c r="A51" s="42" t="str">
        <f t="shared" si="3"/>
        <v>GIJON</v>
      </c>
      <c r="B51" s="41">
        <f t="shared" si="4"/>
        <v>33013</v>
      </c>
      <c r="C51" s="41">
        <f t="shared" si="5"/>
        <v>32165</v>
      </c>
      <c r="D51" s="41">
        <f t="shared" si="6"/>
        <v>17</v>
      </c>
      <c r="E51" s="42" t="str">
        <f t="shared" si="2"/>
        <v>CARTAGENA</v>
      </c>
      <c r="F51" s="42">
        <f t="shared" si="7"/>
        <v>66535</v>
      </c>
      <c r="G51" s="42">
        <f t="shared" si="8"/>
        <v>59302</v>
      </c>
    </row>
    <row r="52" spans="1:7" x14ac:dyDescent="0.25">
      <c r="A52" s="42" t="str">
        <f t="shared" si="3"/>
        <v>HUELVA</v>
      </c>
      <c r="B52" s="41">
        <f t="shared" si="4"/>
        <v>1262</v>
      </c>
      <c r="C52" s="41">
        <f t="shared" si="5"/>
        <v>0</v>
      </c>
      <c r="D52" s="41">
        <f t="shared" si="6"/>
        <v>25</v>
      </c>
      <c r="E52" s="42" t="str">
        <f t="shared" si="2"/>
        <v>BALEARES</v>
      </c>
      <c r="F52" s="42">
        <f t="shared" si="7"/>
        <v>63656</v>
      </c>
      <c r="G52" s="42">
        <f t="shared" si="8"/>
        <v>73220</v>
      </c>
    </row>
    <row r="53" spans="1:7" x14ac:dyDescent="0.25">
      <c r="A53" s="42" t="str">
        <f t="shared" si="3"/>
        <v>LAS PALMAS</v>
      </c>
      <c r="B53" s="41">
        <f t="shared" si="4"/>
        <v>1206200</v>
      </c>
      <c r="C53" s="41">
        <f t="shared" si="5"/>
        <v>1026383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36475</v>
      </c>
      <c r="G53" s="42">
        <f t="shared" si="8"/>
        <v>44486</v>
      </c>
    </row>
    <row r="54" spans="1:7" x14ac:dyDescent="0.25">
      <c r="A54" s="42" t="str">
        <f t="shared" si="3"/>
        <v>MALAGA</v>
      </c>
      <c r="B54" s="41">
        <f t="shared" si="4"/>
        <v>399499</v>
      </c>
      <c r="C54" s="41">
        <f t="shared" si="5"/>
        <v>276245</v>
      </c>
      <c r="D54" s="41">
        <f t="shared" si="6"/>
        <v>6</v>
      </c>
      <c r="E54" s="42" t="str">
        <f t="shared" si="2"/>
        <v>GIJON</v>
      </c>
      <c r="F54" s="42">
        <f t="shared" si="7"/>
        <v>33013</v>
      </c>
      <c r="G54" s="42">
        <f t="shared" si="8"/>
        <v>32165</v>
      </c>
    </row>
    <row r="55" spans="1:7" x14ac:dyDescent="0.25">
      <c r="A55" s="42" t="str">
        <f t="shared" si="3"/>
        <v>MARIN Y RIA DE PONTEVEDRA</v>
      </c>
      <c r="B55" s="41">
        <f t="shared" si="4"/>
        <v>36475</v>
      </c>
      <c r="C55" s="41">
        <f t="shared" si="5"/>
        <v>44486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24079</v>
      </c>
      <c r="G55" s="42">
        <f t="shared" si="8"/>
        <v>20641</v>
      </c>
    </row>
    <row r="56" spans="1:7" x14ac:dyDescent="0.25">
      <c r="A56" s="42" t="str">
        <f t="shared" si="3"/>
        <v>MELILLA</v>
      </c>
      <c r="B56" s="41">
        <f t="shared" si="4"/>
        <v>24079</v>
      </c>
      <c r="C56" s="41">
        <f t="shared" si="5"/>
        <v>20641</v>
      </c>
      <c r="D56" s="41">
        <f t="shared" si="6"/>
        <v>18</v>
      </c>
      <c r="E56" s="42" t="str">
        <f t="shared" si="2"/>
        <v>CEUTA</v>
      </c>
      <c r="F56" s="42">
        <f t="shared" si="9"/>
        <v>10108</v>
      </c>
      <c r="G56" s="42">
        <f t="shared" si="8"/>
        <v>8795</v>
      </c>
    </row>
    <row r="57" spans="1:7" x14ac:dyDescent="0.25">
      <c r="A57" s="42" t="str">
        <f t="shared" si="3"/>
        <v>MOTRIL</v>
      </c>
      <c r="B57" s="41">
        <f t="shared" si="4"/>
        <v>3840</v>
      </c>
      <c r="C57" s="41">
        <f t="shared" si="5"/>
        <v>2470</v>
      </c>
      <c r="D57" s="41">
        <f t="shared" si="6"/>
        <v>22</v>
      </c>
      <c r="E57" s="42" t="str">
        <f t="shared" si="2"/>
        <v>VILAGARCIA</v>
      </c>
      <c r="F57" s="42">
        <f t="shared" si="9"/>
        <v>9891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5156</v>
      </c>
      <c r="G58" s="42">
        <f t="shared" si="8"/>
        <v>5180</v>
      </c>
    </row>
    <row r="59" spans="1:7" x14ac:dyDescent="0.25">
      <c r="A59" s="42" t="str">
        <f t="shared" si="3"/>
        <v>SANTA CRUZ DE TENERIFE</v>
      </c>
      <c r="B59" s="41">
        <f t="shared" si="4"/>
        <v>302820</v>
      </c>
      <c r="C59" s="41">
        <f t="shared" si="5"/>
        <v>326278</v>
      </c>
      <c r="D59" s="41">
        <f t="shared" si="6"/>
        <v>7</v>
      </c>
      <c r="E59" s="42" t="str">
        <f t="shared" si="2"/>
        <v>MOTRIL</v>
      </c>
      <c r="F59" s="42">
        <f t="shared" si="9"/>
        <v>3840</v>
      </c>
      <c r="G59" s="42">
        <f t="shared" si="8"/>
        <v>2470</v>
      </c>
    </row>
    <row r="60" spans="1:7" x14ac:dyDescent="0.25">
      <c r="A60" s="42" t="str">
        <f t="shared" si="3"/>
        <v>SANTANDER</v>
      </c>
      <c r="B60" s="41">
        <f t="shared" si="4"/>
        <v>1967</v>
      </c>
      <c r="C60" s="41">
        <f t="shared" si="5"/>
        <v>1387</v>
      </c>
      <c r="D60" s="41">
        <f t="shared" si="6"/>
        <v>24</v>
      </c>
      <c r="E60" s="42" t="str">
        <f t="shared" si="2"/>
        <v>ALMERIA</v>
      </c>
      <c r="F60" s="42">
        <f t="shared" si="9"/>
        <v>3632</v>
      </c>
      <c r="G60" s="42">
        <f t="shared" si="8"/>
        <v>2544</v>
      </c>
    </row>
    <row r="61" spans="1:7" x14ac:dyDescent="0.25">
      <c r="A61" s="42" t="str">
        <f t="shared" si="3"/>
        <v>SEVILLA</v>
      </c>
      <c r="B61" s="41">
        <f t="shared" si="4"/>
        <v>150043</v>
      </c>
      <c r="C61" s="41">
        <f t="shared" si="5"/>
        <v>138856</v>
      </c>
      <c r="D61" s="41">
        <f t="shared" si="6"/>
        <v>10</v>
      </c>
      <c r="E61" s="42" t="str">
        <f t="shared" si="2"/>
        <v>SANTANDER</v>
      </c>
      <c r="F61" s="42">
        <f t="shared" si="9"/>
        <v>1967</v>
      </c>
      <c r="G61" s="42">
        <f t="shared" si="8"/>
        <v>1387</v>
      </c>
    </row>
    <row r="62" spans="1:7" x14ac:dyDescent="0.25">
      <c r="A62" s="42" t="str">
        <f t="shared" si="3"/>
        <v>TARRAGONA</v>
      </c>
      <c r="B62" s="41">
        <f t="shared" si="4"/>
        <v>209578</v>
      </c>
      <c r="C62" s="41">
        <f t="shared" si="5"/>
        <v>234639</v>
      </c>
      <c r="D62" s="41">
        <f t="shared" si="6"/>
        <v>8</v>
      </c>
      <c r="E62" s="42" t="str">
        <f t="shared" si="2"/>
        <v>HUELVA</v>
      </c>
      <c r="F62" s="42">
        <f t="shared" si="9"/>
        <v>1262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3942703</v>
      </c>
      <c r="C63" s="41">
        <f t="shared" si="5"/>
        <v>3863739</v>
      </c>
      <c r="D63" s="41">
        <f t="shared" si="6"/>
        <v>1</v>
      </c>
      <c r="E63" s="42" t="str">
        <f t="shared" si="2"/>
        <v>FERROL-SAN CIBRAO</v>
      </c>
      <c r="F63" s="42">
        <f t="shared" si="9"/>
        <v>525</v>
      </c>
      <c r="G63" s="42">
        <f t="shared" si="8"/>
        <v>385</v>
      </c>
    </row>
    <row r="64" spans="1:7" x14ac:dyDescent="0.25">
      <c r="A64" s="42" t="str">
        <f t="shared" si="3"/>
        <v>VIGO</v>
      </c>
      <c r="B64" s="41">
        <f t="shared" si="4"/>
        <v>196127.5</v>
      </c>
      <c r="C64" s="41">
        <f t="shared" si="5"/>
        <v>194969.5</v>
      </c>
      <c r="D64" s="41">
        <f t="shared" si="6"/>
        <v>9</v>
      </c>
      <c r="E64" s="42" t="str">
        <f t="shared" si="2"/>
        <v>AVILES</v>
      </c>
      <c r="F64" s="42">
        <f t="shared" si="9"/>
        <v>20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9891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12</v>
      </c>
      <c r="C8" s="38">
        <v>0</v>
      </c>
      <c r="D8" s="38">
        <v>402</v>
      </c>
      <c r="E8" s="38">
        <v>1282</v>
      </c>
      <c r="F8" s="13">
        <f t="shared" ref="F8:F35" si="0">((E8*100)/D8)-100</f>
        <v>218.90547263681594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195200</v>
      </c>
      <c r="C11" s="37">
        <v>316005</v>
      </c>
      <c r="D11" s="37">
        <v>2415556.5</v>
      </c>
      <c r="E11" s="37">
        <v>2941607</v>
      </c>
      <c r="F11" s="10">
        <f t="shared" si="0"/>
        <v>21.777611080510852</v>
      </c>
      <c r="G11" s="1"/>
      <c r="H11" s="1"/>
      <c r="I11" s="1"/>
    </row>
    <row r="12" spans="1:12" x14ac:dyDescent="0.25">
      <c r="A12" s="11" t="s">
        <v>49</v>
      </c>
      <c r="B12" s="38">
        <v>935</v>
      </c>
      <c r="C12" s="38">
        <v>5</v>
      </c>
      <c r="D12" s="38">
        <v>948</v>
      </c>
      <c r="E12" s="38">
        <v>486</v>
      </c>
      <c r="F12" s="13">
        <f t="shared" si="0"/>
        <v>-48.734177215189874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50207</v>
      </c>
      <c r="C14" s="38">
        <v>39961</v>
      </c>
      <c r="D14" s="38">
        <v>566476</v>
      </c>
      <c r="E14" s="38">
        <v>614954.5</v>
      </c>
      <c r="F14" s="13">
        <f t="shared" si="0"/>
        <v>8.557908896405138</v>
      </c>
      <c r="G14" s="1"/>
      <c r="H14" s="1"/>
      <c r="I14" s="1"/>
    </row>
    <row r="15" spans="1:12" x14ac:dyDescent="0.25">
      <c r="A15" s="8" t="s">
        <v>52</v>
      </c>
      <c r="B15" s="37">
        <v>638.5</v>
      </c>
      <c r="C15" s="37">
        <v>79</v>
      </c>
      <c r="D15" s="37">
        <v>5691</v>
      </c>
      <c r="E15" s="37">
        <v>2824.25</v>
      </c>
      <c r="F15" s="10">
        <f t="shared" si="0"/>
        <v>-50.373396591108765</v>
      </c>
      <c r="G15" s="1"/>
      <c r="H15" s="1"/>
      <c r="I15" s="1"/>
    </row>
    <row r="16" spans="1:12" x14ac:dyDescent="0.25">
      <c r="A16" s="11" t="s">
        <v>53</v>
      </c>
      <c r="B16" s="38">
        <v>111</v>
      </c>
      <c r="C16" s="38">
        <v>0</v>
      </c>
      <c r="D16" s="38">
        <v>111</v>
      </c>
      <c r="E16" s="38">
        <v>368</v>
      </c>
      <c r="F16" s="13">
        <f t="shared" si="0"/>
        <v>231.53153153153153</v>
      </c>
      <c r="G16" s="1"/>
      <c r="H16" s="1"/>
      <c r="I16" s="1"/>
    </row>
    <row r="17" spans="1:9" x14ac:dyDescent="0.25">
      <c r="A17" s="8" t="s">
        <v>54</v>
      </c>
      <c r="B17" s="37">
        <v>5</v>
      </c>
      <c r="C17" s="37">
        <v>0</v>
      </c>
      <c r="D17" s="37">
        <v>328</v>
      </c>
      <c r="E17" s="37">
        <v>1246</v>
      </c>
      <c r="F17" s="10">
        <f t="shared" si="0"/>
        <v>279.8780487804878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19</v>
      </c>
      <c r="E18" s="38">
        <v>10</v>
      </c>
      <c r="F18" s="17">
        <f t="shared" si="0"/>
        <v>-47.368421052631582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55731</v>
      </c>
      <c r="C22" s="38">
        <v>87433</v>
      </c>
      <c r="D22" s="38">
        <v>623027</v>
      </c>
      <c r="E22" s="38">
        <v>785885</v>
      </c>
      <c r="F22" s="13">
        <f t="shared" si="0"/>
        <v>26.139798114688446</v>
      </c>
      <c r="G22" s="1"/>
      <c r="H22" s="1"/>
      <c r="I22" s="1"/>
    </row>
    <row r="23" spans="1:9" x14ac:dyDescent="0.25">
      <c r="A23" s="8" t="s">
        <v>60</v>
      </c>
      <c r="B23" s="37">
        <v>18763</v>
      </c>
      <c r="C23" s="37">
        <v>45426</v>
      </c>
      <c r="D23" s="37">
        <v>259046</v>
      </c>
      <c r="E23" s="37">
        <v>375897</v>
      </c>
      <c r="F23" s="10">
        <f t="shared" si="0"/>
        <v>45.10820472039714</v>
      </c>
      <c r="G23" s="1"/>
      <c r="H23" s="1"/>
      <c r="I23" s="1"/>
    </row>
    <row r="24" spans="1:9" x14ac:dyDescent="0.25">
      <c r="A24" s="11" t="s">
        <v>61</v>
      </c>
      <c r="B24" s="38">
        <v>652</v>
      </c>
      <c r="C24" s="38">
        <v>19</v>
      </c>
      <c r="D24" s="38">
        <v>1925</v>
      </c>
      <c r="E24" s="38">
        <v>4655</v>
      </c>
      <c r="F24" s="13">
        <f t="shared" si="0"/>
        <v>141.81818181818181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1165</v>
      </c>
      <c r="C28" s="38">
        <v>361</v>
      </c>
      <c r="D28" s="38">
        <v>14550</v>
      </c>
      <c r="E28" s="38">
        <v>11067</v>
      </c>
      <c r="F28" s="13">
        <f t="shared" si="0"/>
        <v>-23.9381443298969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55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14958</v>
      </c>
      <c r="C31" s="37">
        <v>11432</v>
      </c>
      <c r="D31" s="37">
        <v>170777</v>
      </c>
      <c r="E31" s="37">
        <v>129226</v>
      </c>
      <c r="F31" s="10">
        <f t="shared" si="0"/>
        <v>-24.330559735795802</v>
      </c>
      <c r="G31" s="1"/>
      <c r="H31" s="1"/>
      <c r="I31" s="1"/>
    </row>
    <row r="32" spans="1:9" x14ac:dyDescent="0.25">
      <c r="A32" s="11" t="s">
        <v>69</v>
      </c>
      <c r="B32" s="38">
        <v>209760</v>
      </c>
      <c r="C32" s="38">
        <v>192945</v>
      </c>
      <c r="D32" s="38">
        <v>1971730</v>
      </c>
      <c r="E32" s="38">
        <v>2039508</v>
      </c>
      <c r="F32" s="13">
        <f t="shared" si="0"/>
        <v>3.4374889056818176</v>
      </c>
      <c r="G32" s="1"/>
      <c r="H32" s="1"/>
      <c r="I32" s="1"/>
    </row>
    <row r="33" spans="1:9" x14ac:dyDescent="0.25">
      <c r="A33" s="8" t="s">
        <v>70</v>
      </c>
      <c r="B33" s="37">
        <v>615</v>
      </c>
      <c r="C33" s="37">
        <v>1307</v>
      </c>
      <c r="D33" s="37">
        <v>8693</v>
      </c>
      <c r="E33" s="37">
        <v>8798</v>
      </c>
      <c r="F33" s="10">
        <f t="shared" si="0"/>
        <v>1.207868399861951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548752.5</v>
      </c>
      <c r="C35" s="15">
        <f t="shared" ref="C35:E35" si="1">SUM(C7:C34)</f>
        <v>694973</v>
      </c>
      <c r="D35" s="15">
        <f t="shared" si="1"/>
        <v>6039385.5</v>
      </c>
      <c r="E35" s="15">
        <f t="shared" si="1"/>
        <v>6917868.75</v>
      </c>
      <c r="F35" s="16">
        <f t="shared" si="0"/>
        <v>14.545904546083378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2941607</v>
      </c>
      <c r="G38" s="42">
        <f>LOOKUP(E38,$A$38:$A$65,$C$38:$C$65)</f>
        <v>2415556.5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1282</v>
      </c>
      <c r="C39" s="41">
        <f t="shared" ref="C39:C65" si="5">D8</f>
        <v>402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2039508</v>
      </c>
      <c r="G39" s="42">
        <f t="shared" ref="G39:G65" si="8">LOOKUP(E39,$A$38:$A$65,$C$38:$C$65)</f>
        <v>1971730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785885</v>
      </c>
      <c r="G40" s="42">
        <f t="shared" si="8"/>
        <v>623027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614954.5</v>
      </c>
      <c r="G41" s="42">
        <f t="shared" si="8"/>
        <v>566476</v>
      </c>
    </row>
    <row r="42" spans="1:9" x14ac:dyDescent="0.25">
      <c r="A42" s="42" t="str">
        <f t="shared" si="3"/>
        <v>BAHIA DE ALGECIRAS</v>
      </c>
      <c r="B42" s="41">
        <f t="shared" si="4"/>
        <v>2941607</v>
      </c>
      <c r="C42" s="41">
        <f t="shared" si="5"/>
        <v>2415556.5</v>
      </c>
      <c r="D42" s="41">
        <f t="shared" si="6"/>
        <v>1</v>
      </c>
      <c r="E42" s="42" t="str">
        <f t="shared" si="2"/>
        <v>MALAGA</v>
      </c>
      <c r="F42" s="42">
        <f t="shared" si="7"/>
        <v>375897</v>
      </c>
      <c r="G42" s="42">
        <f t="shared" si="8"/>
        <v>259046</v>
      </c>
    </row>
    <row r="43" spans="1:9" x14ac:dyDescent="0.25">
      <c r="A43" s="42" t="str">
        <f t="shared" si="3"/>
        <v>BAHIA DE CADIZ</v>
      </c>
      <c r="B43" s="41">
        <f t="shared" si="4"/>
        <v>486</v>
      </c>
      <c r="C43" s="41">
        <f t="shared" si="5"/>
        <v>948</v>
      </c>
      <c r="D43" s="41">
        <f t="shared" si="6"/>
        <v>13</v>
      </c>
      <c r="E43" s="42" t="str">
        <f t="shared" si="2"/>
        <v>TARRAGONA</v>
      </c>
      <c r="F43" s="42">
        <f t="shared" si="7"/>
        <v>129226</v>
      </c>
      <c r="G43" s="42">
        <f t="shared" si="8"/>
        <v>170777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11067</v>
      </c>
      <c r="G44" s="42">
        <f t="shared" si="8"/>
        <v>14550</v>
      </c>
    </row>
    <row r="45" spans="1:9" x14ac:dyDescent="0.25">
      <c r="A45" s="42" t="str">
        <f t="shared" si="3"/>
        <v>BARCELONA</v>
      </c>
      <c r="B45" s="41">
        <f t="shared" si="4"/>
        <v>614954.5</v>
      </c>
      <c r="C45" s="41">
        <f t="shared" si="5"/>
        <v>566476</v>
      </c>
      <c r="D45" s="41">
        <f t="shared" si="6"/>
        <v>4</v>
      </c>
      <c r="E45" s="42" t="str">
        <f t="shared" si="2"/>
        <v>VIGO</v>
      </c>
      <c r="F45" s="42">
        <f t="shared" si="7"/>
        <v>8798</v>
      </c>
      <c r="G45" s="42">
        <f t="shared" si="8"/>
        <v>8693</v>
      </c>
    </row>
    <row r="46" spans="1:9" x14ac:dyDescent="0.25">
      <c r="A46" s="42" t="str">
        <f t="shared" si="3"/>
        <v>BILBAO</v>
      </c>
      <c r="B46" s="41">
        <f t="shared" si="4"/>
        <v>2824.25</v>
      </c>
      <c r="C46" s="41">
        <f t="shared" si="5"/>
        <v>5691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4655</v>
      </c>
      <c r="G46" s="42">
        <f t="shared" si="8"/>
        <v>1925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111</v>
      </c>
      <c r="D47" s="41">
        <f t="shared" si="6"/>
        <v>14</v>
      </c>
      <c r="E47" s="42" t="str">
        <f t="shared" si="2"/>
        <v>BILBAO</v>
      </c>
      <c r="F47" s="42">
        <f t="shared" si="7"/>
        <v>2824.25</v>
      </c>
      <c r="G47" s="42">
        <f t="shared" si="8"/>
        <v>5691</v>
      </c>
    </row>
    <row r="48" spans="1:9" x14ac:dyDescent="0.25">
      <c r="A48" s="42" t="str">
        <f t="shared" si="3"/>
        <v>CASTELLON</v>
      </c>
      <c r="B48" s="41">
        <f t="shared" si="4"/>
        <v>1246</v>
      </c>
      <c r="C48" s="41">
        <f t="shared" si="5"/>
        <v>328</v>
      </c>
      <c r="D48" s="41">
        <f t="shared" si="6"/>
        <v>12</v>
      </c>
      <c r="E48" s="42" t="str">
        <f t="shared" si="2"/>
        <v>ALICANTE</v>
      </c>
      <c r="F48" s="42">
        <f t="shared" si="7"/>
        <v>1282</v>
      </c>
      <c r="G48" s="42">
        <f t="shared" si="8"/>
        <v>402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19</v>
      </c>
      <c r="D49" s="41">
        <f t="shared" si="6"/>
        <v>16</v>
      </c>
      <c r="E49" s="42" t="str">
        <f t="shared" si="2"/>
        <v>CASTELLON</v>
      </c>
      <c r="F49" s="42">
        <f t="shared" si="7"/>
        <v>1246</v>
      </c>
      <c r="G49" s="42">
        <f t="shared" si="8"/>
        <v>328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486</v>
      </c>
      <c r="G50" s="42">
        <f t="shared" si="8"/>
        <v>948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CARTAGENA</v>
      </c>
      <c r="F51" s="42">
        <f t="shared" si="7"/>
        <v>368</v>
      </c>
      <c r="G51" s="42">
        <f t="shared" si="8"/>
        <v>111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785885</v>
      </c>
      <c r="C53" s="41">
        <f t="shared" si="5"/>
        <v>623027</v>
      </c>
      <c r="D53" s="41">
        <f t="shared" si="6"/>
        <v>3</v>
      </c>
      <c r="E53" s="42" t="str">
        <f t="shared" si="2"/>
        <v>CEUTA</v>
      </c>
      <c r="F53" s="42">
        <f t="shared" si="7"/>
        <v>10</v>
      </c>
      <c r="G53" s="42">
        <f t="shared" si="8"/>
        <v>19</v>
      </c>
    </row>
    <row r="54" spans="1:7" x14ac:dyDescent="0.25">
      <c r="A54" s="42" t="str">
        <f t="shared" si="3"/>
        <v>MALAGA</v>
      </c>
      <c r="B54" s="41">
        <f t="shared" si="4"/>
        <v>375897</v>
      </c>
      <c r="C54" s="41">
        <f t="shared" si="5"/>
        <v>259046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4655</v>
      </c>
      <c r="C55" s="41">
        <f t="shared" si="5"/>
        <v>1925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11067</v>
      </c>
      <c r="C59" s="41">
        <f t="shared" si="5"/>
        <v>14550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129226</v>
      </c>
      <c r="C62" s="41">
        <f t="shared" si="5"/>
        <v>170777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2039508</v>
      </c>
      <c r="C63" s="41">
        <f t="shared" si="5"/>
        <v>1971730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8798</v>
      </c>
      <c r="C64" s="41">
        <f t="shared" si="5"/>
        <v>8693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">
        <v>40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61</v>
      </c>
      <c r="E7" s="9">
        <v>163</v>
      </c>
      <c r="F7" s="10">
        <f>((E7*100)/D7)-100</f>
        <v>167.21311475409834</v>
      </c>
      <c r="G7" s="1"/>
      <c r="H7" s="1"/>
      <c r="I7" s="1"/>
    </row>
    <row r="8" spans="1:12" x14ac:dyDescent="0.25">
      <c r="A8" s="11" t="s">
        <v>45</v>
      </c>
      <c r="B8" s="12">
        <v>9715</v>
      </c>
      <c r="C8" s="12">
        <v>9989</v>
      </c>
      <c r="D8" s="12">
        <v>114729</v>
      </c>
      <c r="E8" s="12">
        <v>103314</v>
      </c>
      <c r="F8" s="13">
        <f t="shared" ref="F8:F35" si="0">((E8*100)/D8)-100</f>
        <v>-9.9495332479146441</v>
      </c>
      <c r="G8" s="1"/>
      <c r="H8" s="1"/>
      <c r="I8" s="1"/>
    </row>
    <row r="9" spans="1:12" x14ac:dyDescent="0.25">
      <c r="A9" s="8" t="s">
        <v>46</v>
      </c>
      <c r="B9" s="9">
        <v>310</v>
      </c>
      <c r="C9" s="9">
        <v>439</v>
      </c>
      <c r="D9" s="9">
        <v>2351</v>
      </c>
      <c r="E9" s="9">
        <v>3531</v>
      </c>
      <c r="F9" s="10">
        <f t="shared" si="0"/>
        <v>50.191407911527023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1620</v>
      </c>
      <c r="C11" s="9">
        <v>1849</v>
      </c>
      <c r="D11" s="9">
        <v>9013.01</v>
      </c>
      <c r="E11" s="9">
        <v>16104</v>
      </c>
      <c r="F11" s="10">
        <f t="shared" si="0"/>
        <v>78.675048624155522</v>
      </c>
      <c r="G11" s="1"/>
      <c r="H11" s="1"/>
      <c r="I11" s="1"/>
    </row>
    <row r="12" spans="1:12" x14ac:dyDescent="0.25">
      <c r="A12" s="11" t="s">
        <v>49</v>
      </c>
      <c r="B12" s="12">
        <v>3908.5</v>
      </c>
      <c r="C12" s="12">
        <v>3497</v>
      </c>
      <c r="D12" s="12">
        <v>57901</v>
      </c>
      <c r="E12" s="12">
        <v>34461.5</v>
      </c>
      <c r="F12" s="13">
        <f t="shared" si="0"/>
        <v>-40.482029671335553</v>
      </c>
      <c r="G12" s="1"/>
      <c r="H12" s="1"/>
      <c r="I12" s="1"/>
    </row>
    <row r="13" spans="1:12" x14ac:dyDescent="0.25">
      <c r="A13" s="8" t="s">
        <v>50</v>
      </c>
      <c r="B13" s="9">
        <v>5112</v>
      </c>
      <c r="C13" s="9">
        <v>4783</v>
      </c>
      <c r="D13" s="9">
        <v>73220</v>
      </c>
      <c r="E13" s="9">
        <v>63648</v>
      </c>
      <c r="F13" s="10">
        <f t="shared" si="0"/>
        <v>-13.072930893198574</v>
      </c>
      <c r="G13" s="1"/>
      <c r="H13" s="1"/>
      <c r="I13" s="1"/>
    </row>
    <row r="14" spans="1:12" x14ac:dyDescent="0.25">
      <c r="A14" s="11" t="s">
        <v>51</v>
      </c>
      <c r="B14" s="12">
        <v>15621.5</v>
      </c>
      <c r="C14" s="12">
        <v>14648</v>
      </c>
      <c r="D14" s="12">
        <v>181965</v>
      </c>
      <c r="E14" s="12">
        <v>171841</v>
      </c>
      <c r="F14" s="13">
        <f t="shared" si="0"/>
        <v>-5.5637073063501248</v>
      </c>
      <c r="G14" s="1"/>
      <c r="H14" s="1"/>
      <c r="I14" s="1"/>
    </row>
    <row r="15" spans="1:12" x14ac:dyDescent="0.25">
      <c r="A15" s="8" t="s">
        <v>52</v>
      </c>
      <c r="B15" s="9">
        <v>4029.5</v>
      </c>
      <c r="C15" s="9">
        <v>5123.25</v>
      </c>
      <c r="D15" s="9">
        <v>46377.25</v>
      </c>
      <c r="E15" s="9">
        <v>45678.25</v>
      </c>
      <c r="F15" s="10">
        <f t="shared" si="0"/>
        <v>-1.5072045022074434</v>
      </c>
      <c r="G15" s="1"/>
      <c r="H15" s="1"/>
      <c r="I15" s="1"/>
    </row>
    <row r="16" spans="1:12" x14ac:dyDescent="0.25">
      <c r="A16" s="11" t="s">
        <v>53</v>
      </c>
      <c r="B16" s="12">
        <v>3249</v>
      </c>
      <c r="C16" s="12">
        <v>2090</v>
      </c>
      <c r="D16" s="12">
        <v>40462</v>
      </c>
      <c r="E16" s="12">
        <v>26285</v>
      </c>
      <c r="F16" s="13">
        <f t="shared" si="0"/>
        <v>-35.037813256882998</v>
      </c>
      <c r="G16" s="1"/>
      <c r="H16" s="1"/>
      <c r="I16" s="1"/>
    </row>
    <row r="17" spans="1:9" x14ac:dyDescent="0.25">
      <c r="A17" s="8" t="s">
        <v>54</v>
      </c>
      <c r="B17" s="9">
        <v>266</v>
      </c>
      <c r="C17" s="9">
        <v>236</v>
      </c>
      <c r="D17" s="9">
        <v>2847</v>
      </c>
      <c r="E17" s="9">
        <v>4503</v>
      </c>
      <c r="F17" s="10">
        <f t="shared" si="0"/>
        <v>58.166491043203365</v>
      </c>
      <c r="G17" s="1"/>
      <c r="H17" s="1"/>
      <c r="I17" s="1"/>
    </row>
    <row r="18" spans="1:9" x14ac:dyDescent="0.25">
      <c r="A18" s="11" t="s">
        <v>55</v>
      </c>
      <c r="B18" s="12">
        <v>846</v>
      </c>
      <c r="C18" s="12">
        <v>1022</v>
      </c>
      <c r="D18" s="12">
        <v>8067</v>
      </c>
      <c r="E18" s="12">
        <v>9658</v>
      </c>
      <c r="F18" s="13">
        <f t="shared" si="0"/>
        <v>19.722325523738689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1221</v>
      </c>
      <c r="C20" s="12">
        <v>850</v>
      </c>
      <c r="D20" s="12">
        <v>9814</v>
      </c>
      <c r="E20" s="12">
        <v>7764</v>
      </c>
      <c r="F20" s="13">
        <f t="shared" si="0"/>
        <v>-20.888526594660689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475</v>
      </c>
      <c r="D21" s="9">
        <v>0</v>
      </c>
      <c r="E21" s="9">
        <v>1039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31238</v>
      </c>
      <c r="C22" s="12">
        <v>32803</v>
      </c>
      <c r="D22" s="12">
        <v>318738</v>
      </c>
      <c r="E22" s="12">
        <v>320623</v>
      </c>
      <c r="F22" s="13">
        <f t="shared" si="0"/>
        <v>0.59139481329492583</v>
      </c>
      <c r="G22" s="1"/>
      <c r="H22" s="1"/>
      <c r="I22" s="1"/>
    </row>
    <row r="23" spans="1:9" x14ac:dyDescent="0.25">
      <c r="A23" s="8" t="s">
        <v>60</v>
      </c>
      <c r="B23" s="9">
        <v>1103</v>
      </c>
      <c r="C23" s="9">
        <v>1084</v>
      </c>
      <c r="D23" s="9">
        <v>11288</v>
      </c>
      <c r="E23" s="9">
        <v>9529</v>
      </c>
      <c r="F23" s="10">
        <f t="shared" si="0"/>
        <v>-15.582919914953933</v>
      </c>
      <c r="G23" s="1"/>
      <c r="H23" s="1"/>
      <c r="I23" s="1"/>
    </row>
    <row r="24" spans="1:9" x14ac:dyDescent="0.25">
      <c r="A24" s="11" t="s">
        <v>61</v>
      </c>
      <c r="B24" s="12">
        <v>2095</v>
      </c>
      <c r="C24" s="12">
        <v>415</v>
      </c>
      <c r="D24" s="12">
        <v>25874</v>
      </c>
      <c r="E24" s="12">
        <v>18901</v>
      </c>
      <c r="F24" s="13">
        <f t="shared" si="0"/>
        <v>-26.949833810002318</v>
      </c>
      <c r="G24" s="1"/>
      <c r="H24" s="1"/>
      <c r="I24" s="1"/>
    </row>
    <row r="25" spans="1:9" x14ac:dyDescent="0.25">
      <c r="A25" s="8" t="s">
        <v>62</v>
      </c>
      <c r="B25" s="9">
        <v>968</v>
      </c>
      <c r="C25" s="9">
        <v>1847</v>
      </c>
      <c r="D25" s="9">
        <v>12557</v>
      </c>
      <c r="E25" s="9">
        <v>15103</v>
      </c>
      <c r="F25" s="10">
        <f t="shared" si="0"/>
        <v>20.275543521541763</v>
      </c>
      <c r="G25" s="1"/>
      <c r="H25" s="1"/>
      <c r="I25" s="1"/>
    </row>
    <row r="26" spans="1:9" x14ac:dyDescent="0.25">
      <c r="A26" s="11" t="s">
        <v>63</v>
      </c>
      <c r="B26" s="12">
        <v>111</v>
      </c>
      <c r="C26" s="12">
        <v>320</v>
      </c>
      <c r="D26" s="12">
        <v>853</v>
      </c>
      <c r="E26" s="12">
        <v>1359</v>
      </c>
      <c r="F26" s="13">
        <f t="shared" si="0"/>
        <v>59.320046893317709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26372</v>
      </c>
      <c r="C28" s="12">
        <v>23585</v>
      </c>
      <c r="D28" s="12">
        <v>271560</v>
      </c>
      <c r="E28" s="12">
        <v>270994</v>
      </c>
      <c r="F28" s="13">
        <f t="shared" si="0"/>
        <v>-0.20842539401974136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12639</v>
      </c>
      <c r="C30" s="12">
        <v>11840</v>
      </c>
      <c r="D30" s="12">
        <v>118396</v>
      </c>
      <c r="E30" s="12">
        <v>129198</v>
      </c>
      <c r="F30" s="13">
        <f t="shared" si="0"/>
        <v>9.1236190411838294</v>
      </c>
      <c r="G30" s="1"/>
      <c r="H30" s="1"/>
      <c r="I30" s="1"/>
    </row>
    <row r="31" spans="1:9" x14ac:dyDescent="0.25">
      <c r="A31" s="8" t="s">
        <v>68</v>
      </c>
      <c r="B31" s="9">
        <v>2388</v>
      </c>
      <c r="C31" s="9">
        <v>2025</v>
      </c>
      <c r="D31" s="9">
        <v>13073</v>
      </c>
      <c r="E31" s="9">
        <v>24320</v>
      </c>
      <c r="F31" s="10">
        <f t="shared" si="0"/>
        <v>86.032280272316996</v>
      </c>
      <c r="G31" s="1"/>
      <c r="H31" s="1"/>
      <c r="I31" s="1"/>
    </row>
    <row r="32" spans="1:9" x14ac:dyDescent="0.25">
      <c r="A32" s="11" t="s">
        <v>69</v>
      </c>
      <c r="B32" s="12">
        <v>11961</v>
      </c>
      <c r="C32" s="12">
        <v>12522</v>
      </c>
      <c r="D32" s="12">
        <v>125384</v>
      </c>
      <c r="E32" s="12">
        <v>139937</v>
      </c>
      <c r="F32" s="13">
        <f t="shared" si="0"/>
        <v>11.606744082179546</v>
      </c>
      <c r="G32" s="1"/>
      <c r="H32" s="1"/>
      <c r="I32" s="1"/>
    </row>
    <row r="33" spans="1:9" x14ac:dyDescent="0.25">
      <c r="A33" s="8" t="s">
        <v>70</v>
      </c>
      <c r="B33" s="9">
        <v>3196</v>
      </c>
      <c r="C33" s="9">
        <v>2066</v>
      </c>
      <c r="D33" s="9">
        <v>37013</v>
      </c>
      <c r="E33" s="9">
        <v>27440</v>
      </c>
      <c r="F33" s="10">
        <f t="shared" si="0"/>
        <v>-25.863885661794498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2286</v>
      </c>
      <c r="D34" s="12">
        <v>34</v>
      </c>
      <c r="E34" s="12">
        <v>9336</v>
      </c>
      <c r="F34" s="13">
        <f t="shared" si="0"/>
        <v>27358.823529411766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137969.5</v>
      </c>
      <c r="C35" s="15">
        <f t="shared" ref="C35:E35" si="1">SUM(C7:C34)</f>
        <v>135794.25</v>
      </c>
      <c r="D35" s="15">
        <f t="shared" si="1"/>
        <v>1481577.26</v>
      </c>
      <c r="E35" s="15">
        <f t="shared" si="1"/>
        <v>1454729.75</v>
      </c>
      <c r="F35" s="16">
        <f t="shared" si="0"/>
        <v>-1.8120897724901681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163</v>
      </c>
      <c r="C38" s="41">
        <f>D7</f>
        <v>61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320623</v>
      </c>
      <c r="G38" s="42">
        <f>LOOKUP(E38,$A$38:$A$65,$C$38:$C$65)</f>
        <v>318738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103314</v>
      </c>
      <c r="C39" s="41">
        <f t="shared" ref="C39:C65" si="5">D8</f>
        <v>114729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270994</v>
      </c>
      <c r="G39" s="42">
        <f t="shared" ref="G39:G65" si="8">LOOKUP(E39,$A$38:$A$65,$C$38:$C$65)</f>
        <v>271560</v>
      </c>
    </row>
    <row r="40" spans="1:9" x14ac:dyDescent="0.25">
      <c r="A40" s="42" t="str">
        <f t="shared" si="3"/>
        <v>ALMERIA</v>
      </c>
      <c r="B40" s="41">
        <f t="shared" si="4"/>
        <v>3531</v>
      </c>
      <c r="C40" s="41">
        <f t="shared" si="5"/>
        <v>2351</v>
      </c>
      <c r="D40" s="41">
        <f t="shared" si="6"/>
        <v>21</v>
      </c>
      <c r="E40" s="42" t="str">
        <f t="shared" si="2"/>
        <v>BARCELONA</v>
      </c>
      <c r="F40" s="42">
        <f t="shared" si="7"/>
        <v>171841</v>
      </c>
      <c r="G40" s="42">
        <f t="shared" si="8"/>
        <v>181965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139937</v>
      </c>
      <c r="G41" s="42">
        <f t="shared" si="8"/>
        <v>125384</v>
      </c>
    </row>
    <row r="42" spans="1:9" x14ac:dyDescent="0.25">
      <c r="A42" s="42" t="str">
        <f t="shared" si="3"/>
        <v>BAHIA DE ALGECIRAS</v>
      </c>
      <c r="B42" s="41">
        <f t="shared" si="4"/>
        <v>16104</v>
      </c>
      <c r="C42" s="41">
        <f t="shared" si="5"/>
        <v>9013.01</v>
      </c>
      <c r="D42" s="41">
        <f t="shared" si="6"/>
        <v>14</v>
      </c>
      <c r="E42" s="42" t="str">
        <f t="shared" si="2"/>
        <v>SEVILLA</v>
      </c>
      <c r="F42" s="42">
        <f t="shared" si="7"/>
        <v>129198</v>
      </c>
      <c r="G42" s="42">
        <f t="shared" si="8"/>
        <v>118396</v>
      </c>
    </row>
    <row r="43" spans="1:9" x14ac:dyDescent="0.25">
      <c r="A43" s="42" t="str">
        <f t="shared" si="3"/>
        <v>BAHIA DE CADIZ</v>
      </c>
      <c r="B43" s="41">
        <f t="shared" si="4"/>
        <v>34461.5</v>
      </c>
      <c r="C43" s="41">
        <f t="shared" si="5"/>
        <v>57901</v>
      </c>
      <c r="D43" s="41">
        <f t="shared" si="6"/>
        <v>9</v>
      </c>
      <c r="E43" s="42" t="str">
        <f t="shared" si="2"/>
        <v>ALICANTE</v>
      </c>
      <c r="F43" s="42">
        <f t="shared" si="7"/>
        <v>103314</v>
      </c>
      <c r="G43" s="42">
        <f t="shared" si="8"/>
        <v>114729</v>
      </c>
    </row>
    <row r="44" spans="1:9" x14ac:dyDescent="0.25">
      <c r="A44" s="42" t="str">
        <f t="shared" si="3"/>
        <v>BALEARES</v>
      </c>
      <c r="B44" s="41">
        <f t="shared" si="4"/>
        <v>63648</v>
      </c>
      <c r="C44" s="41">
        <f t="shared" si="5"/>
        <v>73220</v>
      </c>
      <c r="D44" s="41">
        <f t="shared" si="6"/>
        <v>7</v>
      </c>
      <c r="E44" s="42" t="str">
        <f t="shared" si="2"/>
        <v>BALEARES</v>
      </c>
      <c r="F44" s="42">
        <f t="shared" si="7"/>
        <v>63648</v>
      </c>
      <c r="G44" s="42">
        <f t="shared" si="8"/>
        <v>73220</v>
      </c>
    </row>
    <row r="45" spans="1:9" x14ac:dyDescent="0.25">
      <c r="A45" s="42" t="str">
        <f t="shared" si="3"/>
        <v>BARCELONA</v>
      </c>
      <c r="B45" s="41">
        <f t="shared" si="4"/>
        <v>171841</v>
      </c>
      <c r="C45" s="41">
        <f t="shared" si="5"/>
        <v>181965</v>
      </c>
      <c r="D45" s="41">
        <f t="shared" si="6"/>
        <v>3</v>
      </c>
      <c r="E45" s="42" t="str">
        <f t="shared" si="2"/>
        <v>BILBAO</v>
      </c>
      <c r="F45" s="42">
        <f t="shared" si="7"/>
        <v>45678.25</v>
      </c>
      <c r="G45" s="42">
        <f t="shared" si="8"/>
        <v>46377.25</v>
      </c>
    </row>
    <row r="46" spans="1:9" x14ac:dyDescent="0.25">
      <c r="A46" s="42" t="str">
        <f t="shared" si="3"/>
        <v>BILBAO</v>
      </c>
      <c r="B46" s="41">
        <f t="shared" si="4"/>
        <v>45678.25</v>
      </c>
      <c r="C46" s="41">
        <f t="shared" si="5"/>
        <v>46377.25</v>
      </c>
      <c r="D46" s="41">
        <f t="shared" si="6"/>
        <v>8</v>
      </c>
      <c r="E46" s="42" t="str">
        <f t="shared" si="2"/>
        <v>BAHIA DE CADIZ</v>
      </c>
      <c r="F46" s="42">
        <f t="shared" si="7"/>
        <v>34461.5</v>
      </c>
      <c r="G46" s="42">
        <f t="shared" si="8"/>
        <v>57901</v>
      </c>
    </row>
    <row r="47" spans="1:9" x14ac:dyDescent="0.25">
      <c r="A47" s="42" t="str">
        <f t="shared" si="3"/>
        <v>CARTAGENA</v>
      </c>
      <c r="B47" s="41">
        <f t="shared" si="4"/>
        <v>26285</v>
      </c>
      <c r="C47" s="41">
        <f t="shared" si="5"/>
        <v>40462</v>
      </c>
      <c r="D47" s="41">
        <f t="shared" si="6"/>
        <v>11</v>
      </c>
      <c r="E47" s="42" t="str">
        <f t="shared" si="2"/>
        <v>VIGO</v>
      </c>
      <c r="F47" s="42">
        <f t="shared" si="7"/>
        <v>27440</v>
      </c>
      <c r="G47" s="42">
        <f t="shared" si="8"/>
        <v>37013</v>
      </c>
    </row>
    <row r="48" spans="1:9" x14ac:dyDescent="0.25">
      <c r="A48" s="42" t="str">
        <f t="shared" si="3"/>
        <v>CASTELLON</v>
      </c>
      <c r="B48" s="41">
        <f t="shared" si="4"/>
        <v>4503</v>
      </c>
      <c r="C48" s="41">
        <f t="shared" si="5"/>
        <v>2847</v>
      </c>
      <c r="D48" s="41">
        <f t="shared" si="6"/>
        <v>20</v>
      </c>
      <c r="E48" s="42" t="str">
        <f t="shared" si="2"/>
        <v>CARTAGENA</v>
      </c>
      <c r="F48" s="42">
        <f t="shared" si="7"/>
        <v>26285</v>
      </c>
      <c r="G48" s="42">
        <f t="shared" si="8"/>
        <v>40462</v>
      </c>
    </row>
    <row r="49" spans="1:7" x14ac:dyDescent="0.25">
      <c r="A49" s="42" t="str">
        <f t="shared" si="3"/>
        <v>CEUTA</v>
      </c>
      <c r="B49" s="41">
        <f t="shared" si="4"/>
        <v>9658</v>
      </c>
      <c r="C49" s="41">
        <f t="shared" si="5"/>
        <v>8067</v>
      </c>
      <c r="D49" s="41">
        <f t="shared" si="6"/>
        <v>16</v>
      </c>
      <c r="E49" s="42" t="str">
        <f t="shared" si="2"/>
        <v>TARRAGONA</v>
      </c>
      <c r="F49" s="42">
        <f t="shared" si="7"/>
        <v>24320</v>
      </c>
      <c r="G49" s="42">
        <f t="shared" si="8"/>
        <v>13073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18901</v>
      </c>
      <c r="G50" s="42">
        <f t="shared" si="8"/>
        <v>25874</v>
      </c>
    </row>
    <row r="51" spans="1:7" x14ac:dyDescent="0.25">
      <c r="A51" s="42" t="str">
        <f t="shared" si="3"/>
        <v>GIJON</v>
      </c>
      <c r="B51" s="41">
        <f t="shared" si="4"/>
        <v>7764</v>
      </c>
      <c r="C51" s="41">
        <f t="shared" si="5"/>
        <v>9814</v>
      </c>
      <c r="D51" s="41">
        <f t="shared" si="6"/>
        <v>19</v>
      </c>
      <c r="E51" s="42" t="str">
        <f t="shared" si="2"/>
        <v>BAHIA DE ALGECIRAS</v>
      </c>
      <c r="F51" s="42">
        <f t="shared" si="7"/>
        <v>16104</v>
      </c>
      <c r="G51" s="42">
        <f t="shared" si="8"/>
        <v>9013.01</v>
      </c>
    </row>
    <row r="52" spans="1:7" x14ac:dyDescent="0.25">
      <c r="A52" s="42" t="str">
        <f t="shared" si="3"/>
        <v>HUELVA</v>
      </c>
      <c r="B52" s="41">
        <f t="shared" si="4"/>
        <v>1039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15103</v>
      </c>
      <c r="G52" s="42">
        <f t="shared" si="8"/>
        <v>12557</v>
      </c>
    </row>
    <row r="53" spans="1:7" x14ac:dyDescent="0.25">
      <c r="A53" s="42" t="str">
        <f t="shared" si="3"/>
        <v>LAS PALMAS</v>
      </c>
      <c r="B53" s="41">
        <f t="shared" si="4"/>
        <v>320623</v>
      </c>
      <c r="C53" s="41">
        <f t="shared" si="5"/>
        <v>318738</v>
      </c>
      <c r="D53" s="41">
        <f t="shared" si="6"/>
        <v>1</v>
      </c>
      <c r="E53" s="42" t="str">
        <f t="shared" si="2"/>
        <v>CEUTA</v>
      </c>
      <c r="F53" s="42">
        <f t="shared" si="7"/>
        <v>9658</v>
      </c>
      <c r="G53" s="42">
        <f t="shared" si="8"/>
        <v>8067</v>
      </c>
    </row>
    <row r="54" spans="1:7" x14ac:dyDescent="0.25">
      <c r="A54" s="42" t="str">
        <f t="shared" si="3"/>
        <v>MALAGA</v>
      </c>
      <c r="B54" s="41">
        <f t="shared" si="4"/>
        <v>9529</v>
      </c>
      <c r="C54" s="41">
        <f t="shared" si="5"/>
        <v>11288</v>
      </c>
      <c r="D54" s="41">
        <f t="shared" si="6"/>
        <v>17</v>
      </c>
      <c r="E54" s="42" t="str">
        <f t="shared" si="2"/>
        <v>MALAGA</v>
      </c>
      <c r="F54" s="42">
        <f t="shared" si="7"/>
        <v>9529</v>
      </c>
      <c r="G54" s="42">
        <f t="shared" si="8"/>
        <v>11288</v>
      </c>
    </row>
    <row r="55" spans="1:7" x14ac:dyDescent="0.25">
      <c r="A55" s="42" t="str">
        <f t="shared" si="3"/>
        <v>MARIN Y RIA DE PONTEVEDRA</v>
      </c>
      <c r="B55" s="41">
        <f t="shared" si="4"/>
        <v>18901</v>
      </c>
      <c r="C55" s="41">
        <f t="shared" si="5"/>
        <v>25874</v>
      </c>
      <c r="D55" s="41">
        <f t="shared" si="6"/>
        <v>13</v>
      </c>
      <c r="E55" s="42" t="str">
        <f t="shared" si="2"/>
        <v>VILAGARCIA</v>
      </c>
      <c r="F55" s="42">
        <f t="shared" si="7"/>
        <v>9336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15103</v>
      </c>
      <c r="C56" s="41">
        <f t="shared" si="5"/>
        <v>12557</v>
      </c>
      <c r="D56" s="41">
        <f t="shared" si="6"/>
        <v>15</v>
      </c>
      <c r="E56" s="42" t="str">
        <f t="shared" si="2"/>
        <v>GIJON</v>
      </c>
      <c r="F56" s="42">
        <f t="shared" si="7"/>
        <v>7764</v>
      </c>
      <c r="G56" s="42">
        <f t="shared" si="8"/>
        <v>9814</v>
      </c>
    </row>
    <row r="57" spans="1:7" x14ac:dyDescent="0.25">
      <c r="A57" s="42" t="str">
        <f t="shared" si="3"/>
        <v>MOTRIL</v>
      </c>
      <c r="B57" s="41">
        <f t="shared" si="4"/>
        <v>1359</v>
      </c>
      <c r="C57" s="41">
        <f t="shared" si="5"/>
        <v>853</v>
      </c>
      <c r="D57" s="41">
        <f t="shared" si="6"/>
        <v>22</v>
      </c>
      <c r="E57" s="42" t="str">
        <f t="shared" si="2"/>
        <v>CASTELLON</v>
      </c>
      <c r="F57" s="42">
        <f t="shared" si="7"/>
        <v>4503</v>
      </c>
      <c r="G57" s="42">
        <f t="shared" si="8"/>
        <v>2847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3531</v>
      </c>
      <c r="G58" s="42">
        <f t="shared" si="8"/>
        <v>2351</v>
      </c>
    </row>
    <row r="59" spans="1:7" x14ac:dyDescent="0.25">
      <c r="A59" s="42" t="str">
        <f t="shared" si="3"/>
        <v>SANTA CRUZ DE TENERIFE</v>
      </c>
      <c r="B59" s="41">
        <f t="shared" si="4"/>
        <v>270994</v>
      </c>
      <c r="C59" s="41">
        <f t="shared" si="5"/>
        <v>271560</v>
      </c>
      <c r="D59" s="41">
        <f t="shared" si="6"/>
        <v>2</v>
      </c>
      <c r="E59" s="42" t="str">
        <f t="shared" si="2"/>
        <v>MOTRIL</v>
      </c>
      <c r="F59" s="42">
        <f t="shared" si="7"/>
        <v>1359</v>
      </c>
      <c r="G59" s="42">
        <f t="shared" si="8"/>
        <v>853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1039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129198</v>
      </c>
      <c r="C61" s="41">
        <f t="shared" si="5"/>
        <v>118396</v>
      </c>
      <c r="D61" s="41">
        <f t="shared" si="6"/>
        <v>5</v>
      </c>
      <c r="E61" s="42" t="str">
        <f t="shared" si="2"/>
        <v>A CORUÑA</v>
      </c>
      <c r="F61" s="42">
        <f t="shared" si="7"/>
        <v>163</v>
      </c>
      <c r="G61" s="42">
        <f t="shared" si="8"/>
        <v>61</v>
      </c>
    </row>
    <row r="62" spans="1:7" x14ac:dyDescent="0.25">
      <c r="A62" s="42" t="str">
        <f t="shared" si="3"/>
        <v>TARRAGONA</v>
      </c>
      <c r="B62" s="41">
        <f t="shared" si="4"/>
        <v>24320</v>
      </c>
      <c r="C62" s="41">
        <f t="shared" si="5"/>
        <v>13073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139937</v>
      </c>
      <c r="C63" s="41">
        <f t="shared" si="5"/>
        <v>125384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27440</v>
      </c>
      <c r="C64" s="41">
        <f t="shared" si="5"/>
        <v>37013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9336</v>
      </c>
      <c r="C65" s="41">
        <f t="shared" si="5"/>
        <v>34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">
        <v>40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344</v>
      </c>
      <c r="C7" s="9">
        <v>439</v>
      </c>
      <c r="D7" s="9">
        <v>5119</v>
      </c>
      <c r="E7" s="9">
        <v>4993</v>
      </c>
      <c r="F7" s="10">
        <f>((E7*100)/D7)-100</f>
        <v>-2.4614182457511191</v>
      </c>
      <c r="G7" s="1"/>
      <c r="H7" s="1"/>
      <c r="I7" s="1"/>
    </row>
    <row r="8" spans="1:12" x14ac:dyDescent="0.25">
      <c r="A8" s="11" t="s">
        <v>45</v>
      </c>
      <c r="B8" s="12">
        <v>2724</v>
      </c>
      <c r="C8" s="12">
        <v>3304</v>
      </c>
      <c r="D8" s="12">
        <v>20738</v>
      </c>
      <c r="E8" s="12">
        <v>37227</v>
      </c>
      <c r="F8" s="13">
        <f t="shared" ref="F8:F35" si="0">((E8*100)/D8)-100</f>
        <v>79.511042530620131</v>
      </c>
      <c r="G8" s="1"/>
      <c r="H8" s="1"/>
      <c r="I8" s="1"/>
    </row>
    <row r="9" spans="1:12" x14ac:dyDescent="0.25">
      <c r="A9" s="8" t="s">
        <v>46</v>
      </c>
      <c r="B9" s="9">
        <v>30</v>
      </c>
      <c r="C9" s="9">
        <v>0</v>
      </c>
      <c r="D9" s="9">
        <v>193</v>
      </c>
      <c r="E9" s="9">
        <v>101</v>
      </c>
      <c r="F9" s="10">
        <f t="shared" si="0"/>
        <v>-47.668393782383419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17686</v>
      </c>
      <c r="C11" s="9">
        <v>26994</v>
      </c>
      <c r="D11" s="9">
        <v>157944.5</v>
      </c>
      <c r="E11" s="9">
        <v>213872</v>
      </c>
      <c r="F11" s="10">
        <f t="shared" si="0"/>
        <v>35.409590077527241</v>
      </c>
      <c r="G11" s="1"/>
      <c r="H11" s="1"/>
      <c r="I11" s="1"/>
    </row>
    <row r="12" spans="1:12" x14ac:dyDescent="0.25">
      <c r="A12" s="11" t="s">
        <v>49</v>
      </c>
      <c r="B12" s="12">
        <v>4189</v>
      </c>
      <c r="C12" s="12">
        <v>6706.5</v>
      </c>
      <c r="D12" s="12">
        <v>42897</v>
      </c>
      <c r="E12" s="12">
        <v>47023</v>
      </c>
      <c r="F12" s="13">
        <f t="shared" si="0"/>
        <v>9.6183882322773115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93976</v>
      </c>
      <c r="C14" s="12">
        <v>87301.5</v>
      </c>
      <c r="D14" s="12">
        <v>1011917</v>
      </c>
      <c r="E14" s="12">
        <v>1087734.5</v>
      </c>
      <c r="F14" s="13">
        <f t="shared" si="0"/>
        <v>7.4924623264556232</v>
      </c>
      <c r="G14" s="1"/>
      <c r="H14" s="1"/>
      <c r="I14" s="1"/>
    </row>
    <row r="15" spans="1:12" x14ac:dyDescent="0.25">
      <c r="A15" s="8" t="s">
        <v>52</v>
      </c>
      <c r="B15" s="9">
        <v>40676.25</v>
      </c>
      <c r="C15" s="9">
        <v>42871</v>
      </c>
      <c r="D15" s="9">
        <v>418563.25</v>
      </c>
      <c r="E15" s="9">
        <v>467899.75</v>
      </c>
      <c r="F15" s="10">
        <f t="shared" si="0"/>
        <v>11.787107444334879</v>
      </c>
      <c r="G15" s="1"/>
      <c r="H15" s="1"/>
      <c r="I15" s="1"/>
    </row>
    <row r="16" spans="1:12" x14ac:dyDescent="0.25">
      <c r="A16" s="11" t="s">
        <v>53</v>
      </c>
      <c r="B16" s="12">
        <v>1124</v>
      </c>
      <c r="C16" s="12">
        <v>3637</v>
      </c>
      <c r="D16" s="12">
        <v>18729</v>
      </c>
      <c r="E16" s="12">
        <v>39882</v>
      </c>
      <c r="F16" s="13">
        <f t="shared" si="0"/>
        <v>112.94249559506648</v>
      </c>
      <c r="G16" s="1"/>
      <c r="H16" s="1"/>
      <c r="I16" s="1"/>
    </row>
    <row r="17" spans="1:9" x14ac:dyDescent="0.25">
      <c r="A17" s="8" t="s">
        <v>54</v>
      </c>
      <c r="B17" s="9">
        <v>9023</v>
      </c>
      <c r="C17" s="9">
        <v>10183</v>
      </c>
      <c r="D17" s="9">
        <v>92268</v>
      </c>
      <c r="E17" s="9">
        <v>113741</v>
      </c>
      <c r="F17" s="10">
        <f t="shared" si="0"/>
        <v>23.272423808904492</v>
      </c>
      <c r="G17" s="1"/>
      <c r="H17" s="1"/>
      <c r="I17" s="1"/>
    </row>
    <row r="18" spans="1:9" x14ac:dyDescent="0.25">
      <c r="A18" s="11" t="s">
        <v>55</v>
      </c>
      <c r="B18" s="12">
        <v>47</v>
      </c>
      <c r="C18" s="12">
        <v>21</v>
      </c>
      <c r="D18" s="12">
        <v>709</v>
      </c>
      <c r="E18" s="12">
        <v>440</v>
      </c>
      <c r="F18" s="13">
        <f t="shared" si="0"/>
        <v>-37.94076163610719</v>
      </c>
      <c r="G18" s="1"/>
      <c r="H18" s="1"/>
      <c r="I18" s="1"/>
    </row>
    <row r="19" spans="1:9" x14ac:dyDescent="0.25">
      <c r="A19" s="8" t="s">
        <v>56</v>
      </c>
      <c r="B19" s="9">
        <v>31</v>
      </c>
      <c r="C19" s="9">
        <v>67</v>
      </c>
      <c r="D19" s="9">
        <v>385</v>
      </c>
      <c r="E19" s="9">
        <v>525</v>
      </c>
      <c r="F19" s="10">
        <f t="shared" si="0"/>
        <v>36.363636363636374</v>
      </c>
      <c r="G19" s="1"/>
      <c r="H19" s="1"/>
      <c r="I19" s="1"/>
    </row>
    <row r="20" spans="1:9" x14ac:dyDescent="0.25">
      <c r="A20" s="11" t="s">
        <v>57</v>
      </c>
      <c r="B20" s="12">
        <v>2170</v>
      </c>
      <c r="C20" s="12">
        <v>2672</v>
      </c>
      <c r="D20" s="12">
        <v>22249</v>
      </c>
      <c r="E20" s="12">
        <v>25249</v>
      </c>
      <c r="F20" s="13">
        <f t="shared" si="0"/>
        <v>13.483752078745113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18</v>
      </c>
      <c r="D21" s="9">
        <v>0</v>
      </c>
      <c r="E21" s="9">
        <v>223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7871</v>
      </c>
      <c r="C22" s="12">
        <v>7672</v>
      </c>
      <c r="D22" s="12">
        <v>84600</v>
      </c>
      <c r="E22" s="12">
        <v>99414</v>
      </c>
      <c r="F22" s="13">
        <f t="shared" si="0"/>
        <v>17.510638297872347</v>
      </c>
      <c r="G22" s="1"/>
      <c r="H22" s="1"/>
      <c r="I22" s="1"/>
    </row>
    <row r="23" spans="1:9" x14ac:dyDescent="0.25">
      <c r="A23" s="8" t="s">
        <v>60</v>
      </c>
      <c r="B23" s="9">
        <v>521</v>
      </c>
      <c r="C23" s="9">
        <v>1206</v>
      </c>
      <c r="D23" s="9">
        <v>5911</v>
      </c>
      <c r="E23" s="9">
        <v>14073</v>
      </c>
      <c r="F23" s="10">
        <f t="shared" si="0"/>
        <v>138.08154288614449</v>
      </c>
      <c r="G23" s="1"/>
      <c r="H23" s="1"/>
      <c r="I23" s="1"/>
    </row>
    <row r="24" spans="1:9" x14ac:dyDescent="0.25">
      <c r="A24" s="11" t="s">
        <v>61</v>
      </c>
      <c r="B24" s="12">
        <v>1018</v>
      </c>
      <c r="C24" s="12">
        <v>1082</v>
      </c>
      <c r="D24" s="12">
        <v>16681</v>
      </c>
      <c r="E24" s="12">
        <v>12919</v>
      </c>
      <c r="F24" s="13">
        <f t="shared" si="0"/>
        <v>-22.552604759906487</v>
      </c>
      <c r="G24" s="1"/>
      <c r="H24" s="1"/>
      <c r="I24" s="1"/>
    </row>
    <row r="25" spans="1:9" x14ac:dyDescent="0.25">
      <c r="A25" s="8" t="s">
        <v>62</v>
      </c>
      <c r="B25" s="9">
        <v>523</v>
      </c>
      <c r="C25" s="9">
        <v>963</v>
      </c>
      <c r="D25" s="9">
        <v>8084</v>
      </c>
      <c r="E25" s="9">
        <v>8976</v>
      </c>
      <c r="F25" s="10">
        <f t="shared" si="0"/>
        <v>11.034141514101933</v>
      </c>
      <c r="G25" s="1"/>
      <c r="H25" s="1"/>
      <c r="I25" s="1"/>
    </row>
    <row r="26" spans="1:9" x14ac:dyDescent="0.25">
      <c r="A26" s="11" t="s">
        <v>63</v>
      </c>
      <c r="B26" s="12">
        <v>176</v>
      </c>
      <c r="C26" s="12">
        <v>355</v>
      </c>
      <c r="D26" s="12">
        <v>1613</v>
      </c>
      <c r="E26" s="12">
        <v>2481</v>
      </c>
      <c r="F26" s="13">
        <f t="shared" si="0"/>
        <v>53.812771233725982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3484</v>
      </c>
      <c r="C28" s="12">
        <v>4036</v>
      </c>
      <c r="D28" s="12">
        <v>40168</v>
      </c>
      <c r="E28" s="12">
        <v>20759</v>
      </c>
      <c r="F28" s="13">
        <f t="shared" si="0"/>
        <v>-48.319557857000596</v>
      </c>
      <c r="G28" s="1"/>
      <c r="H28" s="1"/>
      <c r="I28" s="1"/>
    </row>
    <row r="29" spans="1:9" x14ac:dyDescent="0.25">
      <c r="A29" s="8" t="s">
        <v>66</v>
      </c>
      <c r="B29" s="9">
        <v>136</v>
      </c>
      <c r="C29" s="9">
        <v>238</v>
      </c>
      <c r="D29" s="9">
        <v>1387</v>
      </c>
      <c r="E29" s="9">
        <v>1912</v>
      </c>
      <c r="F29" s="10">
        <f t="shared" si="0"/>
        <v>37.851478010093729</v>
      </c>
      <c r="G29" s="1"/>
      <c r="H29" s="1"/>
      <c r="I29" s="1"/>
    </row>
    <row r="30" spans="1:9" x14ac:dyDescent="0.25">
      <c r="A30" s="11" t="s">
        <v>67</v>
      </c>
      <c r="B30" s="12">
        <v>1493</v>
      </c>
      <c r="C30" s="12">
        <v>1653</v>
      </c>
      <c r="D30" s="12">
        <v>20460</v>
      </c>
      <c r="E30" s="12">
        <v>20845</v>
      </c>
      <c r="F30" s="13">
        <f t="shared" si="0"/>
        <v>1.8817204301075208</v>
      </c>
      <c r="G30" s="1"/>
      <c r="H30" s="1"/>
      <c r="I30" s="1"/>
    </row>
    <row r="31" spans="1:9" x14ac:dyDescent="0.25">
      <c r="A31" s="8" t="s">
        <v>68</v>
      </c>
      <c r="B31" s="9">
        <v>4543</v>
      </c>
      <c r="C31" s="9">
        <v>5853</v>
      </c>
      <c r="D31" s="9">
        <v>50789</v>
      </c>
      <c r="E31" s="9">
        <v>56032</v>
      </c>
      <c r="F31" s="10">
        <f t="shared" si="0"/>
        <v>10.323101458977334</v>
      </c>
      <c r="G31" s="1"/>
      <c r="H31" s="1"/>
      <c r="I31" s="1"/>
    </row>
    <row r="32" spans="1:9" x14ac:dyDescent="0.25">
      <c r="A32" s="11" t="s">
        <v>69</v>
      </c>
      <c r="B32" s="12">
        <v>151939</v>
      </c>
      <c r="C32" s="12">
        <v>141499</v>
      </c>
      <c r="D32" s="12">
        <v>1766625</v>
      </c>
      <c r="E32" s="12">
        <v>1763258</v>
      </c>
      <c r="F32" s="13">
        <f t="shared" si="0"/>
        <v>-0.1905894006934119</v>
      </c>
      <c r="G32" s="1"/>
      <c r="H32" s="1"/>
      <c r="I32" s="1"/>
    </row>
    <row r="33" spans="1:9" x14ac:dyDescent="0.25">
      <c r="A33" s="8" t="s">
        <v>70</v>
      </c>
      <c r="B33" s="9">
        <v>13128</v>
      </c>
      <c r="C33" s="9">
        <v>13305.5</v>
      </c>
      <c r="D33" s="9">
        <v>149263.5</v>
      </c>
      <c r="E33" s="9">
        <v>159889.5</v>
      </c>
      <c r="F33" s="10">
        <f t="shared" si="0"/>
        <v>7.1189540644564744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139</v>
      </c>
      <c r="D34" s="12">
        <v>555</v>
      </c>
      <c r="E34" s="12">
        <v>555</v>
      </c>
      <c r="F34" s="13">
        <f t="shared" si="0"/>
        <v>0</v>
      </c>
      <c r="G34" s="1"/>
      <c r="H34" s="1"/>
      <c r="I34" s="1"/>
    </row>
    <row r="35" spans="1:9" x14ac:dyDescent="0.25">
      <c r="A35" s="14" t="s">
        <v>72</v>
      </c>
      <c r="B35" s="15">
        <f>SUM(B7:B34)</f>
        <v>356852.25</v>
      </c>
      <c r="C35" s="15">
        <f t="shared" ref="C35:E35" si="1">SUM(C7:C34)</f>
        <v>362215.5</v>
      </c>
      <c r="D35" s="15">
        <f t="shared" si="1"/>
        <v>3937848.25</v>
      </c>
      <c r="E35" s="15">
        <f t="shared" si="1"/>
        <v>4200051.75</v>
      </c>
      <c r="F35" s="16">
        <f t="shared" si="0"/>
        <v>6.6585475963935323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4993</v>
      </c>
      <c r="C38" s="41">
        <f>D7</f>
        <v>5119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1763258</v>
      </c>
      <c r="G38" s="42">
        <f>LOOKUP(E38,$A$38:$A$65,$C$38:$C$65)</f>
        <v>1766625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37227</v>
      </c>
      <c r="C39" s="41">
        <f t="shared" ref="C39:C65" si="5">D8</f>
        <v>20738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1087734.5</v>
      </c>
      <c r="G39" s="42">
        <f t="shared" ref="G39:G65" si="8">LOOKUP(E39,$A$38:$A$65,$C$38:$C$65)</f>
        <v>1011917</v>
      </c>
    </row>
    <row r="40" spans="1:9" x14ac:dyDescent="0.25">
      <c r="A40" s="42" t="str">
        <f t="shared" si="3"/>
        <v>ALMERIA</v>
      </c>
      <c r="B40" s="41">
        <f t="shared" si="4"/>
        <v>101</v>
      </c>
      <c r="C40" s="41">
        <f t="shared" si="5"/>
        <v>193</v>
      </c>
      <c r="D40" s="41">
        <f t="shared" si="6"/>
        <v>25</v>
      </c>
      <c r="E40" s="42" t="str">
        <f t="shared" si="2"/>
        <v>BILBAO</v>
      </c>
      <c r="F40" s="42">
        <f t="shared" si="7"/>
        <v>467899.75</v>
      </c>
      <c r="G40" s="42">
        <f t="shared" si="8"/>
        <v>418563.25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26</v>
      </c>
      <c r="E41" s="42" t="str">
        <f t="shared" si="2"/>
        <v>BAHIA DE ALGECIRAS</v>
      </c>
      <c r="F41" s="42">
        <f t="shared" si="7"/>
        <v>213872</v>
      </c>
      <c r="G41" s="42">
        <f t="shared" si="8"/>
        <v>157944.5</v>
      </c>
    </row>
    <row r="42" spans="1:9" x14ac:dyDescent="0.25">
      <c r="A42" s="42" t="str">
        <f t="shared" si="3"/>
        <v>BAHIA DE ALGECIRAS</v>
      </c>
      <c r="B42" s="41">
        <f t="shared" si="4"/>
        <v>213872</v>
      </c>
      <c r="C42" s="41">
        <f t="shared" si="5"/>
        <v>157944.5</v>
      </c>
      <c r="D42" s="41">
        <f t="shared" si="6"/>
        <v>4</v>
      </c>
      <c r="E42" s="42" t="str">
        <f t="shared" si="2"/>
        <v>VIGO</v>
      </c>
      <c r="F42" s="42">
        <f t="shared" si="7"/>
        <v>159889.5</v>
      </c>
      <c r="G42" s="42">
        <f t="shared" si="8"/>
        <v>149263.5</v>
      </c>
    </row>
    <row r="43" spans="1:9" x14ac:dyDescent="0.25">
      <c r="A43" s="42" t="str">
        <f t="shared" si="3"/>
        <v>BAHIA DE CADIZ</v>
      </c>
      <c r="B43" s="41">
        <f t="shared" si="4"/>
        <v>47023</v>
      </c>
      <c r="C43" s="41">
        <f t="shared" si="5"/>
        <v>42897</v>
      </c>
      <c r="D43" s="41">
        <f t="shared" si="6"/>
        <v>9</v>
      </c>
      <c r="E43" s="42" t="str">
        <f t="shared" si="2"/>
        <v>CASTELLON</v>
      </c>
      <c r="F43" s="42">
        <f t="shared" si="7"/>
        <v>113741</v>
      </c>
      <c r="G43" s="42">
        <f t="shared" si="8"/>
        <v>92268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99414</v>
      </c>
      <c r="G44" s="42">
        <f t="shared" si="8"/>
        <v>84600</v>
      </c>
    </row>
    <row r="45" spans="1:9" x14ac:dyDescent="0.25">
      <c r="A45" s="42" t="str">
        <f t="shared" si="3"/>
        <v>BARCELONA</v>
      </c>
      <c r="B45" s="41">
        <f t="shared" si="4"/>
        <v>1087734.5</v>
      </c>
      <c r="C45" s="41">
        <f t="shared" si="5"/>
        <v>1011917</v>
      </c>
      <c r="D45" s="41">
        <f t="shared" si="6"/>
        <v>2</v>
      </c>
      <c r="E45" s="42" t="str">
        <f t="shared" si="2"/>
        <v>TARRAGONA</v>
      </c>
      <c r="F45" s="42">
        <f t="shared" si="7"/>
        <v>56032</v>
      </c>
      <c r="G45" s="42">
        <f t="shared" si="8"/>
        <v>50789</v>
      </c>
    </row>
    <row r="46" spans="1:9" x14ac:dyDescent="0.25">
      <c r="A46" s="42" t="str">
        <f t="shared" si="3"/>
        <v>BILBAO</v>
      </c>
      <c r="B46" s="41">
        <f t="shared" si="4"/>
        <v>467899.75</v>
      </c>
      <c r="C46" s="41">
        <f t="shared" si="5"/>
        <v>418563.25</v>
      </c>
      <c r="D46" s="41">
        <f t="shared" si="6"/>
        <v>3</v>
      </c>
      <c r="E46" s="42" t="str">
        <f t="shared" si="2"/>
        <v>BAHIA DE CADIZ</v>
      </c>
      <c r="F46" s="42">
        <f t="shared" si="7"/>
        <v>47023</v>
      </c>
      <c r="G46" s="42">
        <f t="shared" si="8"/>
        <v>42897</v>
      </c>
    </row>
    <row r="47" spans="1:9" x14ac:dyDescent="0.25">
      <c r="A47" s="42" t="str">
        <f t="shared" si="3"/>
        <v>CARTAGENA</v>
      </c>
      <c r="B47" s="41">
        <f t="shared" si="4"/>
        <v>39882</v>
      </c>
      <c r="C47" s="41">
        <f t="shared" si="5"/>
        <v>18729</v>
      </c>
      <c r="D47" s="41">
        <f t="shared" si="6"/>
        <v>10</v>
      </c>
      <c r="E47" s="42" t="str">
        <f t="shared" si="2"/>
        <v>CARTAGENA</v>
      </c>
      <c r="F47" s="42">
        <f t="shared" si="7"/>
        <v>39882</v>
      </c>
      <c r="G47" s="42">
        <f t="shared" si="8"/>
        <v>18729</v>
      </c>
    </row>
    <row r="48" spans="1:9" x14ac:dyDescent="0.25">
      <c r="A48" s="42" t="str">
        <f t="shared" si="3"/>
        <v>CASTELLON</v>
      </c>
      <c r="B48" s="41">
        <f t="shared" si="4"/>
        <v>113741</v>
      </c>
      <c r="C48" s="41">
        <f t="shared" si="5"/>
        <v>92268</v>
      </c>
      <c r="D48" s="41">
        <f t="shared" si="6"/>
        <v>6</v>
      </c>
      <c r="E48" s="42" t="str">
        <f t="shared" si="2"/>
        <v>ALICANTE</v>
      </c>
      <c r="F48" s="42">
        <f t="shared" si="7"/>
        <v>37227</v>
      </c>
      <c r="G48" s="42">
        <f t="shared" si="8"/>
        <v>20738</v>
      </c>
    </row>
    <row r="49" spans="1:7" x14ac:dyDescent="0.25">
      <c r="A49" s="42" t="str">
        <f t="shared" si="3"/>
        <v>CEUTA</v>
      </c>
      <c r="B49" s="41">
        <f t="shared" si="4"/>
        <v>440</v>
      </c>
      <c r="C49" s="41">
        <f t="shared" si="5"/>
        <v>709</v>
      </c>
      <c r="D49" s="41">
        <f t="shared" si="6"/>
        <v>23</v>
      </c>
      <c r="E49" s="42" t="str">
        <f t="shared" si="2"/>
        <v>GIJON</v>
      </c>
      <c r="F49" s="42">
        <f t="shared" si="7"/>
        <v>25249</v>
      </c>
      <c r="G49" s="42">
        <f t="shared" si="8"/>
        <v>22249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385</v>
      </c>
      <c r="D50" s="41">
        <f t="shared" si="6"/>
        <v>22</v>
      </c>
      <c r="E50" s="42" t="str">
        <f t="shared" si="2"/>
        <v>SEVILLA</v>
      </c>
      <c r="F50" s="42">
        <f t="shared" si="7"/>
        <v>20845</v>
      </c>
      <c r="G50" s="42">
        <f t="shared" si="8"/>
        <v>20460</v>
      </c>
    </row>
    <row r="51" spans="1:7" x14ac:dyDescent="0.25">
      <c r="A51" s="42" t="str">
        <f t="shared" si="3"/>
        <v>GIJON</v>
      </c>
      <c r="B51" s="41">
        <f t="shared" si="4"/>
        <v>25249</v>
      </c>
      <c r="C51" s="41">
        <f t="shared" si="5"/>
        <v>22249</v>
      </c>
      <c r="D51" s="41">
        <f t="shared" si="6"/>
        <v>12</v>
      </c>
      <c r="E51" s="42" t="str">
        <f t="shared" si="2"/>
        <v>SANTA CRUZ DE TENERIFE</v>
      </c>
      <c r="F51" s="42">
        <f t="shared" si="7"/>
        <v>20759</v>
      </c>
      <c r="G51" s="42">
        <f t="shared" si="8"/>
        <v>40168</v>
      </c>
    </row>
    <row r="52" spans="1:7" x14ac:dyDescent="0.25">
      <c r="A52" s="42" t="str">
        <f t="shared" si="3"/>
        <v>HUELVA</v>
      </c>
      <c r="B52" s="41">
        <f t="shared" si="4"/>
        <v>223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14073</v>
      </c>
      <c r="G52" s="42">
        <f t="shared" si="8"/>
        <v>5911</v>
      </c>
    </row>
    <row r="53" spans="1:7" x14ac:dyDescent="0.25">
      <c r="A53" s="42" t="str">
        <f t="shared" si="3"/>
        <v>LAS PALMAS</v>
      </c>
      <c r="B53" s="41">
        <f t="shared" si="4"/>
        <v>99414</v>
      </c>
      <c r="C53" s="41">
        <f t="shared" si="5"/>
        <v>84600</v>
      </c>
      <c r="D53" s="41">
        <f t="shared" si="6"/>
        <v>7</v>
      </c>
      <c r="E53" s="42" t="str">
        <f t="shared" si="2"/>
        <v>MARIN Y RIA DE PONTEVEDRA</v>
      </c>
      <c r="F53" s="42">
        <f t="shared" si="7"/>
        <v>12919</v>
      </c>
      <c r="G53" s="42">
        <f t="shared" si="8"/>
        <v>16681</v>
      </c>
    </row>
    <row r="54" spans="1:7" x14ac:dyDescent="0.25">
      <c r="A54" s="42" t="str">
        <f t="shared" si="3"/>
        <v>MALAGA</v>
      </c>
      <c r="B54" s="41">
        <f t="shared" si="4"/>
        <v>14073</v>
      </c>
      <c r="C54" s="41">
        <f t="shared" si="5"/>
        <v>5911</v>
      </c>
      <c r="D54" s="41">
        <f t="shared" si="6"/>
        <v>15</v>
      </c>
      <c r="E54" s="42" t="str">
        <f t="shared" si="2"/>
        <v>MELILLA</v>
      </c>
      <c r="F54" s="42">
        <f t="shared" si="7"/>
        <v>8976</v>
      </c>
      <c r="G54" s="42">
        <f t="shared" si="8"/>
        <v>8084</v>
      </c>
    </row>
    <row r="55" spans="1:7" x14ac:dyDescent="0.25">
      <c r="A55" s="42" t="str">
        <f t="shared" si="3"/>
        <v>MARIN Y RIA DE PONTEVEDRA</v>
      </c>
      <c r="B55" s="41">
        <f t="shared" si="4"/>
        <v>12919</v>
      </c>
      <c r="C55" s="41">
        <f t="shared" si="5"/>
        <v>16681</v>
      </c>
      <c r="D55" s="41">
        <f t="shared" si="6"/>
        <v>16</v>
      </c>
      <c r="E55" s="42" t="str">
        <f t="shared" si="2"/>
        <v>A CORUÑA</v>
      </c>
      <c r="F55" s="42">
        <f t="shared" si="7"/>
        <v>4993</v>
      </c>
      <c r="G55" s="42">
        <f t="shared" si="8"/>
        <v>5119</v>
      </c>
    </row>
    <row r="56" spans="1:7" x14ac:dyDescent="0.25">
      <c r="A56" s="42" t="str">
        <f t="shared" si="3"/>
        <v>MELILLA</v>
      </c>
      <c r="B56" s="41">
        <f t="shared" si="4"/>
        <v>8976</v>
      </c>
      <c r="C56" s="41">
        <f t="shared" si="5"/>
        <v>8084</v>
      </c>
      <c r="D56" s="41">
        <f t="shared" si="6"/>
        <v>17</v>
      </c>
      <c r="E56" s="42" t="str">
        <f t="shared" si="2"/>
        <v>MOTRIL</v>
      </c>
      <c r="F56" s="42">
        <f t="shared" si="7"/>
        <v>2481</v>
      </c>
      <c r="G56" s="42">
        <f t="shared" si="8"/>
        <v>1613</v>
      </c>
    </row>
    <row r="57" spans="1:7" x14ac:dyDescent="0.25">
      <c r="A57" s="42" t="str">
        <f t="shared" si="3"/>
        <v>MOTRIL</v>
      </c>
      <c r="B57" s="41">
        <f t="shared" si="4"/>
        <v>2481</v>
      </c>
      <c r="C57" s="41">
        <f t="shared" si="5"/>
        <v>1613</v>
      </c>
      <c r="D57" s="41">
        <f t="shared" si="6"/>
        <v>19</v>
      </c>
      <c r="E57" s="42" t="str">
        <f t="shared" si="2"/>
        <v>SANTANDER</v>
      </c>
      <c r="F57" s="42">
        <f t="shared" si="7"/>
        <v>1912</v>
      </c>
      <c r="G57" s="42">
        <f t="shared" si="8"/>
        <v>1387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7"/>
        <v>555</v>
      </c>
      <c r="G58" s="42">
        <f t="shared" si="8"/>
        <v>555</v>
      </c>
    </row>
    <row r="59" spans="1:7" x14ac:dyDescent="0.25">
      <c r="A59" s="42" t="str">
        <f t="shared" si="3"/>
        <v>SANTA CRUZ DE TENERIFE</v>
      </c>
      <c r="B59" s="41">
        <f t="shared" si="4"/>
        <v>20759</v>
      </c>
      <c r="C59" s="41">
        <f t="shared" si="5"/>
        <v>40168</v>
      </c>
      <c r="D59" s="41">
        <f t="shared" si="6"/>
        <v>14</v>
      </c>
      <c r="E59" s="42" t="str">
        <f t="shared" si="2"/>
        <v>FERROL-SAN CIBRAO</v>
      </c>
      <c r="F59" s="42">
        <f t="shared" si="7"/>
        <v>525</v>
      </c>
      <c r="G59" s="42">
        <f t="shared" si="8"/>
        <v>385</v>
      </c>
    </row>
    <row r="60" spans="1:7" x14ac:dyDescent="0.25">
      <c r="A60" s="42" t="str">
        <f t="shared" si="3"/>
        <v>SANTANDER</v>
      </c>
      <c r="B60" s="41">
        <f t="shared" si="4"/>
        <v>1912</v>
      </c>
      <c r="C60" s="41">
        <f t="shared" si="5"/>
        <v>1387</v>
      </c>
      <c r="D60" s="41">
        <f t="shared" si="6"/>
        <v>20</v>
      </c>
      <c r="E60" s="42" t="str">
        <f t="shared" si="2"/>
        <v>CEUTA</v>
      </c>
      <c r="F60" s="42">
        <f t="shared" si="7"/>
        <v>440</v>
      </c>
      <c r="G60" s="42">
        <f t="shared" si="8"/>
        <v>709</v>
      </c>
    </row>
    <row r="61" spans="1:7" x14ac:dyDescent="0.25">
      <c r="A61" s="42" t="str">
        <f t="shared" si="3"/>
        <v>SEVILLA</v>
      </c>
      <c r="B61" s="41">
        <f t="shared" si="4"/>
        <v>20845</v>
      </c>
      <c r="C61" s="41">
        <f t="shared" si="5"/>
        <v>20460</v>
      </c>
      <c r="D61" s="41">
        <f t="shared" si="6"/>
        <v>13</v>
      </c>
      <c r="E61" s="42" t="str">
        <f t="shared" si="2"/>
        <v>HUELVA</v>
      </c>
      <c r="F61" s="42">
        <f t="shared" si="7"/>
        <v>223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56032</v>
      </c>
      <c r="C62" s="41">
        <f t="shared" si="5"/>
        <v>50789</v>
      </c>
      <c r="D62" s="41">
        <f t="shared" si="6"/>
        <v>8</v>
      </c>
      <c r="E62" s="42" t="str">
        <f t="shared" si="2"/>
        <v>ALMERIA</v>
      </c>
      <c r="F62" s="42">
        <f t="shared" si="7"/>
        <v>101</v>
      </c>
      <c r="G62" s="42">
        <f t="shared" si="8"/>
        <v>193</v>
      </c>
    </row>
    <row r="63" spans="1:7" x14ac:dyDescent="0.25">
      <c r="A63" s="42" t="str">
        <f t="shared" si="3"/>
        <v>VALENCIA</v>
      </c>
      <c r="B63" s="41">
        <f t="shared" si="4"/>
        <v>1763258</v>
      </c>
      <c r="C63" s="41">
        <f t="shared" si="5"/>
        <v>1766625</v>
      </c>
      <c r="D63" s="41">
        <f t="shared" si="6"/>
        <v>1</v>
      </c>
      <c r="E63" s="42" t="str">
        <f t="shared" si="2"/>
        <v>AVILES</v>
      </c>
      <c r="F63" s="42">
        <f t="shared" si="7"/>
        <v>20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159889.5</v>
      </c>
      <c r="C64" s="41">
        <f t="shared" si="5"/>
        <v>149263.5</v>
      </c>
      <c r="D64" s="41">
        <f t="shared" si="6"/>
        <v>5</v>
      </c>
      <c r="E64" s="42" t="str">
        <f t="shared" si="2"/>
        <v>BALEARES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555</v>
      </c>
      <c r="D65" s="41">
        <f t="shared" si="6"/>
        <v>21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4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">
        <v>40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344</v>
      </c>
      <c r="C7" s="9">
        <v>439</v>
      </c>
      <c r="D7" s="9">
        <v>5180</v>
      </c>
      <c r="E7" s="9">
        <v>5156</v>
      </c>
      <c r="F7" s="10">
        <f>((E7*100)/D7)-100</f>
        <v>-0.46332046332045707</v>
      </c>
      <c r="G7" s="1"/>
      <c r="H7" s="1"/>
      <c r="I7" s="1"/>
    </row>
    <row r="8" spans="1:12" x14ac:dyDescent="0.25">
      <c r="A8" s="11" t="s">
        <v>45</v>
      </c>
      <c r="B8" s="12">
        <v>12439</v>
      </c>
      <c r="C8" s="12">
        <v>13293</v>
      </c>
      <c r="D8" s="12">
        <v>135467</v>
      </c>
      <c r="E8" s="12">
        <v>140541</v>
      </c>
      <c r="F8" s="13">
        <f t="shared" ref="F8:F35" si="0">((E8*100)/D8)-100</f>
        <v>3.7455616497006616</v>
      </c>
      <c r="G8" s="1"/>
      <c r="H8" s="1"/>
      <c r="I8" s="1"/>
    </row>
    <row r="9" spans="1:12" x14ac:dyDescent="0.25">
      <c r="A9" s="8" t="s">
        <v>46</v>
      </c>
      <c r="B9" s="9">
        <v>340</v>
      </c>
      <c r="C9" s="9">
        <v>439</v>
      </c>
      <c r="D9" s="9">
        <v>2544</v>
      </c>
      <c r="E9" s="9">
        <v>3632</v>
      </c>
      <c r="F9" s="10">
        <f t="shared" si="0"/>
        <v>42.767295597484264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19306</v>
      </c>
      <c r="C11" s="9">
        <v>28843</v>
      </c>
      <c r="D11" s="9">
        <v>166961.51</v>
      </c>
      <c r="E11" s="9">
        <v>232812</v>
      </c>
      <c r="F11" s="10">
        <f t="shared" si="0"/>
        <v>39.440521351298258</v>
      </c>
      <c r="G11" s="1"/>
      <c r="H11" s="1"/>
      <c r="I11" s="1"/>
    </row>
    <row r="12" spans="1:12" x14ac:dyDescent="0.25">
      <c r="A12" s="11" t="s">
        <v>49</v>
      </c>
      <c r="B12" s="12">
        <v>8097.5</v>
      </c>
      <c r="C12" s="12">
        <v>10203.5</v>
      </c>
      <c r="D12" s="12">
        <v>100798</v>
      </c>
      <c r="E12" s="12">
        <v>81484.5</v>
      </c>
      <c r="F12" s="13">
        <f t="shared" si="0"/>
        <v>-19.160598424571916</v>
      </c>
      <c r="G12" s="1"/>
      <c r="H12" s="1"/>
      <c r="I12" s="1"/>
    </row>
    <row r="13" spans="1:12" x14ac:dyDescent="0.25">
      <c r="A13" s="8" t="s">
        <v>50</v>
      </c>
      <c r="B13" s="9">
        <v>5112</v>
      </c>
      <c r="C13" s="9">
        <v>4783</v>
      </c>
      <c r="D13" s="9">
        <v>73220</v>
      </c>
      <c r="E13" s="9">
        <v>63656</v>
      </c>
      <c r="F13" s="10">
        <f t="shared" si="0"/>
        <v>-13.062004916689432</v>
      </c>
      <c r="G13" s="1"/>
      <c r="H13" s="1"/>
      <c r="I13" s="1"/>
    </row>
    <row r="14" spans="1:12" x14ac:dyDescent="0.25">
      <c r="A14" s="11" t="s">
        <v>51</v>
      </c>
      <c r="B14" s="12">
        <v>109597.5</v>
      </c>
      <c r="C14" s="12">
        <v>101975.5</v>
      </c>
      <c r="D14" s="12">
        <v>1193882</v>
      </c>
      <c r="E14" s="12">
        <v>1259601.5</v>
      </c>
      <c r="F14" s="13">
        <f t="shared" si="0"/>
        <v>5.5046897432074502</v>
      </c>
      <c r="G14" s="1"/>
      <c r="H14" s="1"/>
      <c r="I14" s="1"/>
    </row>
    <row r="15" spans="1:12" x14ac:dyDescent="0.25">
      <c r="A15" s="8" t="s">
        <v>52</v>
      </c>
      <c r="B15" s="9">
        <v>44705.75</v>
      </c>
      <c r="C15" s="9">
        <v>47994.25</v>
      </c>
      <c r="D15" s="9">
        <v>464940.5</v>
      </c>
      <c r="E15" s="9">
        <v>513578</v>
      </c>
      <c r="F15" s="10">
        <f t="shared" si="0"/>
        <v>10.461015979464037</v>
      </c>
      <c r="G15" s="1"/>
      <c r="H15" s="1"/>
      <c r="I15" s="1"/>
    </row>
    <row r="16" spans="1:12" x14ac:dyDescent="0.25">
      <c r="A16" s="11" t="s">
        <v>53</v>
      </c>
      <c r="B16" s="12">
        <v>4373</v>
      </c>
      <c r="C16" s="12">
        <v>5727</v>
      </c>
      <c r="D16" s="12">
        <v>59191</v>
      </c>
      <c r="E16" s="12">
        <v>66167</v>
      </c>
      <c r="F16" s="13">
        <f t="shared" si="0"/>
        <v>11.785575509790334</v>
      </c>
      <c r="G16" s="1"/>
      <c r="H16" s="1"/>
      <c r="I16" s="1"/>
    </row>
    <row r="17" spans="1:9" x14ac:dyDescent="0.25">
      <c r="A17" s="8" t="s">
        <v>54</v>
      </c>
      <c r="B17" s="9">
        <v>9289</v>
      </c>
      <c r="C17" s="9">
        <v>10419</v>
      </c>
      <c r="D17" s="9">
        <v>95115</v>
      </c>
      <c r="E17" s="9">
        <v>118244</v>
      </c>
      <c r="F17" s="10">
        <f t="shared" si="0"/>
        <v>24.316879566840143</v>
      </c>
      <c r="G17" s="1"/>
      <c r="H17" s="1"/>
      <c r="I17" s="1"/>
    </row>
    <row r="18" spans="1:9" x14ac:dyDescent="0.25">
      <c r="A18" s="11" t="s">
        <v>55</v>
      </c>
      <c r="B18" s="12">
        <v>893</v>
      </c>
      <c r="C18" s="12">
        <v>1043</v>
      </c>
      <c r="D18" s="12">
        <v>8776</v>
      </c>
      <c r="E18" s="12">
        <v>10098</v>
      </c>
      <c r="F18" s="13">
        <f t="shared" si="0"/>
        <v>15.063810391978123</v>
      </c>
      <c r="G18" s="1"/>
      <c r="H18" s="1"/>
      <c r="I18" s="1"/>
    </row>
    <row r="19" spans="1:9" x14ac:dyDescent="0.25">
      <c r="A19" s="8" t="s">
        <v>56</v>
      </c>
      <c r="B19" s="9">
        <v>31</v>
      </c>
      <c r="C19" s="9">
        <v>67</v>
      </c>
      <c r="D19" s="9">
        <v>385</v>
      </c>
      <c r="E19" s="9">
        <v>525</v>
      </c>
      <c r="F19" s="10">
        <f t="shared" si="0"/>
        <v>36.363636363636374</v>
      </c>
      <c r="G19" s="1"/>
      <c r="H19" s="1"/>
      <c r="I19" s="1"/>
    </row>
    <row r="20" spans="1:9" x14ac:dyDescent="0.25">
      <c r="A20" s="11" t="s">
        <v>57</v>
      </c>
      <c r="B20" s="12">
        <v>3391</v>
      </c>
      <c r="C20" s="12">
        <v>3522</v>
      </c>
      <c r="D20" s="12">
        <v>32063</v>
      </c>
      <c r="E20" s="12">
        <v>33013</v>
      </c>
      <c r="F20" s="13">
        <f t="shared" si="0"/>
        <v>2.9629167576334083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493</v>
      </c>
      <c r="D21" s="9">
        <v>0</v>
      </c>
      <c r="E21" s="9">
        <v>1262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39109</v>
      </c>
      <c r="C22" s="12">
        <v>40509</v>
      </c>
      <c r="D22" s="12">
        <v>403356</v>
      </c>
      <c r="E22" s="12">
        <v>420315</v>
      </c>
      <c r="F22" s="13">
        <f t="shared" si="0"/>
        <v>4.2044744592865868</v>
      </c>
      <c r="G22" s="1"/>
      <c r="H22" s="1"/>
      <c r="I22" s="1"/>
    </row>
    <row r="23" spans="1:9" x14ac:dyDescent="0.25">
      <c r="A23" s="8" t="s">
        <v>60</v>
      </c>
      <c r="B23" s="9">
        <v>1624</v>
      </c>
      <c r="C23" s="9">
        <v>2290</v>
      </c>
      <c r="D23" s="9">
        <v>17199</v>
      </c>
      <c r="E23" s="9">
        <v>23602</v>
      </c>
      <c r="F23" s="10">
        <f t="shared" si="0"/>
        <v>37.228908657480076</v>
      </c>
      <c r="G23" s="1"/>
      <c r="H23" s="1"/>
      <c r="I23" s="1"/>
    </row>
    <row r="24" spans="1:9" x14ac:dyDescent="0.25">
      <c r="A24" s="11" t="s">
        <v>61</v>
      </c>
      <c r="B24" s="12">
        <v>3113</v>
      </c>
      <c r="C24" s="12">
        <v>1497</v>
      </c>
      <c r="D24" s="12">
        <v>42561</v>
      </c>
      <c r="E24" s="12">
        <v>31820</v>
      </c>
      <c r="F24" s="13">
        <f t="shared" si="0"/>
        <v>-25.236719062052117</v>
      </c>
      <c r="G24" s="1"/>
      <c r="H24" s="1"/>
      <c r="I24" s="1"/>
    </row>
    <row r="25" spans="1:9" x14ac:dyDescent="0.25">
      <c r="A25" s="8" t="s">
        <v>62</v>
      </c>
      <c r="B25" s="9">
        <v>1491</v>
      </c>
      <c r="C25" s="9">
        <v>2810</v>
      </c>
      <c r="D25" s="9">
        <v>20641</v>
      </c>
      <c r="E25" s="9">
        <v>24079</v>
      </c>
      <c r="F25" s="10">
        <f t="shared" si="0"/>
        <v>16.656169759217093</v>
      </c>
      <c r="G25" s="1"/>
      <c r="H25" s="1"/>
      <c r="I25" s="1"/>
    </row>
    <row r="26" spans="1:9" x14ac:dyDescent="0.25">
      <c r="A26" s="11" t="s">
        <v>63</v>
      </c>
      <c r="B26" s="12">
        <v>287</v>
      </c>
      <c r="C26" s="12">
        <v>675</v>
      </c>
      <c r="D26" s="12">
        <v>2466</v>
      </c>
      <c r="E26" s="12">
        <v>3840</v>
      </c>
      <c r="F26" s="13">
        <f t="shared" si="0"/>
        <v>55.717761557177624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29856</v>
      </c>
      <c r="C28" s="12">
        <v>27621</v>
      </c>
      <c r="D28" s="12">
        <v>311728</v>
      </c>
      <c r="E28" s="12">
        <v>291753</v>
      </c>
      <c r="F28" s="13">
        <f t="shared" si="0"/>
        <v>-6.4078299029923471</v>
      </c>
      <c r="G28" s="1"/>
      <c r="H28" s="1"/>
      <c r="I28" s="1"/>
    </row>
    <row r="29" spans="1:9" x14ac:dyDescent="0.25">
      <c r="A29" s="8" t="s">
        <v>66</v>
      </c>
      <c r="B29" s="9">
        <v>136</v>
      </c>
      <c r="C29" s="9">
        <v>238</v>
      </c>
      <c r="D29" s="9">
        <v>1387</v>
      </c>
      <c r="E29" s="9">
        <v>1912</v>
      </c>
      <c r="F29" s="10">
        <f t="shared" si="0"/>
        <v>37.851478010093729</v>
      </c>
      <c r="G29" s="1"/>
      <c r="H29" s="1"/>
      <c r="I29" s="1"/>
    </row>
    <row r="30" spans="1:9" x14ac:dyDescent="0.25">
      <c r="A30" s="11" t="s">
        <v>67</v>
      </c>
      <c r="B30" s="12">
        <v>14132</v>
      </c>
      <c r="C30" s="12">
        <v>13493</v>
      </c>
      <c r="D30" s="12">
        <v>138856</v>
      </c>
      <c r="E30" s="12">
        <v>150043</v>
      </c>
      <c r="F30" s="13">
        <f t="shared" si="0"/>
        <v>8.0565477905167882</v>
      </c>
      <c r="G30" s="1"/>
      <c r="H30" s="1"/>
      <c r="I30" s="1"/>
    </row>
    <row r="31" spans="1:9" x14ac:dyDescent="0.25">
      <c r="A31" s="8" t="s">
        <v>68</v>
      </c>
      <c r="B31" s="9">
        <v>6931</v>
      </c>
      <c r="C31" s="9">
        <v>7878</v>
      </c>
      <c r="D31" s="9">
        <v>63862</v>
      </c>
      <c r="E31" s="9">
        <v>80352</v>
      </c>
      <c r="F31" s="10">
        <f t="shared" si="0"/>
        <v>25.82130218283173</v>
      </c>
      <c r="G31" s="1"/>
      <c r="H31" s="1"/>
      <c r="I31" s="1"/>
    </row>
    <row r="32" spans="1:9" x14ac:dyDescent="0.25">
      <c r="A32" s="11" t="s">
        <v>69</v>
      </c>
      <c r="B32" s="12">
        <v>163900</v>
      </c>
      <c r="C32" s="12">
        <v>154021</v>
      </c>
      <c r="D32" s="12">
        <v>1892009</v>
      </c>
      <c r="E32" s="12">
        <v>1903195</v>
      </c>
      <c r="F32" s="13">
        <f t="shared" si="0"/>
        <v>0.59122340327134282</v>
      </c>
      <c r="G32" s="1"/>
      <c r="H32" s="1"/>
      <c r="I32" s="1"/>
    </row>
    <row r="33" spans="1:9" x14ac:dyDescent="0.25">
      <c r="A33" s="8" t="s">
        <v>70</v>
      </c>
      <c r="B33" s="9">
        <v>16324</v>
      </c>
      <c r="C33" s="9">
        <v>15371.5</v>
      </c>
      <c r="D33" s="9">
        <v>186276.5</v>
      </c>
      <c r="E33" s="9">
        <v>187329.5</v>
      </c>
      <c r="F33" s="10">
        <f t="shared" si="0"/>
        <v>0.56528869717865859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2425</v>
      </c>
      <c r="D34" s="12">
        <v>589</v>
      </c>
      <c r="E34" s="12">
        <v>9891</v>
      </c>
      <c r="F34" s="13">
        <f t="shared" si="0"/>
        <v>1579.2869269949067</v>
      </c>
      <c r="G34" s="1"/>
      <c r="H34" s="1"/>
      <c r="I34" s="1"/>
    </row>
    <row r="35" spans="1:9" x14ac:dyDescent="0.25">
      <c r="A35" s="14" t="s">
        <v>72</v>
      </c>
      <c r="B35" s="15">
        <f>SUM(B7:B34)</f>
        <v>494821.75</v>
      </c>
      <c r="C35" s="15">
        <f t="shared" ref="C35:E35" si="1">SUM(C7:C34)</f>
        <v>498069.75</v>
      </c>
      <c r="D35" s="15">
        <f t="shared" si="1"/>
        <v>5419453.5099999998</v>
      </c>
      <c r="E35" s="15">
        <f t="shared" si="1"/>
        <v>5657921.5</v>
      </c>
      <c r="F35" s="16">
        <f t="shared" si="0"/>
        <v>4.4002220806946326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5156</v>
      </c>
      <c r="C38" s="41">
        <f>D7</f>
        <v>5180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1903195</v>
      </c>
      <c r="G38" s="42">
        <f>LOOKUP(E38,$A$38:$A$65,$C$38:$C$65)</f>
        <v>1892009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140541</v>
      </c>
      <c r="C39" s="41">
        <f t="shared" ref="C39:C65" si="5">D8</f>
        <v>135467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1259601.5</v>
      </c>
      <c r="G39" s="42">
        <f t="shared" ref="G39:G65" si="8">LOOKUP(E39,$A$38:$A$65,$C$38:$C$65)</f>
        <v>1193882</v>
      </c>
    </row>
    <row r="40" spans="1:9" x14ac:dyDescent="0.25">
      <c r="A40" s="42" t="str">
        <f t="shared" si="3"/>
        <v>ALMERIA</v>
      </c>
      <c r="B40" s="41">
        <f t="shared" si="4"/>
        <v>3632</v>
      </c>
      <c r="C40" s="41">
        <f t="shared" si="5"/>
        <v>2544</v>
      </c>
      <c r="D40" s="41">
        <f t="shared" si="6"/>
        <v>23</v>
      </c>
      <c r="E40" s="42" t="str">
        <f t="shared" si="2"/>
        <v>BILBAO</v>
      </c>
      <c r="F40" s="42">
        <f t="shared" si="7"/>
        <v>513578</v>
      </c>
      <c r="G40" s="42">
        <f t="shared" si="8"/>
        <v>464940.5</v>
      </c>
    </row>
    <row r="41" spans="1:9" x14ac:dyDescent="0.25">
      <c r="A41" s="42" t="str">
        <f t="shared" si="3"/>
        <v>AVILES</v>
      </c>
      <c r="B41" s="41">
        <f t="shared" si="4"/>
        <v>20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420315</v>
      </c>
      <c r="G41" s="42">
        <f t="shared" si="8"/>
        <v>403356</v>
      </c>
    </row>
    <row r="42" spans="1:9" x14ac:dyDescent="0.25">
      <c r="A42" s="42" t="str">
        <f t="shared" si="3"/>
        <v>BAHIA DE ALGECIRAS</v>
      </c>
      <c r="B42" s="41">
        <f t="shared" si="4"/>
        <v>232812</v>
      </c>
      <c r="C42" s="41">
        <f t="shared" si="5"/>
        <v>166961.51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291753</v>
      </c>
      <c r="G42" s="42">
        <f t="shared" si="8"/>
        <v>311728</v>
      </c>
    </row>
    <row r="43" spans="1:9" x14ac:dyDescent="0.25">
      <c r="A43" s="42" t="str">
        <f t="shared" si="3"/>
        <v>BAHIA DE CADIZ</v>
      </c>
      <c r="B43" s="41">
        <f t="shared" si="4"/>
        <v>81484.5</v>
      </c>
      <c r="C43" s="41">
        <f t="shared" si="5"/>
        <v>100798</v>
      </c>
      <c r="D43" s="41">
        <f t="shared" si="6"/>
        <v>11</v>
      </c>
      <c r="E43" s="42" t="str">
        <f t="shared" si="2"/>
        <v>BAHIA DE ALGECIRAS</v>
      </c>
      <c r="F43" s="42">
        <f t="shared" si="7"/>
        <v>232812</v>
      </c>
      <c r="G43" s="42">
        <f t="shared" si="8"/>
        <v>166961.51</v>
      </c>
    </row>
    <row r="44" spans="1:9" x14ac:dyDescent="0.25">
      <c r="A44" s="42" t="str">
        <f t="shared" si="3"/>
        <v>BALEARES</v>
      </c>
      <c r="B44" s="41">
        <f t="shared" si="4"/>
        <v>63656</v>
      </c>
      <c r="C44" s="41">
        <f t="shared" si="5"/>
        <v>73220</v>
      </c>
      <c r="D44" s="41">
        <f t="shared" si="6"/>
        <v>14</v>
      </c>
      <c r="E44" s="42" t="str">
        <f t="shared" si="2"/>
        <v>VIGO</v>
      </c>
      <c r="F44" s="42">
        <f t="shared" si="7"/>
        <v>187329.5</v>
      </c>
      <c r="G44" s="42">
        <f t="shared" si="8"/>
        <v>186276.5</v>
      </c>
    </row>
    <row r="45" spans="1:9" x14ac:dyDescent="0.25">
      <c r="A45" s="42" t="str">
        <f t="shared" si="3"/>
        <v>BARCELONA</v>
      </c>
      <c r="B45" s="41">
        <f t="shared" si="4"/>
        <v>1259601.5</v>
      </c>
      <c r="C45" s="41">
        <f t="shared" si="5"/>
        <v>1193882</v>
      </c>
      <c r="D45" s="41">
        <f t="shared" si="6"/>
        <v>2</v>
      </c>
      <c r="E45" s="42" t="str">
        <f t="shared" si="2"/>
        <v>SEVILLA</v>
      </c>
      <c r="F45" s="42">
        <f t="shared" si="7"/>
        <v>150043</v>
      </c>
      <c r="G45" s="42">
        <f t="shared" si="8"/>
        <v>138856</v>
      </c>
    </row>
    <row r="46" spans="1:9" x14ac:dyDescent="0.25">
      <c r="A46" s="42" t="str">
        <f t="shared" si="3"/>
        <v>BILBAO</v>
      </c>
      <c r="B46" s="41">
        <f t="shared" si="4"/>
        <v>513578</v>
      </c>
      <c r="C46" s="41">
        <f t="shared" si="5"/>
        <v>464940.5</v>
      </c>
      <c r="D46" s="41">
        <f t="shared" si="6"/>
        <v>3</v>
      </c>
      <c r="E46" s="42" t="str">
        <f t="shared" si="2"/>
        <v>ALICANTE</v>
      </c>
      <c r="F46" s="42">
        <f t="shared" si="7"/>
        <v>140541</v>
      </c>
      <c r="G46" s="42">
        <f t="shared" si="8"/>
        <v>135467</v>
      </c>
    </row>
    <row r="47" spans="1:9" x14ac:dyDescent="0.25">
      <c r="A47" s="42" t="str">
        <f t="shared" si="3"/>
        <v>CARTAGENA</v>
      </c>
      <c r="B47" s="41">
        <f t="shared" si="4"/>
        <v>66167</v>
      </c>
      <c r="C47" s="41">
        <f t="shared" si="5"/>
        <v>59191</v>
      </c>
      <c r="D47" s="41">
        <f t="shared" si="6"/>
        <v>13</v>
      </c>
      <c r="E47" s="42" t="str">
        <f t="shared" si="2"/>
        <v>CASTELLON</v>
      </c>
      <c r="F47" s="42">
        <f t="shared" si="7"/>
        <v>118244</v>
      </c>
      <c r="G47" s="42">
        <f t="shared" si="8"/>
        <v>95115</v>
      </c>
    </row>
    <row r="48" spans="1:9" x14ac:dyDescent="0.25">
      <c r="A48" s="42" t="str">
        <f t="shared" si="3"/>
        <v>CASTELLON</v>
      </c>
      <c r="B48" s="41">
        <f t="shared" si="4"/>
        <v>118244</v>
      </c>
      <c r="C48" s="41">
        <f t="shared" si="5"/>
        <v>95115</v>
      </c>
      <c r="D48" s="41">
        <f t="shared" si="6"/>
        <v>10</v>
      </c>
      <c r="E48" s="42" t="str">
        <f t="shared" si="2"/>
        <v>BAHIA DE CADIZ</v>
      </c>
      <c r="F48" s="42">
        <f t="shared" si="7"/>
        <v>81484.5</v>
      </c>
      <c r="G48" s="42">
        <f t="shared" si="8"/>
        <v>100798</v>
      </c>
    </row>
    <row r="49" spans="1:7" x14ac:dyDescent="0.25">
      <c r="A49" s="42" t="str">
        <f t="shared" si="3"/>
        <v>CEUTA</v>
      </c>
      <c r="B49" s="41">
        <f t="shared" si="4"/>
        <v>10098</v>
      </c>
      <c r="C49" s="41">
        <f t="shared" si="5"/>
        <v>8776</v>
      </c>
      <c r="D49" s="41">
        <f t="shared" si="6"/>
        <v>19</v>
      </c>
      <c r="E49" s="42" t="str">
        <f t="shared" si="2"/>
        <v>TARRAGONA</v>
      </c>
      <c r="F49" s="42">
        <f t="shared" si="7"/>
        <v>80352</v>
      </c>
      <c r="G49" s="42">
        <f t="shared" si="8"/>
        <v>63862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385</v>
      </c>
      <c r="D50" s="41">
        <f t="shared" si="6"/>
        <v>26</v>
      </c>
      <c r="E50" s="42" t="str">
        <f t="shared" si="2"/>
        <v>CARTAGENA</v>
      </c>
      <c r="F50" s="42">
        <f t="shared" si="7"/>
        <v>66167</v>
      </c>
      <c r="G50" s="42">
        <f t="shared" si="8"/>
        <v>59191</v>
      </c>
    </row>
    <row r="51" spans="1:7" x14ac:dyDescent="0.25">
      <c r="A51" s="42" t="str">
        <f t="shared" si="3"/>
        <v>GIJON</v>
      </c>
      <c r="B51" s="41">
        <f t="shared" si="4"/>
        <v>33013</v>
      </c>
      <c r="C51" s="41">
        <f t="shared" si="5"/>
        <v>32063</v>
      </c>
      <c r="D51" s="41">
        <f t="shared" si="6"/>
        <v>15</v>
      </c>
      <c r="E51" s="42" t="str">
        <f t="shared" si="2"/>
        <v>BALEARES</v>
      </c>
      <c r="F51" s="42">
        <f t="shared" si="7"/>
        <v>63656</v>
      </c>
      <c r="G51" s="42">
        <f t="shared" si="8"/>
        <v>73220</v>
      </c>
    </row>
    <row r="52" spans="1:7" x14ac:dyDescent="0.25">
      <c r="A52" s="42" t="str">
        <f t="shared" si="3"/>
        <v>HUELVA</v>
      </c>
      <c r="B52" s="41">
        <f t="shared" si="4"/>
        <v>1262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33013</v>
      </c>
      <c r="G52" s="42">
        <f t="shared" si="8"/>
        <v>32063</v>
      </c>
    </row>
    <row r="53" spans="1:7" x14ac:dyDescent="0.25">
      <c r="A53" s="42" t="str">
        <f t="shared" si="3"/>
        <v>LAS PALMAS</v>
      </c>
      <c r="B53" s="41">
        <f t="shared" si="4"/>
        <v>420315</v>
      </c>
      <c r="C53" s="41">
        <f t="shared" si="5"/>
        <v>403356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31820</v>
      </c>
      <c r="G53" s="42">
        <f t="shared" si="8"/>
        <v>42561</v>
      </c>
    </row>
    <row r="54" spans="1:7" x14ac:dyDescent="0.25">
      <c r="A54" s="42" t="str">
        <f t="shared" si="3"/>
        <v>MALAGA</v>
      </c>
      <c r="B54" s="41">
        <f t="shared" si="4"/>
        <v>23602</v>
      </c>
      <c r="C54" s="41">
        <f t="shared" si="5"/>
        <v>17199</v>
      </c>
      <c r="D54" s="41">
        <f t="shared" si="6"/>
        <v>18</v>
      </c>
      <c r="E54" s="42" t="str">
        <f t="shared" si="2"/>
        <v>MELILLA</v>
      </c>
      <c r="F54" s="42">
        <f t="shared" si="7"/>
        <v>24079</v>
      </c>
      <c r="G54" s="42">
        <f t="shared" si="8"/>
        <v>20641</v>
      </c>
    </row>
    <row r="55" spans="1:7" x14ac:dyDescent="0.25">
      <c r="A55" s="42" t="str">
        <f t="shared" si="3"/>
        <v>MARIN Y RIA DE PONTEVEDRA</v>
      </c>
      <c r="B55" s="41">
        <f t="shared" si="4"/>
        <v>31820</v>
      </c>
      <c r="C55" s="41">
        <f t="shared" si="5"/>
        <v>42561</v>
      </c>
      <c r="D55" s="41">
        <f t="shared" si="6"/>
        <v>16</v>
      </c>
      <c r="E55" s="42" t="str">
        <f t="shared" si="2"/>
        <v>MALAGA</v>
      </c>
      <c r="F55" s="42">
        <f t="shared" si="7"/>
        <v>23602</v>
      </c>
      <c r="G55" s="42">
        <f t="shared" si="8"/>
        <v>17199</v>
      </c>
    </row>
    <row r="56" spans="1:7" x14ac:dyDescent="0.25">
      <c r="A56" s="42" t="str">
        <f t="shared" si="3"/>
        <v>MELILLA</v>
      </c>
      <c r="B56" s="41">
        <f t="shared" si="4"/>
        <v>24079</v>
      </c>
      <c r="C56" s="41">
        <f t="shared" si="5"/>
        <v>20641</v>
      </c>
      <c r="D56" s="41">
        <f t="shared" si="6"/>
        <v>17</v>
      </c>
      <c r="E56" s="42" t="str">
        <f t="shared" si="2"/>
        <v>CEUTA</v>
      </c>
      <c r="F56" s="42">
        <f t="shared" si="7"/>
        <v>10098</v>
      </c>
      <c r="G56" s="42">
        <f t="shared" si="8"/>
        <v>8776</v>
      </c>
    </row>
    <row r="57" spans="1:7" x14ac:dyDescent="0.25">
      <c r="A57" s="42" t="str">
        <f t="shared" si="3"/>
        <v>MOTRIL</v>
      </c>
      <c r="B57" s="41">
        <f t="shared" si="4"/>
        <v>3840</v>
      </c>
      <c r="C57" s="41">
        <f t="shared" si="5"/>
        <v>2466</v>
      </c>
      <c r="D57" s="41">
        <f t="shared" si="6"/>
        <v>22</v>
      </c>
      <c r="E57" s="42" t="str">
        <f t="shared" si="2"/>
        <v>VILAGARCIA</v>
      </c>
      <c r="F57" s="42">
        <f t="shared" si="7"/>
        <v>9891</v>
      </c>
      <c r="G57" s="42">
        <f t="shared" si="8"/>
        <v>589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5156</v>
      </c>
      <c r="G58" s="42">
        <f t="shared" si="8"/>
        <v>5180</v>
      </c>
    </row>
    <row r="59" spans="1:7" x14ac:dyDescent="0.25">
      <c r="A59" s="42" t="str">
        <f t="shared" si="3"/>
        <v>SANTA CRUZ DE TENERIFE</v>
      </c>
      <c r="B59" s="41">
        <f t="shared" si="4"/>
        <v>291753</v>
      </c>
      <c r="C59" s="41">
        <f t="shared" si="5"/>
        <v>311728</v>
      </c>
      <c r="D59" s="41">
        <f t="shared" si="6"/>
        <v>5</v>
      </c>
      <c r="E59" s="42" t="str">
        <f t="shared" si="2"/>
        <v>MOTRIL</v>
      </c>
      <c r="F59" s="42">
        <f t="shared" si="7"/>
        <v>3840</v>
      </c>
      <c r="G59" s="42">
        <f t="shared" si="8"/>
        <v>2466</v>
      </c>
    </row>
    <row r="60" spans="1:7" x14ac:dyDescent="0.25">
      <c r="A60" s="42" t="str">
        <f t="shared" si="3"/>
        <v>SANTANDER</v>
      </c>
      <c r="B60" s="41">
        <f t="shared" si="4"/>
        <v>1912</v>
      </c>
      <c r="C60" s="41">
        <f t="shared" si="5"/>
        <v>1387</v>
      </c>
      <c r="D60" s="41">
        <f t="shared" si="6"/>
        <v>24</v>
      </c>
      <c r="E60" s="42" t="str">
        <f t="shared" si="2"/>
        <v>ALMERIA</v>
      </c>
      <c r="F60" s="42">
        <f t="shared" si="7"/>
        <v>3632</v>
      </c>
      <c r="G60" s="42">
        <f t="shared" si="8"/>
        <v>2544</v>
      </c>
    </row>
    <row r="61" spans="1:7" x14ac:dyDescent="0.25">
      <c r="A61" s="42" t="str">
        <f t="shared" si="3"/>
        <v>SEVILLA</v>
      </c>
      <c r="B61" s="41">
        <f t="shared" si="4"/>
        <v>150043</v>
      </c>
      <c r="C61" s="41">
        <f t="shared" si="5"/>
        <v>138856</v>
      </c>
      <c r="D61" s="41">
        <f t="shared" si="6"/>
        <v>8</v>
      </c>
      <c r="E61" s="42" t="str">
        <f t="shared" si="2"/>
        <v>SANTANDER</v>
      </c>
      <c r="F61" s="42">
        <f t="shared" si="7"/>
        <v>1912</v>
      </c>
      <c r="G61" s="42">
        <f t="shared" si="8"/>
        <v>1387</v>
      </c>
    </row>
    <row r="62" spans="1:7" x14ac:dyDescent="0.25">
      <c r="A62" s="42" t="str">
        <f t="shared" si="3"/>
        <v>TARRAGONA</v>
      </c>
      <c r="B62" s="41">
        <f t="shared" si="4"/>
        <v>80352</v>
      </c>
      <c r="C62" s="41">
        <f t="shared" si="5"/>
        <v>63862</v>
      </c>
      <c r="D62" s="41">
        <f t="shared" si="6"/>
        <v>12</v>
      </c>
      <c r="E62" s="42" t="str">
        <f t="shared" si="2"/>
        <v>HUELVA</v>
      </c>
      <c r="F62" s="42">
        <f t="shared" si="7"/>
        <v>1262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1903195</v>
      </c>
      <c r="C63" s="41">
        <f t="shared" si="5"/>
        <v>1892009</v>
      </c>
      <c r="D63" s="41">
        <f t="shared" si="6"/>
        <v>1</v>
      </c>
      <c r="E63" s="42" t="str">
        <f t="shared" si="2"/>
        <v>FERROL-SAN CIBRAO</v>
      </c>
      <c r="F63" s="42">
        <f t="shared" si="7"/>
        <v>525</v>
      </c>
      <c r="G63" s="42">
        <f t="shared" si="8"/>
        <v>385</v>
      </c>
    </row>
    <row r="64" spans="1:7" x14ac:dyDescent="0.25">
      <c r="A64" s="42" t="str">
        <f t="shared" si="3"/>
        <v>VIGO</v>
      </c>
      <c r="B64" s="41">
        <f t="shared" si="4"/>
        <v>187329.5</v>
      </c>
      <c r="C64" s="41">
        <f t="shared" si="5"/>
        <v>186276.5</v>
      </c>
      <c r="D64" s="41">
        <f t="shared" si="6"/>
        <v>7</v>
      </c>
      <c r="E64" s="42" t="str">
        <f t="shared" si="2"/>
        <v>AVILES</v>
      </c>
      <c r="F64" s="42">
        <f t="shared" si="7"/>
        <v>20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9891</v>
      </c>
      <c r="C65" s="41">
        <f t="shared" si="5"/>
        <v>589</v>
      </c>
      <c r="D65" s="41">
        <f t="shared" si="6"/>
        <v>20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5960</v>
      </c>
      <c r="C7" s="9">
        <v>9489</v>
      </c>
      <c r="D7" s="9">
        <v>62044</v>
      </c>
      <c r="E7" s="9">
        <v>121367</v>
      </c>
      <c r="F7" s="10">
        <f>((E7*100)/D7)-100</f>
        <v>95.614402681967647</v>
      </c>
      <c r="G7" s="1"/>
      <c r="H7" s="1"/>
      <c r="I7" s="1"/>
    </row>
    <row r="8" spans="1:12" x14ac:dyDescent="0.25">
      <c r="A8" s="11" t="s">
        <v>45</v>
      </c>
      <c r="B8" s="12">
        <v>26166</v>
      </c>
      <c r="C8" s="12">
        <v>15931</v>
      </c>
      <c r="D8" s="12">
        <v>288650</v>
      </c>
      <c r="E8" s="12">
        <v>321230</v>
      </c>
      <c r="F8" s="13">
        <f t="shared" ref="F8:F35" si="0">((E8*100)/D8)-100</f>
        <v>11.287025809804263</v>
      </c>
      <c r="G8" s="1"/>
      <c r="H8" s="1"/>
      <c r="I8" s="1"/>
    </row>
    <row r="9" spans="1:12" x14ac:dyDescent="0.25">
      <c r="A9" s="8" t="s">
        <v>46</v>
      </c>
      <c r="B9" s="9">
        <v>48761</v>
      </c>
      <c r="C9" s="9">
        <v>57221</v>
      </c>
      <c r="D9" s="9">
        <v>943359</v>
      </c>
      <c r="E9" s="9">
        <v>869743</v>
      </c>
      <c r="F9" s="10">
        <f t="shared" si="0"/>
        <v>-7.8036039302110822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316941</v>
      </c>
      <c r="C11" s="9">
        <v>304233</v>
      </c>
      <c r="D11" s="9">
        <v>4367941</v>
      </c>
      <c r="E11" s="9">
        <v>4115058</v>
      </c>
      <c r="F11" s="10">
        <f t="shared" si="0"/>
        <v>-5.7895241716863808</v>
      </c>
      <c r="G11" s="1"/>
      <c r="H11" s="1"/>
      <c r="I11" s="1"/>
    </row>
    <row r="12" spans="1:12" x14ac:dyDescent="0.25">
      <c r="A12" s="11" t="s">
        <v>49</v>
      </c>
      <c r="B12" s="12">
        <v>33644</v>
      </c>
      <c r="C12" s="12">
        <v>43967</v>
      </c>
      <c r="D12" s="12">
        <v>339441</v>
      </c>
      <c r="E12" s="12">
        <v>376059</v>
      </c>
      <c r="F12" s="13">
        <f t="shared" si="0"/>
        <v>10.7877363076352</v>
      </c>
      <c r="G12" s="1"/>
      <c r="H12" s="1"/>
      <c r="I12" s="1"/>
    </row>
    <row r="13" spans="1:12" x14ac:dyDescent="0.25">
      <c r="A13" s="8" t="s">
        <v>50</v>
      </c>
      <c r="B13" s="9">
        <v>196933</v>
      </c>
      <c r="C13" s="9">
        <v>198377</v>
      </c>
      <c r="D13" s="9">
        <v>5308494</v>
      </c>
      <c r="E13" s="9">
        <v>5486932</v>
      </c>
      <c r="F13" s="10">
        <f t="shared" si="0"/>
        <v>3.3613676496573248</v>
      </c>
      <c r="G13" s="1"/>
      <c r="H13" s="1"/>
      <c r="I13" s="1"/>
    </row>
    <row r="14" spans="1:12" x14ac:dyDescent="0.25">
      <c r="A14" s="11" t="s">
        <v>51</v>
      </c>
      <c r="B14" s="12">
        <v>183619</v>
      </c>
      <c r="C14" s="12">
        <v>200598</v>
      </c>
      <c r="D14" s="12">
        <v>3312591</v>
      </c>
      <c r="E14" s="12">
        <v>3690974</v>
      </c>
      <c r="F14" s="13">
        <f t="shared" si="0"/>
        <v>11.422569221494598</v>
      </c>
      <c r="G14" s="1"/>
      <c r="H14" s="1"/>
      <c r="I14" s="1"/>
    </row>
    <row r="15" spans="1:12" x14ac:dyDescent="0.25">
      <c r="A15" s="8" t="s">
        <v>52</v>
      </c>
      <c r="B15" s="9">
        <v>286</v>
      </c>
      <c r="C15" s="9">
        <v>8135</v>
      </c>
      <c r="D15" s="9">
        <v>165024</v>
      </c>
      <c r="E15" s="9">
        <v>147698</v>
      </c>
      <c r="F15" s="10">
        <f t="shared" si="0"/>
        <v>-10.499078921853794</v>
      </c>
      <c r="G15" s="1"/>
      <c r="H15" s="1"/>
      <c r="I15" s="1"/>
    </row>
    <row r="16" spans="1:12" x14ac:dyDescent="0.25">
      <c r="A16" s="11" t="s">
        <v>53</v>
      </c>
      <c r="B16" s="12">
        <v>16207</v>
      </c>
      <c r="C16" s="12">
        <v>7364</v>
      </c>
      <c r="D16" s="12">
        <v>98849</v>
      </c>
      <c r="E16" s="12">
        <v>83050</v>
      </c>
      <c r="F16" s="13">
        <f t="shared" si="0"/>
        <v>-15.982963914657716</v>
      </c>
      <c r="G16" s="1"/>
      <c r="H16" s="1"/>
      <c r="I16" s="1"/>
    </row>
    <row r="17" spans="1:9" x14ac:dyDescent="0.25">
      <c r="A17" s="8" t="s">
        <v>54</v>
      </c>
      <c r="B17" s="9">
        <v>124</v>
      </c>
      <c r="C17" s="9">
        <v>147</v>
      </c>
      <c r="D17" s="9">
        <v>849</v>
      </c>
      <c r="E17" s="9">
        <v>586</v>
      </c>
      <c r="F17" s="10">
        <f t="shared" si="0"/>
        <v>-30.977620730270914</v>
      </c>
      <c r="G17" s="1"/>
      <c r="H17" s="1"/>
      <c r="I17" s="1"/>
    </row>
    <row r="18" spans="1:9" x14ac:dyDescent="0.25">
      <c r="A18" s="11" t="s">
        <v>55</v>
      </c>
      <c r="B18" s="12">
        <v>140820</v>
      </c>
      <c r="C18" s="12">
        <v>133625</v>
      </c>
      <c r="D18" s="12">
        <v>1738356</v>
      </c>
      <c r="E18" s="12">
        <v>1660202</v>
      </c>
      <c r="F18" s="13">
        <f t="shared" si="0"/>
        <v>-4.4958570051243782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643</v>
      </c>
      <c r="E19" s="9">
        <v>8839</v>
      </c>
      <c r="F19" s="10">
        <f t="shared" si="0"/>
        <v>1274.6500777604977</v>
      </c>
      <c r="G19" s="1"/>
      <c r="H19" s="1"/>
      <c r="I19" s="1"/>
    </row>
    <row r="20" spans="1:9" x14ac:dyDescent="0.25">
      <c r="A20" s="11" t="s">
        <v>57</v>
      </c>
      <c r="B20" s="12">
        <v>1343</v>
      </c>
      <c r="C20" s="12">
        <v>5345</v>
      </c>
      <c r="D20" s="12">
        <v>9472</v>
      </c>
      <c r="E20" s="12">
        <v>54767</v>
      </c>
      <c r="F20" s="13">
        <f t="shared" si="0"/>
        <v>478.19890202702697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3749</v>
      </c>
      <c r="D21" s="9">
        <v>0</v>
      </c>
      <c r="E21" s="9">
        <v>26734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151464</v>
      </c>
      <c r="C22" s="12">
        <v>182665</v>
      </c>
      <c r="D22" s="12">
        <v>1335956</v>
      </c>
      <c r="E22" s="12">
        <v>1460002</v>
      </c>
      <c r="F22" s="13">
        <f t="shared" si="0"/>
        <v>9.2851860390611733</v>
      </c>
      <c r="G22" s="1"/>
      <c r="H22" s="1"/>
      <c r="I22" s="1"/>
    </row>
    <row r="23" spans="1:9" x14ac:dyDescent="0.25">
      <c r="A23" s="8" t="s">
        <v>60</v>
      </c>
      <c r="B23" s="9">
        <v>93778</v>
      </c>
      <c r="C23" s="9">
        <v>87299</v>
      </c>
      <c r="D23" s="9">
        <v>920023</v>
      </c>
      <c r="E23" s="9">
        <v>885846</v>
      </c>
      <c r="F23" s="10">
        <f t="shared" si="0"/>
        <v>-3.7147984343869638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41429</v>
      </c>
      <c r="C25" s="9">
        <v>44581</v>
      </c>
      <c r="D25" s="9">
        <v>582611</v>
      </c>
      <c r="E25" s="9">
        <v>593409</v>
      </c>
      <c r="F25" s="10">
        <f t="shared" si="0"/>
        <v>1.853380729165778</v>
      </c>
      <c r="G25" s="1"/>
      <c r="H25" s="1"/>
      <c r="I25" s="1"/>
    </row>
    <row r="26" spans="1:9" x14ac:dyDescent="0.25">
      <c r="A26" s="11" t="s">
        <v>63</v>
      </c>
      <c r="B26" s="12">
        <v>485</v>
      </c>
      <c r="C26" s="12">
        <v>9511</v>
      </c>
      <c r="D26" s="12">
        <v>2335</v>
      </c>
      <c r="E26" s="12">
        <v>63586</v>
      </c>
      <c r="F26" s="13">
        <f t="shared" si="0"/>
        <v>2623.1691648822271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402463</v>
      </c>
      <c r="C28" s="12">
        <v>459841</v>
      </c>
      <c r="D28" s="12">
        <v>4203367</v>
      </c>
      <c r="E28" s="12">
        <v>4439667</v>
      </c>
      <c r="F28" s="13">
        <f t="shared" si="0"/>
        <v>5.6216837597097822</v>
      </c>
      <c r="G28" s="1"/>
      <c r="H28" s="1"/>
      <c r="I28" s="1"/>
    </row>
    <row r="29" spans="1:9" x14ac:dyDescent="0.25">
      <c r="A29" s="8" t="s">
        <v>66</v>
      </c>
      <c r="B29" s="9">
        <v>15977</v>
      </c>
      <c r="C29" s="9">
        <v>8641</v>
      </c>
      <c r="D29" s="9">
        <v>232634</v>
      </c>
      <c r="E29" s="9">
        <v>212440</v>
      </c>
      <c r="F29" s="10">
        <f t="shared" si="0"/>
        <v>-8.680588392066511</v>
      </c>
      <c r="G29" s="1"/>
      <c r="H29" s="1"/>
      <c r="I29" s="1"/>
    </row>
    <row r="30" spans="1:9" x14ac:dyDescent="0.25">
      <c r="A30" s="11" t="s">
        <v>67</v>
      </c>
      <c r="B30" s="12">
        <v>1934</v>
      </c>
      <c r="C30" s="12">
        <v>1273</v>
      </c>
      <c r="D30" s="12">
        <v>12092</v>
      </c>
      <c r="E30" s="12">
        <v>14925</v>
      </c>
      <c r="F30" s="13">
        <f t="shared" si="0"/>
        <v>23.428713198809135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143</v>
      </c>
      <c r="D31" s="9">
        <v>3148</v>
      </c>
      <c r="E31" s="9">
        <v>143</v>
      </c>
      <c r="F31" s="10">
        <f t="shared" si="0"/>
        <v>-95.4574332909784</v>
      </c>
      <c r="G31" s="1"/>
      <c r="H31" s="1"/>
      <c r="I31" s="1"/>
    </row>
    <row r="32" spans="1:9" x14ac:dyDescent="0.25">
      <c r="A32" s="11" t="s">
        <v>69</v>
      </c>
      <c r="B32" s="12">
        <v>19615</v>
      </c>
      <c r="C32" s="12">
        <v>32561</v>
      </c>
      <c r="D32" s="12">
        <v>482772</v>
      </c>
      <c r="E32" s="12">
        <v>686922</v>
      </c>
      <c r="F32" s="13">
        <f t="shared" si="0"/>
        <v>42.287042330541112</v>
      </c>
      <c r="G32" s="1"/>
      <c r="H32" s="1"/>
      <c r="I32" s="1"/>
    </row>
    <row r="33" spans="1:9" x14ac:dyDescent="0.25">
      <c r="A33" s="8" t="s">
        <v>70</v>
      </c>
      <c r="B33" s="9">
        <v>18244</v>
      </c>
      <c r="C33" s="9">
        <v>11801</v>
      </c>
      <c r="D33" s="9">
        <v>220814</v>
      </c>
      <c r="E33" s="9">
        <v>239644</v>
      </c>
      <c r="F33" s="10">
        <f t="shared" si="0"/>
        <v>8.5275390147363908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3978</v>
      </c>
      <c r="E34" s="12">
        <v>3126</v>
      </c>
      <c r="F34" s="13">
        <f t="shared" si="0"/>
        <v>-21.417797888386119</v>
      </c>
      <c r="G34" s="1"/>
      <c r="H34" s="1"/>
      <c r="I34" s="1"/>
    </row>
    <row r="35" spans="1:9" x14ac:dyDescent="0.25">
      <c r="A35" s="14" t="s">
        <v>72</v>
      </c>
      <c r="B35" s="15">
        <f>SUM(B7:B34)</f>
        <v>1716193</v>
      </c>
      <c r="C35" s="15">
        <f t="shared" ref="C35:E35" si="1">SUM(C7:C34)</f>
        <v>1826497</v>
      </c>
      <c r="D35" s="15">
        <f t="shared" si="1"/>
        <v>24635443</v>
      </c>
      <c r="E35" s="15">
        <f t="shared" si="1"/>
        <v>25562949</v>
      </c>
      <c r="F35" s="16">
        <f t="shared" si="0"/>
        <v>3.7649251933484607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121367</v>
      </c>
      <c r="C38" s="41">
        <f>D7</f>
        <v>62044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5486932</v>
      </c>
      <c r="G38" s="42">
        <f>LOOKUP(E38,$A$38:$A$65,$C$38:$C$65)</f>
        <v>5308494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321230</v>
      </c>
      <c r="C39" s="41">
        <f t="shared" ref="C39:C65" si="5">D8</f>
        <v>288650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4439667</v>
      </c>
      <c r="G39" s="42">
        <f t="shared" ref="G39:G65" si="8">LOOKUP(E39,$A$38:$A$65,$C$38:$C$65)</f>
        <v>4203367</v>
      </c>
    </row>
    <row r="40" spans="1:9" x14ac:dyDescent="0.25">
      <c r="A40" s="42" t="str">
        <f t="shared" si="3"/>
        <v>ALMERIA</v>
      </c>
      <c r="B40" s="41">
        <f t="shared" si="4"/>
        <v>869743</v>
      </c>
      <c r="C40" s="41">
        <f t="shared" si="5"/>
        <v>943359</v>
      </c>
      <c r="D40" s="41">
        <f t="shared" si="6"/>
        <v>8</v>
      </c>
      <c r="E40" s="42" t="str">
        <f t="shared" si="2"/>
        <v>BAHIA DE ALGECIRAS</v>
      </c>
      <c r="F40" s="42">
        <f t="shared" si="7"/>
        <v>4115058</v>
      </c>
      <c r="G40" s="42">
        <f t="shared" si="8"/>
        <v>4367941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3690974</v>
      </c>
      <c r="G41" s="42">
        <f t="shared" si="8"/>
        <v>3312591</v>
      </c>
    </row>
    <row r="42" spans="1:9" x14ac:dyDescent="0.25">
      <c r="A42" s="42" t="str">
        <f t="shared" si="3"/>
        <v>BAHIA DE ALGECIRAS</v>
      </c>
      <c r="B42" s="41">
        <f t="shared" si="4"/>
        <v>4115058</v>
      </c>
      <c r="C42" s="41">
        <f t="shared" si="5"/>
        <v>4367941</v>
      </c>
      <c r="D42" s="41">
        <f t="shared" si="6"/>
        <v>3</v>
      </c>
      <c r="E42" s="42" t="str">
        <f t="shared" si="2"/>
        <v>CEUTA</v>
      </c>
      <c r="F42" s="42">
        <f t="shared" si="7"/>
        <v>1660202</v>
      </c>
      <c r="G42" s="42">
        <f t="shared" si="8"/>
        <v>1738356</v>
      </c>
    </row>
    <row r="43" spans="1:9" x14ac:dyDescent="0.25">
      <c r="A43" s="42" t="str">
        <f t="shared" si="3"/>
        <v>BAHIA DE CADIZ</v>
      </c>
      <c r="B43" s="41">
        <f t="shared" si="4"/>
        <v>376059</v>
      </c>
      <c r="C43" s="41">
        <f t="shared" si="5"/>
        <v>339441</v>
      </c>
      <c r="D43" s="41">
        <f t="shared" si="6"/>
        <v>11</v>
      </c>
      <c r="E43" s="42" t="str">
        <f t="shared" si="2"/>
        <v>LAS PALMAS</v>
      </c>
      <c r="F43" s="42">
        <f t="shared" si="7"/>
        <v>1460002</v>
      </c>
      <c r="G43" s="42">
        <f t="shared" si="8"/>
        <v>1335956</v>
      </c>
    </row>
    <row r="44" spans="1:9" x14ac:dyDescent="0.25">
      <c r="A44" s="42" t="str">
        <f t="shared" si="3"/>
        <v>BALEARES</v>
      </c>
      <c r="B44" s="41">
        <f t="shared" si="4"/>
        <v>5486932</v>
      </c>
      <c r="C44" s="41">
        <f t="shared" si="5"/>
        <v>5308494</v>
      </c>
      <c r="D44" s="41">
        <f t="shared" si="6"/>
        <v>1</v>
      </c>
      <c r="E44" s="42" t="str">
        <f t="shared" si="2"/>
        <v>MALAGA</v>
      </c>
      <c r="F44" s="42">
        <f t="shared" si="7"/>
        <v>885846</v>
      </c>
      <c r="G44" s="42">
        <f t="shared" si="8"/>
        <v>920023</v>
      </c>
    </row>
    <row r="45" spans="1:9" x14ac:dyDescent="0.25">
      <c r="A45" s="42" t="str">
        <f t="shared" si="3"/>
        <v>BARCELONA</v>
      </c>
      <c r="B45" s="41">
        <f t="shared" si="4"/>
        <v>3690974</v>
      </c>
      <c r="C45" s="41">
        <f t="shared" si="5"/>
        <v>3312591</v>
      </c>
      <c r="D45" s="41">
        <f t="shared" si="6"/>
        <v>4</v>
      </c>
      <c r="E45" s="42" t="str">
        <f t="shared" si="2"/>
        <v>ALMERIA</v>
      </c>
      <c r="F45" s="42">
        <f t="shared" si="7"/>
        <v>869743</v>
      </c>
      <c r="G45" s="42">
        <f t="shared" si="8"/>
        <v>943359</v>
      </c>
    </row>
    <row r="46" spans="1:9" x14ac:dyDescent="0.25">
      <c r="A46" s="42" t="str">
        <f t="shared" si="3"/>
        <v>BILBAO</v>
      </c>
      <c r="B46" s="41">
        <f t="shared" si="4"/>
        <v>147698</v>
      </c>
      <c r="C46" s="41">
        <f t="shared" si="5"/>
        <v>165024</v>
      </c>
      <c r="D46" s="41">
        <f t="shared" si="6"/>
        <v>15</v>
      </c>
      <c r="E46" s="42" t="str">
        <f t="shared" si="2"/>
        <v>VALENCIA</v>
      </c>
      <c r="F46" s="42">
        <f t="shared" si="7"/>
        <v>686922</v>
      </c>
      <c r="G46" s="42">
        <f t="shared" si="8"/>
        <v>482772</v>
      </c>
    </row>
    <row r="47" spans="1:9" x14ac:dyDescent="0.25">
      <c r="A47" s="42" t="str">
        <f t="shared" si="3"/>
        <v>CARTAGENA</v>
      </c>
      <c r="B47" s="41">
        <f t="shared" si="4"/>
        <v>83050</v>
      </c>
      <c r="C47" s="41">
        <f t="shared" si="5"/>
        <v>98849</v>
      </c>
      <c r="D47" s="41">
        <f t="shared" si="6"/>
        <v>17</v>
      </c>
      <c r="E47" s="42" t="str">
        <f t="shared" si="2"/>
        <v>MELILLA</v>
      </c>
      <c r="F47" s="42">
        <f t="shared" si="7"/>
        <v>593409</v>
      </c>
      <c r="G47" s="42">
        <f t="shared" si="8"/>
        <v>582611</v>
      </c>
    </row>
    <row r="48" spans="1:9" x14ac:dyDescent="0.25">
      <c r="A48" s="42" t="str">
        <f t="shared" si="3"/>
        <v>CASTELLON</v>
      </c>
      <c r="B48" s="41">
        <f t="shared" si="4"/>
        <v>586</v>
      </c>
      <c r="C48" s="41">
        <f t="shared" si="5"/>
        <v>849</v>
      </c>
      <c r="D48" s="41">
        <f t="shared" si="6"/>
        <v>24</v>
      </c>
      <c r="E48" s="42" t="str">
        <f t="shared" si="2"/>
        <v>BAHIA DE CADIZ</v>
      </c>
      <c r="F48" s="42">
        <f t="shared" si="7"/>
        <v>376059</v>
      </c>
      <c r="G48" s="42">
        <f t="shared" si="8"/>
        <v>339441</v>
      </c>
    </row>
    <row r="49" spans="1:7" x14ac:dyDescent="0.25">
      <c r="A49" s="42" t="str">
        <f t="shared" si="3"/>
        <v>CEUTA</v>
      </c>
      <c r="B49" s="41">
        <f t="shared" si="4"/>
        <v>1660202</v>
      </c>
      <c r="C49" s="41">
        <f t="shared" si="5"/>
        <v>1738356</v>
      </c>
      <c r="D49" s="41">
        <f t="shared" si="6"/>
        <v>5</v>
      </c>
      <c r="E49" s="42" t="str">
        <f t="shared" si="2"/>
        <v>ALICANTE</v>
      </c>
      <c r="F49" s="42">
        <f t="shared" si="7"/>
        <v>321230</v>
      </c>
      <c r="G49" s="42">
        <f t="shared" si="8"/>
        <v>288650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643</v>
      </c>
      <c r="D50" s="41">
        <f t="shared" si="6"/>
        <v>22</v>
      </c>
      <c r="E50" s="42" t="str">
        <f t="shared" si="2"/>
        <v>VIGO</v>
      </c>
      <c r="F50" s="42">
        <f t="shared" si="7"/>
        <v>239644</v>
      </c>
      <c r="G50" s="42">
        <f t="shared" si="8"/>
        <v>220814</v>
      </c>
    </row>
    <row r="51" spans="1:7" x14ac:dyDescent="0.25">
      <c r="A51" s="42" t="str">
        <f t="shared" si="3"/>
        <v>GIJON</v>
      </c>
      <c r="B51" s="41">
        <f t="shared" si="4"/>
        <v>54767</v>
      </c>
      <c r="C51" s="41">
        <f t="shared" si="5"/>
        <v>9472</v>
      </c>
      <c r="D51" s="41">
        <f t="shared" si="6"/>
        <v>19</v>
      </c>
      <c r="E51" s="42" t="str">
        <f t="shared" si="2"/>
        <v>SANTANDER</v>
      </c>
      <c r="F51" s="42">
        <f t="shared" si="7"/>
        <v>212440</v>
      </c>
      <c r="G51" s="42">
        <f t="shared" si="8"/>
        <v>232634</v>
      </c>
    </row>
    <row r="52" spans="1:7" x14ac:dyDescent="0.25">
      <c r="A52" s="42" t="str">
        <f t="shared" si="3"/>
        <v>HUELVA</v>
      </c>
      <c r="B52" s="41">
        <f t="shared" si="4"/>
        <v>26734</v>
      </c>
      <c r="C52" s="41">
        <f t="shared" si="5"/>
        <v>0</v>
      </c>
      <c r="D52" s="41">
        <f t="shared" si="6"/>
        <v>20</v>
      </c>
      <c r="E52" s="42" t="str">
        <f t="shared" si="2"/>
        <v>BILBAO</v>
      </c>
      <c r="F52" s="42">
        <f t="shared" si="7"/>
        <v>147698</v>
      </c>
      <c r="G52" s="42">
        <f t="shared" si="8"/>
        <v>165024</v>
      </c>
    </row>
    <row r="53" spans="1:7" x14ac:dyDescent="0.25">
      <c r="A53" s="42" t="str">
        <f t="shared" si="3"/>
        <v>LAS PALMAS</v>
      </c>
      <c r="B53" s="41">
        <f t="shared" si="4"/>
        <v>1460002</v>
      </c>
      <c r="C53" s="41">
        <f t="shared" si="5"/>
        <v>1335956</v>
      </c>
      <c r="D53" s="41">
        <f t="shared" si="6"/>
        <v>6</v>
      </c>
      <c r="E53" s="42" t="str">
        <f t="shared" si="2"/>
        <v>A CORUÑA</v>
      </c>
      <c r="F53" s="42">
        <f t="shared" si="7"/>
        <v>121367</v>
      </c>
      <c r="G53" s="42">
        <f t="shared" si="8"/>
        <v>62044</v>
      </c>
    </row>
    <row r="54" spans="1:7" x14ac:dyDescent="0.25">
      <c r="A54" s="42" t="str">
        <f t="shared" si="3"/>
        <v>MALAGA</v>
      </c>
      <c r="B54" s="41">
        <f t="shared" si="4"/>
        <v>885846</v>
      </c>
      <c r="C54" s="41">
        <f t="shared" si="5"/>
        <v>920023</v>
      </c>
      <c r="D54" s="41">
        <f t="shared" si="6"/>
        <v>7</v>
      </c>
      <c r="E54" s="42" t="str">
        <f t="shared" si="2"/>
        <v>CARTAGENA</v>
      </c>
      <c r="F54" s="42">
        <f t="shared" si="7"/>
        <v>83050</v>
      </c>
      <c r="G54" s="42">
        <f t="shared" si="8"/>
        <v>98849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63586</v>
      </c>
      <c r="G55" s="42">
        <f t="shared" si="8"/>
        <v>2335</v>
      </c>
    </row>
    <row r="56" spans="1:7" x14ac:dyDescent="0.25">
      <c r="A56" s="42" t="str">
        <f t="shared" si="3"/>
        <v>MELILLA</v>
      </c>
      <c r="B56" s="41">
        <f t="shared" si="4"/>
        <v>593409</v>
      </c>
      <c r="C56" s="41">
        <f t="shared" si="5"/>
        <v>582611</v>
      </c>
      <c r="D56" s="41">
        <f t="shared" si="6"/>
        <v>10</v>
      </c>
      <c r="E56" s="42" t="str">
        <f t="shared" si="2"/>
        <v>GIJON</v>
      </c>
      <c r="F56" s="42">
        <f t="shared" si="9"/>
        <v>54767</v>
      </c>
      <c r="G56" s="42">
        <f t="shared" si="8"/>
        <v>9472</v>
      </c>
    </row>
    <row r="57" spans="1:7" x14ac:dyDescent="0.25">
      <c r="A57" s="42" t="str">
        <f t="shared" si="3"/>
        <v>MOTRIL</v>
      </c>
      <c r="B57" s="41">
        <f t="shared" si="4"/>
        <v>63586</v>
      </c>
      <c r="C57" s="41">
        <f t="shared" si="5"/>
        <v>2335</v>
      </c>
      <c r="D57" s="41">
        <f t="shared" si="6"/>
        <v>18</v>
      </c>
      <c r="E57" s="42" t="str">
        <f t="shared" si="2"/>
        <v>HUELVA</v>
      </c>
      <c r="F57" s="42">
        <f t="shared" si="9"/>
        <v>26734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14925</v>
      </c>
      <c r="G58" s="42">
        <f t="shared" si="8"/>
        <v>12092</v>
      </c>
    </row>
    <row r="59" spans="1:7" x14ac:dyDescent="0.25">
      <c r="A59" s="42" t="str">
        <f t="shared" si="3"/>
        <v>SANTA CRUZ DE TENERIFE</v>
      </c>
      <c r="B59" s="41">
        <f t="shared" si="4"/>
        <v>4439667</v>
      </c>
      <c r="C59" s="41">
        <f t="shared" si="5"/>
        <v>4203367</v>
      </c>
      <c r="D59" s="41">
        <f t="shared" si="6"/>
        <v>2</v>
      </c>
      <c r="E59" s="42" t="str">
        <f t="shared" si="2"/>
        <v>FERROL-SAN CIBRAO</v>
      </c>
      <c r="F59" s="42">
        <f t="shared" si="9"/>
        <v>8839</v>
      </c>
      <c r="G59" s="42">
        <f t="shared" si="8"/>
        <v>643</v>
      </c>
    </row>
    <row r="60" spans="1:7" x14ac:dyDescent="0.25">
      <c r="A60" s="42" t="str">
        <f t="shared" si="3"/>
        <v>SANTANDER</v>
      </c>
      <c r="B60" s="41">
        <f t="shared" si="4"/>
        <v>212440</v>
      </c>
      <c r="C60" s="41">
        <f t="shared" si="5"/>
        <v>232634</v>
      </c>
      <c r="D60" s="41">
        <f t="shared" si="6"/>
        <v>14</v>
      </c>
      <c r="E60" s="42" t="str">
        <f t="shared" si="2"/>
        <v>VILAGARCIA</v>
      </c>
      <c r="F60" s="42">
        <f t="shared" si="9"/>
        <v>3126</v>
      </c>
      <c r="G60" s="42">
        <f t="shared" si="8"/>
        <v>3978</v>
      </c>
    </row>
    <row r="61" spans="1:7" x14ac:dyDescent="0.25">
      <c r="A61" s="42" t="str">
        <f t="shared" si="3"/>
        <v>SEVILLA</v>
      </c>
      <c r="B61" s="41">
        <f t="shared" si="4"/>
        <v>14925</v>
      </c>
      <c r="C61" s="41">
        <f t="shared" si="5"/>
        <v>12092</v>
      </c>
      <c r="D61" s="41">
        <f t="shared" si="6"/>
        <v>21</v>
      </c>
      <c r="E61" s="42" t="str">
        <f t="shared" si="2"/>
        <v>CASTELLON</v>
      </c>
      <c r="F61" s="42">
        <f t="shared" si="9"/>
        <v>586</v>
      </c>
      <c r="G61" s="42">
        <f t="shared" si="8"/>
        <v>849</v>
      </c>
    </row>
    <row r="62" spans="1:7" x14ac:dyDescent="0.25">
      <c r="A62" s="42" t="str">
        <f t="shared" si="3"/>
        <v>TARRAGONA</v>
      </c>
      <c r="B62" s="41">
        <f t="shared" si="4"/>
        <v>143</v>
      </c>
      <c r="C62" s="41">
        <f t="shared" si="5"/>
        <v>3148</v>
      </c>
      <c r="D62" s="41">
        <f t="shared" si="6"/>
        <v>25</v>
      </c>
      <c r="E62" s="42" t="str">
        <f t="shared" si="2"/>
        <v>TARRAGONA</v>
      </c>
      <c r="F62" s="42">
        <f t="shared" si="9"/>
        <v>143</v>
      </c>
      <c r="G62" s="42">
        <f t="shared" si="8"/>
        <v>3148</v>
      </c>
    </row>
    <row r="63" spans="1:7" x14ac:dyDescent="0.25">
      <c r="A63" s="42" t="str">
        <f t="shared" si="3"/>
        <v>VALENCIA</v>
      </c>
      <c r="B63" s="41">
        <f t="shared" si="4"/>
        <v>686922</v>
      </c>
      <c r="C63" s="41">
        <f t="shared" si="5"/>
        <v>482772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239644</v>
      </c>
      <c r="C64" s="41">
        <f t="shared" si="5"/>
        <v>220814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3978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5960</v>
      </c>
      <c r="C7" s="9">
        <v>9489</v>
      </c>
      <c r="D7" s="9">
        <v>62044</v>
      </c>
      <c r="E7" s="9">
        <v>121367</v>
      </c>
      <c r="F7" s="10">
        <f>((E7*100)/D7)-100</f>
        <v>95.614402681967647</v>
      </c>
      <c r="G7" s="1"/>
      <c r="H7" s="1"/>
      <c r="I7" s="1"/>
    </row>
    <row r="8" spans="1:12" x14ac:dyDescent="0.25">
      <c r="A8" s="11" t="s">
        <v>45</v>
      </c>
      <c r="B8" s="12">
        <v>12175</v>
      </c>
      <c r="C8" s="12">
        <v>5773</v>
      </c>
      <c r="D8" s="12">
        <v>68377</v>
      </c>
      <c r="E8" s="12">
        <v>107865</v>
      </c>
      <c r="F8" s="13">
        <f t="shared" ref="F8:F35" si="0">((E8*100)/D8)-100</f>
        <v>57.75041315062083</v>
      </c>
      <c r="G8" s="1"/>
      <c r="H8" s="1"/>
      <c r="I8" s="1"/>
    </row>
    <row r="9" spans="1:12" x14ac:dyDescent="0.25">
      <c r="A9" s="8" t="s">
        <v>46</v>
      </c>
      <c r="B9" s="9">
        <v>2629</v>
      </c>
      <c r="C9" s="9">
        <v>3166</v>
      </c>
      <c r="D9" s="9">
        <v>56743</v>
      </c>
      <c r="E9" s="9">
        <v>36477</v>
      </c>
      <c r="F9" s="10">
        <f t="shared" si="0"/>
        <v>-35.715418641947025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32259</v>
      </c>
      <c r="C12" s="12">
        <v>42184</v>
      </c>
      <c r="D12" s="12">
        <v>320965</v>
      </c>
      <c r="E12" s="12">
        <v>357401</v>
      </c>
      <c r="F12" s="13">
        <f t="shared" si="0"/>
        <v>11.352016575015966</v>
      </c>
      <c r="G12" s="1"/>
      <c r="H12" s="1"/>
      <c r="I12" s="1"/>
    </row>
    <row r="13" spans="1:12" x14ac:dyDescent="0.25">
      <c r="A13" s="8" t="s">
        <v>50</v>
      </c>
      <c r="B13" s="9">
        <v>72862</v>
      </c>
      <c r="C13" s="9">
        <v>73052</v>
      </c>
      <c r="D13" s="9">
        <v>1509607</v>
      </c>
      <c r="E13" s="9">
        <v>1595257</v>
      </c>
      <c r="F13" s="10">
        <f t="shared" si="0"/>
        <v>5.6736620855626683</v>
      </c>
      <c r="G13" s="1"/>
      <c r="H13" s="1"/>
      <c r="I13" s="1"/>
    </row>
    <row r="14" spans="1:12" x14ac:dyDescent="0.25">
      <c r="A14" s="11" t="s">
        <v>51</v>
      </c>
      <c r="B14" s="12">
        <v>149171</v>
      </c>
      <c r="C14" s="12">
        <v>161434</v>
      </c>
      <c r="D14" s="12">
        <v>2267450</v>
      </c>
      <c r="E14" s="12">
        <v>2575159</v>
      </c>
      <c r="F14" s="13">
        <f t="shared" si="0"/>
        <v>13.570707182076788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2308</v>
      </c>
      <c r="D15" s="9">
        <v>43394</v>
      </c>
      <c r="E15" s="9">
        <v>77345</v>
      </c>
      <c r="F15" s="10">
        <f t="shared" si="0"/>
        <v>78.238927040604693</v>
      </c>
      <c r="G15" s="1"/>
      <c r="H15" s="1"/>
      <c r="I15" s="1"/>
    </row>
    <row r="16" spans="1:12" x14ac:dyDescent="0.25">
      <c r="A16" s="11" t="s">
        <v>53</v>
      </c>
      <c r="B16" s="12">
        <v>16207</v>
      </c>
      <c r="C16" s="12">
        <v>7364</v>
      </c>
      <c r="D16" s="12">
        <v>98849</v>
      </c>
      <c r="E16" s="12">
        <v>83050</v>
      </c>
      <c r="F16" s="13">
        <f t="shared" si="0"/>
        <v>-15.982963914657716</v>
      </c>
      <c r="G16" s="1"/>
      <c r="H16" s="1"/>
      <c r="I16" s="1"/>
    </row>
    <row r="17" spans="1:9" x14ac:dyDescent="0.25">
      <c r="A17" s="8" t="s">
        <v>54</v>
      </c>
      <c r="B17" s="9">
        <v>124</v>
      </c>
      <c r="C17" s="9">
        <v>147</v>
      </c>
      <c r="D17" s="9">
        <v>849</v>
      </c>
      <c r="E17" s="9">
        <v>586</v>
      </c>
      <c r="F17" s="10">
        <f t="shared" si="0"/>
        <v>-30.977620730270914</v>
      </c>
      <c r="G17" s="1"/>
      <c r="H17" s="1"/>
      <c r="I17" s="1"/>
    </row>
    <row r="18" spans="1:9" x14ac:dyDescent="0.25">
      <c r="A18" s="11" t="s">
        <v>55</v>
      </c>
      <c r="B18" s="12">
        <v>438</v>
      </c>
      <c r="C18" s="12">
        <v>383</v>
      </c>
      <c r="D18" s="12">
        <v>3940</v>
      </c>
      <c r="E18" s="12">
        <v>4412</v>
      </c>
      <c r="F18" s="13">
        <f t="shared" si="0"/>
        <v>11.979695431472081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640</v>
      </c>
      <c r="E19" s="9">
        <v>8839</v>
      </c>
      <c r="F19" s="10">
        <f t="shared" si="0"/>
        <v>1281.09375</v>
      </c>
      <c r="G19" s="1"/>
      <c r="H19" s="1"/>
      <c r="I19" s="1"/>
    </row>
    <row r="20" spans="1:9" x14ac:dyDescent="0.25">
      <c r="A20" s="11" t="s">
        <v>57</v>
      </c>
      <c r="B20" s="12">
        <v>1343</v>
      </c>
      <c r="C20" s="12">
        <v>2798</v>
      </c>
      <c r="D20" s="12">
        <v>9472</v>
      </c>
      <c r="E20" s="12">
        <v>7297</v>
      </c>
      <c r="F20" s="13">
        <f t="shared" si="0"/>
        <v>-22.962415540540547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650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95528</v>
      </c>
      <c r="C22" s="12">
        <v>119626</v>
      </c>
      <c r="D22" s="12">
        <v>519403</v>
      </c>
      <c r="E22" s="12">
        <v>631754</v>
      </c>
      <c r="F22" s="13">
        <f t="shared" si="0"/>
        <v>21.630795355436916</v>
      </c>
      <c r="G22" s="1"/>
      <c r="H22" s="1"/>
      <c r="I22" s="1"/>
    </row>
    <row r="23" spans="1:9" x14ac:dyDescent="0.25">
      <c r="A23" s="8" t="s">
        <v>60</v>
      </c>
      <c r="B23" s="9">
        <v>73717</v>
      </c>
      <c r="C23" s="9">
        <v>67216</v>
      </c>
      <c r="D23" s="9">
        <v>619969</v>
      </c>
      <c r="E23" s="9">
        <v>603578</v>
      </c>
      <c r="F23" s="10">
        <f t="shared" si="0"/>
        <v>-2.6438418695128263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1042</v>
      </c>
      <c r="C25" s="9">
        <v>465</v>
      </c>
      <c r="D25" s="9">
        <v>2265</v>
      </c>
      <c r="E25" s="9">
        <v>844</v>
      </c>
      <c r="F25" s="10">
        <f t="shared" si="0"/>
        <v>-62.737306843267106</v>
      </c>
      <c r="G25" s="1"/>
      <c r="H25" s="1"/>
      <c r="I25" s="1"/>
    </row>
    <row r="26" spans="1:9" x14ac:dyDescent="0.25">
      <c r="A26" s="11" t="s">
        <v>63</v>
      </c>
      <c r="B26" s="12">
        <v>485</v>
      </c>
      <c r="C26" s="12">
        <v>950</v>
      </c>
      <c r="D26" s="12">
        <v>2335</v>
      </c>
      <c r="E26" s="12">
        <v>7801</v>
      </c>
      <c r="F26" s="13">
        <f t="shared" si="0"/>
        <v>234.08993576017133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116996</v>
      </c>
      <c r="C28" s="12">
        <v>154985</v>
      </c>
      <c r="D28" s="12">
        <v>618548</v>
      </c>
      <c r="E28" s="12">
        <v>696105</v>
      </c>
      <c r="F28" s="13">
        <f t="shared" si="0"/>
        <v>12.53855804238313</v>
      </c>
      <c r="G28" s="1"/>
      <c r="H28" s="1"/>
      <c r="I28" s="1"/>
    </row>
    <row r="29" spans="1:9" x14ac:dyDescent="0.25">
      <c r="A29" s="8" t="s">
        <v>66</v>
      </c>
      <c r="B29" s="9">
        <v>1104</v>
      </c>
      <c r="C29" s="9">
        <v>220</v>
      </c>
      <c r="D29" s="9">
        <v>12619</v>
      </c>
      <c r="E29" s="9">
        <v>13234</v>
      </c>
      <c r="F29" s="10">
        <f t="shared" si="0"/>
        <v>4.8736032966162099</v>
      </c>
      <c r="G29" s="1"/>
      <c r="H29" s="1"/>
      <c r="I29" s="1"/>
    </row>
    <row r="30" spans="1:9" x14ac:dyDescent="0.25">
      <c r="A30" s="11" t="s">
        <v>67</v>
      </c>
      <c r="B30" s="12">
        <v>1934</v>
      </c>
      <c r="C30" s="12">
        <v>1273</v>
      </c>
      <c r="D30" s="12">
        <v>12092</v>
      </c>
      <c r="E30" s="12">
        <v>14925</v>
      </c>
      <c r="F30" s="13">
        <f t="shared" si="0"/>
        <v>23.428713198809135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143</v>
      </c>
      <c r="D31" s="9">
        <v>3148</v>
      </c>
      <c r="E31" s="9">
        <v>143</v>
      </c>
      <c r="F31" s="10">
        <f t="shared" si="0"/>
        <v>-95.4574332909784</v>
      </c>
      <c r="G31" s="1"/>
      <c r="H31" s="1"/>
      <c r="I31" s="1"/>
    </row>
    <row r="32" spans="1:9" x14ac:dyDescent="0.25">
      <c r="A32" s="11" t="s">
        <v>69</v>
      </c>
      <c r="B32" s="12">
        <v>8469</v>
      </c>
      <c r="C32" s="12">
        <v>16313</v>
      </c>
      <c r="D32" s="12">
        <v>248315</v>
      </c>
      <c r="E32" s="12">
        <v>367254</v>
      </c>
      <c r="F32" s="13">
        <f t="shared" si="0"/>
        <v>47.89843545496646</v>
      </c>
      <c r="G32" s="1"/>
      <c r="H32" s="1"/>
      <c r="I32" s="1"/>
    </row>
    <row r="33" spans="1:9" x14ac:dyDescent="0.25">
      <c r="A33" s="8" t="s">
        <v>70</v>
      </c>
      <c r="B33" s="9">
        <v>18244</v>
      </c>
      <c r="C33" s="9">
        <v>11801</v>
      </c>
      <c r="D33" s="9">
        <v>220346</v>
      </c>
      <c r="E33" s="9">
        <v>239644</v>
      </c>
      <c r="F33" s="10">
        <f t="shared" si="0"/>
        <v>8.7580441669011435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3978</v>
      </c>
      <c r="E34" s="12">
        <v>3126</v>
      </c>
      <c r="F34" s="13">
        <f t="shared" si="0"/>
        <v>-21.417797888386119</v>
      </c>
      <c r="G34" s="1"/>
      <c r="H34" s="1"/>
      <c r="I34" s="1"/>
    </row>
    <row r="35" spans="1:9" x14ac:dyDescent="0.25">
      <c r="A35" s="14" t="s">
        <v>72</v>
      </c>
      <c r="B35" s="15">
        <f>SUM(B7:B34)</f>
        <v>610687</v>
      </c>
      <c r="C35" s="15">
        <f t="shared" ref="C35:E35" si="1">SUM(C7:C34)</f>
        <v>681090</v>
      </c>
      <c r="D35" s="15">
        <f t="shared" si="1"/>
        <v>6705385</v>
      </c>
      <c r="E35" s="15">
        <f t="shared" si="1"/>
        <v>7554113</v>
      </c>
      <c r="F35" s="16">
        <f t="shared" si="0"/>
        <v>12.657408933267817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121367</v>
      </c>
      <c r="C38" s="41">
        <f>D7</f>
        <v>62044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2575159</v>
      </c>
      <c r="G38" s="42">
        <f>LOOKUP(E38,$A$38:$A$65,$C$38:$C$65)</f>
        <v>2267450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107865</v>
      </c>
      <c r="C39" s="41">
        <f t="shared" ref="C39:C65" si="5">D8</f>
        <v>68377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1595257</v>
      </c>
      <c r="G39" s="42">
        <f t="shared" ref="G39:G65" si="8">LOOKUP(E39,$A$38:$A$65,$C$38:$C$65)</f>
        <v>1509607</v>
      </c>
    </row>
    <row r="40" spans="1:9" x14ac:dyDescent="0.25">
      <c r="A40" s="42" t="str">
        <f t="shared" si="3"/>
        <v>ALMERIA</v>
      </c>
      <c r="B40" s="41">
        <f t="shared" si="4"/>
        <v>36477</v>
      </c>
      <c r="C40" s="41">
        <f t="shared" si="5"/>
        <v>56743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696105</v>
      </c>
      <c r="G40" s="42">
        <f t="shared" si="8"/>
        <v>618548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631754</v>
      </c>
      <c r="G41" s="42">
        <f t="shared" si="8"/>
        <v>519403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MALAGA</v>
      </c>
      <c r="F42" s="42">
        <f t="shared" si="7"/>
        <v>603578</v>
      </c>
      <c r="G42" s="42">
        <f t="shared" si="8"/>
        <v>619969</v>
      </c>
    </row>
    <row r="43" spans="1:9" x14ac:dyDescent="0.25">
      <c r="A43" s="42" t="str">
        <f t="shared" si="3"/>
        <v>BAHIA DE CADIZ</v>
      </c>
      <c r="B43" s="41">
        <f t="shared" si="4"/>
        <v>357401</v>
      </c>
      <c r="C43" s="41">
        <f t="shared" si="5"/>
        <v>320965</v>
      </c>
      <c r="D43" s="41">
        <f t="shared" si="6"/>
        <v>7</v>
      </c>
      <c r="E43" s="42" t="str">
        <f t="shared" si="2"/>
        <v>VALENCIA</v>
      </c>
      <c r="F43" s="42">
        <f t="shared" si="7"/>
        <v>367254</v>
      </c>
      <c r="G43" s="42">
        <f t="shared" si="8"/>
        <v>248315</v>
      </c>
    </row>
    <row r="44" spans="1:9" x14ac:dyDescent="0.25">
      <c r="A44" s="42" t="str">
        <f t="shared" si="3"/>
        <v>BALEARES</v>
      </c>
      <c r="B44" s="41">
        <f t="shared" si="4"/>
        <v>1595257</v>
      </c>
      <c r="C44" s="41">
        <f t="shared" si="5"/>
        <v>1509607</v>
      </c>
      <c r="D44" s="41">
        <f t="shared" si="6"/>
        <v>2</v>
      </c>
      <c r="E44" s="42" t="str">
        <f t="shared" si="2"/>
        <v>BAHIA DE CADIZ</v>
      </c>
      <c r="F44" s="42">
        <f t="shared" si="7"/>
        <v>357401</v>
      </c>
      <c r="G44" s="42">
        <f t="shared" si="8"/>
        <v>320965</v>
      </c>
    </row>
    <row r="45" spans="1:9" x14ac:dyDescent="0.25">
      <c r="A45" s="42" t="str">
        <f t="shared" si="3"/>
        <v>BARCELONA</v>
      </c>
      <c r="B45" s="41">
        <f t="shared" si="4"/>
        <v>2575159</v>
      </c>
      <c r="C45" s="41">
        <f t="shared" si="5"/>
        <v>2267450</v>
      </c>
      <c r="D45" s="41">
        <f t="shared" si="6"/>
        <v>1</v>
      </c>
      <c r="E45" s="42" t="str">
        <f t="shared" si="2"/>
        <v>VIGO</v>
      </c>
      <c r="F45" s="42">
        <f t="shared" si="7"/>
        <v>239644</v>
      </c>
      <c r="G45" s="42">
        <f t="shared" si="8"/>
        <v>220346</v>
      </c>
    </row>
    <row r="46" spans="1:9" x14ac:dyDescent="0.25">
      <c r="A46" s="42" t="str">
        <f t="shared" si="3"/>
        <v>BILBAO</v>
      </c>
      <c r="B46" s="41">
        <f t="shared" si="4"/>
        <v>77345</v>
      </c>
      <c r="C46" s="41">
        <f t="shared" si="5"/>
        <v>43394</v>
      </c>
      <c r="D46" s="41">
        <f t="shared" si="6"/>
        <v>12</v>
      </c>
      <c r="E46" s="42" t="str">
        <f t="shared" si="2"/>
        <v>A CORUÑA</v>
      </c>
      <c r="F46" s="42">
        <f t="shared" si="7"/>
        <v>121367</v>
      </c>
      <c r="G46" s="42">
        <f t="shared" si="8"/>
        <v>62044</v>
      </c>
    </row>
    <row r="47" spans="1:9" x14ac:dyDescent="0.25">
      <c r="A47" s="42" t="str">
        <f t="shared" si="3"/>
        <v>CARTAGENA</v>
      </c>
      <c r="B47" s="41">
        <f t="shared" si="4"/>
        <v>83050</v>
      </c>
      <c r="C47" s="41">
        <f t="shared" si="5"/>
        <v>98849</v>
      </c>
      <c r="D47" s="41">
        <f t="shared" si="6"/>
        <v>11</v>
      </c>
      <c r="E47" s="42" t="str">
        <f t="shared" si="2"/>
        <v>ALICANTE</v>
      </c>
      <c r="F47" s="42">
        <f t="shared" si="7"/>
        <v>107865</v>
      </c>
      <c r="G47" s="42">
        <f t="shared" si="8"/>
        <v>68377</v>
      </c>
    </row>
    <row r="48" spans="1:9" x14ac:dyDescent="0.25">
      <c r="A48" s="42" t="str">
        <f t="shared" si="3"/>
        <v>CASTELLON</v>
      </c>
      <c r="B48" s="41">
        <f t="shared" si="4"/>
        <v>586</v>
      </c>
      <c r="C48" s="41">
        <f t="shared" si="5"/>
        <v>849</v>
      </c>
      <c r="D48" s="41">
        <f t="shared" si="6"/>
        <v>23</v>
      </c>
      <c r="E48" s="42" t="str">
        <f t="shared" si="2"/>
        <v>CARTAGENA</v>
      </c>
      <c r="F48" s="42">
        <f t="shared" si="7"/>
        <v>83050</v>
      </c>
      <c r="G48" s="42">
        <f t="shared" si="8"/>
        <v>98849</v>
      </c>
    </row>
    <row r="49" spans="1:7" x14ac:dyDescent="0.25">
      <c r="A49" s="42" t="str">
        <f t="shared" si="3"/>
        <v>CEUTA</v>
      </c>
      <c r="B49" s="41">
        <f t="shared" si="4"/>
        <v>4412</v>
      </c>
      <c r="C49" s="41">
        <f t="shared" si="5"/>
        <v>3940</v>
      </c>
      <c r="D49" s="41">
        <f t="shared" si="6"/>
        <v>19</v>
      </c>
      <c r="E49" s="42" t="str">
        <f t="shared" si="2"/>
        <v>BILBAO</v>
      </c>
      <c r="F49" s="42">
        <f t="shared" si="7"/>
        <v>77345</v>
      </c>
      <c r="G49" s="42">
        <f t="shared" si="8"/>
        <v>43394</v>
      </c>
    </row>
    <row r="50" spans="1:7" x14ac:dyDescent="0.25">
      <c r="A50" s="42" t="str">
        <f t="shared" si="3"/>
        <v>FERROL-SAN CIBRAO</v>
      </c>
      <c r="B50" s="41">
        <f t="shared" si="4"/>
        <v>8839</v>
      </c>
      <c r="C50" s="41">
        <f t="shared" si="5"/>
        <v>640</v>
      </c>
      <c r="D50" s="41">
        <f t="shared" si="6"/>
        <v>16</v>
      </c>
      <c r="E50" s="42" t="str">
        <f t="shared" si="2"/>
        <v>ALMERIA</v>
      </c>
      <c r="F50" s="42">
        <f t="shared" si="7"/>
        <v>36477</v>
      </c>
      <c r="G50" s="42">
        <f t="shared" si="8"/>
        <v>56743</v>
      </c>
    </row>
    <row r="51" spans="1:7" x14ac:dyDescent="0.25">
      <c r="A51" s="42" t="str">
        <f t="shared" si="3"/>
        <v>GIJON</v>
      </c>
      <c r="B51" s="41">
        <f t="shared" si="4"/>
        <v>7297</v>
      </c>
      <c r="C51" s="41">
        <f t="shared" si="5"/>
        <v>9472</v>
      </c>
      <c r="D51" s="41">
        <f t="shared" si="6"/>
        <v>18</v>
      </c>
      <c r="E51" s="42" t="str">
        <f t="shared" si="2"/>
        <v>SEVILLA</v>
      </c>
      <c r="F51" s="42">
        <f t="shared" si="7"/>
        <v>14925</v>
      </c>
      <c r="G51" s="42">
        <f t="shared" si="8"/>
        <v>12092</v>
      </c>
    </row>
    <row r="52" spans="1:7" x14ac:dyDescent="0.25">
      <c r="A52" s="42" t="str">
        <f t="shared" si="3"/>
        <v>HUELVA</v>
      </c>
      <c r="B52" s="41">
        <f t="shared" si="4"/>
        <v>650</v>
      </c>
      <c r="C52" s="41">
        <f t="shared" si="5"/>
        <v>0</v>
      </c>
      <c r="D52" s="41">
        <f t="shared" si="6"/>
        <v>22</v>
      </c>
      <c r="E52" s="42" t="str">
        <f t="shared" si="2"/>
        <v>SANTANDER</v>
      </c>
      <c r="F52" s="42">
        <f t="shared" si="7"/>
        <v>13234</v>
      </c>
      <c r="G52" s="42">
        <f t="shared" si="8"/>
        <v>12619</v>
      </c>
    </row>
    <row r="53" spans="1:7" x14ac:dyDescent="0.25">
      <c r="A53" s="42" t="str">
        <f t="shared" si="3"/>
        <v>LAS PALMAS</v>
      </c>
      <c r="B53" s="41">
        <f t="shared" si="4"/>
        <v>631754</v>
      </c>
      <c r="C53" s="41">
        <f t="shared" si="5"/>
        <v>519403</v>
      </c>
      <c r="D53" s="41">
        <f t="shared" si="6"/>
        <v>4</v>
      </c>
      <c r="E53" s="42" t="str">
        <f t="shared" si="2"/>
        <v>FERROL-SAN CIBRAO</v>
      </c>
      <c r="F53" s="42">
        <f t="shared" si="7"/>
        <v>8839</v>
      </c>
      <c r="G53" s="42">
        <f t="shared" si="8"/>
        <v>640</v>
      </c>
    </row>
    <row r="54" spans="1:7" x14ac:dyDescent="0.25">
      <c r="A54" s="42" t="str">
        <f t="shared" si="3"/>
        <v>MALAGA</v>
      </c>
      <c r="B54" s="41">
        <f t="shared" si="4"/>
        <v>603578</v>
      </c>
      <c r="C54" s="41">
        <f t="shared" si="5"/>
        <v>619969</v>
      </c>
      <c r="D54" s="41">
        <f t="shared" si="6"/>
        <v>5</v>
      </c>
      <c r="E54" s="42" t="str">
        <f t="shared" si="2"/>
        <v>MOTRIL</v>
      </c>
      <c r="F54" s="42">
        <f t="shared" si="7"/>
        <v>7801</v>
      </c>
      <c r="G54" s="42">
        <f t="shared" si="8"/>
        <v>2335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7297</v>
      </c>
      <c r="G55" s="42">
        <f t="shared" si="8"/>
        <v>9472</v>
      </c>
    </row>
    <row r="56" spans="1:7" x14ac:dyDescent="0.25">
      <c r="A56" s="42" t="str">
        <f t="shared" si="3"/>
        <v>MELILLA</v>
      </c>
      <c r="B56" s="41">
        <f t="shared" si="4"/>
        <v>844</v>
      </c>
      <c r="C56" s="41">
        <f t="shared" si="5"/>
        <v>2265</v>
      </c>
      <c r="D56" s="41">
        <f t="shared" si="6"/>
        <v>21</v>
      </c>
      <c r="E56" s="42" t="str">
        <f t="shared" si="2"/>
        <v>CEUTA</v>
      </c>
      <c r="F56" s="42">
        <f t="shared" si="9"/>
        <v>4412</v>
      </c>
      <c r="G56" s="42">
        <f t="shared" si="8"/>
        <v>3940</v>
      </c>
    </row>
    <row r="57" spans="1:7" x14ac:dyDescent="0.25">
      <c r="A57" s="42" t="str">
        <f t="shared" si="3"/>
        <v>MOTRIL</v>
      </c>
      <c r="B57" s="41">
        <f t="shared" si="4"/>
        <v>7801</v>
      </c>
      <c r="C57" s="41">
        <f t="shared" si="5"/>
        <v>2335</v>
      </c>
      <c r="D57" s="41">
        <f t="shared" si="6"/>
        <v>17</v>
      </c>
      <c r="E57" s="42" t="str">
        <f t="shared" si="2"/>
        <v>VILAGARCIA</v>
      </c>
      <c r="F57" s="42">
        <f t="shared" si="9"/>
        <v>3126</v>
      </c>
      <c r="G57" s="42">
        <f t="shared" si="8"/>
        <v>3978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844</v>
      </c>
      <c r="G58" s="42">
        <f t="shared" si="8"/>
        <v>2265</v>
      </c>
    </row>
    <row r="59" spans="1:7" x14ac:dyDescent="0.25">
      <c r="A59" s="42" t="str">
        <f t="shared" si="3"/>
        <v>SANTA CRUZ DE TENERIFE</v>
      </c>
      <c r="B59" s="41">
        <f t="shared" si="4"/>
        <v>696105</v>
      </c>
      <c r="C59" s="41">
        <f t="shared" si="5"/>
        <v>618548</v>
      </c>
      <c r="D59" s="41">
        <f t="shared" si="6"/>
        <v>3</v>
      </c>
      <c r="E59" s="42" t="str">
        <f t="shared" si="2"/>
        <v>HUELVA</v>
      </c>
      <c r="F59" s="42">
        <f t="shared" si="9"/>
        <v>650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13234</v>
      </c>
      <c r="C60" s="41">
        <f t="shared" si="5"/>
        <v>12619</v>
      </c>
      <c r="D60" s="41">
        <f t="shared" si="6"/>
        <v>15</v>
      </c>
      <c r="E60" s="42" t="str">
        <f t="shared" si="2"/>
        <v>CASTELLON</v>
      </c>
      <c r="F60" s="42">
        <f t="shared" si="9"/>
        <v>586</v>
      </c>
      <c r="G60" s="42">
        <f t="shared" si="8"/>
        <v>849</v>
      </c>
    </row>
    <row r="61" spans="1:7" x14ac:dyDescent="0.25">
      <c r="A61" s="42" t="str">
        <f t="shared" si="3"/>
        <v>SEVILLA</v>
      </c>
      <c r="B61" s="41">
        <f t="shared" si="4"/>
        <v>14925</v>
      </c>
      <c r="C61" s="41">
        <f t="shared" si="5"/>
        <v>12092</v>
      </c>
      <c r="D61" s="41">
        <f t="shared" si="6"/>
        <v>14</v>
      </c>
      <c r="E61" s="42" t="str">
        <f t="shared" si="2"/>
        <v>TARRAGONA</v>
      </c>
      <c r="F61" s="42">
        <f t="shared" si="9"/>
        <v>143</v>
      </c>
      <c r="G61" s="42">
        <f t="shared" si="8"/>
        <v>3148</v>
      </c>
    </row>
    <row r="62" spans="1:7" x14ac:dyDescent="0.25">
      <c r="A62" s="42" t="str">
        <f t="shared" si="3"/>
        <v>TARRAGONA</v>
      </c>
      <c r="B62" s="41">
        <f t="shared" si="4"/>
        <v>143</v>
      </c>
      <c r="C62" s="41">
        <f t="shared" si="5"/>
        <v>3148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367254</v>
      </c>
      <c r="C63" s="41">
        <f t="shared" si="5"/>
        <v>248315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239644</v>
      </c>
      <c r="C64" s="41">
        <f t="shared" si="5"/>
        <v>220346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3978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3506</v>
      </c>
      <c r="C8" s="12">
        <v>2712</v>
      </c>
      <c r="D8" s="12">
        <v>52639</v>
      </c>
      <c r="E8" s="12">
        <v>53210</v>
      </c>
      <c r="F8" s="13">
        <f t="shared" ref="F8:F35" si="0">((E8*100)/D8)-100</f>
        <v>1.0847470506658539</v>
      </c>
      <c r="G8" s="1"/>
      <c r="H8" s="1"/>
      <c r="I8" s="1"/>
    </row>
    <row r="9" spans="1:12" x14ac:dyDescent="0.25">
      <c r="A9" s="8" t="s">
        <v>46</v>
      </c>
      <c r="B9" s="9">
        <v>7898</v>
      </c>
      <c r="C9" s="9">
        <v>12102</v>
      </c>
      <c r="D9" s="9">
        <v>173487</v>
      </c>
      <c r="E9" s="9">
        <v>162900</v>
      </c>
      <c r="F9" s="10">
        <f t="shared" si="0"/>
        <v>-6.1024745369970077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79113</v>
      </c>
      <c r="C11" s="9">
        <v>72426</v>
      </c>
      <c r="D11" s="9">
        <v>1091970</v>
      </c>
      <c r="E11" s="9">
        <v>1130446</v>
      </c>
      <c r="F11" s="10">
        <f t="shared" si="0"/>
        <v>3.5235400239933341</v>
      </c>
      <c r="G11" s="1"/>
      <c r="H11" s="1"/>
      <c r="I11" s="1"/>
    </row>
    <row r="12" spans="1:12" x14ac:dyDescent="0.25">
      <c r="A12" s="11" t="s">
        <v>49</v>
      </c>
      <c r="B12" s="12">
        <v>770</v>
      </c>
      <c r="C12" s="12">
        <v>994</v>
      </c>
      <c r="D12" s="12">
        <v>10317</v>
      </c>
      <c r="E12" s="12">
        <v>9851</v>
      </c>
      <c r="F12" s="13">
        <f t="shared" si="0"/>
        <v>-4.5168169041388069</v>
      </c>
      <c r="G12" s="1"/>
      <c r="H12" s="1"/>
      <c r="I12" s="1"/>
    </row>
    <row r="13" spans="1:12" x14ac:dyDescent="0.25">
      <c r="A13" s="8" t="s">
        <v>50</v>
      </c>
      <c r="B13" s="9">
        <v>18301</v>
      </c>
      <c r="C13" s="9">
        <v>17876</v>
      </c>
      <c r="D13" s="9">
        <v>412265</v>
      </c>
      <c r="E13" s="9">
        <v>376443</v>
      </c>
      <c r="F13" s="10">
        <f t="shared" si="0"/>
        <v>-8.68907134973864</v>
      </c>
      <c r="G13" s="1"/>
      <c r="H13" s="1"/>
      <c r="I13" s="1"/>
    </row>
    <row r="14" spans="1:12" x14ac:dyDescent="0.25">
      <c r="A14" s="11" t="s">
        <v>51</v>
      </c>
      <c r="B14" s="12">
        <v>12269</v>
      </c>
      <c r="C14" s="12">
        <v>11451</v>
      </c>
      <c r="D14" s="12">
        <v>285646</v>
      </c>
      <c r="E14" s="12">
        <v>273149</v>
      </c>
      <c r="F14" s="13">
        <f t="shared" si="0"/>
        <v>-4.3749956239541206</v>
      </c>
      <c r="G14" s="1"/>
      <c r="H14" s="1"/>
      <c r="I14" s="1"/>
    </row>
    <row r="15" spans="1:12" x14ac:dyDescent="0.25">
      <c r="A15" s="8" t="s">
        <v>52</v>
      </c>
      <c r="B15" s="9">
        <v>180</v>
      </c>
      <c r="C15" s="9">
        <v>2578</v>
      </c>
      <c r="D15" s="9">
        <v>30149</v>
      </c>
      <c r="E15" s="9">
        <v>28213</v>
      </c>
      <c r="F15" s="10">
        <f t="shared" si="0"/>
        <v>-6.421440180437159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28034</v>
      </c>
      <c r="C18" s="12">
        <v>25437</v>
      </c>
      <c r="D18" s="12">
        <v>360087</v>
      </c>
      <c r="E18" s="12">
        <v>337393</v>
      </c>
      <c r="F18" s="13">
        <f t="shared" si="0"/>
        <v>-6.3023658171497488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350</v>
      </c>
      <c r="C20" s="12">
        <v>443</v>
      </c>
      <c r="D20" s="12">
        <v>1332</v>
      </c>
      <c r="E20" s="12">
        <v>11919</v>
      </c>
      <c r="F20" s="13">
        <f t="shared" si="0"/>
        <v>794.81981981981983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1998</v>
      </c>
      <c r="D21" s="9">
        <v>0</v>
      </c>
      <c r="E21" s="9">
        <v>12623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15128</v>
      </c>
      <c r="C22" s="12">
        <v>16855</v>
      </c>
      <c r="D22" s="12">
        <v>203281</v>
      </c>
      <c r="E22" s="12">
        <v>236876</v>
      </c>
      <c r="F22" s="13">
        <f t="shared" si="0"/>
        <v>16.526384659658305</v>
      </c>
      <c r="G22" s="1"/>
      <c r="H22" s="1"/>
      <c r="I22" s="1"/>
    </row>
    <row r="23" spans="1:9" x14ac:dyDescent="0.25">
      <c r="A23" s="8" t="s">
        <v>60</v>
      </c>
      <c r="B23" s="9">
        <v>1663</v>
      </c>
      <c r="C23" s="9">
        <v>2015</v>
      </c>
      <c r="D23" s="9">
        <v>29346</v>
      </c>
      <c r="E23" s="9">
        <v>28622</v>
      </c>
      <c r="F23" s="10">
        <f t="shared" si="0"/>
        <v>-2.4671164724323518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4343</v>
      </c>
      <c r="C25" s="9">
        <v>7273</v>
      </c>
      <c r="D25" s="9">
        <v>72287</v>
      </c>
      <c r="E25" s="9">
        <v>86870</v>
      </c>
      <c r="F25" s="10">
        <f t="shared" si="0"/>
        <v>20.173751850263528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2582</v>
      </c>
      <c r="D26" s="12">
        <v>0</v>
      </c>
      <c r="E26" s="12">
        <v>16005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53884</v>
      </c>
      <c r="C28" s="12">
        <v>60062</v>
      </c>
      <c r="D28" s="12">
        <v>734030</v>
      </c>
      <c r="E28" s="12">
        <v>767707</v>
      </c>
      <c r="F28" s="13">
        <f t="shared" si="0"/>
        <v>4.5879596201790065</v>
      </c>
      <c r="G28" s="1"/>
      <c r="H28" s="1"/>
      <c r="I28" s="1"/>
    </row>
    <row r="29" spans="1:9" x14ac:dyDescent="0.25">
      <c r="A29" s="8" t="s">
        <v>66</v>
      </c>
      <c r="B29" s="9">
        <v>6703</v>
      </c>
      <c r="C29" s="9">
        <v>3722</v>
      </c>
      <c r="D29" s="9">
        <v>81694</v>
      </c>
      <c r="E29" s="9">
        <v>79020</v>
      </c>
      <c r="F29" s="10">
        <f t="shared" si="0"/>
        <v>-3.2731901975665352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10</v>
      </c>
      <c r="E31" s="9">
        <v>98</v>
      </c>
      <c r="F31" s="10">
        <f t="shared" si="0"/>
        <v>880</v>
      </c>
      <c r="G31" s="1"/>
      <c r="H31" s="1"/>
      <c r="I31" s="1"/>
    </row>
    <row r="32" spans="1:9" x14ac:dyDescent="0.25">
      <c r="A32" s="11" t="s">
        <v>69</v>
      </c>
      <c r="B32" s="12">
        <v>4801</v>
      </c>
      <c r="C32" s="12">
        <v>4621</v>
      </c>
      <c r="D32" s="12">
        <v>68805</v>
      </c>
      <c r="E32" s="12">
        <v>74525</v>
      </c>
      <c r="F32" s="13">
        <f t="shared" si="0"/>
        <v>8.3133493205435656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236943</v>
      </c>
      <c r="C35" s="15">
        <f t="shared" ref="C35:E35" si="1">SUM(C7:C34)</f>
        <v>245147</v>
      </c>
      <c r="D35" s="15">
        <f t="shared" si="1"/>
        <v>3607345</v>
      </c>
      <c r="E35" s="15">
        <f t="shared" si="1"/>
        <v>3685870</v>
      </c>
      <c r="F35" s="16">
        <f t="shared" si="0"/>
        <v>2.1768087055715455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1130446</v>
      </c>
      <c r="G38" s="42">
        <f>LOOKUP(E38,$A$38:$A$65,$C$38:$C$65)</f>
        <v>1091970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53210</v>
      </c>
      <c r="C39" s="41">
        <f t="shared" ref="C39:C65" si="5">D8</f>
        <v>52639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767707</v>
      </c>
      <c r="G39" s="42">
        <f t="shared" ref="G39:G65" si="8">LOOKUP(E39,$A$38:$A$65,$C$38:$C$65)</f>
        <v>734030</v>
      </c>
    </row>
    <row r="40" spans="1:9" x14ac:dyDescent="0.25">
      <c r="A40" s="42" t="str">
        <f t="shared" si="3"/>
        <v>ALMERIA</v>
      </c>
      <c r="B40" s="41">
        <f t="shared" si="4"/>
        <v>162900</v>
      </c>
      <c r="C40" s="41">
        <f t="shared" si="5"/>
        <v>173487</v>
      </c>
      <c r="D40" s="41">
        <f t="shared" si="6"/>
        <v>7</v>
      </c>
      <c r="E40" s="42" t="str">
        <f t="shared" si="2"/>
        <v>BALEARES</v>
      </c>
      <c r="F40" s="42">
        <f t="shared" si="7"/>
        <v>376443</v>
      </c>
      <c r="G40" s="42">
        <f t="shared" si="8"/>
        <v>412265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337393</v>
      </c>
      <c r="G41" s="42">
        <f t="shared" si="8"/>
        <v>360087</v>
      </c>
    </row>
    <row r="42" spans="1:9" x14ac:dyDescent="0.25">
      <c r="A42" s="42" t="str">
        <f t="shared" si="3"/>
        <v>BAHIA DE ALGECIRAS</v>
      </c>
      <c r="B42" s="41">
        <f t="shared" si="4"/>
        <v>1130446</v>
      </c>
      <c r="C42" s="41">
        <f t="shared" si="5"/>
        <v>1091970</v>
      </c>
      <c r="D42" s="41">
        <f t="shared" si="6"/>
        <v>1</v>
      </c>
      <c r="E42" s="42" t="str">
        <f t="shared" si="2"/>
        <v>BARCELONA</v>
      </c>
      <c r="F42" s="42">
        <f t="shared" si="7"/>
        <v>273149</v>
      </c>
      <c r="G42" s="42">
        <f t="shared" si="8"/>
        <v>285646</v>
      </c>
    </row>
    <row r="43" spans="1:9" x14ac:dyDescent="0.25">
      <c r="A43" s="42" t="str">
        <f t="shared" si="3"/>
        <v>BAHIA DE CADIZ</v>
      </c>
      <c r="B43" s="41">
        <f t="shared" si="4"/>
        <v>9851</v>
      </c>
      <c r="C43" s="41">
        <f t="shared" si="5"/>
        <v>10317</v>
      </c>
      <c r="D43" s="41">
        <f t="shared" si="6"/>
        <v>17</v>
      </c>
      <c r="E43" s="42" t="str">
        <f t="shared" si="2"/>
        <v>LAS PALMAS</v>
      </c>
      <c r="F43" s="42">
        <f t="shared" si="7"/>
        <v>236876</v>
      </c>
      <c r="G43" s="42">
        <f t="shared" si="8"/>
        <v>203281</v>
      </c>
    </row>
    <row r="44" spans="1:9" x14ac:dyDescent="0.25">
      <c r="A44" s="42" t="str">
        <f t="shared" si="3"/>
        <v>BALEARES</v>
      </c>
      <c r="B44" s="41">
        <f t="shared" si="4"/>
        <v>376443</v>
      </c>
      <c r="C44" s="41">
        <f t="shared" si="5"/>
        <v>412265</v>
      </c>
      <c r="D44" s="41">
        <f t="shared" si="6"/>
        <v>3</v>
      </c>
      <c r="E44" s="42" t="str">
        <f t="shared" si="2"/>
        <v>ALMERIA</v>
      </c>
      <c r="F44" s="42">
        <f t="shared" si="7"/>
        <v>162900</v>
      </c>
      <c r="G44" s="42">
        <f t="shared" si="8"/>
        <v>173487</v>
      </c>
    </row>
    <row r="45" spans="1:9" x14ac:dyDescent="0.25">
      <c r="A45" s="42" t="str">
        <f t="shared" si="3"/>
        <v>BARCELONA</v>
      </c>
      <c r="B45" s="41">
        <f t="shared" si="4"/>
        <v>273149</v>
      </c>
      <c r="C45" s="41">
        <f t="shared" si="5"/>
        <v>285646</v>
      </c>
      <c r="D45" s="41">
        <f t="shared" si="6"/>
        <v>5</v>
      </c>
      <c r="E45" s="42" t="str">
        <f t="shared" si="2"/>
        <v>MELILLA</v>
      </c>
      <c r="F45" s="42">
        <f t="shared" si="7"/>
        <v>86870</v>
      </c>
      <c r="G45" s="42">
        <f t="shared" si="8"/>
        <v>72287</v>
      </c>
    </row>
    <row r="46" spans="1:9" x14ac:dyDescent="0.25">
      <c r="A46" s="42" t="str">
        <f t="shared" si="3"/>
        <v>BILBAO</v>
      </c>
      <c r="B46" s="41">
        <f t="shared" si="4"/>
        <v>28213</v>
      </c>
      <c r="C46" s="41">
        <f t="shared" si="5"/>
        <v>30149</v>
      </c>
      <c r="D46" s="41">
        <f t="shared" si="6"/>
        <v>13</v>
      </c>
      <c r="E46" s="42" t="str">
        <f t="shared" si="2"/>
        <v>SANTANDER</v>
      </c>
      <c r="F46" s="42">
        <f t="shared" si="7"/>
        <v>79020</v>
      </c>
      <c r="G46" s="42">
        <f t="shared" si="8"/>
        <v>81694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74525</v>
      </c>
      <c r="G47" s="42">
        <f t="shared" si="8"/>
        <v>68805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53210</v>
      </c>
      <c r="G48" s="42">
        <f t="shared" si="8"/>
        <v>52639</v>
      </c>
    </row>
    <row r="49" spans="1:7" x14ac:dyDescent="0.25">
      <c r="A49" s="42" t="str">
        <f t="shared" si="3"/>
        <v>CEUTA</v>
      </c>
      <c r="B49" s="41">
        <f t="shared" si="4"/>
        <v>337393</v>
      </c>
      <c r="C49" s="41">
        <f t="shared" si="5"/>
        <v>360087</v>
      </c>
      <c r="D49" s="41">
        <f t="shared" si="6"/>
        <v>4</v>
      </c>
      <c r="E49" s="42" t="str">
        <f t="shared" si="2"/>
        <v>MALAGA</v>
      </c>
      <c r="F49" s="42">
        <f t="shared" si="7"/>
        <v>28622</v>
      </c>
      <c r="G49" s="42">
        <f t="shared" si="8"/>
        <v>29346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28213</v>
      </c>
      <c r="G50" s="42">
        <f t="shared" si="8"/>
        <v>30149</v>
      </c>
    </row>
    <row r="51" spans="1:7" x14ac:dyDescent="0.25">
      <c r="A51" s="42" t="str">
        <f t="shared" si="3"/>
        <v>GIJON</v>
      </c>
      <c r="B51" s="41">
        <f t="shared" si="4"/>
        <v>11919</v>
      </c>
      <c r="C51" s="41">
        <f t="shared" si="5"/>
        <v>1332</v>
      </c>
      <c r="D51" s="41">
        <f t="shared" si="6"/>
        <v>16</v>
      </c>
      <c r="E51" s="42" t="str">
        <f t="shared" si="2"/>
        <v>MOTRIL</v>
      </c>
      <c r="F51" s="42">
        <f t="shared" si="7"/>
        <v>16005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12623</v>
      </c>
      <c r="C52" s="41">
        <f t="shared" si="5"/>
        <v>0</v>
      </c>
      <c r="D52" s="41">
        <f t="shared" si="6"/>
        <v>15</v>
      </c>
      <c r="E52" s="42" t="str">
        <f t="shared" si="2"/>
        <v>HUELVA</v>
      </c>
      <c r="F52" s="42">
        <f t="shared" si="7"/>
        <v>12623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236876</v>
      </c>
      <c r="C53" s="41">
        <f t="shared" si="5"/>
        <v>203281</v>
      </c>
      <c r="D53" s="41">
        <f t="shared" si="6"/>
        <v>6</v>
      </c>
      <c r="E53" s="42" t="str">
        <f t="shared" si="2"/>
        <v>GIJON</v>
      </c>
      <c r="F53" s="42">
        <f t="shared" si="7"/>
        <v>11919</v>
      </c>
      <c r="G53" s="42">
        <f t="shared" si="8"/>
        <v>1332</v>
      </c>
    </row>
    <row r="54" spans="1:7" x14ac:dyDescent="0.25">
      <c r="A54" s="42" t="str">
        <f t="shared" si="3"/>
        <v>MALAGA</v>
      </c>
      <c r="B54" s="41">
        <f t="shared" si="4"/>
        <v>28622</v>
      </c>
      <c r="C54" s="41">
        <f t="shared" si="5"/>
        <v>29346</v>
      </c>
      <c r="D54" s="41">
        <f t="shared" si="6"/>
        <v>12</v>
      </c>
      <c r="E54" s="42" t="str">
        <f t="shared" si="2"/>
        <v>BAHIA DE CADIZ</v>
      </c>
      <c r="F54" s="42">
        <f t="shared" si="7"/>
        <v>9851</v>
      </c>
      <c r="G54" s="42">
        <f t="shared" si="8"/>
        <v>10317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98</v>
      </c>
      <c r="G55" s="42">
        <f t="shared" si="8"/>
        <v>10</v>
      </c>
    </row>
    <row r="56" spans="1:7" x14ac:dyDescent="0.25">
      <c r="A56" s="42" t="str">
        <f t="shared" si="3"/>
        <v>MELILLA</v>
      </c>
      <c r="B56" s="41">
        <f t="shared" si="4"/>
        <v>86870</v>
      </c>
      <c r="C56" s="41">
        <f t="shared" si="5"/>
        <v>72287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16005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767707</v>
      </c>
      <c r="C59" s="41">
        <f t="shared" si="5"/>
        <v>734030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79020</v>
      </c>
      <c r="C60" s="41">
        <f t="shared" si="5"/>
        <v>81694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10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74525</v>
      </c>
      <c r="C63" s="41">
        <f t="shared" si="5"/>
        <v>68805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96</v>
      </c>
      <c r="C7" s="9">
        <v>100</v>
      </c>
      <c r="D7" s="9">
        <v>1152</v>
      </c>
      <c r="E7" s="9">
        <v>1129</v>
      </c>
      <c r="F7" s="10">
        <f>((E7*100)/D7)-100</f>
        <v>-1.9965277777777715</v>
      </c>
      <c r="G7" s="1"/>
      <c r="H7" s="1"/>
      <c r="I7" s="1"/>
    </row>
    <row r="8" spans="1:12" x14ac:dyDescent="0.25">
      <c r="A8" s="11" t="s">
        <v>45</v>
      </c>
      <c r="B8" s="12">
        <v>82</v>
      </c>
      <c r="C8" s="12">
        <v>69</v>
      </c>
      <c r="D8" s="12">
        <v>844</v>
      </c>
      <c r="E8" s="12">
        <v>831</v>
      </c>
      <c r="F8" s="13">
        <f t="shared" ref="F8:F35" si="0">((E8*100)/D8)-100</f>
        <v>-1.5402843601895739</v>
      </c>
      <c r="G8" s="1"/>
      <c r="H8" s="1"/>
      <c r="I8" s="1"/>
    </row>
    <row r="9" spans="1:12" x14ac:dyDescent="0.25">
      <c r="A9" s="8" t="s">
        <v>46</v>
      </c>
      <c r="B9" s="9">
        <v>118</v>
      </c>
      <c r="C9" s="9">
        <v>113</v>
      </c>
      <c r="D9" s="9">
        <v>1767</v>
      </c>
      <c r="E9" s="9">
        <v>1497</v>
      </c>
      <c r="F9" s="10">
        <f t="shared" si="0"/>
        <v>-15.280135823429546</v>
      </c>
      <c r="G9" s="1"/>
      <c r="H9" s="1"/>
      <c r="I9" s="1"/>
    </row>
    <row r="10" spans="1:12" x14ac:dyDescent="0.25">
      <c r="A10" s="11" t="s">
        <v>47</v>
      </c>
      <c r="B10" s="12">
        <v>76</v>
      </c>
      <c r="C10" s="12">
        <v>64</v>
      </c>
      <c r="D10" s="12">
        <v>795</v>
      </c>
      <c r="E10" s="12">
        <v>810</v>
      </c>
      <c r="F10" s="13">
        <f t="shared" si="0"/>
        <v>1.8867924528301927</v>
      </c>
      <c r="G10" s="1"/>
      <c r="H10" s="1"/>
      <c r="I10" s="1"/>
    </row>
    <row r="11" spans="1:12" x14ac:dyDescent="0.25">
      <c r="A11" s="8" t="s">
        <v>48</v>
      </c>
      <c r="B11" s="9">
        <v>2341</v>
      </c>
      <c r="C11" s="9">
        <v>2218</v>
      </c>
      <c r="D11" s="9">
        <v>26940</v>
      </c>
      <c r="E11" s="9">
        <v>26302</v>
      </c>
      <c r="F11" s="10">
        <f t="shared" si="0"/>
        <v>-2.368225686711213</v>
      </c>
      <c r="G11" s="1"/>
      <c r="H11" s="1"/>
      <c r="I11" s="1"/>
    </row>
    <row r="12" spans="1:12" x14ac:dyDescent="0.25">
      <c r="A12" s="11" t="s">
        <v>49</v>
      </c>
      <c r="B12" s="12">
        <v>123</v>
      </c>
      <c r="C12" s="12">
        <v>126</v>
      </c>
      <c r="D12" s="12">
        <v>1406</v>
      </c>
      <c r="E12" s="12">
        <v>1406</v>
      </c>
      <c r="F12" s="13">
        <f t="shared" si="0"/>
        <v>0</v>
      </c>
      <c r="G12" s="1"/>
      <c r="H12" s="1"/>
      <c r="I12" s="1"/>
    </row>
    <row r="13" spans="1:12" x14ac:dyDescent="0.25">
      <c r="A13" s="8" t="s">
        <v>50</v>
      </c>
      <c r="B13" s="9">
        <v>1304</v>
      </c>
      <c r="C13" s="9">
        <v>1661</v>
      </c>
      <c r="D13" s="9">
        <v>22555</v>
      </c>
      <c r="E13" s="9">
        <v>25512</v>
      </c>
      <c r="F13" s="10">
        <f t="shared" si="0"/>
        <v>13.110175127466192</v>
      </c>
      <c r="G13" s="1"/>
      <c r="H13" s="1"/>
      <c r="I13" s="1"/>
    </row>
    <row r="14" spans="1:12" x14ac:dyDescent="0.25">
      <c r="A14" s="11" t="s">
        <v>51</v>
      </c>
      <c r="B14" s="12">
        <v>636</v>
      </c>
      <c r="C14" s="12">
        <v>640</v>
      </c>
      <c r="D14" s="12">
        <v>7570</v>
      </c>
      <c r="E14" s="12">
        <v>7410</v>
      </c>
      <c r="F14" s="13">
        <f t="shared" si="0"/>
        <v>-2.1136063408190182</v>
      </c>
      <c r="G14" s="1"/>
      <c r="H14" s="1"/>
      <c r="I14" s="1"/>
    </row>
    <row r="15" spans="1:12" x14ac:dyDescent="0.25">
      <c r="A15" s="8" t="s">
        <v>52</v>
      </c>
      <c r="B15" s="9">
        <v>236</v>
      </c>
      <c r="C15" s="9">
        <v>228</v>
      </c>
      <c r="D15" s="9">
        <v>2941</v>
      </c>
      <c r="E15" s="9">
        <v>2787</v>
      </c>
      <c r="F15" s="10">
        <f t="shared" si="0"/>
        <v>-5.2363141788507335</v>
      </c>
      <c r="G15" s="1"/>
      <c r="H15" s="1"/>
      <c r="I15" s="1"/>
    </row>
    <row r="16" spans="1:12" x14ac:dyDescent="0.25">
      <c r="A16" s="11" t="s">
        <v>53</v>
      </c>
      <c r="B16" s="12">
        <v>135</v>
      </c>
      <c r="C16" s="12">
        <v>128</v>
      </c>
      <c r="D16" s="12">
        <v>1277</v>
      </c>
      <c r="E16" s="12">
        <v>1277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54</v>
      </c>
      <c r="B17" s="9">
        <v>116</v>
      </c>
      <c r="C17" s="9">
        <v>124</v>
      </c>
      <c r="D17" s="9">
        <v>1258</v>
      </c>
      <c r="E17" s="9">
        <v>1308</v>
      </c>
      <c r="F17" s="10">
        <f t="shared" si="0"/>
        <v>3.974562798092208</v>
      </c>
      <c r="G17" s="1"/>
      <c r="H17" s="1"/>
      <c r="I17" s="1"/>
    </row>
    <row r="18" spans="1:9" x14ac:dyDescent="0.25">
      <c r="A18" s="11" t="s">
        <v>55</v>
      </c>
      <c r="B18" s="12">
        <v>1043</v>
      </c>
      <c r="C18" s="12">
        <v>1171</v>
      </c>
      <c r="D18" s="12">
        <v>11331</v>
      </c>
      <c r="E18" s="12">
        <v>11880</v>
      </c>
      <c r="F18" s="13">
        <f t="shared" si="0"/>
        <v>4.8451151707704554</v>
      </c>
      <c r="G18" s="1"/>
      <c r="H18" s="1"/>
      <c r="I18" s="1"/>
    </row>
    <row r="19" spans="1:9" x14ac:dyDescent="0.25">
      <c r="A19" s="8" t="s">
        <v>56</v>
      </c>
      <c r="B19" s="9">
        <v>82</v>
      </c>
      <c r="C19" s="9">
        <v>100</v>
      </c>
      <c r="D19" s="9">
        <v>1037</v>
      </c>
      <c r="E19" s="9">
        <v>952</v>
      </c>
      <c r="F19" s="10">
        <f t="shared" si="0"/>
        <v>-8.1967213114754145</v>
      </c>
      <c r="G19" s="1"/>
      <c r="H19" s="1"/>
      <c r="I19" s="1"/>
    </row>
    <row r="20" spans="1:9" x14ac:dyDescent="0.25">
      <c r="A20" s="11" t="s">
        <v>57</v>
      </c>
      <c r="B20" s="12">
        <v>96</v>
      </c>
      <c r="C20" s="12">
        <v>95</v>
      </c>
      <c r="D20" s="12">
        <v>961</v>
      </c>
      <c r="E20" s="12">
        <v>978</v>
      </c>
      <c r="F20" s="13">
        <f t="shared" si="0"/>
        <v>1.7689906347554682</v>
      </c>
      <c r="G20" s="1"/>
      <c r="H20" s="1"/>
      <c r="I20" s="1"/>
    </row>
    <row r="21" spans="1:9" x14ac:dyDescent="0.25">
      <c r="A21" s="8" t="s">
        <v>58</v>
      </c>
      <c r="B21" s="9">
        <v>149</v>
      </c>
      <c r="C21" s="9">
        <v>189</v>
      </c>
      <c r="D21" s="9">
        <v>1618</v>
      </c>
      <c r="E21" s="9">
        <v>1711</v>
      </c>
      <c r="F21" s="10">
        <f t="shared" si="0"/>
        <v>5.7478368355995002</v>
      </c>
      <c r="G21" s="1"/>
      <c r="H21" s="1"/>
      <c r="I21" s="1"/>
    </row>
    <row r="22" spans="1:9" x14ac:dyDescent="0.25">
      <c r="A22" s="11" t="s">
        <v>59</v>
      </c>
      <c r="B22" s="12">
        <v>887</v>
      </c>
      <c r="C22" s="12">
        <v>1168</v>
      </c>
      <c r="D22" s="12">
        <v>9684</v>
      </c>
      <c r="E22" s="12">
        <v>10452</v>
      </c>
      <c r="F22" s="13">
        <f t="shared" si="0"/>
        <v>7.9306071871127699</v>
      </c>
      <c r="G22" s="1"/>
      <c r="H22" s="1"/>
      <c r="I22" s="1"/>
    </row>
    <row r="23" spans="1:9" x14ac:dyDescent="0.25">
      <c r="A23" s="8" t="s">
        <v>60</v>
      </c>
      <c r="B23" s="9">
        <v>143</v>
      </c>
      <c r="C23" s="9">
        <v>205</v>
      </c>
      <c r="D23" s="9">
        <v>1636</v>
      </c>
      <c r="E23" s="9">
        <v>1828</v>
      </c>
      <c r="F23" s="10">
        <f t="shared" si="0"/>
        <v>11.735941320293392</v>
      </c>
      <c r="G23" s="1"/>
      <c r="H23" s="1"/>
      <c r="I23" s="1"/>
    </row>
    <row r="24" spans="1:9" x14ac:dyDescent="0.25">
      <c r="A24" s="11" t="s">
        <v>61</v>
      </c>
      <c r="B24" s="12">
        <v>54</v>
      </c>
      <c r="C24" s="12">
        <v>58</v>
      </c>
      <c r="D24" s="12">
        <v>552</v>
      </c>
      <c r="E24" s="12">
        <v>609</v>
      </c>
      <c r="F24" s="13">
        <f t="shared" si="0"/>
        <v>10.326086956521735</v>
      </c>
      <c r="G24" s="1"/>
      <c r="H24" s="1"/>
      <c r="I24" s="1"/>
    </row>
    <row r="25" spans="1:9" x14ac:dyDescent="0.25">
      <c r="A25" s="8" t="s">
        <v>62</v>
      </c>
      <c r="B25" s="9">
        <v>85</v>
      </c>
      <c r="C25" s="9">
        <v>114</v>
      </c>
      <c r="D25" s="9">
        <v>1146</v>
      </c>
      <c r="E25" s="9">
        <v>1241</v>
      </c>
      <c r="F25" s="10">
        <f t="shared" si="0"/>
        <v>8.2897033158813258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61</v>
      </c>
      <c r="D26" s="12">
        <v>317</v>
      </c>
      <c r="E26" s="12">
        <v>496</v>
      </c>
      <c r="F26" s="13">
        <f t="shared" si="0"/>
        <v>56.466876971608826</v>
      </c>
      <c r="G26" s="1"/>
      <c r="H26" s="1"/>
      <c r="I26" s="1"/>
    </row>
    <row r="27" spans="1:9" x14ac:dyDescent="0.25">
      <c r="A27" s="8" t="s">
        <v>64</v>
      </c>
      <c r="B27" s="9">
        <v>97</v>
      </c>
      <c r="C27" s="9">
        <v>72</v>
      </c>
      <c r="D27" s="9">
        <v>991</v>
      </c>
      <c r="E27" s="9">
        <v>885</v>
      </c>
      <c r="F27" s="10">
        <f t="shared" si="0"/>
        <v>-10.696266397578199</v>
      </c>
      <c r="G27" s="1"/>
      <c r="H27" s="1"/>
      <c r="I27" s="1"/>
    </row>
    <row r="28" spans="1:9" x14ac:dyDescent="0.25">
      <c r="A28" s="11" t="s">
        <v>65</v>
      </c>
      <c r="B28" s="12">
        <v>1383</v>
      </c>
      <c r="C28" s="12">
        <v>1268</v>
      </c>
      <c r="D28" s="12">
        <v>15613</v>
      </c>
      <c r="E28" s="12">
        <v>13344</v>
      </c>
      <c r="F28" s="13">
        <f t="shared" si="0"/>
        <v>-14.532761160571326</v>
      </c>
      <c r="G28" s="1"/>
      <c r="H28" s="1"/>
      <c r="I28" s="1"/>
    </row>
    <row r="29" spans="1:9" x14ac:dyDescent="0.25">
      <c r="A29" s="8" t="s">
        <v>66</v>
      </c>
      <c r="B29" s="9">
        <v>125</v>
      </c>
      <c r="C29" s="9">
        <v>99</v>
      </c>
      <c r="D29" s="9">
        <v>1274</v>
      </c>
      <c r="E29" s="9">
        <v>1301</v>
      </c>
      <c r="F29" s="10">
        <f t="shared" si="0"/>
        <v>2.1193092621664107</v>
      </c>
      <c r="G29" s="1"/>
      <c r="H29" s="1"/>
      <c r="I29" s="1"/>
    </row>
    <row r="30" spans="1:9" x14ac:dyDescent="0.25">
      <c r="A30" s="11" t="s">
        <v>67</v>
      </c>
      <c r="B30" s="12">
        <v>107</v>
      </c>
      <c r="C30" s="12">
        <v>97</v>
      </c>
      <c r="D30" s="12">
        <v>1081</v>
      </c>
      <c r="E30" s="12">
        <v>1099</v>
      </c>
      <c r="F30" s="13">
        <f t="shared" si="0"/>
        <v>1.6651248843663211</v>
      </c>
      <c r="G30" s="1"/>
      <c r="H30" s="1"/>
      <c r="I30" s="1"/>
    </row>
    <row r="31" spans="1:9" x14ac:dyDescent="0.25">
      <c r="A31" s="8" t="s">
        <v>68</v>
      </c>
      <c r="B31" s="9">
        <v>280</v>
      </c>
      <c r="C31" s="9">
        <v>230</v>
      </c>
      <c r="D31" s="9">
        <v>2948</v>
      </c>
      <c r="E31" s="9">
        <v>2730</v>
      </c>
      <c r="F31" s="10">
        <f t="shared" si="0"/>
        <v>-7.3948439620081388</v>
      </c>
      <c r="G31" s="1"/>
      <c r="H31" s="1"/>
      <c r="I31" s="1"/>
    </row>
    <row r="32" spans="1:9" x14ac:dyDescent="0.25">
      <c r="A32" s="11" t="s">
        <v>69</v>
      </c>
      <c r="B32" s="12">
        <v>601</v>
      </c>
      <c r="C32" s="12">
        <v>588</v>
      </c>
      <c r="D32" s="12">
        <v>6479</v>
      </c>
      <c r="E32" s="12">
        <v>6369</v>
      </c>
      <c r="F32" s="13">
        <f t="shared" si="0"/>
        <v>-1.6977928692699464</v>
      </c>
      <c r="G32" s="1"/>
      <c r="H32" s="1"/>
      <c r="I32" s="1"/>
    </row>
    <row r="33" spans="1:9" x14ac:dyDescent="0.25">
      <c r="A33" s="8" t="s">
        <v>70</v>
      </c>
      <c r="B33" s="9">
        <v>171</v>
      </c>
      <c r="C33" s="9">
        <v>146</v>
      </c>
      <c r="D33" s="9">
        <v>1832</v>
      </c>
      <c r="E33" s="9">
        <v>1753</v>
      </c>
      <c r="F33" s="10">
        <f t="shared" si="0"/>
        <v>-4.3122270742358069</v>
      </c>
      <c r="G33" s="1"/>
      <c r="H33" s="1"/>
      <c r="I33" s="1"/>
    </row>
    <row r="34" spans="1:9" x14ac:dyDescent="0.25">
      <c r="A34" s="11" t="s">
        <v>71</v>
      </c>
      <c r="B34" s="12">
        <v>16</v>
      </c>
      <c r="C34" s="12">
        <v>20</v>
      </c>
      <c r="D34" s="12">
        <v>201</v>
      </c>
      <c r="E34" s="12">
        <v>209</v>
      </c>
      <c r="F34" s="13">
        <f t="shared" si="0"/>
        <v>3.9800995024875618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10612</v>
      </c>
      <c r="C35" s="15">
        <f t="shared" ref="C35:E35" si="1">SUM(C7:C34)</f>
        <v>11152</v>
      </c>
      <c r="D35" s="15">
        <f t="shared" si="1"/>
        <v>127206</v>
      </c>
      <c r="E35" s="15">
        <f t="shared" si="1"/>
        <v>128106</v>
      </c>
      <c r="F35" s="16">
        <f t="shared" si="0"/>
        <v>0.7075137965190379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1129</v>
      </c>
      <c r="C38" s="41">
        <f>D7</f>
        <v>1152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26302</v>
      </c>
      <c r="G38" s="42">
        <f>LOOKUP(E38,$A$38:$A$65,$C$38:$C$65)</f>
        <v>26940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831</v>
      </c>
      <c r="C39" s="41">
        <f t="shared" ref="C39:C65" si="5">D8</f>
        <v>844</v>
      </c>
      <c r="D39" s="41">
        <f t="shared" ref="D39:D65" si="6">_xlfn.RANK.EQ(B39,$B$38:$B$65)+COUNTIF($B$38:$B$65,B39)-1</f>
        <v>24</v>
      </c>
      <c r="E39" s="42" t="str">
        <f t="shared" si="2"/>
        <v>BALEARES</v>
      </c>
      <c r="F39" s="42">
        <f t="shared" ref="F39:F54" si="7">LOOKUP(E39,$A$38:$A$65,$B$38:$B$65)</f>
        <v>25512</v>
      </c>
      <c r="G39" s="42">
        <f t="shared" ref="G39:G65" si="8">LOOKUP(E39,$A$38:$A$65,$C$38:$C$65)</f>
        <v>22555</v>
      </c>
    </row>
    <row r="40" spans="1:9" x14ac:dyDescent="0.25">
      <c r="A40" s="42" t="str">
        <f t="shared" si="3"/>
        <v>ALMERIA</v>
      </c>
      <c r="B40" s="41">
        <f t="shared" si="4"/>
        <v>1497</v>
      </c>
      <c r="C40" s="41">
        <f t="shared" si="5"/>
        <v>1767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13344</v>
      </c>
      <c r="G40" s="42">
        <f t="shared" si="8"/>
        <v>15613</v>
      </c>
    </row>
    <row r="41" spans="1:9" x14ac:dyDescent="0.25">
      <c r="A41" s="42" t="str">
        <f t="shared" si="3"/>
        <v>AVILES</v>
      </c>
      <c r="B41" s="41">
        <f t="shared" si="4"/>
        <v>810</v>
      </c>
      <c r="C41" s="41">
        <f t="shared" si="5"/>
        <v>795</v>
      </c>
      <c r="D41" s="41">
        <f t="shared" si="6"/>
        <v>25</v>
      </c>
      <c r="E41" s="42" t="str">
        <f t="shared" si="2"/>
        <v>CEUTA</v>
      </c>
      <c r="F41" s="42">
        <f t="shared" si="7"/>
        <v>11880</v>
      </c>
      <c r="G41" s="42">
        <f t="shared" si="8"/>
        <v>11331</v>
      </c>
    </row>
    <row r="42" spans="1:9" x14ac:dyDescent="0.25">
      <c r="A42" s="42" t="str">
        <f t="shared" si="3"/>
        <v>BAHIA DE ALGECIRAS</v>
      </c>
      <c r="B42" s="41">
        <f t="shared" si="4"/>
        <v>26302</v>
      </c>
      <c r="C42" s="41">
        <f t="shared" si="5"/>
        <v>26940</v>
      </c>
      <c r="D42" s="41">
        <f t="shared" si="6"/>
        <v>1</v>
      </c>
      <c r="E42" s="42" t="str">
        <f t="shared" si="2"/>
        <v>LAS PALMAS</v>
      </c>
      <c r="F42" s="42">
        <f t="shared" si="7"/>
        <v>10452</v>
      </c>
      <c r="G42" s="42">
        <f t="shared" si="8"/>
        <v>9684</v>
      </c>
    </row>
    <row r="43" spans="1:9" x14ac:dyDescent="0.25">
      <c r="A43" s="42" t="str">
        <f t="shared" si="3"/>
        <v>BAHIA DE CADIZ</v>
      </c>
      <c r="B43" s="41">
        <f t="shared" si="4"/>
        <v>1406</v>
      </c>
      <c r="C43" s="41">
        <f t="shared" si="5"/>
        <v>1406</v>
      </c>
      <c r="D43" s="41">
        <f t="shared" si="6"/>
        <v>14</v>
      </c>
      <c r="E43" s="42" t="str">
        <f t="shared" si="2"/>
        <v>BARCELONA</v>
      </c>
      <c r="F43" s="42">
        <f t="shared" si="7"/>
        <v>7410</v>
      </c>
      <c r="G43" s="42">
        <f t="shared" si="8"/>
        <v>7570</v>
      </c>
    </row>
    <row r="44" spans="1:9" x14ac:dyDescent="0.25">
      <c r="A44" s="42" t="str">
        <f t="shared" si="3"/>
        <v>BALEARES</v>
      </c>
      <c r="B44" s="41">
        <f t="shared" si="4"/>
        <v>25512</v>
      </c>
      <c r="C44" s="41">
        <f t="shared" si="5"/>
        <v>22555</v>
      </c>
      <c r="D44" s="41">
        <f t="shared" si="6"/>
        <v>2</v>
      </c>
      <c r="E44" s="42" t="str">
        <f t="shared" si="2"/>
        <v>VALENCIA</v>
      </c>
      <c r="F44" s="42">
        <f t="shared" si="7"/>
        <v>6369</v>
      </c>
      <c r="G44" s="42">
        <f t="shared" si="8"/>
        <v>6479</v>
      </c>
    </row>
    <row r="45" spans="1:9" x14ac:dyDescent="0.25">
      <c r="A45" s="42" t="str">
        <f t="shared" si="3"/>
        <v>BARCELONA</v>
      </c>
      <c r="B45" s="41">
        <f t="shared" si="4"/>
        <v>7410</v>
      </c>
      <c r="C45" s="41">
        <f t="shared" si="5"/>
        <v>7570</v>
      </c>
      <c r="D45" s="41">
        <f t="shared" si="6"/>
        <v>6</v>
      </c>
      <c r="E45" s="42" t="str">
        <f t="shared" si="2"/>
        <v>BILBAO</v>
      </c>
      <c r="F45" s="42">
        <f t="shared" si="7"/>
        <v>2787</v>
      </c>
      <c r="G45" s="42">
        <f t="shared" si="8"/>
        <v>2941</v>
      </c>
    </row>
    <row r="46" spans="1:9" x14ac:dyDescent="0.25">
      <c r="A46" s="42" t="str">
        <f t="shared" si="3"/>
        <v>BILBAO</v>
      </c>
      <c r="B46" s="41">
        <f t="shared" si="4"/>
        <v>2787</v>
      </c>
      <c r="C46" s="41">
        <f t="shared" si="5"/>
        <v>2941</v>
      </c>
      <c r="D46" s="41">
        <f t="shared" si="6"/>
        <v>8</v>
      </c>
      <c r="E46" s="42" t="str">
        <f t="shared" si="2"/>
        <v>TARRAGONA</v>
      </c>
      <c r="F46" s="42">
        <f t="shared" si="7"/>
        <v>2730</v>
      </c>
      <c r="G46" s="42">
        <f t="shared" si="8"/>
        <v>2948</v>
      </c>
    </row>
    <row r="47" spans="1:9" x14ac:dyDescent="0.25">
      <c r="A47" s="42" t="str">
        <f t="shared" si="3"/>
        <v>CARTAGENA</v>
      </c>
      <c r="B47" s="41">
        <f t="shared" si="4"/>
        <v>1277</v>
      </c>
      <c r="C47" s="41">
        <f t="shared" si="5"/>
        <v>1277</v>
      </c>
      <c r="D47" s="41">
        <f t="shared" si="6"/>
        <v>17</v>
      </c>
      <c r="E47" s="42" t="str">
        <f t="shared" si="2"/>
        <v>MALAGA</v>
      </c>
      <c r="F47" s="42">
        <f t="shared" si="7"/>
        <v>1828</v>
      </c>
      <c r="G47" s="42">
        <f t="shared" si="8"/>
        <v>1636</v>
      </c>
    </row>
    <row r="48" spans="1:9" x14ac:dyDescent="0.25">
      <c r="A48" s="42" t="str">
        <f t="shared" si="3"/>
        <v>CASTELLON</v>
      </c>
      <c r="B48" s="41">
        <f t="shared" si="4"/>
        <v>1308</v>
      </c>
      <c r="C48" s="41">
        <f t="shared" si="5"/>
        <v>1258</v>
      </c>
      <c r="D48" s="41">
        <f t="shared" si="6"/>
        <v>15</v>
      </c>
      <c r="E48" s="42" t="str">
        <f t="shared" si="2"/>
        <v>VIGO</v>
      </c>
      <c r="F48" s="42">
        <f t="shared" si="7"/>
        <v>1753</v>
      </c>
      <c r="G48" s="42">
        <f t="shared" si="8"/>
        <v>1832</v>
      </c>
    </row>
    <row r="49" spans="1:7" x14ac:dyDescent="0.25">
      <c r="A49" s="42" t="str">
        <f t="shared" si="3"/>
        <v>CEUTA</v>
      </c>
      <c r="B49" s="41">
        <f t="shared" si="4"/>
        <v>11880</v>
      </c>
      <c r="C49" s="41">
        <f t="shared" si="5"/>
        <v>11331</v>
      </c>
      <c r="D49" s="41">
        <f t="shared" si="6"/>
        <v>4</v>
      </c>
      <c r="E49" s="42" t="str">
        <f t="shared" si="2"/>
        <v>HUELVA</v>
      </c>
      <c r="F49" s="42">
        <f t="shared" si="7"/>
        <v>1711</v>
      </c>
      <c r="G49" s="42">
        <f t="shared" si="8"/>
        <v>1618</v>
      </c>
    </row>
    <row r="50" spans="1:7" x14ac:dyDescent="0.25">
      <c r="A50" s="42" t="str">
        <f t="shared" si="3"/>
        <v>FERROL-SAN CIBRAO</v>
      </c>
      <c r="B50" s="41">
        <f t="shared" si="4"/>
        <v>952</v>
      </c>
      <c r="C50" s="41">
        <f t="shared" si="5"/>
        <v>1037</v>
      </c>
      <c r="D50" s="41">
        <f t="shared" si="6"/>
        <v>22</v>
      </c>
      <c r="E50" s="42" t="str">
        <f t="shared" si="2"/>
        <v>ALMERIA</v>
      </c>
      <c r="F50" s="42">
        <f t="shared" si="7"/>
        <v>1497</v>
      </c>
      <c r="G50" s="42">
        <f t="shared" si="8"/>
        <v>1767</v>
      </c>
    </row>
    <row r="51" spans="1:7" x14ac:dyDescent="0.25">
      <c r="A51" s="42" t="str">
        <f t="shared" si="3"/>
        <v>GIJON</v>
      </c>
      <c r="B51" s="41">
        <f t="shared" si="4"/>
        <v>978</v>
      </c>
      <c r="C51" s="41">
        <f t="shared" si="5"/>
        <v>961</v>
      </c>
      <c r="D51" s="41">
        <f t="shared" si="6"/>
        <v>21</v>
      </c>
      <c r="E51" s="42" t="str">
        <f t="shared" si="2"/>
        <v>BAHIA DE CADIZ</v>
      </c>
      <c r="F51" s="42">
        <f t="shared" si="7"/>
        <v>1406</v>
      </c>
      <c r="G51" s="42">
        <f t="shared" si="8"/>
        <v>1406</v>
      </c>
    </row>
    <row r="52" spans="1:7" x14ac:dyDescent="0.25">
      <c r="A52" s="42" t="str">
        <f t="shared" si="3"/>
        <v>HUELVA</v>
      </c>
      <c r="B52" s="41">
        <f t="shared" si="4"/>
        <v>1711</v>
      </c>
      <c r="C52" s="41">
        <f t="shared" si="5"/>
        <v>1618</v>
      </c>
      <c r="D52" s="41">
        <f t="shared" si="6"/>
        <v>12</v>
      </c>
      <c r="E52" s="42" t="str">
        <f t="shared" si="2"/>
        <v>CASTELLON</v>
      </c>
      <c r="F52" s="42">
        <f t="shared" si="7"/>
        <v>1308</v>
      </c>
      <c r="G52" s="42">
        <f t="shared" si="8"/>
        <v>1258</v>
      </c>
    </row>
    <row r="53" spans="1:7" x14ac:dyDescent="0.25">
      <c r="A53" s="42" t="str">
        <f t="shared" si="3"/>
        <v>LAS PALMAS</v>
      </c>
      <c r="B53" s="41">
        <f t="shared" si="4"/>
        <v>10452</v>
      </c>
      <c r="C53" s="41">
        <f t="shared" si="5"/>
        <v>9684</v>
      </c>
      <c r="D53" s="41">
        <f t="shared" si="6"/>
        <v>5</v>
      </c>
      <c r="E53" s="42" t="str">
        <f t="shared" si="2"/>
        <v>SANTANDER</v>
      </c>
      <c r="F53" s="42">
        <f t="shared" si="7"/>
        <v>1301</v>
      </c>
      <c r="G53" s="42">
        <f t="shared" si="8"/>
        <v>1274</v>
      </c>
    </row>
    <row r="54" spans="1:7" x14ac:dyDescent="0.25">
      <c r="A54" s="42" t="str">
        <f t="shared" si="3"/>
        <v>MALAGA</v>
      </c>
      <c r="B54" s="41">
        <f t="shared" si="4"/>
        <v>1828</v>
      </c>
      <c r="C54" s="41">
        <f t="shared" si="5"/>
        <v>1636</v>
      </c>
      <c r="D54" s="41">
        <f t="shared" si="6"/>
        <v>10</v>
      </c>
      <c r="E54" s="42" t="str">
        <f t="shared" si="2"/>
        <v>CARTAGENA</v>
      </c>
      <c r="F54" s="42">
        <f t="shared" si="7"/>
        <v>1277</v>
      </c>
      <c r="G54" s="42">
        <f t="shared" si="8"/>
        <v>1277</v>
      </c>
    </row>
    <row r="55" spans="1:7" x14ac:dyDescent="0.25">
      <c r="A55" s="42" t="str">
        <f t="shared" si="3"/>
        <v>MARIN Y RIA DE PONTEVEDRA</v>
      </c>
      <c r="B55" s="41">
        <f t="shared" si="4"/>
        <v>609</v>
      </c>
      <c r="C55" s="41">
        <f t="shared" si="5"/>
        <v>552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1241</v>
      </c>
      <c r="G55" s="42">
        <f t="shared" si="8"/>
        <v>1146</v>
      </c>
    </row>
    <row r="56" spans="1:7" x14ac:dyDescent="0.25">
      <c r="A56" s="42" t="str">
        <f t="shared" si="3"/>
        <v>MELILLA</v>
      </c>
      <c r="B56" s="41">
        <f t="shared" si="4"/>
        <v>1241</v>
      </c>
      <c r="C56" s="41">
        <f t="shared" si="5"/>
        <v>1146</v>
      </c>
      <c r="D56" s="41">
        <f t="shared" si="6"/>
        <v>18</v>
      </c>
      <c r="E56" s="42" t="str">
        <f t="shared" si="2"/>
        <v>A CORUÑA</v>
      </c>
      <c r="F56" s="42">
        <f t="shared" si="9"/>
        <v>1129</v>
      </c>
      <c r="G56" s="42">
        <f t="shared" si="8"/>
        <v>1152</v>
      </c>
    </row>
    <row r="57" spans="1:7" x14ac:dyDescent="0.25">
      <c r="A57" s="42" t="str">
        <f t="shared" si="3"/>
        <v>MOTRIL</v>
      </c>
      <c r="B57" s="41">
        <f t="shared" si="4"/>
        <v>496</v>
      </c>
      <c r="C57" s="41">
        <f t="shared" si="5"/>
        <v>317</v>
      </c>
      <c r="D57" s="41">
        <f t="shared" si="6"/>
        <v>27</v>
      </c>
      <c r="E57" s="42" t="str">
        <f t="shared" si="2"/>
        <v>SEVILLA</v>
      </c>
      <c r="F57" s="42">
        <f t="shared" si="9"/>
        <v>1099</v>
      </c>
      <c r="G57" s="42">
        <f t="shared" si="8"/>
        <v>1081</v>
      </c>
    </row>
    <row r="58" spans="1:7" x14ac:dyDescent="0.25">
      <c r="A58" s="42" t="str">
        <f t="shared" si="3"/>
        <v>PASAIA</v>
      </c>
      <c r="B58" s="41">
        <f t="shared" si="4"/>
        <v>885</v>
      </c>
      <c r="C58" s="41">
        <f t="shared" si="5"/>
        <v>991</v>
      </c>
      <c r="D58" s="41">
        <f t="shared" si="6"/>
        <v>23</v>
      </c>
      <c r="E58" s="42" t="str">
        <f t="shared" si="2"/>
        <v>GIJON</v>
      </c>
      <c r="F58" s="42">
        <f t="shared" si="9"/>
        <v>978</v>
      </c>
      <c r="G58" s="42">
        <f t="shared" si="8"/>
        <v>961</v>
      </c>
    </row>
    <row r="59" spans="1:7" x14ac:dyDescent="0.25">
      <c r="A59" s="42" t="str">
        <f t="shared" si="3"/>
        <v>SANTA CRUZ DE TENERIFE</v>
      </c>
      <c r="B59" s="41">
        <f t="shared" si="4"/>
        <v>13344</v>
      </c>
      <c r="C59" s="41">
        <f t="shared" si="5"/>
        <v>15613</v>
      </c>
      <c r="D59" s="41">
        <f t="shared" si="6"/>
        <v>3</v>
      </c>
      <c r="E59" s="42" t="str">
        <f t="shared" si="2"/>
        <v>FERROL-SAN CIBRAO</v>
      </c>
      <c r="F59" s="42">
        <f t="shared" si="9"/>
        <v>952</v>
      </c>
      <c r="G59" s="42">
        <f t="shared" si="8"/>
        <v>1037</v>
      </c>
    </row>
    <row r="60" spans="1:7" x14ac:dyDescent="0.25">
      <c r="A60" s="42" t="str">
        <f t="shared" si="3"/>
        <v>SANTANDER</v>
      </c>
      <c r="B60" s="41">
        <f t="shared" si="4"/>
        <v>1301</v>
      </c>
      <c r="C60" s="41">
        <f t="shared" si="5"/>
        <v>1274</v>
      </c>
      <c r="D60" s="41">
        <f t="shared" si="6"/>
        <v>16</v>
      </c>
      <c r="E60" s="42" t="str">
        <f t="shared" si="2"/>
        <v>PASAIA</v>
      </c>
      <c r="F60" s="42">
        <f t="shared" si="9"/>
        <v>885</v>
      </c>
      <c r="G60" s="42">
        <f t="shared" si="8"/>
        <v>991</v>
      </c>
    </row>
    <row r="61" spans="1:7" x14ac:dyDescent="0.25">
      <c r="A61" s="42" t="str">
        <f t="shared" si="3"/>
        <v>SEVILLA</v>
      </c>
      <c r="B61" s="41">
        <f t="shared" si="4"/>
        <v>1099</v>
      </c>
      <c r="C61" s="41">
        <f t="shared" si="5"/>
        <v>1081</v>
      </c>
      <c r="D61" s="41">
        <f t="shared" si="6"/>
        <v>20</v>
      </c>
      <c r="E61" s="42" t="str">
        <f t="shared" si="2"/>
        <v>ALICANTE</v>
      </c>
      <c r="F61" s="42">
        <f t="shared" si="9"/>
        <v>831</v>
      </c>
      <c r="G61" s="42">
        <f t="shared" si="8"/>
        <v>844</v>
      </c>
    </row>
    <row r="62" spans="1:7" x14ac:dyDescent="0.25">
      <c r="A62" s="42" t="str">
        <f t="shared" si="3"/>
        <v>TARRAGONA</v>
      </c>
      <c r="B62" s="41">
        <f t="shared" si="4"/>
        <v>2730</v>
      </c>
      <c r="C62" s="41">
        <f t="shared" si="5"/>
        <v>2948</v>
      </c>
      <c r="D62" s="41">
        <f t="shared" si="6"/>
        <v>9</v>
      </c>
      <c r="E62" s="42" t="str">
        <f t="shared" si="2"/>
        <v>AVILES</v>
      </c>
      <c r="F62" s="42">
        <f t="shared" si="9"/>
        <v>810</v>
      </c>
      <c r="G62" s="42">
        <f t="shared" si="8"/>
        <v>795</v>
      </c>
    </row>
    <row r="63" spans="1:7" x14ac:dyDescent="0.25">
      <c r="A63" s="42" t="str">
        <f t="shared" si="3"/>
        <v>VALENCIA</v>
      </c>
      <c r="B63" s="41">
        <f t="shared" si="4"/>
        <v>6369</v>
      </c>
      <c r="C63" s="41">
        <f t="shared" si="5"/>
        <v>6479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609</v>
      </c>
      <c r="G63" s="42">
        <f t="shared" si="8"/>
        <v>552</v>
      </c>
    </row>
    <row r="64" spans="1:7" x14ac:dyDescent="0.25">
      <c r="A64" s="42" t="str">
        <f t="shared" si="3"/>
        <v>VIGO</v>
      </c>
      <c r="B64" s="41">
        <f t="shared" si="4"/>
        <v>1753</v>
      </c>
      <c r="C64" s="41">
        <f t="shared" si="5"/>
        <v>1832</v>
      </c>
      <c r="D64" s="41">
        <f t="shared" si="6"/>
        <v>11</v>
      </c>
      <c r="E64" s="42" t="str">
        <f t="shared" si="2"/>
        <v>MOTRIL</v>
      </c>
      <c r="F64" s="42">
        <f t="shared" si="9"/>
        <v>496</v>
      </c>
      <c r="G64" s="42">
        <f t="shared" si="8"/>
        <v>317</v>
      </c>
    </row>
    <row r="65" spans="1:7" x14ac:dyDescent="0.25">
      <c r="A65" s="42" t="str">
        <f t="shared" si="3"/>
        <v>VILAGARCIA</v>
      </c>
      <c r="B65" s="41">
        <f t="shared" si="4"/>
        <v>209</v>
      </c>
      <c r="C65" s="41">
        <f t="shared" si="5"/>
        <v>201</v>
      </c>
      <c r="D65" s="41">
        <f t="shared" si="6"/>
        <v>28</v>
      </c>
      <c r="E65" s="42" t="str">
        <f t="shared" si="2"/>
        <v>VILAGARCIA</v>
      </c>
      <c r="F65" s="42">
        <f t="shared" si="9"/>
        <v>209</v>
      </c>
      <c r="G65" s="42">
        <f t="shared" si="8"/>
        <v>201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1104450</v>
      </c>
      <c r="C7" s="9">
        <v>1217954</v>
      </c>
      <c r="D7" s="9">
        <v>12444920</v>
      </c>
      <c r="E7" s="9">
        <v>14312146</v>
      </c>
      <c r="F7" s="10">
        <f>((E7*100)/D7)-100</f>
        <v>15.003921278722558</v>
      </c>
      <c r="G7" s="1"/>
      <c r="H7" s="1"/>
      <c r="I7" s="1"/>
    </row>
    <row r="8" spans="1:12" x14ac:dyDescent="0.25">
      <c r="A8" s="11" t="s">
        <v>45</v>
      </c>
      <c r="B8" s="12">
        <v>1167433</v>
      </c>
      <c r="C8" s="12">
        <v>840767</v>
      </c>
      <c r="D8" s="12">
        <v>11222897</v>
      </c>
      <c r="E8" s="12">
        <v>12314797</v>
      </c>
      <c r="F8" s="13">
        <f t="shared" ref="F8:F35" si="0">((E8*100)/D8)-100</f>
        <v>9.7292169749040767</v>
      </c>
      <c r="G8" s="1"/>
      <c r="H8" s="1"/>
      <c r="I8" s="1"/>
    </row>
    <row r="9" spans="1:12" x14ac:dyDescent="0.25">
      <c r="A9" s="8" t="s">
        <v>46</v>
      </c>
      <c r="B9" s="9">
        <v>1558817</v>
      </c>
      <c r="C9" s="9">
        <v>1990166</v>
      </c>
      <c r="D9" s="9">
        <v>23702305</v>
      </c>
      <c r="E9" s="9">
        <v>22640476</v>
      </c>
      <c r="F9" s="10">
        <f t="shared" si="0"/>
        <v>-4.4798554402198505</v>
      </c>
      <c r="G9" s="1"/>
      <c r="H9" s="1"/>
      <c r="I9" s="1"/>
    </row>
    <row r="10" spans="1:12" x14ac:dyDescent="0.25">
      <c r="A10" s="11" t="s">
        <v>47</v>
      </c>
      <c r="B10" s="12">
        <v>337364</v>
      </c>
      <c r="C10" s="12">
        <v>446518</v>
      </c>
      <c r="D10" s="12">
        <v>4325836</v>
      </c>
      <c r="E10" s="12">
        <v>5115912</v>
      </c>
      <c r="F10" s="13">
        <f t="shared" si="0"/>
        <v>18.264122819265452</v>
      </c>
      <c r="G10" s="1"/>
      <c r="H10" s="1"/>
      <c r="I10" s="1"/>
    </row>
    <row r="11" spans="1:12" x14ac:dyDescent="0.25">
      <c r="A11" s="8" t="s">
        <v>48</v>
      </c>
      <c r="B11" s="9">
        <v>24779513</v>
      </c>
      <c r="C11" s="9">
        <v>26679788</v>
      </c>
      <c r="D11" s="9">
        <v>270734840</v>
      </c>
      <c r="E11" s="9">
        <v>301283291</v>
      </c>
      <c r="F11" s="10">
        <f t="shared" si="0"/>
        <v>11.283531517406473</v>
      </c>
      <c r="G11" s="1"/>
      <c r="H11" s="1"/>
      <c r="I11" s="1"/>
    </row>
    <row r="12" spans="1:12" x14ac:dyDescent="0.25">
      <c r="A12" s="11" t="s">
        <v>49</v>
      </c>
      <c r="B12" s="12">
        <v>2408742</v>
      </c>
      <c r="C12" s="12">
        <v>2753764</v>
      </c>
      <c r="D12" s="12">
        <v>25412230</v>
      </c>
      <c r="E12" s="12">
        <v>27483255</v>
      </c>
      <c r="F12" s="13">
        <f t="shared" si="0"/>
        <v>8.1497176753083096</v>
      </c>
      <c r="G12" s="1"/>
      <c r="H12" s="1"/>
      <c r="I12" s="1"/>
    </row>
    <row r="13" spans="1:12" x14ac:dyDescent="0.25">
      <c r="A13" s="8" t="s">
        <v>50</v>
      </c>
      <c r="B13" s="9">
        <v>11494171</v>
      </c>
      <c r="C13" s="9">
        <v>10729184</v>
      </c>
      <c r="D13" s="9">
        <v>153917199</v>
      </c>
      <c r="E13" s="9">
        <v>158077329</v>
      </c>
      <c r="F13" s="10">
        <f t="shared" si="0"/>
        <v>2.7028363477430446</v>
      </c>
      <c r="G13" s="1"/>
      <c r="H13" s="1"/>
      <c r="I13" s="1"/>
    </row>
    <row r="14" spans="1:12" x14ac:dyDescent="0.25">
      <c r="A14" s="11" t="s">
        <v>51</v>
      </c>
      <c r="B14" s="12">
        <v>20462544</v>
      </c>
      <c r="C14" s="12">
        <v>21595128</v>
      </c>
      <c r="D14" s="12">
        <v>238030521</v>
      </c>
      <c r="E14" s="12">
        <v>248245300</v>
      </c>
      <c r="F14" s="13">
        <f t="shared" si="0"/>
        <v>4.291373625989749</v>
      </c>
      <c r="G14" s="1"/>
      <c r="H14" s="1"/>
      <c r="I14" s="1"/>
    </row>
    <row r="15" spans="1:12" x14ac:dyDescent="0.25">
      <c r="A15" s="8" t="s">
        <v>52</v>
      </c>
      <c r="B15" s="9">
        <v>3172489</v>
      </c>
      <c r="C15" s="9">
        <v>3052812</v>
      </c>
      <c r="D15" s="9">
        <v>39776637</v>
      </c>
      <c r="E15" s="9">
        <v>38920645</v>
      </c>
      <c r="F15" s="10">
        <f t="shared" si="0"/>
        <v>-2.1519969121572586</v>
      </c>
      <c r="G15" s="1"/>
      <c r="H15" s="1"/>
      <c r="I15" s="1"/>
    </row>
    <row r="16" spans="1:12" x14ac:dyDescent="0.25">
      <c r="A16" s="11" t="s">
        <v>53</v>
      </c>
      <c r="B16" s="12">
        <v>2955116</v>
      </c>
      <c r="C16" s="12">
        <v>2846603</v>
      </c>
      <c r="D16" s="12">
        <v>24605300</v>
      </c>
      <c r="E16" s="12">
        <v>25614740</v>
      </c>
      <c r="F16" s="13">
        <f t="shared" si="0"/>
        <v>4.102530755568921</v>
      </c>
      <c r="G16" s="1"/>
      <c r="H16" s="1"/>
      <c r="I16" s="1"/>
    </row>
    <row r="17" spans="1:9" x14ac:dyDescent="0.25">
      <c r="A17" s="8" t="s">
        <v>54</v>
      </c>
      <c r="B17" s="9">
        <v>1355423</v>
      </c>
      <c r="C17" s="9">
        <v>1432806</v>
      </c>
      <c r="D17" s="9">
        <v>14003919</v>
      </c>
      <c r="E17" s="9">
        <v>14891870</v>
      </c>
      <c r="F17" s="10">
        <f t="shared" si="0"/>
        <v>6.3407321907531724</v>
      </c>
      <c r="G17" s="1"/>
      <c r="H17" s="1"/>
      <c r="I17" s="1"/>
    </row>
    <row r="18" spans="1:9" x14ac:dyDescent="0.25">
      <c r="A18" s="11" t="s">
        <v>55</v>
      </c>
      <c r="B18" s="12">
        <v>5301985</v>
      </c>
      <c r="C18" s="12">
        <v>5737622</v>
      </c>
      <c r="D18" s="12">
        <v>58775937</v>
      </c>
      <c r="E18" s="12">
        <v>60381165</v>
      </c>
      <c r="F18" s="13">
        <f t="shared" si="0"/>
        <v>2.7310972515844298</v>
      </c>
      <c r="G18" s="1"/>
      <c r="H18" s="1"/>
      <c r="I18" s="1"/>
    </row>
    <row r="19" spans="1:9" x14ac:dyDescent="0.25">
      <c r="A19" s="8" t="s">
        <v>56</v>
      </c>
      <c r="B19" s="9">
        <v>897497</v>
      </c>
      <c r="C19" s="9">
        <v>1371299</v>
      </c>
      <c r="D19" s="9">
        <v>12768932</v>
      </c>
      <c r="E19" s="9">
        <v>12844218</v>
      </c>
      <c r="F19" s="10">
        <f t="shared" si="0"/>
        <v>0.58960295191485557</v>
      </c>
      <c r="G19" s="1"/>
      <c r="H19" s="1"/>
      <c r="I19" s="1"/>
    </row>
    <row r="20" spans="1:9" x14ac:dyDescent="0.25">
      <c r="A20" s="11" t="s">
        <v>57</v>
      </c>
      <c r="B20" s="12">
        <v>1333712</v>
      </c>
      <c r="C20" s="12">
        <v>2010020</v>
      </c>
      <c r="D20" s="12">
        <v>12942205</v>
      </c>
      <c r="E20" s="12">
        <v>16439906</v>
      </c>
      <c r="F20" s="13">
        <f t="shared" si="0"/>
        <v>27.025541629111885</v>
      </c>
      <c r="G20" s="1"/>
      <c r="H20" s="1"/>
      <c r="I20" s="1"/>
    </row>
    <row r="21" spans="1:9" x14ac:dyDescent="0.25">
      <c r="A21" s="8" t="s">
        <v>58</v>
      </c>
      <c r="B21" s="9">
        <v>2140517</v>
      </c>
      <c r="C21" s="9">
        <v>2733034</v>
      </c>
      <c r="D21" s="9">
        <v>21853368</v>
      </c>
      <c r="E21" s="9">
        <v>25286450</v>
      </c>
      <c r="F21" s="10">
        <f t="shared" si="0"/>
        <v>15.709624255629606</v>
      </c>
      <c r="G21" s="1"/>
      <c r="H21" s="1"/>
      <c r="I21" s="1"/>
    </row>
    <row r="22" spans="1:9" x14ac:dyDescent="0.25">
      <c r="A22" s="11" t="s">
        <v>59</v>
      </c>
      <c r="B22" s="12">
        <v>16289739</v>
      </c>
      <c r="C22" s="12">
        <v>23816618</v>
      </c>
      <c r="D22" s="12">
        <v>164723945</v>
      </c>
      <c r="E22" s="12">
        <v>196428087</v>
      </c>
      <c r="F22" s="13">
        <f t="shared" si="0"/>
        <v>19.246832632620595</v>
      </c>
      <c r="G22" s="1"/>
      <c r="H22" s="1"/>
      <c r="I22" s="1"/>
    </row>
    <row r="23" spans="1:9" x14ac:dyDescent="0.25">
      <c r="A23" s="8" t="s">
        <v>60</v>
      </c>
      <c r="B23" s="9">
        <v>3987484</v>
      </c>
      <c r="C23" s="9">
        <v>5720796</v>
      </c>
      <c r="D23" s="9">
        <v>39292349</v>
      </c>
      <c r="E23" s="9">
        <v>44942365</v>
      </c>
      <c r="F23" s="10">
        <f t="shared" si="0"/>
        <v>14.379430458586228</v>
      </c>
      <c r="G23" s="1"/>
      <c r="H23" s="1"/>
      <c r="I23" s="1"/>
    </row>
    <row r="24" spans="1:9" x14ac:dyDescent="0.25">
      <c r="A24" s="11" t="s">
        <v>61</v>
      </c>
      <c r="B24" s="12">
        <v>321436</v>
      </c>
      <c r="C24" s="12">
        <v>310188</v>
      </c>
      <c r="D24" s="12">
        <v>3468147</v>
      </c>
      <c r="E24" s="12">
        <v>3411734</v>
      </c>
      <c r="F24" s="13">
        <f t="shared" si="0"/>
        <v>-1.626603485953737</v>
      </c>
      <c r="G24" s="1"/>
      <c r="H24" s="1"/>
      <c r="I24" s="1"/>
    </row>
    <row r="25" spans="1:9" x14ac:dyDescent="0.25">
      <c r="A25" s="8" t="s">
        <v>62</v>
      </c>
      <c r="B25" s="9">
        <v>1117634</v>
      </c>
      <c r="C25" s="9">
        <v>2034270</v>
      </c>
      <c r="D25" s="9">
        <v>13494274</v>
      </c>
      <c r="E25" s="9">
        <v>16665971</v>
      </c>
      <c r="F25" s="10">
        <f t="shared" si="0"/>
        <v>23.504021038849515</v>
      </c>
      <c r="G25" s="1"/>
      <c r="H25" s="1"/>
      <c r="I25" s="1"/>
    </row>
    <row r="26" spans="1:9" x14ac:dyDescent="0.25">
      <c r="A26" s="11" t="s">
        <v>63</v>
      </c>
      <c r="B26" s="12">
        <v>285771</v>
      </c>
      <c r="C26" s="12">
        <v>731622</v>
      </c>
      <c r="D26" s="12">
        <v>2747537</v>
      </c>
      <c r="E26" s="12">
        <v>5284725</v>
      </c>
      <c r="F26" s="13">
        <f t="shared" si="0"/>
        <v>92.344088541846759</v>
      </c>
      <c r="G26" s="1"/>
      <c r="H26" s="1"/>
      <c r="I26" s="1"/>
    </row>
    <row r="27" spans="1:9" x14ac:dyDescent="0.25">
      <c r="A27" s="8" t="s">
        <v>64</v>
      </c>
      <c r="B27" s="9">
        <v>660887</v>
      </c>
      <c r="C27" s="9">
        <v>503307</v>
      </c>
      <c r="D27" s="9">
        <v>5920890</v>
      </c>
      <c r="E27" s="9">
        <v>5775535</v>
      </c>
      <c r="F27" s="10">
        <f t="shared" si="0"/>
        <v>-2.4549518737892413</v>
      </c>
      <c r="G27" s="1"/>
      <c r="H27" s="1"/>
      <c r="I27" s="1"/>
    </row>
    <row r="28" spans="1:9" x14ac:dyDescent="0.25">
      <c r="A28" s="11" t="s">
        <v>65</v>
      </c>
      <c r="B28" s="12">
        <v>18995959</v>
      </c>
      <c r="C28" s="12">
        <v>19965167</v>
      </c>
      <c r="D28" s="12">
        <v>186359629</v>
      </c>
      <c r="E28" s="12">
        <v>189364139</v>
      </c>
      <c r="F28" s="13">
        <f t="shared" si="0"/>
        <v>1.6122107648110813</v>
      </c>
      <c r="G28" s="1"/>
      <c r="H28" s="1"/>
      <c r="I28" s="1"/>
    </row>
    <row r="29" spans="1:9" x14ac:dyDescent="0.25">
      <c r="A29" s="8" t="s">
        <v>66</v>
      </c>
      <c r="B29" s="9">
        <v>1777469</v>
      </c>
      <c r="C29" s="9">
        <v>1499796</v>
      </c>
      <c r="D29" s="9">
        <v>19400914</v>
      </c>
      <c r="E29" s="9">
        <v>19766015</v>
      </c>
      <c r="F29" s="10">
        <f t="shared" si="0"/>
        <v>1.881875255980205</v>
      </c>
      <c r="G29" s="1"/>
      <c r="H29" s="1"/>
      <c r="I29" s="1"/>
    </row>
    <row r="30" spans="1:9" x14ac:dyDescent="0.25">
      <c r="A30" s="11" t="s">
        <v>67</v>
      </c>
      <c r="B30" s="12">
        <v>484322</v>
      </c>
      <c r="C30" s="12">
        <v>460623</v>
      </c>
      <c r="D30" s="12">
        <v>4850887</v>
      </c>
      <c r="E30" s="12">
        <v>5153591</v>
      </c>
      <c r="F30" s="13">
        <f t="shared" si="0"/>
        <v>6.2401783426412578</v>
      </c>
      <c r="G30" s="1"/>
      <c r="H30" s="1"/>
      <c r="I30" s="1"/>
    </row>
    <row r="31" spans="1:9" x14ac:dyDescent="0.25">
      <c r="A31" s="8" t="s">
        <v>68</v>
      </c>
      <c r="B31" s="9">
        <v>3947443</v>
      </c>
      <c r="C31" s="9">
        <v>3385541</v>
      </c>
      <c r="D31" s="9">
        <v>42164931</v>
      </c>
      <c r="E31" s="9">
        <v>40029831</v>
      </c>
      <c r="F31" s="10">
        <f t="shared" si="0"/>
        <v>-5.0636866926214168</v>
      </c>
      <c r="G31" s="1"/>
      <c r="H31" s="1"/>
      <c r="I31" s="1"/>
    </row>
    <row r="32" spans="1:9" x14ac:dyDescent="0.25">
      <c r="A32" s="11" t="s">
        <v>69</v>
      </c>
      <c r="B32" s="12">
        <v>16327096</v>
      </c>
      <c r="C32" s="12">
        <v>17762247</v>
      </c>
      <c r="D32" s="12">
        <v>174544874</v>
      </c>
      <c r="E32" s="12">
        <v>185054465</v>
      </c>
      <c r="F32" s="13">
        <f t="shared" si="0"/>
        <v>6.0211398703120835</v>
      </c>
      <c r="G32" s="1"/>
      <c r="H32" s="1"/>
      <c r="I32" s="1"/>
    </row>
    <row r="33" spans="1:9" x14ac:dyDescent="0.25">
      <c r="A33" s="8" t="s">
        <v>70</v>
      </c>
      <c r="B33" s="9">
        <v>2955067</v>
      </c>
      <c r="C33" s="9">
        <v>2471321</v>
      </c>
      <c r="D33" s="9">
        <v>30512852</v>
      </c>
      <c r="E33" s="9">
        <v>30982631</v>
      </c>
      <c r="F33" s="10">
        <f t="shared" si="0"/>
        <v>1.5396102599652153</v>
      </c>
      <c r="G33" s="1"/>
      <c r="H33" s="1"/>
      <c r="I33" s="1"/>
    </row>
    <row r="34" spans="1:9" x14ac:dyDescent="0.25">
      <c r="A34" s="11" t="s">
        <v>71</v>
      </c>
      <c r="B34" s="12">
        <v>104686</v>
      </c>
      <c r="C34" s="12">
        <v>114302</v>
      </c>
      <c r="D34" s="12">
        <v>1127076</v>
      </c>
      <c r="E34" s="12">
        <v>1271731</v>
      </c>
      <c r="F34" s="13">
        <f t="shared" si="0"/>
        <v>12.834538221025028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147724766</v>
      </c>
      <c r="C35" s="15">
        <f t="shared" ref="C35:E35" si="1">SUM(C7:C34)</f>
        <v>164213263</v>
      </c>
      <c r="D35" s="15">
        <f t="shared" si="1"/>
        <v>1613125351</v>
      </c>
      <c r="E35" s="15">
        <f t="shared" si="1"/>
        <v>1727982320</v>
      </c>
      <c r="F35" s="16">
        <f t="shared" si="0"/>
        <v>7.120151507680319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14312146</v>
      </c>
      <c r="C38" s="41">
        <f>D7</f>
        <v>12444920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301283291</v>
      </c>
      <c r="G38" s="42">
        <f>LOOKUP(E38,$A$38:$A$65,$C$38:$C$65)</f>
        <v>270734840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12314797</v>
      </c>
      <c r="C39" s="41">
        <f t="shared" ref="C39:C65" si="5">D8</f>
        <v>11222897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248245300</v>
      </c>
      <c r="G39" s="42">
        <f t="shared" ref="G39:G65" si="8">LOOKUP(E39,$A$38:$A$65,$C$38:$C$65)</f>
        <v>238030521</v>
      </c>
    </row>
    <row r="40" spans="1:9" x14ac:dyDescent="0.25">
      <c r="A40" s="42" t="str">
        <f t="shared" si="3"/>
        <v>ALMERIA</v>
      </c>
      <c r="B40" s="41">
        <f t="shared" si="4"/>
        <v>22640476</v>
      </c>
      <c r="C40" s="41">
        <f t="shared" si="5"/>
        <v>23702305</v>
      </c>
      <c r="D40" s="41">
        <f t="shared" si="6"/>
        <v>15</v>
      </c>
      <c r="E40" s="42" t="str">
        <f t="shared" si="2"/>
        <v>LAS PALMAS</v>
      </c>
      <c r="F40" s="42">
        <f t="shared" si="7"/>
        <v>196428087</v>
      </c>
      <c r="G40" s="42">
        <f t="shared" si="8"/>
        <v>164723945</v>
      </c>
    </row>
    <row r="41" spans="1:9" x14ac:dyDescent="0.25">
      <c r="A41" s="42" t="str">
        <f t="shared" si="3"/>
        <v>AVILES</v>
      </c>
      <c r="B41" s="41">
        <f t="shared" si="4"/>
        <v>5115912</v>
      </c>
      <c r="C41" s="41">
        <f t="shared" si="5"/>
        <v>4325836</v>
      </c>
      <c r="D41" s="41">
        <f t="shared" si="6"/>
        <v>26</v>
      </c>
      <c r="E41" s="42" t="str">
        <f t="shared" si="2"/>
        <v>SANTA CRUZ DE TENERIFE</v>
      </c>
      <c r="F41" s="42">
        <f t="shared" si="7"/>
        <v>189364139</v>
      </c>
      <c r="G41" s="42">
        <f t="shared" si="8"/>
        <v>186359629</v>
      </c>
    </row>
    <row r="42" spans="1:9" x14ac:dyDescent="0.25">
      <c r="A42" s="42" t="str">
        <f t="shared" si="3"/>
        <v>BAHIA DE ALGECIRAS</v>
      </c>
      <c r="B42" s="41">
        <f t="shared" si="4"/>
        <v>301283291</v>
      </c>
      <c r="C42" s="41">
        <f t="shared" si="5"/>
        <v>270734840</v>
      </c>
      <c r="D42" s="41">
        <f t="shared" si="6"/>
        <v>1</v>
      </c>
      <c r="E42" s="42" t="str">
        <f t="shared" si="2"/>
        <v>VALENCIA</v>
      </c>
      <c r="F42" s="42">
        <f t="shared" si="7"/>
        <v>185054465</v>
      </c>
      <c r="G42" s="42">
        <f t="shared" si="8"/>
        <v>174544874</v>
      </c>
    </row>
    <row r="43" spans="1:9" x14ac:dyDescent="0.25">
      <c r="A43" s="42" t="str">
        <f t="shared" si="3"/>
        <v>BAHIA DE CADIZ</v>
      </c>
      <c r="B43" s="41">
        <f t="shared" si="4"/>
        <v>27483255</v>
      </c>
      <c r="C43" s="41">
        <f t="shared" si="5"/>
        <v>25412230</v>
      </c>
      <c r="D43" s="41">
        <f t="shared" si="6"/>
        <v>12</v>
      </c>
      <c r="E43" s="42" t="str">
        <f t="shared" si="2"/>
        <v>BALEARES</v>
      </c>
      <c r="F43" s="42">
        <f t="shared" si="7"/>
        <v>158077329</v>
      </c>
      <c r="G43" s="42">
        <f t="shared" si="8"/>
        <v>153917199</v>
      </c>
    </row>
    <row r="44" spans="1:9" x14ac:dyDescent="0.25">
      <c r="A44" s="42" t="str">
        <f t="shared" si="3"/>
        <v>BALEARES</v>
      </c>
      <c r="B44" s="41">
        <f t="shared" si="4"/>
        <v>158077329</v>
      </c>
      <c r="C44" s="41">
        <f t="shared" si="5"/>
        <v>153917199</v>
      </c>
      <c r="D44" s="41">
        <f t="shared" si="6"/>
        <v>6</v>
      </c>
      <c r="E44" s="42" t="str">
        <f t="shared" si="2"/>
        <v>CEUTA</v>
      </c>
      <c r="F44" s="42">
        <f t="shared" si="7"/>
        <v>60381165</v>
      </c>
      <c r="G44" s="42">
        <f t="shared" si="8"/>
        <v>58775937</v>
      </c>
    </row>
    <row r="45" spans="1:9" x14ac:dyDescent="0.25">
      <c r="A45" s="42" t="str">
        <f t="shared" si="3"/>
        <v>BARCELONA</v>
      </c>
      <c r="B45" s="41">
        <f t="shared" si="4"/>
        <v>248245300</v>
      </c>
      <c r="C45" s="41">
        <f t="shared" si="5"/>
        <v>238030521</v>
      </c>
      <c r="D45" s="41">
        <f t="shared" si="6"/>
        <v>2</v>
      </c>
      <c r="E45" s="42" t="str">
        <f t="shared" si="2"/>
        <v>MALAGA</v>
      </c>
      <c r="F45" s="42">
        <f t="shared" si="7"/>
        <v>44942365</v>
      </c>
      <c r="G45" s="42">
        <f t="shared" si="8"/>
        <v>39292349</v>
      </c>
    </row>
    <row r="46" spans="1:9" x14ac:dyDescent="0.25">
      <c r="A46" s="42" t="str">
        <f t="shared" si="3"/>
        <v>BILBAO</v>
      </c>
      <c r="B46" s="41">
        <f t="shared" si="4"/>
        <v>38920645</v>
      </c>
      <c r="C46" s="41">
        <f t="shared" si="5"/>
        <v>39776637</v>
      </c>
      <c r="D46" s="41">
        <f t="shared" si="6"/>
        <v>10</v>
      </c>
      <c r="E46" s="42" t="str">
        <f t="shared" si="2"/>
        <v>TARRAGONA</v>
      </c>
      <c r="F46" s="42">
        <f t="shared" si="7"/>
        <v>40029831</v>
      </c>
      <c r="G46" s="42">
        <f t="shared" si="8"/>
        <v>42164931</v>
      </c>
    </row>
    <row r="47" spans="1:9" x14ac:dyDescent="0.25">
      <c r="A47" s="42" t="str">
        <f t="shared" si="3"/>
        <v>CARTAGENA</v>
      </c>
      <c r="B47" s="41">
        <f t="shared" si="4"/>
        <v>25614740</v>
      </c>
      <c r="C47" s="41">
        <f t="shared" si="5"/>
        <v>24605300</v>
      </c>
      <c r="D47" s="41">
        <f t="shared" si="6"/>
        <v>13</v>
      </c>
      <c r="E47" s="42" t="str">
        <f t="shared" si="2"/>
        <v>BILBAO</v>
      </c>
      <c r="F47" s="42">
        <f t="shared" si="7"/>
        <v>38920645</v>
      </c>
      <c r="G47" s="42">
        <f t="shared" si="8"/>
        <v>39776637</v>
      </c>
    </row>
    <row r="48" spans="1:9" x14ac:dyDescent="0.25">
      <c r="A48" s="42" t="str">
        <f t="shared" si="3"/>
        <v>CASTELLON</v>
      </c>
      <c r="B48" s="41">
        <f t="shared" si="4"/>
        <v>14891870</v>
      </c>
      <c r="C48" s="41">
        <f t="shared" si="5"/>
        <v>14003919</v>
      </c>
      <c r="D48" s="41">
        <f t="shared" si="6"/>
        <v>19</v>
      </c>
      <c r="E48" s="42" t="str">
        <f t="shared" si="2"/>
        <v>VIGO</v>
      </c>
      <c r="F48" s="42">
        <f t="shared" si="7"/>
        <v>30982631</v>
      </c>
      <c r="G48" s="42">
        <f t="shared" si="8"/>
        <v>30512852</v>
      </c>
    </row>
    <row r="49" spans="1:7" x14ac:dyDescent="0.25">
      <c r="A49" s="42" t="str">
        <f t="shared" si="3"/>
        <v>CEUTA</v>
      </c>
      <c r="B49" s="41">
        <f t="shared" si="4"/>
        <v>60381165</v>
      </c>
      <c r="C49" s="41">
        <f t="shared" si="5"/>
        <v>58775937</v>
      </c>
      <c r="D49" s="41">
        <f t="shared" si="6"/>
        <v>7</v>
      </c>
      <c r="E49" s="42" t="str">
        <f t="shared" si="2"/>
        <v>BAHIA DE CADIZ</v>
      </c>
      <c r="F49" s="42">
        <f t="shared" si="7"/>
        <v>27483255</v>
      </c>
      <c r="G49" s="42">
        <f t="shared" si="8"/>
        <v>25412230</v>
      </c>
    </row>
    <row r="50" spans="1:7" x14ac:dyDescent="0.25">
      <c r="A50" s="42" t="str">
        <f t="shared" si="3"/>
        <v>FERROL-SAN CIBRAO</v>
      </c>
      <c r="B50" s="41">
        <f t="shared" si="4"/>
        <v>12844218</v>
      </c>
      <c r="C50" s="41">
        <f t="shared" si="5"/>
        <v>12768932</v>
      </c>
      <c r="D50" s="41">
        <f t="shared" si="6"/>
        <v>21</v>
      </c>
      <c r="E50" s="42" t="str">
        <f t="shared" si="2"/>
        <v>CARTAGENA</v>
      </c>
      <c r="F50" s="42">
        <f t="shared" si="7"/>
        <v>25614740</v>
      </c>
      <c r="G50" s="42">
        <f t="shared" si="8"/>
        <v>24605300</v>
      </c>
    </row>
    <row r="51" spans="1:7" x14ac:dyDescent="0.25">
      <c r="A51" s="42" t="str">
        <f t="shared" si="3"/>
        <v>GIJON</v>
      </c>
      <c r="B51" s="41">
        <f t="shared" si="4"/>
        <v>16439906</v>
      </c>
      <c r="C51" s="41">
        <f t="shared" si="5"/>
        <v>12942205</v>
      </c>
      <c r="D51" s="41">
        <f t="shared" si="6"/>
        <v>18</v>
      </c>
      <c r="E51" s="42" t="str">
        <f t="shared" si="2"/>
        <v>HUELVA</v>
      </c>
      <c r="F51" s="42">
        <f t="shared" si="7"/>
        <v>25286450</v>
      </c>
      <c r="G51" s="42">
        <f t="shared" si="8"/>
        <v>21853368</v>
      </c>
    </row>
    <row r="52" spans="1:7" x14ac:dyDescent="0.25">
      <c r="A52" s="42" t="str">
        <f t="shared" si="3"/>
        <v>HUELVA</v>
      </c>
      <c r="B52" s="41">
        <f t="shared" si="4"/>
        <v>25286450</v>
      </c>
      <c r="C52" s="41">
        <f t="shared" si="5"/>
        <v>21853368</v>
      </c>
      <c r="D52" s="41">
        <f t="shared" si="6"/>
        <v>14</v>
      </c>
      <c r="E52" s="42" t="str">
        <f t="shared" si="2"/>
        <v>ALMERIA</v>
      </c>
      <c r="F52" s="42">
        <f t="shared" si="7"/>
        <v>22640476</v>
      </c>
      <c r="G52" s="42">
        <f t="shared" si="8"/>
        <v>23702305</v>
      </c>
    </row>
    <row r="53" spans="1:7" x14ac:dyDescent="0.25">
      <c r="A53" s="42" t="str">
        <f t="shared" si="3"/>
        <v>LAS PALMAS</v>
      </c>
      <c r="B53" s="41">
        <f t="shared" si="4"/>
        <v>196428087</v>
      </c>
      <c r="C53" s="41">
        <f t="shared" si="5"/>
        <v>164723945</v>
      </c>
      <c r="D53" s="41">
        <f t="shared" si="6"/>
        <v>3</v>
      </c>
      <c r="E53" s="42" t="str">
        <f t="shared" si="2"/>
        <v>SANTANDER</v>
      </c>
      <c r="F53" s="42">
        <f t="shared" si="7"/>
        <v>19766015</v>
      </c>
      <c r="G53" s="42">
        <f t="shared" si="8"/>
        <v>19400914</v>
      </c>
    </row>
    <row r="54" spans="1:7" x14ac:dyDescent="0.25">
      <c r="A54" s="42" t="str">
        <f t="shared" si="3"/>
        <v>MALAGA</v>
      </c>
      <c r="B54" s="41">
        <f t="shared" si="4"/>
        <v>44942365</v>
      </c>
      <c r="C54" s="41">
        <f t="shared" si="5"/>
        <v>39292349</v>
      </c>
      <c r="D54" s="41">
        <f t="shared" si="6"/>
        <v>8</v>
      </c>
      <c r="E54" s="42" t="str">
        <f t="shared" si="2"/>
        <v>MELILLA</v>
      </c>
      <c r="F54" s="42">
        <f t="shared" si="7"/>
        <v>16665971</v>
      </c>
      <c r="G54" s="42">
        <f t="shared" si="8"/>
        <v>13494274</v>
      </c>
    </row>
    <row r="55" spans="1:7" x14ac:dyDescent="0.25">
      <c r="A55" s="42" t="str">
        <f t="shared" si="3"/>
        <v>MARIN Y RIA DE PONTEVEDRA</v>
      </c>
      <c r="B55" s="41">
        <f t="shared" si="4"/>
        <v>3411734</v>
      </c>
      <c r="C55" s="41">
        <f t="shared" si="5"/>
        <v>3468147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16439906</v>
      </c>
      <c r="G55" s="42">
        <f t="shared" si="8"/>
        <v>12942205</v>
      </c>
    </row>
    <row r="56" spans="1:7" x14ac:dyDescent="0.25">
      <c r="A56" s="42" t="str">
        <f t="shared" si="3"/>
        <v>MELILLA</v>
      </c>
      <c r="B56" s="41">
        <f t="shared" si="4"/>
        <v>16665971</v>
      </c>
      <c r="C56" s="41">
        <f t="shared" si="5"/>
        <v>13494274</v>
      </c>
      <c r="D56" s="41">
        <f t="shared" si="6"/>
        <v>17</v>
      </c>
      <c r="E56" s="42" t="str">
        <f t="shared" si="2"/>
        <v>CASTELLON</v>
      </c>
      <c r="F56" s="42">
        <f t="shared" si="9"/>
        <v>14891870</v>
      </c>
      <c r="G56" s="42">
        <f t="shared" si="8"/>
        <v>14003919</v>
      </c>
    </row>
    <row r="57" spans="1:7" x14ac:dyDescent="0.25">
      <c r="A57" s="42" t="str">
        <f t="shared" si="3"/>
        <v>MOTRIL</v>
      </c>
      <c r="B57" s="41">
        <f t="shared" si="4"/>
        <v>5284725</v>
      </c>
      <c r="C57" s="41">
        <f t="shared" si="5"/>
        <v>2747537</v>
      </c>
      <c r="D57" s="41">
        <f t="shared" si="6"/>
        <v>24</v>
      </c>
      <c r="E57" s="42" t="str">
        <f t="shared" si="2"/>
        <v>A CORUÑA</v>
      </c>
      <c r="F57" s="42">
        <f t="shared" si="9"/>
        <v>14312146</v>
      </c>
      <c r="G57" s="42">
        <f t="shared" si="8"/>
        <v>12444920</v>
      </c>
    </row>
    <row r="58" spans="1:7" x14ac:dyDescent="0.25">
      <c r="A58" s="42" t="str">
        <f t="shared" si="3"/>
        <v>PASAIA</v>
      </c>
      <c r="B58" s="41">
        <f t="shared" si="4"/>
        <v>5775535</v>
      </c>
      <c r="C58" s="41">
        <f t="shared" si="5"/>
        <v>5920890</v>
      </c>
      <c r="D58" s="41">
        <f t="shared" si="6"/>
        <v>23</v>
      </c>
      <c r="E58" s="42" t="str">
        <f t="shared" si="2"/>
        <v>FERROL-SAN CIBRAO</v>
      </c>
      <c r="F58" s="42">
        <f t="shared" si="9"/>
        <v>12844218</v>
      </c>
      <c r="G58" s="42">
        <f t="shared" si="8"/>
        <v>12768932</v>
      </c>
    </row>
    <row r="59" spans="1:7" x14ac:dyDescent="0.25">
      <c r="A59" s="42" t="str">
        <f t="shared" si="3"/>
        <v>SANTA CRUZ DE TENERIFE</v>
      </c>
      <c r="B59" s="41">
        <f t="shared" si="4"/>
        <v>189364139</v>
      </c>
      <c r="C59" s="41">
        <f t="shared" si="5"/>
        <v>186359629</v>
      </c>
      <c r="D59" s="41">
        <f t="shared" si="6"/>
        <v>4</v>
      </c>
      <c r="E59" s="42" t="str">
        <f t="shared" si="2"/>
        <v>ALICANTE</v>
      </c>
      <c r="F59" s="42">
        <f t="shared" si="9"/>
        <v>12314797</v>
      </c>
      <c r="G59" s="42">
        <f t="shared" si="8"/>
        <v>11222897</v>
      </c>
    </row>
    <row r="60" spans="1:7" x14ac:dyDescent="0.25">
      <c r="A60" s="42" t="str">
        <f t="shared" si="3"/>
        <v>SANTANDER</v>
      </c>
      <c r="B60" s="41">
        <f t="shared" si="4"/>
        <v>19766015</v>
      </c>
      <c r="C60" s="41">
        <f t="shared" si="5"/>
        <v>19400914</v>
      </c>
      <c r="D60" s="41">
        <f t="shared" si="6"/>
        <v>16</v>
      </c>
      <c r="E60" s="42" t="str">
        <f t="shared" si="2"/>
        <v>PASAIA</v>
      </c>
      <c r="F60" s="42">
        <f t="shared" si="9"/>
        <v>5775535</v>
      </c>
      <c r="G60" s="42">
        <f t="shared" si="8"/>
        <v>5920890</v>
      </c>
    </row>
    <row r="61" spans="1:7" x14ac:dyDescent="0.25">
      <c r="A61" s="42" t="str">
        <f t="shared" si="3"/>
        <v>SEVILLA</v>
      </c>
      <c r="B61" s="41">
        <f t="shared" si="4"/>
        <v>5153591</v>
      </c>
      <c r="C61" s="41">
        <f t="shared" si="5"/>
        <v>4850887</v>
      </c>
      <c r="D61" s="41">
        <f t="shared" si="6"/>
        <v>25</v>
      </c>
      <c r="E61" s="42" t="str">
        <f t="shared" si="2"/>
        <v>MOTRIL</v>
      </c>
      <c r="F61" s="42">
        <f t="shared" si="9"/>
        <v>5284725</v>
      </c>
      <c r="G61" s="42">
        <f t="shared" si="8"/>
        <v>2747537</v>
      </c>
    </row>
    <row r="62" spans="1:7" x14ac:dyDescent="0.25">
      <c r="A62" s="42" t="str">
        <f t="shared" si="3"/>
        <v>TARRAGONA</v>
      </c>
      <c r="B62" s="41">
        <f t="shared" si="4"/>
        <v>40029831</v>
      </c>
      <c r="C62" s="41">
        <f t="shared" si="5"/>
        <v>42164931</v>
      </c>
      <c r="D62" s="41">
        <f t="shared" si="6"/>
        <v>9</v>
      </c>
      <c r="E62" s="42" t="str">
        <f t="shared" si="2"/>
        <v>SEVILLA</v>
      </c>
      <c r="F62" s="42">
        <f t="shared" si="9"/>
        <v>5153591</v>
      </c>
      <c r="G62" s="42">
        <f t="shared" si="8"/>
        <v>4850887</v>
      </c>
    </row>
    <row r="63" spans="1:7" x14ac:dyDescent="0.25">
      <c r="A63" s="42" t="str">
        <f t="shared" si="3"/>
        <v>VALENCIA</v>
      </c>
      <c r="B63" s="41">
        <f t="shared" si="4"/>
        <v>185054465</v>
      </c>
      <c r="C63" s="41">
        <f t="shared" si="5"/>
        <v>174544874</v>
      </c>
      <c r="D63" s="41">
        <f t="shared" si="6"/>
        <v>5</v>
      </c>
      <c r="E63" s="42" t="str">
        <f t="shared" si="2"/>
        <v>AVILES</v>
      </c>
      <c r="F63" s="42">
        <f t="shared" si="9"/>
        <v>5115912</v>
      </c>
      <c r="G63" s="42">
        <f t="shared" si="8"/>
        <v>4325836</v>
      </c>
    </row>
    <row r="64" spans="1:7" x14ac:dyDescent="0.25">
      <c r="A64" s="42" t="str">
        <f t="shared" si="3"/>
        <v>VIGO</v>
      </c>
      <c r="B64" s="41">
        <f t="shared" si="4"/>
        <v>30982631</v>
      </c>
      <c r="C64" s="41">
        <f t="shared" si="5"/>
        <v>30512852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3411734</v>
      </c>
      <c r="G64" s="42">
        <f t="shared" si="8"/>
        <v>3468147</v>
      </c>
    </row>
    <row r="65" spans="1:7" x14ac:dyDescent="0.25">
      <c r="A65" s="42" t="str">
        <f t="shared" si="3"/>
        <v>VILAGARCIA</v>
      </c>
      <c r="B65" s="41">
        <f t="shared" si="4"/>
        <v>1271731</v>
      </c>
      <c r="C65" s="41">
        <f t="shared" si="5"/>
        <v>1127076</v>
      </c>
      <c r="D65" s="41">
        <f t="shared" si="6"/>
        <v>28</v>
      </c>
      <c r="E65" s="42" t="str">
        <f t="shared" si="2"/>
        <v>VILAGARCIA</v>
      </c>
      <c r="F65" s="42">
        <f t="shared" si="9"/>
        <v>1271731</v>
      </c>
      <c r="G65" s="42">
        <f t="shared" si="8"/>
        <v>1127076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Noviembre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40906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3</v>
      </c>
      <c r="C7" s="9">
        <v>4</v>
      </c>
      <c r="D7" s="9">
        <v>57</v>
      </c>
      <c r="E7" s="9">
        <v>76</v>
      </c>
      <c r="F7" s="10">
        <f>((E7*100)/D7)-100</f>
        <v>33.333333333333343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4</v>
      </c>
      <c r="D8" s="12">
        <v>44</v>
      </c>
      <c r="E8" s="12">
        <v>56</v>
      </c>
      <c r="F8" s="13">
        <f t="shared" ref="F8:F35" si="0">((E8*100)/D8)-100</f>
        <v>27.272727272727266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5</v>
      </c>
      <c r="D9" s="9">
        <v>49</v>
      </c>
      <c r="E9" s="9">
        <v>41</v>
      </c>
      <c r="F9" s="10">
        <f t="shared" si="0"/>
        <v>-16.326530612244895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28</v>
      </c>
      <c r="C12" s="12">
        <v>32</v>
      </c>
      <c r="D12" s="12">
        <v>290</v>
      </c>
      <c r="E12" s="12">
        <v>290</v>
      </c>
      <c r="F12" s="13">
        <f t="shared" si="0"/>
        <v>0</v>
      </c>
      <c r="G12" s="1"/>
      <c r="H12" s="1"/>
      <c r="I12" s="1"/>
    </row>
    <row r="13" spans="1:12" x14ac:dyDescent="0.25">
      <c r="A13" s="8" t="s">
        <v>50</v>
      </c>
      <c r="B13" s="9">
        <v>38</v>
      </c>
      <c r="C13" s="9">
        <v>37</v>
      </c>
      <c r="D13" s="9">
        <v>714</v>
      </c>
      <c r="E13" s="9">
        <v>735</v>
      </c>
      <c r="F13" s="10">
        <f t="shared" si="0"/>
        <v>2.941176470588232</v>
      </c>
      <c r="G13" s="1"/>
      <c r="H13" s="1"/>
      <c r="I13" s="1"/>
    </row>
    <row r="14" spans="1:12" x14ac:dyDescent="0.25">
      <c r="A14" s="11" t="s">
        <v>51</v>
      </c>
      <c r="B14" s="12">
        <v>59</v>
      </c>
      <c r="C14" s="12">
        <v>73</v>
      </c>
      <c r="D14" s="12">
        <v>821</v>
      </c>
      <c r="E14" s="12">
        <v>857</v>
      </c>
      <c r="F14" s="13">
        <f t="shared" si="0"/>
        <v>4.3848964677222853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2</v>
      </c>
      <c r="D15" s="9">
        <v>33</v>
      </c>
      <c r="E15" s="9">
        <v>53</v>
      </c>
      <c r="F15" s="10">
        <f t="shared" si="0"/>
        <v>60.606060606060595</v>
      </c>
      <c r="G15" s="1"/>
      <c r="H15" s="1"/>
      <c r="I15" s="1"/>
    </row>
    <row r="16" spans="1:12" x14ac:dyDescent="0.25">
      <c r="A16" s="11" t="s">
        <v>53</v>
      </c>
      <c r="B16" s="12">
        <v>13</v>
      </c>
      <c r="C16" s="12">
        <v>10</v>
      </c>
      <c r="D16" s="12">
        <v>74</v>
      </c>
      <c r="E16" s="12">
        <v>76.400000000000006</v>
      </c>
      <c r="F16" s="13">
        <f t="shared" si="0"/>
        <v>3.2432432432432563</v>
      </c>
      <c r="G16" s="1"/>
      <c r="H16" s="1"/>
      <c r="I16" s="1"/>
    </row>
    <row r="17" spans="1:9" x14ac:dyDescent="0.25">
      <c r="A17" s="8" t="s">
        <v>54</v>
      </c>
      <c r="B17" s="9">
        <v>1</v>
      </c>
      <c r="C17" s="9">
        <v>1</v>
      </c>
      <c r="D17" s="9">
        <v>2</v>
      </c>
      <c r="E17" s="9">
        <v>2</v>
      </c>
      <c r="F17" s="10">
        <f t="shared" si="0"/>
        <v>0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1</v>
      </c>
      <c r="D18" s="12">
        <v>6</v>
      </c>
      <c r="E18" s="12">
        <v>7</v>
      </c>
      <c r="F18" s="13">
        <f t="shared" si="0"/>
        <v>16.666666666666671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</v>
      </c>
      <c r="D20" s="12">
        <v>9</v>
      </c>
      <c r="E20" s="12">
        <v>9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1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50</v>
      </c>
      <c r="C22" s="12">
        <v>74</v>
      </c>
      <c r="D22" s="12">
        <v>313</v>
      </c>
      <c r="E22" s="12">
        <v>345</v>
      </c>
      <c r="F22" s="13">
        <f t="shared" si="0"/>
        <v>10.223642172523967</v>
      </c>
      <c r="G22" s="1"/>
      <c r="H22" s="1"/>
      <c r="I22" s="1"/>
    </row>
    <row r="23" spans="1:9" x14ac:dyDescent="0.25">
      <c r="A23" s="8" t="s">
        <v>60</v>
      </c>
      <c r="B23" s="9">
        <v>37</v>
      </c>
      <c r="C23" s="9">
        <v>39</v>
      </c>
      <c r="D23" s="9">
        <v>305</v>
      </c>
      <c r="E23" s="9">
        <v>293</v>
      </c>
      <c r="F23" s="10">
        <f t="shared" si="0"/>
        <v>-3.9344262295081904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</v>
      </c>
      <c r="C25" s="9">
        <v>2</v>
      </c>
      <c r="D25" s="9">
        <v>5</v>
      </c>
      <c r="E25" s="9">
        <v>4</v>
      </c>
      <c r="F25" s="10">
        <f t="shared" si="0"/>
        <v>-20</v>
      </c>
      <c r="G25" s="1"/>
      <c r="H25" s="1"/>
      <c r="I25" s="1"/>
    </row>
    <row r="26" spans="1:9" x14ac:dyDescent="0.25">
      <c r="A26" s="11" t="s">
        <v>63</v>
      </c>
      <c r="B26" s="12">
        <v>4</v>
      </c>
      <c r="C26" s="12">
        <v>2</v>
      </c>
      <c r="D26" s="12">
        <v>17</v>
      </c>
      <c r="E26" s="12">
        <v>24</v>
      </c>
      <c r="F26" s="13">
        <f t="shared" si="0"/>
        <v>41.176470588235304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62</v>
      </c>
      <c r="C28" s="12">
        <v>95</v>
      </c>
      <c r="D28" s="12">
        <v>320</v>
      </c>
      <c r="E28" s="12">
        <v>362</v>
      </c>
      <c r="F28" s="13">
        <f t="shared" si="0"/>
        <v>13.125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8</v>
      </c>
      <c r="E29" s="9">
        <v>7</v>
      </c>
      <c r="F29" s="10">
        <f t="shared" si="0"/>
        <v>-12.5</v>
      </c>
      <c r="G29" s="1"/>
      <c r="H29" s="1"/>
      <c r="I29" s="1"/>
    </row>
    <row r="30" spans="1:9" x14ac:dyDescent="0.25">
      <c r="A30" s="11" t="s">
        <v>67</v>
      </c>
      <c r="B30" s="12">
        <v>7</v>
      </c>
      <c r="C30" s="12">
        <v>5</v>
      </c>
      <c r="D30" s="12">
        <v>48</v>
      </c>
      <c r="E30" s="12">
        <v>54</v>
      </c>
      <c r="F30" s="13">
        <f t="shared" si="0"/>
        <v>12.5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</v>
      </c>
      <c r="D31" s="9">
        <v>2</v>
      </c>
      <c r="E31" s="9">
        <v>1</v>
      </c>
      <c r="F31" s="10">
        <f t="shared" si="0"/>
        <v>-50</v>
      </c>
      <c r="G31" s="1"/>
      <c r="H31" s="1"/>
      <c r="I31" s="1"/>
    </row>
    <row r="32" spans="1:9" x14ac:dyDescent="0.25">
      <c r="A32" s="11" t="s">
        <v>69</v>
      </c>
      <c r="B32" s="12">
        <v>12</v>
      </c>
      <c r="C32" s="12">
        <v>20</v>
      </c>
      <c r="D32" s="12">
        <v>153</v>
      </c>
      <c r="E32" s="12">
        <v>161</v>
      </c>
      <c r="F32" s="13">
        <f t="shared" si="0"/>
        <v>5.2287581699346362</v>
      </c>
      <c r="G32" s="1"/>
      <c r="H32" s="1"/>
      <c r="I32" s="1"/>
    </row>
    <row r="33" spans="1:9" x14ac:dyDescent="0.25">
      <c r="A33" s="8" t="s">
        <v>70</v>
      </c>
      <c r="B33" s="9">
        <v>7</v>
      </c>
      <c r="C33" s="9">
        <v>6</v>
      </c>
      <c r="D33" s="9">
        <v>109</v>
      </c>
      <c r="E33" s="9">
        <v>116</v>
      </c>
      <c r="F33" s="10">
        <f t="shared" si="0"/>
        <v>6.4220183486238511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13</v>
      </c>
      <c r="E34" s="12">
        <v>12</v>
      </c>
      <c r="F34" s="13">
        <f t="shared" si="0"/>
        <v>-7.6923076923076934</v>
      </c>
      <c r="G34" s="1"/>
      <c r="H34" s="1"/>
      <c r="I34" s="1"/>
    </row>
    <row r="35" spans="1:9" x14ac:dyDescent="0.25">
      <c r="A35" s="14" t="s">
        <v>72</v>
      </c>
      <c r="B35" s="15">
        <f>SUM(B7:B34)</f>
        <v>335</v>
      </c>
      <c r="C35" s="15">
        <f t="shared" ref="C35:E35" si="1">SUM(C7:C34)</f>
        <v>414</v>
      </c>
      <c r="D35" s="15">
        <f t="shared" si="1"/>
        <v>3395</v>
      </c>
      <c r="E35" s="15">
        <f t="shared" si="1"/>
        <v>3585.4</v>
      </c>
      <c r="F35" s="16">
        <f t="shared" si="0"/>
        <v>5.6082474226804067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76</v>
      </c>
      <c r="C38" s="41">
        <f>D7</f>
        <v>57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857</v>
      </c>
      <c r="G38" s="42">
        <f>LOOKUP(E38,$A$38:$A$65,$C$38:$C$65)</f>
        <v>821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44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735</v>
      </c>
      <c r="G39" s="42">
        <f t="shared" ref="G39:G65" si="8">LOOKUP(E39,$A$38:$A$65,$C$38:$C$65)</f>
        <v>714</v>
      </c>
      <c r="H39" s="45"/>
    </row>
    <row r="40" spans="1:9" x14ac:dyDescent="0.25">
      <c r="A40" s="42" t="str">
        <f t="shared" si="3"/>
        <v>ALMERIA</v>
      </c>
      <c r="B40" s="41">
        <f t="shared" si="4"/>
        <v>41</v>
      </c>
      <c r="C40" s="41">
        <f t="shared" si="5"/>
        <v>49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362</v>
      </c>
      <c r="G40" s="42">
        <f t="shared" si="8"/>
        <v>320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345</v>
      </c>
      <c r="G41" s="42">
        <f t="shared" si="8"/>
        <v>313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293</v>
      </c>
      <c r="G42" s="42">
        <f t="shared" si="8"/>
        <v>305</v>
      </c>
      <c r="H42" s="45"/>
    </row>
    <row r="43" spans="1:9" x14ac:dyDescent="0.25">
      <c r="A43" s="42" t="str">
        <f t="shared" si="3"/>
        <v>BAHIA DE CADIZ</v>
      </c>
      <c r="B43" s="41">
        <f t="shared" si="4"/>
        <v>290</v>
      </c>
      <c r="C43" s="41">
        <f t="shared" si="5"/>
        <v>290</v>
      </c>
      <c r="D43" s="41">
        <f t="shared" si="6"/>
        <v>6</v>
      </c>
      <c r="E43" s="42" t="str">
        <f t="shared" si="2"/>
        <v>BAHIA DE CADIZ</v>
      </c>
      <c r="F43" s="42">
        <f t="shared" si="7"/>
        <v>290</v>
      </c>
      <c r="G43" s="42">
        <f t="shared" si="8"/>
        <v>290</v>
      </c>
      <c r="H43" s="45"/>
    </row>
    <row r="44" spans="1:9" x14ac:dyDescent="0.25">
      <c r="A44" s="42" t="str">
        <f t="shared" si="3"/>
        <v>BALEARES</v>
      </c>
      <c r="B44" s="41">
        <f t="shared" si="4"/>
        <v>735</v>
      </c>
      <c r="C44" s="41">
        <f t="shared" si="5"/>
        <v>714</v>
      </c>
      <c r="D44" s="41">
        <f t="shared" si="6"/>
        <v>2</v>
      </c>
      <c r="E44" s="42" t="str">
        <f t="shared" si="2"/>
        <v>VALENCIA</v>
      </c>
      <c r="F44" s="42">
        <f t="shared" si="7"/>
        <v>161</v>
      </c>
      <c r="G44" s="42">
        <f t="shared" si="8"/>
        <v>153</v>
      </c>
      <c r="H44" s="45"/>
    </row>
    <row r="45" spans="1:9" x14ac:dyDescent="0.25">
      <c r="A45" s="42" t="str">
        <f t="shared" si="3"/>
        <v>BARCELONA</v>
      </c>
      <c r="B45" s="41">
        <f t="shared" si="4"/>
        <v>857</v>
      </c>
      <c r="C45" s="41">
        <f t="shared" si="5"/>
        <v>821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116</v>
      </c>
      <c r="G45" s="42">
        <f t="shared" si="8"/>
        <v>109</v>
      </c>
      <c r="H45" s="45"/>
    </row>
    <row r="46" spans="1:9" x14ac:dyDescent="0.25">
      <c r="A46" s="42" t="str">
        <f t="shared" si="3"/>
        <v>BILBAO</v>
      </c>
      <c r="B46" s="41">
        <f t="shared" si="4"/>
        <v>53</v>
      </c>
      <c r="C46" s="41">
        <f t="shared" si="5"/>
        <v>33</v>
      </c>
      <c r="D46" s="41">
        <f t="shared" si="6"/>
        <v>13</v>
      </c>
      <c r="E46" s="42" t="str">
        <f>A47</f>
        <v>CARTAGENA</v>
      </c>
      <c r="F46" s="42">
        <f>LOOKUP(E46,$A$38:$A$65,$B$38:$B$65)</f>
        <v>76.400000000000006</v>
      </c>
      <c r="G46" s="42">
        <f>LOOKUP(E46,$A$38:$A$65,$C$38:$C$65)</f>
        <v>74</v>
      </c>
      <c r="H46" s="45"/>
    </row>
    <row r="47" spans="1:9" x14ac:dyDescent="0.25">
      <c r="A47" s="42" t="str">
        <f t="shared" si="3"/>
        <v>CARTAGENA</v>
      </c>
      <c r="B47" s="41">
        <f t="shared" si="4"/>
        <v>76.400000000000006</v>
      </c>
      <c r="C47" s="41">
        <f t="shared" si="5"/>
        <v>74</v>
      </c>
      <c r="D47" s="41">
        <f t="shared" si="6"/>
        <v>9</v>
      </c>
      <c r="E47" s="42" t="str">
        <f t="shared" si="2"/>
        <v>A CORUÑA</v>
      </c>
      <c r="F47" s="42">
        <f t="shared" si="7"/>
        <v>76</v>
      </c>
      <c r="G47" s="42">
        <f t="shared" si="8"/>
        <v>57</v>
      </c>
      <c r="H47" s="45"/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</v>
      </c>
      <c r="D48" s="41">
        <f t="shared" si="6"/>
        <v>22</v>
      </c>
      <c r="E48" s="42" t="str">
        <f t="shared" si="2"/>
        <v>ALICANTE</v>
      </c>
      <c r="F48" s="42">
        <f t="shared" si="7"/>
        <v>56</v>
      </c>
      <c r="G48" s="42">
        <f t="shared" si="8"/>
        <v>44</v>
      </c>
      <c r="H48" s="45"/>
    </row>
    <row r="49" spans="1:8" x14ac:dyDescent="0.25">
      <c r="A49" s="42" t="str">
        <f t="shared" si="3"/>
        <v>CEUTA</v>
      </c>
      <c r="B49" s="41">
        <f t="shared" si="4"/>
        <v>7</v>
      </c>
      <c r="C49" s="41">
        <f t="shared" si="5"/>
        <v>6</v>
      </c>
      <c r="D49" s="41">
        <f t="shared" si="6"/>
        <v>19</v>
      </c>
      <c r="E49" s="42" t="str">
        <f t="shared" si="2"/>
        <v>SEVILLA</v>
      </c>
      <c r="F49" s="42">
        <f t="shared" si="7"/>
        <v>54</v>
      </c>
      <c r="G49" s="42">
        <f t="shared" si="8"/>
        <v>48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21</v>
      </c>
      <c r="E50" s="42" t="str">
        <f t="shared" si="2"/>
        <v>BILBAO</v>
      </c>
      <c r="F50" s="42">
        <f t="shared" si="7"/>
        <v>53</v>
      </c>
      <c r="G50" s="42">
        <f t="shared" si="8"/>
        <v>33</v>
      </c>
      <c r="H50" s="45"/>
    </row>
    <row r="51" spans="1:8" x14ac:dyDescent="0.25">
      <c r="A51" s="42" t="str">
        <f t="shared" si="3"/>
        <v>GIJON</v>
      </c>
      <c r="B51" s="41">
        <f t="shared" si="4"/>
        <v>9</v>
      </c>
      <c r="C51" s="41">
        <f t="shared" si="5"/>
        <v>9</v>
      </c>
      <c r="D51" s="41">
        <f t="shared" si="6"/>
        <v>17</v>
      </c>
      <c r="E51" s="42" t="str">
        <f t="shared" si="2"/>
        <v>ALMERIA</v>
      </c>
      <c r="F51" s="42">
        <f t="shared" si="7"/>
        <v>41</v>
      </c>
      <c r="G51" s="42">
        <f t="shared" si="8"/>
        <v>49</v>
      </c>
      <c r="H51" s="45"/>
    </row>
    <row r="52" spans="1:8" x14ac:dyDescent="0.25">
      <c r="A52" s="42" t="str">
        <f t="shared" si="3"/>
        <v>HUELVA</v>
      </c>
      <c r="B52" s="41">
        <f t="shared" si="4"/>
        <v>1</v>
      </c>
      <c r="C52" s="41">
        <f t="shared" si="5"/>
        <v>0</v>
      </c>
      <c r="D52" s="41">
        <f t="shared" si="6"/>
        <v>24</v>
      </c>
      <c r="E52" s="42" t="str">
        <f t="shared" si="2"/>
        <v>MOTRIL</v>
      </c>
      <c r="F52" s="42">
        <f t="shared" si="7"/>
        <v>24</v>
      </c>
      <c r="G52" s="42">
        <f t="shared" si="8"/>
        <v>17</v>
      </c>
      <c r="H52" s="45"/>
    </row>
    <row r="53" spans="1:8" x14ac:dyDescent="0.25">
      <c r="A53" s="42" t="str">
        <f t="shared" si="3"/>
        <v>LAS PALMAS</v>
      </c>
      <c r="B53" s="41">
        <f t="shared" si="4"/>
        <v>345</v>
      </c>
      <c r="C53" s="41">
        <f t="shared" si="5"/>
        <v>313</v>
      </c>
      <c r="D53" s="41">
        <f t="shared" si="6"/>
        <v>4</v>
      </c>
      <c r="E53" s="42" t="str">
        <f t="shared" si="2"/>
        <v>VILAGARCIA</v>
      </c>
      <c r="F53" s="42">
        <f t="shared" si="7"/>
        <v>12</v>
      </c>
      <c r="G53" s="42">
        <f t="shared" si="8"/>
        <v>13</v>
      </c>
      <c r="H53" s="45"/>
    </row>
    <row r="54" spans="1:8" x14ac:dyDescent="0.25">
      <c r="A54" s="42" t="str">
        <f t="shared" si="3"/>
        <v>MALAGA</v>
      </c>
      <c r="B54" s="41">
        <f t="shared" si="4"/>
        <v>293</v>
      </c>
      <c r="C54" s="41">
        <f t="shared" si="5"/>
        <v>305</v>
      </c>
      <c r="D54" s="41">
        <f t="shared" si="6"/>
        <v>5</v>
      </c>
      <c r="E54" s="42" t="str">
        <f t="shared" si="2"/>
        <v>GIJON</v>
      </c>
      <c r="F54" s="42">
        <f t="shared" si="7"/>
        <v>9</v>
      </c>
      <c r="G54" s="42">
        <f t="shared" si="8"/>
        <v>9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4</v>
      </c>
      <c r="C56" s="41">
        <f t="shared" si="5"/>
        <v>5</v>
      </c>
      <c r="D56" s="41">
        <f t="shared" si="6"/>
        <v>20</v>
      </c>
      <c r="E56" s="42" t="str">
        <f t="shared" si="2"/>
        <v>CEUTA</v>
      </c>
      <c r="F56" s="42">
        <f t="shared" si="9"/>
        <v>7</v>
      </c>
      <c r="G56" s="42">
        <f t="shared" si="8"/>
        <v>6</v>
      </c>
      <c r="H56" s="45"/>
    </row>
    <row r="57" spans="1:8" x14ac:dyDescent="0.25">
      <c r="A57" s="42" t="str">
        <f t="shared" si="3"/>
        <v>MOTRIL</v>
      </c>
      <c r="B57" s="41">
        <f t="shared" si="4"/>
        <v>24</v>
      </c>
      <c r="C57" s="41">
        <f t="shared" si="5"/>
        <v>17</v>
      </c>
      <c r="D57" s="41">
        <f t="shared" si="6"/>
        <v>15</v>
      </c>
      <c r="E57" s="42" t="str">
        <f t="shared" si="2"/>
        <v>MELILLA</v>
      </c>
      <c r="F57" s="42">
        <f t="shared" si="9"/>
        <v>4</v>
      </c>
      <c r="G57" s="42">
        <f t="shared" si="8"/>
        <v>5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3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362</v>
      </c>
      <c r="C59" s="41">
        <f t="shared" si="5"/>
        <v>320</v>
      </c>
      <c r="D59" s="41">
        <f t="shared" si="6"/>
        <v>3</v>
      </c>
      <c r="E59" s="42" t="str">
        <f t="shared" si="2"/>
        <v>CASTELLON</v>
      </c>
      <c r="F59" s="42">
        <f t="shared" si="9"/>
        <v>2</v>
      </c>
      <c r="G59" s="42">
        <f t="shared" si="8"/>
        <v>2</v>
      </c>
      <c r="H59" s="45"/>
    </row>
    <row r="60" spans="1:8" x14ac:dyDescent="0.25">
      <c r="A60" s="42" t="str">
        <f t="shared" si="3"/>
        <v>SANTANDER</v>
      </c>
      <c r="B60" s="41">
        <f t="shared" si="4"/>
        <v>7</v>
      </c>
      <c r="C60" s="41">
        <f t="shared" si="5"/>
        <v>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54</v>
      </c>
      <c r="C61" s="41">
        <f t="shared" si="5"/>
        <v>48</v>
      </c>
      <c r="D61" s="41">
        <f t="shared" si="6"/>
        <v>12</v>
      </c>
      <c r="E61" s="42" t="str">
        <f t="shared" si="2"/>
        <v>HUELVA</v>
      </c>
      <c r="F61" s="42">
        <f t="shared" si="9"/>
        <v>1</v>
      </c>
      <c r="G61" s="42">
        <f t="shared" si="8"/>
        <v>0</v>
      </c>
      <c r="H61" s="45"/>
    </row>
    <row r="62" spans="1:8" x14ac:dyDescent="0.25">
      <c r="A62" s="42" t="str">
        <f t="shared" si="3"/>
        <v>TARRAGONA</v>
      </c>
      <c r="B62" s="41">
        <f t="shared" si="4"/>
        <v>1</v>
      </c>
      <c r="C62" s="41">
        <f t="shared" si="5"/>
        <v>2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161</v>
      </c>
      <c r="C63" s="41">
        <f t="shared" si="5"/>
        <v>153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116</v>
      </c>
      <c r="C64" s="41">
        <f t="shared" si="5"/>
        <v>109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12</v>
      </c>
      <c r="C65" s="41">
        <f t="shared" si="5"/>
        <v>13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46E50BCF-B6E1-42CD-AF04-A97FB7C0DA70}"/>
</file>

<file path=customXml/itemProps2.xml><?xml version="1.0" encoding="utf-8"?>
<ds:datastoreItem xmlns:ds="http://schemas.openxmlformats.org/officeDocument/2006/customXml" ds:itemID="{D188EFFE-61D2-4359-8740-837CBDA768AF}"/>
</file>

<file path=customXml/itemProps3.xml><?xml version="1.0" encoding="utf-8"?>
<ds:datastoreItem xmlns:ds="http://schemas.openxmlformats.org/officeDocument/2006/customXml" ds:itemID="{E99E30FF-DBF1-4281-9983-ECC972A41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