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1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H23" i="4" l="1"/>
  <c r="H24" i="4"/>
  <c r="H25" i="4"/>
  <c r="H26" i="4"/>
  <c r="H27" i="4"/>
  <c r="H28" i="4"/>
  <c r="H29" i="4"/>
  <c r="H30" i="4"/>
  <c r="H31" i="4"/>
  <c r="H32" i="4"/>
  <c r="H33" i="4"/>
  <c r="H34" i="4"/>
  <c r="H22" i="4"/>
  <c r="H21" i="4"/>
  <c r="H18" i="4"/>
  <c r="H15" i="4"/>
  <c r="H16" i="4"/>
  <c r="H17" i="4"/>
  <c r="H12" i="4"/>
  <c r="H11" i="4"/>
  <c r="H10" i="4"/>
  <c r="H9" i="4"/>
  <c r="H14" i="4"/>
  <c r="H13" i="4"/>
  <c r="H8" i="4"/>
  <c r="E46" i="26" l="1"/>
  <c r="G46" i="26" s="1"/>
  <c r="E45" i="26"/>
  <c r="F46" i="26" l="1"/>
  <c r="L5" i="29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D53" i="29" s="1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61" i="29" l="1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G46" i="27"/>
  <c r="F46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<sst xmlns="http://schemas.openxmlformats.org/spreadsheetml/2006/main" count="755" uniqueCount="98">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</sst>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83172146</c:v>
                </c:pt>
                <c:pt idx="1">
                  <c:v>65767922</c:v>
                </c:pt>
                <c:pt idx="2">
                  <c:v>44291325</c:v>
                </c:pt>
                <c:pt idx="3">
                  <c:v>32001391</c:v>
                </c:pt>
                <c:pt idx="4">
                  <c:v>31939076</c:v>
                </c:pt>
                <c:pt idx="5">
                  <c:v>26889149</c:v>
                </c:pt>
                <c:pt idx="6">
                  <c:v>25490478</c:v>
                </c:pt>
                <c:pt idx="7">
                  <c:v>22733610</c:v>
                </c:pt>
                <c:pt idx="8">
                  <c:v>15189193</c:v>
                </c:pt>
                <c:pt idx="9">
                  <c:v>14778034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71120325</c:v>
                </c:pt>
                <c:pt idx="1">
                  <c:v>64028786</c:v>
                </c:pt>
                <c:pt idx="2">
                  <c:v>43987888</c:v>
                </c:pt>
                <c:pt idx="3">
                  <c:v>34665381</c:v>
                </c:pt>
                <c:pt idx="4">
                  <c:v>32771512</c:v>
                </c:pt>
                <c:pt idx="5">
                  <c:v>22282908</c:v>
                </c:pt>
                <c:pt idx="6">
                  <c:v>22650774</c:v>
                </c:pt>
                <c:pt idx="7">
                  <c:v>19230397</c:v>
                </c:pt>
                <c:pt idx="8">
                  <c:v>15753003</c:v>
                </c:pt>
                <c:pt idx="9">
                  <c:v>15969108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77207202</c:v>
                </c:pt>
                <c:pt idx="1">
                  <c:v>65475696</c:v>
                </c:pt>
                <c:pt idx="2">
                  <c:v>43065458</c:v>
                </c:pt>
                <c:pt idx="3">
                  <c:v>31735004</c:v>
                </c:pt>
                <c:pt idx="4">
                  <c:v>31726811</c:v>
                </c:pt>
                <c:pt idx="5">
                  <c:v>26645468</c:v>
                </c:pt>
                <c:pt idx="6">
                  <c:v>22990979</c:v>
                </c:pt>
                <c:pt idx="7">
                  <c:v>22655938</c:v>
                </c:pt>
                <c:pt idx="8">
                  <c:v>15077436</c:v>
                </c:pt>
                <c:pt idx="9">
                  <c:v>13836013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66000960</c:v>
                </c:pt>
                <c:pt idx="1">
                  <c:v>63741327</c:v>
                </c:pt>
                <c:pt idx="2">
                  <c:v>42876955</c:v>
                </c:pt>
                <c:pt idx="3">
                  <c:v>32598813</c:v>
                </c:pt>
                <c:pt idx="4">
                  <c:v>33660821</c:v>
                </c:pt>
                <c:pt idx="5">
                  <c:v>22091027</c:v>
                </c:pt>
                <c:pt idx="6">
                  <c:v>20448783</c:v>
                </c:pt>
                <c:pt idx="7">
                  <c:v>19173399</c:v>
                </c:pt>
                <c:pt idx="8">
                  <c:v>15614032</c:v>
                </c:pt>
                <c:pt idx="9">
                  <c:v>14824334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23373546</c:v>
                </c:pt>
                <c:pt idx="1">
                  <c:v>21689298</c:v>
                </c:pt>
                <c:pt idx="2">
                  <c:v>18700365</c:v>
                </c:pt>
                <c:pt idx="3">
                  <c:v>17862896</c:v>
                </c:pt>
                <c:pt idx="4">
                  <c:v>17860894</c:v>
                </c:pt>
                <c:pt idx="5">
                  <c:v>10761502</c:v>
                </c:pt>
                <c:pt idx="6">
                  <c:v>7693653</c:v>
                </c:pt>
                <c:pt idx="7">
                  <c:v>7260704</c:v>
                </c:pt>
                <c:pt idx="8">
                  <c:v>6600510</c:v>
                </c:pt>
                <c:pt idx="9">
                  <c:v>4919303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23894729</c:v>
                </c:pt>
                <c:pt idx="1">
                  <c:v>16413465</c:v>
                </c:pt>
                <c:pt idx="2">
                  <c:v>19493394</c:v>
                </c:pt>
                <c:pt idx="3">
                  <c:v>15121726</c:v>
                </c:pt>
                <c:pt idx="4">
                  <c:v>19763269</c:v>
                </c:pt>
                <c:pt idx="5">
                  <c:v>11558156</c:v>
                </c:pt>
                <c:pt idx="6">
                  <c:v>7667474</c:v>
                </c:pt>
                <c:pt idx="7">
                  <c:v>822345</c:v>
                </c:pt>
                <c:pt idx="8">
                  <c:v>7585947</c:v>
                </c:pt>
                <c:pt idx="9">
                  <c:v>4554307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ALMERIA</c:v>
                </c:pt>
                <c:pt idx="6">
                  <c:v>CARTAGENA</c:v>
                </c:pt>
                <c:pt idx="7">
                  <c:v>BARCELONA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12573625</c:v>
                </c:pt>
                <c:pt idx="1">
                  <c:v>9279089</c:v>
                </c:pt>
                <c:pt idx="2">
                  <c:v>8685748</c:v>
                </c:pt>
                <c:pt idx="3">
                  <c:v>4502005</c:v>
                </c:pt>
                <c:pt idx="4">
                  <c:v>4000342</c:v>
                </c:pt>
                <c:pt idx="5">
                  <c:v>3930994</c:v>
                </c:pt>
                <c:pt idx="6">
                  <c:v>3653775</c:v>
                </c:pt>
                <c:pt idx="7">
                  <c:v>3544297</c:v>
                </c:pt>
                <c:pt idx="8">
                  <c:v>3470995</c:v>
                </c:pt>
                <c:pt idx="9">
                  <c:v>3297196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ALMERIA</c:v>
                </c:pt>
                <c:pt idx="6">
                  <c:v>CARTAGENA</c:v>
                </c:pt>
                <c:pt idx="7">
                  <c:v>BARCELONA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13401423</c:v>
                </c:pt>
                <c:pt idx="1">
                  <c:v>9452166</c:v>
                </c:pt>
                <c:pt idx="2">
                  <c:v>7435083</c:v>
                </c:pt>
                <c:pt idx="3">
                  <c:v>5394260</c:v>
                </c:pt>
                <c:pt idx="4">
                  <c:v>4451915</c:v>
                </c:pt>
                <c:pt idx="5">
                  <c:v>3213116</c:v>
                </c:pt>
                <c:pt idx="6">
                  <c:v>3114236</c:v>
                </c:pt>
                <c:pt idx="7">
                  <c:v>3542218</c:v>
                </c:pt>
                <c:pt idx="8">
                  <c:v>3191581</c:v>
                </c:pt>
                <c:pt idx="9">
                  <c:v>2746802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58571226</c:v>
                </c:pt>
                <c:pt idx="1">
                  <c:v>52270308</c:v>
                </c:pt>
                <c:pt idx="2">
                  <c:v>28759659</c:v>
                </c:pt>
                <c:pt idx="3">
                  <c:v>17547244</c:v>
                </c:pt>
                <c:pt idx="4">
                  <c:v>9865575</c:v>
                </c:pt>
                <c:pt idx="5">
                  <c:v>8033749</c:v>
                </c:pt>
                <c:pt idx="6">
                  <c:v>5793142</c:v>
                </c:pt>
                <c:pt idx="7">
                  <c:v>4373425</c:v>
                </c:pt>
                <c:pt idx="8">
                  <c:v>3755550</c:v>
                </c:pt>
                <c:pt idx="9">
                  <c:v>3456496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55978881</c:v>
                </c:pt>
                <c:pt idx="1">
                  <c:v>40321232</c:v>
                </c:pt>
                <c:pt idx="2">
                  <c:v>27647358</c:v>
                </c:pt>
                <c:pt idx="3">
                  <c:v>15174752</c:v>
                </c:pt>
                <c:pt idx="4">
                  <c:v>9446446</c:v>
                </c:pt>
                <c:pt idx="5">
                  <c:v>7953061</c:v>
                </c:pt>
                <c:pt idx="6">
                  <c:v>5781447</c:v>
                </c:pt>
                <c:pt idx="7">
                  <c:v>1434539</c:v>
                </c:pt>
                <c:pt idx="8">
                  <c:v>3654542</c:v>
                </c:pt>
                <c:pt idx="9">
                  <c:v>3423389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84259</c:v>
                </c:pt>
                <c:pt idx="1">
                  <c:v>41697</c:v>
                </c:pt>
                <c:pt idx="2">
                  <c:v>23329</c:v>
                </c:pt>
                <c:pt idx="3">
                  <c:v>18693</c:v>
                </c:pt>
                <c:pt idx="4">
                  <c:v>14163</c:v>
                </c:pt>
                <c:pt idx="5">
                  <c:v>8812</c:v>
                </c:pt>
                <c:pt idx="6">
                  <c:v>6609</c:v>
                </c:pt>
                <c:pt idx="7">
                  <c:v>5463</c:v>
                </c:pt>
                <c:pt idx="8">
                  <c:v>4729</c:v>
                </c:pt>
                <c:pt idx="9">
                  <c:v>4490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88337</c:v>
                </c:pt>
                <c:pt idx="1">
                  <c:v>43153</c:v>
                </c:pt>
                <c:pt idx="2">
                  <c:v>18700</c:v>
                </c:pt>
                <c:pt idx="3">
                  <c:v>17497</c:v>
                </c:pt>
                <c:pt idx="4">
                  <c:v>13566</c:v>
                </c:pt>
                <c:pt idx="5">
                  <c:v>10180</c:v>
                </c:pt>
                <c:pt idx="6">
                  <c:v>9538</c:v>
                </c:pt>
                <c:pt idx="7">
                  <c:v>4394</c:v>
                </c:pt>
                <c:pt idx="8">
                  <c:v>4331</c:v>
                </c:pt>
                <c:pt idx="9">
                  <c:v>3930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3464571</c:v>
                </c:pt>
                <c:pt idx="1">
                  <c:v>2496798</c:v>
                </c:pt>
                <c:pt idx="2">
                  <c:v>1222831</c:v>
                </c:pt>
                <c:pt idx="3">
                  <c:v>936238</c:v>
                </c:pt>
                <c:pt idx="4">
                  <c:v>745286</c:v>
                </c:pt>
                <c:pt idx="5">
                  <c:v>289807</c:v>
                </c:pt>
                <c:pt idx="6">
                  <c:v>275391</c:v>
                </c:pt>
                <c:pt idx="7">
                  <c:v>260990</c:v>
                </c:pt>
                <c:pt idx="8">
                  <c:v>186808</c:v>
                </c:pt>
                <c:pt idx="9">
                  <c:v>159365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2954261</c:v>
                </c:pt>
                <c:pt idx="1">
                  <c:v>2199012</c:v>
                </c:pt>
                <c:pt idx="2">
                  <c:v>1108210</c:v>
                </c:pt>
                <c:pt idx="3">
                  <c:v>1139473</c:v>
                </c:pt>
                <c:pt idx="4">
                  <c:v>665993</c:v>
                </c:pt>
                <c:pt idx="5">
                  <c:v>286079</c:v>
                </c:pt>
                <c:pt idx="6">
                  <c:v>285303</c:v>
                </c:pt>
                <c:pt idx="7">
                  <c:v>189780</c:v>
                </c:pt>
                <c:pt idx="8">
                  <c:v>128012</c:v>
                </c:pt>
                <c:pt idx="9">
                  <c:v>169559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44972541</c:v>
                </c:pt>
                <c:pt idx="1">
                  <c:v>33220651</c:v>
                </c:pt>
                <c:pt idx="2">
                  <c:v>11231290</c:v>
                </c:pt>
                <c:pt idx="3">
                  <c:v>7096029</c:v>
                </c:pt>
                <c:pt idx="4">
                  <c:v>5296913</c:v>
                </c:pt>
                <c:pt idx="5">
                  <c:v>3674440</c:v>
                </c:pt>
                <c:pt idx="6">
                  <c:v>1598567</c:v>
                </c:pt>
                <c:pt idx="7">
                  <c:v>809213</c:v>
                </c:pt>
                <c:pt idx="8">
                  <c:v>418133</c:v>
                </c:pt>
                <c:pt idx="9">
                  <c:v>340688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34037242</c:v>
                </c:pt>
                <c:pt idx="1">
                  <c:v>32293430</c:v>
                </c:pt>
                <c:pt idx="2">
                  <c:v>9461795</c:v>
                </c:pt>
                <c:pt idx="3">
                  <c:v>7455017</c:v>
                </c:pt>
                <c:pt idx="4">
                  <c:v>6153386</c:v>
                </c:pt>
                <c:pt idx="5">
                  <c:v>834226</c:v>
                </c:pt>
                <c:pt idx="6">
                  <c:v>0</c:v>
                </c:pt>
                <c:pt idx="7">
                  <c:v>713794</c:v>
                </c:pt>
                <c:pt idx="8">
                  <c:v>420484</c:v>
                </c:pt>
                <c:pt idx="9">
                  <c:v>233276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44742739</c:v>
                </c:pt>
                <c:pt idx="1">
                  <c:v>33166629</c:v>
                </c:pt>
                <c:pt idx="2">
                  <c:v>10705899</c:v>
                </c:pt>
                <c:pt idx="3">
                  <c:v>6665749</c:v>
                </c:pt>
                <c:pt idx="4">
                  <c:v>3674440</c:v>
                </c:pt>
                <c:pt idx="5">
                  <c:v>1714744</c:v>
                </c:pt>
                <c:pt idx="6">
                  <c:v>175151</c:v>
                </c:pt>
                <c:pt idx="7">
                  <c:v>127287</c:v>
                </c:pt>
                <c:pt idx="8">
                  <c:v>45212</c:v>
                </c:pt>
                <c:pt idx="9">
                  <c:v>37426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33680630</c:v>
                </c:pt>
                <c:pt idx="1">
                  <c:v>32261941</c:v>
                </c:pt>
                <c:pt idx="2">
                  <c:v>8951075</c:v>
                </c:pt>
                <c:pt idx="3">
                  <c:v>7049396</c:v>
                </c:pt>
                <c:pt idx="4">
                  <c:v>834226</c:v>
                </c:pt>
                <c:pt idx="5">
                  <c:v>2100382</c:v>
                </c:pt>
                <c:pt idx="6">
                  <c:v>136763</c:v>
                </c:pt>
                <c:pt idx="7">
                  <c:v>217891</c:v>
                </c:pt>
                <c:pt idx="8">
                  <c:v>112816</c:v>
                </c:pt>
                <c:pt idx="9">
                  <c:v>14300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50902566</c:v>
                </c:pt>
                <c:pt idx="1">
                  <c:v>47446337</c:v>
                </c:pt>
                <c:pt idx="2">
                  <c:v>19712796</c:v>
                </c:pt>
                <c:pt idx="3">
                  <c:v>14000835</c:v>
                </c:pt>
                <c:pt idx="4">
                  <c:v>6080477</c:v>
                </c:pt>
                <c:pt idx="5">
                  <c:v>3930332</c:v>
                </c:pt>
                <c:pt idx="6">
                  <c:v>2637157</c:v>
                </c:pt>
                <c:pt idx="7">
                  <c:v>2561065</c:v>
                </c:pt>
                <c:pt idx="8">
                  <c:v>2313917</c:v>
                </c:pt>
                <c:pt idx="9">
                  <c:v>1722826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49029766</c:v>
                </c:pt>
                <c:pt idx="1">
                  <c:v>35788552</c:v>
                </c:pt>
                <c:pt idx="2">
                  <c:v>19064236</c:v>
                </c:pt>
                <c:pt idx="3">
                  <c:v>12179797</c:v>
                </c:pt>
                <c:pt idx="4">
                  <c:v>5696335</c:v>
                </c:pt>
                <c:pt idx="5">
                  <c:v>980793</c:v>
                </c:pt>
                <c:pt idx="6">
                  <c:v>2856727</c:v>
                </c:pt>
                <c:pt idx="7">
                  <c:v>2865343</c:v>
                </c:pt>
                <c:pt idx="8">
                  <c:v>2212679</c:v>
                </c:pt>
                <c:pt idx="9">
                  <c:v>1362838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8838414</c:v>
                </c:pt>
                <c:pt idx="1">
                  <c:v>7938986</c:v>
                </c:pt>
                <c:pt idx="2">
                  <c:v>5617817</c:v>
                </c:pt>
                <c:pt idx="3">
                  <c:v>4691396</c:v>
                </c:pt>
                <c:pt idx="4">
                  <c:v>3318905</c:v>
                </c:pt>
                <c:pt idx="5">
                  <c:v>2495160</c:v>
                </c:pt>
                <c:pt idx="6">
                  <c:v>1280670</c:v>
                </c:pt>
                <c:pt idx="7">
                  <c:v>1039213</c:v>
                </c:pt>
                <c:pt idx="8">
                  <c:v>957603</c:v>
                </c:pt>
                <c:pt idx="9">
                  <c:v>929774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8540650</c:v>
                </c:pt>
                <c:pt idx="1">
                  <c:v>7864755</c:v>
                </c:pt>
                <c:pt idx="2">
                  <c:v>4958073</c:v>
                </c:pt>
                <c:pt idx="3">
                  <c:v>4269874</c:v>
                </c:pt>
                <c:pt idx="4">
                  <c:v>3301554</c:v>
                </c:pt>
                <c:pt idx="5">
                  <c:v>2268700</c:v>
                </c:pt>
                <c:pt idx="6">
                  <c:v>1308381</c:v>
                </c:pt>
                <c:pt idx="7">
                  <c:v>1230941</c:v>
                </c:pt>
                <c:pt idx="8">
                  <c:v>966884</c:v>
                </c:pt>
                <c:pt idx="9">
                  <c:v>1352589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4327371</c:v>
                </c:pt>
                <c:pt idx="1">
                  <c:v>3602631</c:v>
                </c:pt>
                <c:pt idx="2">
                  <c:v>2033549</c:v>
                </c:pt>
                <c:pt idx="3">
                  <c:v>1296978</c:v>
                </c:pt>
                <c:pt idx="4">
                  <c:v>572785</c:v>
                </c:pt>
                <c:pt idx="5">
                  <c:v>476997</c:v>
                </c:pt>
                <c:pt idx="6">
                  <c:v>349273</c:v>
                </c:pt>
                <c:pt idx="7">
                  <c:v>225748</c:v>
                </c:pt>
                <c:pt idx="8">
                  <c:v>212120</c:v>
                </c:pt>
                <c:pt idx="9">
                  <c:v>164642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4206937</c:v>
                </c:pt>
                <c:pt idx="1">
                  <c:v>2816556</c:v>
                </c:pt>
                <c:pt idx="2">
                  <c:v>1945734</c:v>
                </c:pt>
                <c:pt idx="3">
                  <c:v>1117765</c:v>
                </c:pt>
                <c:pt idx="4">
                  <c:v>531456</c:v>
                </c:pt>
                <c:pt idx="5">
                  <c:v>298401</c:v>
                </c:pt>
                <c:pt idx="6">
                  <c:v>357472</c:v>
                </c:pt>
                <c:pt idx="7">
                  <c:v>255407</c:v>
                </c:pt>
                <c:pt idx="8">
                  <c:v>213123</c:v>
                </c:pt>
                <c:pt idx="9">
                  <c:v>152612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3347099</c:v>
                </c:pt>
                <c:pt idx="1">
                  <c:v>2226295</c:v>
                </c:pt>
                <c:pt idx="2">
                  <c:v>839089</c:v>
                </c:pt>
                <c:pt idx="3">
                  <c:v>656846</c:v>
                </c:pt>
                <c:pt idx="4">
                  <c:v>450688</c:v>
                </c:pt>
                <c:pt idx="5">
                  <c:v>137909</c:v>
                </c:pt>
                <c:pt idx="6">
                  <c:v>11632</c:v>
                </c:pt>
                <c:pt idx="7">
                  <c:v>9916</c:v>
                </c:pt>
                <c:pt idx="8">
                  <c:v>4659</c:v>
                </c:pt>
                <c:pt idx="9">
                  <c:v>2901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2622487</c:v>
                </c:pt>
                <c:pt idx="1">
                  <c:v>2155551</c:v>
                </c:pt>
                <c:pt idx="2">
                  <c:v>677220</c:v>
                </c:pt>
                <c:pt idx="3">
                  <c:v>633083</c:v>
                </c:pt>
                <c:pt idx="4">
                  <c:v>279643</c:v>
                </c:pt>
                <c:pt idx="5">
                  <c:v>184709</c:v>
                </c:pt>
                <c:pt idx="6">
                  <c:v>15928</c:v>
                </c:pt>
                <c:pt idx="7">
                  <c:v>9340</c:v>
                </c:pt>
                <c:pt idx="8">
                  <c:v>2304</c:v>
                </c:pt>
                <c:pt idx="9">
                  <c:v>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350241</c:v>
                </c:pt>
                <c:pt idx="1">
                  <c:v>301693</c:v>
                </c:pt>
                <c:pt idx="2">
                  <c:v>185638</c:v>
                </c:pt>
                <c:pt idx="3">
                  <c:v>150684</c:v>
                </c:pt>
                <c:pt idx="4">
                  <c:v>142118</c:v>
                </c:pt>
                <c:pt idx="5">
                  <c:v>111120</c:v>
                </c:pt>
                <c:pt idx="6">
                  <c:v>67200</c:v>
                </c:pt>
                <c:pt idx="7">
                  <c:v>52768</c:v>
                </c:pt>
                <c:pt idx="8">
                  <c:v>37900</c:v>
                </c:pt>
                <c:pt idx="9">
                  <c:v>29401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349206</c:v>
                </c:pt>
                <c:pt idx="1">
                  <c:v>297343</c:v>
                </c:pt>
                <c:pt idx="2">
                  <c:v>197959</c:v>
                </c:pt>
                <c:pt idx="3">
                  <c:v>135746</c:v>
                </c:pt>
                <c:pt idx="4">
                  <c:v>130797</c:v>
                </c:pt>
                <c:pt idx="5">
                  <c:v>124060</c:v>
                </c:pt>
                <c:pt idx="6">
                  <c:v>78425</c:v>
                </c:pt>
                <c:pt idx="7">
                  <c:v>51095</c:v>
                </c:pt>
                <c:pt idx="8">
                  <c:v>62262</c:v>
                </c:pt>
                <c:pt idx="9">
                  <c:v>40665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1950392</c:v>
                </c:pt>
                <c:pt idx="1">
                  <c:v>1171458</c:v>
                </c:pt>
                <c:pt idx="2">
                  <c:v>517115</c:v>
                </c:pt>
                <c:pt idx="3">
                  <c:v>234908</c:v>
                </c:pt>
                <c:pt idx="4">
                  <c:v>172803</c:v>
                </c:pt>
                <c:pt idx="5">
                  <c:v>124920</c:v>
                </c:pt>
                <c:pt idx="6">
                  <c:v>97821</c:v>
                </c:pt>
                <c:pt idx="7">
                  <c:v>61228</c:v>
                </c:pt>
                <c:pt idx="8">
                  <c:v>53830</c:v>
                </c:pt>
                <c:pt idx="9">
                  <c:v>43924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1915640</c:v>
                </c:pt>
                <c:pt idx="1">
                  <c:v>1099992</c:v>
                </c:pt>
                <c:pt idx="2">
                  <c:v>473685</c:v>
                </c:pt>
                <c:pt idx="3">
                  <c:v>174555</c:v>
                </c:pt>
                <c:pt idx="4">
                  <c:v>163122</c:v>
                </c:pt>
                <c:pt idx="5">
                  <c:v>100472</c:v>
                </c:pt>
                <c:pt idx="6">
                  <c:v>91484</c:v>
                </c:pt>
                <c:pt idx="7">
                  <c:v>55526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2101076</c:v>
                </c:pt>
                <c:pt idx="1">
                  <c:v>1357122</c:v>
                </c:pt>
                <c:pt idx="2">
                  <c:v>569883</c:v>
                </c:pt>
                <c:pt idx="3">
                  <c:v>448300</c:v>
                </c:pt>
                <c:pt idx="4">
                  <c:v>326990</c:v>
                </c:pt>
                <c:pt idx="5">
                  <c:v>255532</c:v>
                </c:pt>
                <c:pt idx="6">
                  <c:v>202204</c:v>
                </c:pt>
                <c:pt idx="7">
                  <c:v>164642</c:v>
                </c:pt>
                <c:pt idx="8">
                  <c:v>152933</c:v>
                </c:pt>
                <c:pt idx="9">
                  <c:v>129717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2051386</c:v>
                </c:pt>
                <c:pt idx="1">
                  <c:v>1297950</c:v>
                </c:pt>
                <c:pt idx="2">
                  <c:v>524780</c:v>
                </c:pt>
                <c:pt idx="3">
                  <c:v>440728</c:v>
                </c:pt>
                <c:pt idx="4">
                  <c:v>341544</c:v>
                </c:pt>
                <c:pt idx="5">
                  <c:v>184398</c:v>
                </c:pt>
                <c:pt idx="6">
                  <c:v>203787</c:v>
                </c:pt>
                <c:pt idx="7">
                  <c:v>152612</c:v>
                </c:pt>
                <c:pt idx="8">
                  <c:v>146878</c:v>
                </c:pt>
                <c:pt idx="9">
                  <c:v>103628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5646352</c:v>
                </c:pt>
                <c:pt idx="1">
                  <c:v>4930379</c:v>
                </c:pt>
                <c:pt idx="2">
                  <c:v>4445503</c:v>
                </c:pt>
                <c:pt idx="3">
                  <c:v>3835062</c:v>
                </c:pt>
                <c:pt idx="4">
                  <c:v>1863128</c:v>
                </c:pt>
                <c:pt idx="5">
                  <c:v>1677101</c:v>
                </c:pt>
                <c:pt idx="6">
                  <c:v>942214</c:v>
                </c:pt>
                <c:pt idx="7">
                  <c:v>926699</c:v>
                </c:pt>
                <c:pt idx="8">
                  <c:v>716443</c:v>
                </c:pt>
                <c:pt idx="9">
                  <c:v>642733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5458169</c:v>
                </c:pt>
                <c:pt idx="1">
                  <c:v>4653629</c:v>
                </c:pt>
                <c:pt idx="2">
                  <c:v>4730042</c:v>
                </c:pt>
                <c:pt idx="3">
                  <c:v>3444491</c:v>
                </c:pt>
                <c:pt idx="4">
                  <c:v>1927230</c:v>
                </c:pt>
                <c:pt idx="5">
                  <c:v>1533826</c:v>
                </c:pt>
                <c:pt idx="6">
                  <c:v>985038</c:v>
                </c:pt>
                <c:pt idx="7">
                  <c:v>994752</c:v>
                </c:pt>
                <c:pt idx="8">
                  <c:v>504452</c:v>
                </c:pt>
                <c:pt idx="9">
                  <c:v>633044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2657244</c:v>
                </c:pt>
                <c:pt idx="1">
                  <c:v>1608704</c:v>
                </c:pt>
                <c:pt idx="2">
                  <c:v>828332</c:v>
                </c:pt>
                <c:pt idx="3">
                  <c:v>771160</c:v>
                </c:pt>
                <c:pt idx="4">
                  <c:v>638845</c:v>
                </c:pt>
                <c:pt idx="5">
                  <c:v>378463</c:v>
                </c:pt>
                <c:pt idx="6">
                  <c:v>377434</c:v>
                </c:pt>
                <c:pt idx="7">
                  <c:v>253637</c:v>
                </c:pt>
                <c:pt idx="8">
                  <c:v>128563</c:v>
                </c:pt>
                <c:pt idx="9">
                  <c:v>108435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2347976</c:v>
                </c:pt>
                <c:pt idx="1">
                  <c:v>1546739</c:v>
                </c:pt>
                <c:pt idx="2">
                  <c:v>740022</c:v>
                </c:pt>
                <c:pt idx="3">
                  <c:v>664861</c:v>
                </c:pt>
                <c:pt idx="4">
                  <c:v>659123</c:v>
                </c:pt>
                <c:pt idx="5">
                  <c:v>253743</c:v>
                </c:pt>
                <c:pt idx="6">
                  <c:v>336761</c:v>
                </c:pt>
                <c:pt idx="7">
                  <c:v>233644</c:v>
                </c:pt>
                <c:pt idx="8">
                  <c:v>70695</c:v>
                </c:pt>
                <c:pt idx="9">
                  <c:v>75795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1096326</c:v>
                </c:pt>
                <c:pt idx="1">
                  <c:v>838478</c:v>
                </c:pt>
                <c:pt idx="2">
                  <c:v>397319</c:v>
                </c:pt>
                <c:pt idx="3">
                  <c:v>366547</c:v>
                </c:pt>
                <c:pt idx="4">
                  <c:v>287551</c:v>
                </c:pt>
                <c:pt idx="5">
                  <c:v>259916</c:v>
                </c:pt>
                <c:pt idx="6">
                  <c:v>176284</c:v>
                </c:pt>
                <c:pt idx="7">
                  <c:v>95915</c:v>
                </c:pt>
                <c:pt idx="8">
                  <c:v>81477</c:v>
                </c:pt>
                <c:pt idx="9">
                  <c:v>72261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1173980</c:v>
                </c:pt>
                <c:pt idx="1">
                  <c:v>804295</c:v>
                </c:pt>
                <c:pt idx="2">
                  <c:v>434857</c:v>
                </c:pt>
                <c:pt idx="3">
                  <c:v>394352</c:v>
                </c:pt>
                <c:pt idx="4">
                  <c:v>296104</c:v>
                </c:pt>
                <c:pt idx="5">
                  <c:v>226754</c:v>
                </c:pt>
                <c:pt idx="6">
                  <c:v>182546</c:v>
                </c:pt>
                <c:pt idx="7">
                  <c:v>78805</c:v>
                </c:pt>
                <c:pt idx="8">
                  <c:v>86651</c:v>
                </c:pt>
                <c:pt idx="9">
                  <c:v>73531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29011</c:v>
                </c:pt>
                <c:pt idx="1">
                  <c:v>28604</c:v>
                </c:pt>
                <c:pt idx="2">
                  <c:v>14682</c:v>
                </c:pt>
                <c:pt idx="3">
                  <c:v>13007</c:v>
                </c:pt>
                <c:pt idx="4">
                  <c:v>10977</c:v>
                </c:pt>
                <c:pt idx="5">
                  <c:v>7996</c:v>
                </c:pt>
                <c:pt idx="6">
                  <c:v>6916</c:v>
                </c:pt>
                <c:pt idx="7">
                  <c:v>2990</c:v>
                </c:pt>
                <c:pt idx="8">
                  <c:v>2939</c:v>
                </c:pt>
                <c:pt idx="9">
                  <c:v>2020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7981</c:v>
                </c:pt>
                <c:pt idx="1">
                  <c:v>29368</c:v>
                </c:pt>
                <c:pt idx="2">
                  <c:v>17007</c:v>
                </c:pt>
                <c:pt idx="3">
                  <c:v>12426</c:v>
                </c:pt>
                <c:pt idx="4">
                  <c:v>10027</c:v>
                </c:pt>
                <c:pt idx="5">
                  <c:v>8182</c:v>
                </c:pt>
                <c:pt idx="6">
                  <c:v>7043</c:v>
                </c:pt>
                <c:pt idx="7">
                  <c:v>3240</c:v>
                </c:pt>
                <c:pt idx="8">
                  <c:v>3159</c:v>
                </c:pt>
                <c:pt idx="9">
                  <c:v>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329892313</c:v>
                </c:pt>
                <c:pt idx="1">
                  <c:v>265561744</c:v>
                </c:pt>
                <c:pt idx="2">
                  <c:v>215923316</c:v>
                </c:pt>
                <c:pt idx="3">
                  <c:v>208749594</c:v>
                </c:pt>
                <c:pt idx="4">
                  <c:v>201278371</c:v>
                </c:pt>
                <c:pt idx="5">
                  <c:v>168813604</c:v>
                </c:pt>
                <c:pt idx="6">
                  <c:v>65974198</c:v>
                </c:pt>
                <c:pt idx="7">
                  <c:v>49439394</c:v>
                </c:pt>
                <c:pt idx="8">
                  <c:v>42880321</c:v>
                </c:pt>
                <c:pt idx="9">
                  <c:v>41669327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296008517</c:v>
                </c:pt>
                <c:pt idx="1">
                  <c:v>256182393</c:v>
                </c:pt>
                <c:pt idx="2">
                  <c:v>182482537</c:v>
                </c:pt>
                <c:pt idx="3">
                  <c:v>206030938</c:v>
                </c:pt>
                <c:pt idx="4">
                  <c:v>190423071</c:v>
                </c:pt>
                <c:pt idx="5">
                  <c:v>153500809</c:v>
                </c:pt>
                <c:pt idx="6">
                  <c:v>64606169</c:v>
                </c:pt>
                <c:pt idx="7">
                  <c:v>42652794</c:v>
                </c:pt>
                <c:pt idx="8">
                  <c:v>45270079</c:v>
                </c:pt>
                <c:pt idx="9">
                  <c:v>43253602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880</c:v>
                </c:pt>
                <c:pt idx="1">
                  <c:v>745</c:v>
                </c:pt>
                <c:pt idx="2">
                  <c:v>467</c:v>
                </c:pt>
                <c:pt idx="3">
                  <c:v>429</c:v>
                </c:pt>
                <c:pt idx="4">
                  <c:v>312</c:v>
                </c:pt>
                <c:pt idx="5">
                  <c:v>306</c:v>
                </c:pt>
                <c:pt idx="6">
                  <c:v>203</c:v>
                </c:pt>
                <c:pt idx="7">
                  <c:v>118</c:v>
                </c:pt>
                <c:pt idx="8">
                  <c:v>79</c:v>
                </c:pt>
                <c:pt idx="9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850</c:v>
                </c:pt>
                <c:pt idx="1">
                  <c:v>724</c:v>
                </c:pt>
                <c:pt idx="2">
                  <c:v>387</c:v>
                </c:pt>
                <c:pt idx="3">
                  <c:v>384</c:v>
                </c:pt>
                <c:pt idx="4">
                  <c:v>322</c:v>
                </c:pt>
                <c:pt idx="5">
                  <c:v>298</c:v>
                </c:pt>
                <c:pt idx="6">
                  <c:v>157</c:v>
                </c:pt>
                <c:pt idx="7">
                  <c:v>114</c:v>
                </c:pt>
                <c:pt idx="8">
                  <c:v>77</c:v>
                </c:pt>
                <c:pt idx="9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25" sqref="I25:I34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42999</v>
      </c>
    </row>
    <row r="6" spans="1:9" x14ac:dyDescent="0.25">
      <c r="A6" s="57" t="s">
        <v>42</v>
      </c>
      <c r="B6" s="58"/>
      <c r="C6" s="58"/>
      <c r="D6" s="59" t="s">
        <v>94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14519254</v>
      </c>
      <c r="E8" s="65">
        <v>13784945</v>
      </c>
      <c r="F8" s="65">
        <v>149220718</v>
      </c>
      <c r="G8" s="65">
        <v>150749936</v>
      </c>
      <c r="H8" s="65">
        <f t="shared" ref="H8:H14" si="0">G8-F8</f>
        <v>1529218</v>
      </c>
      <c r="I8" s="66">
        <f>((G8*100/F8)-100)</f>
        <v>1.0248027355021776</v>
      </c>
    </row>
    <row r="9" spans="1:9" x14ac:dyDescent="0.25">
      <c r="A9" s="67"/>
      <c r="B9" s="68"/>
      <c r="C9" s="64" t="s">
        <v>15</v>
      </c>
      <c r="D9" s="65">
        <v>7050409</v>
      </c>
      <c r="E9" s="65">
        <v>7247491</v>
      </c>
      <c r="F9" s="65">
        <v>78706369</v>
      </c>
      <c r="G9" s="65">
        <v>79250195</v>
      </c>
      <c r="H9" s="65">
        <f t="shared" si="0"/>
        <v>543826</v>
      </c>
      <c r="I9" s="66">
        <f t="shared" ref="I9:I19" si="1">((G9*100/F9)-100)</f>
        <v>0.69095551847907188</v>
      </c>
    </row>
    <row r="10" spans="1:9" x14ac:dyDescent="0.25">
      <c r="A10" s="67"/>
      <c r="B10" s="63" t="s">
        <v>16</v>
      </c>
      <c r="C10" s="64" t="s">
        <v>17</v>
      </c>
      <c r="D10" s="65">
        <v>4402906</v>
      </c>
      <c r="E10" s="65">
        <v>4513552</v>
      </c>
      <c r="F10" s="65">
        <v>52365558</v>
      </c>
      <c r="G10" s="65">
        <v>55721600</v>
      </c>
      <c r="H10" s="65">
        <f t="shared" si="0"/>
        <v>3356042</v>
      </c>
      <c r="I10" s="66">
        <f t="shared" si="1"/>
        <v>6.4088727938313923</v>
      </c>
    </row>
    <row r="11" spans="1:9" x14ac:dyDescent="0.25">
      <c r="A11" s="67"/>
      <c r="B11" s="67"/>
      <c r="C11" s="64" t="s">
        <v>18</v>
      </c>
      <c r="D11" s="65">
        <v>11880229</v>
      </c>
      <c r="E11" s="65">
        <v>17148091</v>
      </c>
      <c r="F11" s="65">
        <v>138435537</v>
      </c>
      <c r="G11" s="65">
        <v>157968425</v>
      </c>
      <c r="H11" s="65">
        <f t="shared" si="0"/>
        <v>19532888</v>
      </c>
      <c r="I11" s="66">
        <f t="shared" si="1"/>
        <v>14.109735421476344</v>
      </c>
    </row>
    <row r="12" spans="1:9" x14ac:dyDescent="0.25">
      <c r="A12" s="68"/>
      <c r="B12" s="68"/>
      <c r="C12" s="64" t="s">
        <v>2</v>
      </c>
      <c r="D12" s="65">
        <v>16283135</v>
      </c>
      <c r="E12" s="65">
        <v>21661643</v>
      </c>
      <c r="F12" s="65">
        <v>190801095</v>
      </c>
      <c r="G12" s="65">
        <v>213690025</v>
      </c>
      <c r="H12" s="65">
        <f t="shared" si="0"/>
        <v>22888930</v>
      </c>
      <c r="I12" s="66">
        <f t="shared" si="1"/>
        <v>11.996225703002381</v>
      </c>
    </row>
    <row r="13" spans="1:9" x14ac:dyDescent="0.25">
      <c r="A13" s="69"/>
      <c r="B13" s="69"/>
      <c r="C13" s="70" t="s">
        <v>2</v>
      </c>
      <c r="D13" s="71">
        <v>37852798</v>
      </c>
      <c r="E13" s="71">
        <v>42694079</v>
      </c>
      <c r="F13" s="71">
        <v>418728182</v>
      </c>
      <c r="G13" s="71">
        <v>443690156</v>
      </c>
      <c r="H13" s="71">
        <f t="shared" si="0"/>
        <v>24961974</v>
      </c>
      <c r="I13" s="72">
        <f t="shared" si="1"/>
        <v>5.9613790217731264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19494</v>
      </c>
      <c r="E14" s="65">
        <v>18729</v>
      </c>
      <c r="F14" s="65">
        <v>238134</v>
      </c>
      <c r="G14" s="65">
        <v>238454</v>
      </c>
      <c r="H14" s="65">
        <f t="shared" si="0"/>
        <v>320</v>
      </c>
      <c r="I14" s="66">
        <f t="shared" si="1"/>
        <v>0.13437812324153242</v>
      </c>
    </row>
    <row r="15" spans="1:9" x14ac:dyDescent="0.25">
      <c r="A15" s="67"/>
      <c r="B15" s="63" t="s">
        <v>7</v>
      </c>
      <c r="C15" s="64" t="s">
        <v>8</v>
      </c>
      <c r="D15" s="65">
        <v>613262</v>
      </c>
      <c r="E15" s="65">
        <v>652845</v>
      </c>
      <c r="F15" s="65">
        <v>7343290</v>
      </c>
      <c r="G15" s="65">
        <v>8140808</v>
      </c>
      <c r="H15" s="65">
        <f t="shared" ref="H15:H18" si="2">G15-F15</f>
        <v>797518</v>
      </c>
      <c r="I15" s="66">
        <f t="shared" si="1"/>
        <v>10.860499857693213</v>
      </c>
    </row>
    <row r="16" spans="1:9" x14ac:dyDescent="0.25">
      <c r="A16" s="67"/>
      <c r="B16" s="68"/>
      <c r="C16" s="64" t="s">
        <v>9</v>
      </c>
      <c r="D16" s="65">
        <v>278382</v>
      </c>
      <c r="E16" s="65">
        <v>259738</v>
      </c>
      <c r="F16" s="65">
        <v>2891141</v>
      </c>
      <c r="G16" s="65">
        <v>2924911</v>
      </c>
      <c r="H16" s="65">
        <f t="shared" si="2"/>
        <v>33770</v>
      </c>
      <c r="I16" s="66">
        <f t="shared" si="1"/>
        <v>1.1680509528936796</v>
      </c>
    </row>
    <row r="17" spans="1:9" x14ac:dyDescent="0.25">
      <c r="A17" s="68"/>
      <c r="B17" s="73" t="s">
        <v>10</v>
      </c>
      <c r="C17" s="64" t="s">
        <v>11</v>
      </c>
      <c r="D17" s="65">
        <v>496345</v>
      </c>
      <c r="E17" s="65">
        <v>498898</v>
      </c>
      <c r="F17" s="65">
        <v>3348939</v>
      </c>
      <c r="G17" s="65">
        <v>2971655</v>
      </c>
      <c r="H17" s="65">
        <f t="shared" si="2"/>
        <v>-377284</v>
      </c>
      <c r="I17" s="66">
        <f t="shared" si="1"/>
        <v>-11.26577701176403</v>
      </c>
    </row>
    <row r="18" spans="1:9" x14ac:dyDescent="0.25">
      <c r="A18" s="74"/>
      <c r="B18" s="74"/>
      <c r="C18" s="70" t="s">
        <v>2</v>
      </c>
      <c r="D18" s="71">
        <v>1407483</v>
      </c>
      <c r="E18" s="71">
        <v>1430210</v>
      </c>
      <c r="F18" s="71">
        <v>13821504</v>
      </c>
      <c r="G18" s="71">
        <v>14275828</v>
      </c>
      <c r="H18" s="71">
        <f t="shared" si="2"/>
        <v>454324</v>
      </c>
      <c r="I18" s="72">
        <f t="shared" si="1"/>
        <v>3.2870807692129631</v>
      </c>
    </row>
    <row r="19" spans="1:9" x14ac:dyDescent="0.25">
      <c r="A19" s="75"/>
      <c r="B19" s="75"/>
      <c r="C19" s="76" t="s">
        <v>1</v>
      </c>
      <c r="D19" s="77">
        <f>+D13+D18</f>
        <v>39260281</v>
      </c>
      <c r="E19" s="77">
        <f t="shared" ref="E19:G19" si="3">+E13+E18</f>
        <v>44124289</v>
      </c>
      <c r="F19" s="77">
        <f t="shared" si="3"/>
        <v>432549686</v>
      </c>
      <c r="G19" s="77">
        <f t="shared" si="3"/>
        <v>457965984</v>
      </c>
      <c r="H19" s="77">
        <f t="shared" ref="H19" si="4">G19-F19</f>
        <v>25416298</v>
      </c>
      <c r="I19" s="78">
        <f t="shared" si="1"/>
        <v>5.8759256618671998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7850087</v>
      </c>
      <c r="E21" s="65">
        <v>13272740</v>
      </c>
      <c r="F21" s="65">
        <v>93388789</v>
      </c>
      <c r="G21" s="65">
        <v>109293545</v>
      </c>
      <c r="H21" s="65">
        <f t="shared" ref="H21:H34" si="5">G21-F21</f>
        <v>15904756</v>
      </c>
      <c r="I21" s="66">
        <f t="shared" ref="I21:I34" si="6">((G21*100/F21)-100)</f>
        <v>17.030690910875819</v>
      </c>
    </row>
    <row r="22" spans="1:9" x14ac:dyDescent="0.25">
      <c r="A22" s="67"/>
      <c r="B22" s="68"/>
      <c r="C22" s="64" t="s">
        <v>22</v>
      </c>
      <c r="D22" s="65">
        <v>7270846</v>
      </c>
      <c r="E22" s="65">
        <v>12371077</v>
      </c>
      <c r="F22" s="65">
        <v>85356028</v>
      </c>
      <c r="G22" s="65">
        <v>101106064</v>
      </c>
      <c r="H22" s="65">
        <f t="shared" si="5"/>
        <v>15750036</v>
      </c>
      <c r="I22" s="66">
        <f t="shared" si="6"/>
        <v>18.452166026282285</v>
      </c>
    </row>
    <row r="23" spans="1:9" x14ac:dyDescent="0.25">
      <c r="A23" s="67"/>
      <c r="B23" s="73" t="s">
        <v>23</v>
      </c>
      <c r="C23" s="64" t="s">
        <v>24</v>
      </c>
      <c r="D23" s="65">
        <v>3412376</v>
      </c>
      <c r="E23" s="65">
        <v>3168411</v>
      </c>
      <c r="F23" s="65">
        <v>39777264</v>
      </c>
      <c r="G23" s="65">
        <v>41532702</v>
      </c>
      <c r="H23" s="65">
        <f t="shared" si="5"/>
        <v>1755438</v>
      </c>
      <c r="I23" s="66">
        <f t="shared" si="6"/>
        <v>4.4131692918849268</v>
      </c>
    </row>
    <row r="24" spans="1:9" x14ac:dyDescent="0.25">
      <c r="A24" s="67"/>
      <c r="B24" s="63" t="s">
        <v>25</v>
      </c>
      <c r="C24" s="64" t="s">
        <v>26</v>
      </c>
      <c r="D24" s="65">
        <v>1054037</v>
      </c>
      <c r="E24" s="65">
        <v>1307894</v>
      </c>
      <c r="F24" s="65">
        <v>12529373</v>
      </c>
      <c r="G24" s="65">
        <v>13920161</v>
      </c>
      <c r="H24" s="65">
        <f t="shared" si="5"/>
        <v>1390788</v>
      </c>
      <c r="I24" s="66">
        <f t="shared" si="6"/>
        <v>11.100220258427939</v>
      </c>
    </row>
    <row r="25" spans="1:9" x14ac:dyDescent="0.25">
      <c r="A25" s="67"/>
      <c r="B25" s="67"/>
      <c r="C25" s="64" t="s">
        <v>21</v>
      </c>
      <c r="D25" s="65">
        <v>550346</v>
      </c>
      <c r="E25" s="65">
        <v>771874</v>
      </c>
      <c r="F25" s="65">
        <v>6586627</v>
      </c>
      <c r="G25" s="65">
        <v>7690160</v>
      </c>
      <c r="H25" s="65">
        <f t="shared" si="5"/>
        <v>1103533</v>
      </c>
      <c r="I25" s="66">
        <f t="shared" si="6"/>
        <v>16.754144420201726</v>
      </c>
    </row>
    <row r="26" spans="1:9" x14ac:dyDescent="0.25">
      <c r="A26" s="67"/>
      <c r="B26" s="67"/>
      <c r="C26" s="64" t="s">
        <v>27</v>
      </c>
      <c r="D26" s="65">
        <v>137106</v>
      </c>
      <c r="E26" s="65">
        <v>130462</v>
      </c>
      <c r="F26" s="65">
        <v>1616116</v>
      </c>
      <c r="G26" s="65">
        <v>1590133</v>
      </c>
      <c r="H26" s="65">
        <f t="shared" si="5"/>
        <v>-25983</v>
      </c>
      <c r="I26" s="66">
        <f t="shared" si="6"/>
        <v>-1.6077435035603855</v>
      </c>
    </row>
    <row r="27" spans="1:9" x14ac:dyDescent="0.25">
      <c r="A27" s="67"/>
      <c r="B27" s="67"/>
      <c r="C27" s="64" t="s">
        <v>28</v>
      </c>
      <c r="D27" s="65">
        <v>366564</v>
      </c>
      <c r="E27" s="65">
        <v>405529</v>
      </c>
      <c r="F27" s="65">
        <v>4297252</v>
      </c>
      <c r="G27" s="65">
        <v>4598637</v>
      </c>
      <c r="H27" s="65">
        <f t="shared" si="5"/>
        <v>301385</v>
      </c>
      <c r="I27" s="66">
        <f t="shared" si="6"/>
        <v>7.0134355630063112</v>
      </c>
    </row>
    <row r="28" spans="1:9" x14ac:dyDescent="0.25">
      <c r="A28" s="67"/>
      <c r="B28" s="68"/>
      <c r="C28" s="64" t="s">
        <v>29</v>
      </c>
      <c r="D28" s="65">
        <v>503690</v>
      </c>
      <c r="E28" s="65">
        <v>536020</v>
      </c>
      <c r="F28" s="65">
        <v>5913416</v>
      </c>
      <c r="G28" s="65">
        <v>6191870</v>
      </c>
      <c r="H28" s="65">
        <f t="shared" si="5"/>
        <v>278454</v>
      </c>
      <c r="I28" s="66">
        <f t="shared" si="6"/>
        <v>4.7088518717438461</v>
      </c>
    </row>
    <row r="29" spans="1:9" x14ac:dyDescent="0.25">
      <c r="A29" s="67"/>
      <c r="B29" s="63" t="s">
        <v>30</v>
      </c>
      <c r="C29" s="64" t="s">
        <v>31</v>
      </c>
      <c r="D29" s="65">
        <v>1776837</v>
      </c>
      <c r="E29" s="65">
        <v>1688684</v>
      </c>
      <c r="F29" s="65">
        <v>26384729</v>
      </c>
      <c r="G29" s="65">
        <v>27391092</v>
      </c>
      <c r="H29" s="65">
        <f t="shared" si="5"/>
        <v>1006363</v>
      </c>
      <c r="I29" s="66">
        <f t="shared" si="6"/>
        <v>3.814187365729623</v>
      </c>
    </row>
    <row r="30" spans="1:9" x14ac:dyDescent="0.25">
      <c r="A30" s="67"/>
      <c r="B30" s="68"/>
      <c r="C30" s="64" t="s">
        <v>32</v>
      </c>
      <c r="D30" s="65">
        <v>445389</v>
      </c>
      <c r="E30" s="65">
        <v>437911</v>
      </c>
      <c r="F30" s="65">
        <v>7184213</v>
      </c>
      <c r="G30" s="65">
        <v>8020150</v>
      </c>
      <c r="H30" s="65">
        <f t="shared" si="5"/>
        <v>835937</v>
      </c>
      <c r="I30" s="66">
        <f t="shared" si="6"/>
        <v>11.635749107104701</v>
      </c>
    </row>
    <row r="31" spans="1:9" x14ac:dyDescent="0.25">
      <c r="A31" s="67"/>
      <c r="B31" s="73" t="s">
        <v>33</v>
      </c>
      <c r="C31" s="64" t="s">
        <v>34</v>
      </c>
      <c r="D31" s="65">
        <v>275013</v>
      </c>
      <c r="E31" s="65">
        <v>274418</v>
      </c>
      <c r="F31" s="65">
        <v>3882790</v>
      </c>
      <c r="G31" s="65">
        <v>3846984</v>
      </c>
      <c r="H31" s="65">
        <f t="shared" si="5"/>
        <v>-35806</v>
      </c>
      <c r="I31" s="66">
        <f t="shared" si="6"/>
        <v>-0.92217194337061414</v>
      </c>
    </row>
    <row r="32" spans="1:9" x14ac:dyDescent="0.25">
      <c r="A32" s="67"/>
      <c r="B32" s="63" t="s">
        <v>35</v>
      </c>
      <c r="C32" s="64" t="s">
        <v>36</v>
      </c>
      <c r="D32" s="65">
        <v>10182</v>
      </c>
      <c r="E32" s="65">
        <v>11087</v>
      </c>
      <c r="F32" s="65">
        <v>121450</v>
      </c>
      <c r="G32" s="65">
        <v>140383</v>
      </c>
      <c r="H32" s="65">
        <f t="shared" si="5"/>
        <v>18933</v>
      </c>
      <c r="I32" s="66">
        <f t="shared" si="6"/>
        <v>15.589131329765337</v>
      </c>
    </row>
    <row r="33" spans="1:9" x14ac:dyDescent="0.25">
      <c r="A33" s="67"/>
      <c r="B33" s="67"/>
      <c r="C33" s="64" t="s">
        <v>37</v>
      </c>
      <c r="D33" s="65">
        <v>145277781</v>
      </c>
      <c r="E33" s="65">
        <v>150081866</v>
      </c>
      <c r="F33" s="65">
        <v>1746938415</v>
      </c>
      <c r="G33" s="65">
        <v>1878887399</v>
      </c>
      <c r="H33" s="65">
        <f t="shared" si="5"/>
        <v>131948984</v>
      </c>
      <c r="I33" s="66">
        <f t="shared" si="6"/>
        <v>7.5531560166647296</v>
      </c>
    </row>
    <row r="34" spans="1:9" x14ac:dyDescent="0.25">
      <c r="A34" s="80"/>
      <c r="B34" s="81"/>
      <c r="C34" s="64" t="s">
        <v>38</v>
      </c>
      <c r="D34" s="65">
        <v>226</v>
      </c>
      <c r="E34" s="65">
        <v>285</v>
      </c>
      <c r="F34" s="65">
        <v>3616</v>
      </c>
      <c r="G34" s="65">
        <v>3901</v>
      </c>
      <c r="H34" s="65">
        <f t="shared" si="5"/>
        <v>285</v>
      </c>
      <c r="I34" s="66">
        <f t="shared" si="6"/>
        <v>7.8816371681415944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1059699</v>
      </c>
      <c r="C7" s="37">
        <v>842409</v>
      </c>
      <c r="D7" s="37">
        <v>12265299</v>
      </c>
      <c r="E7" s="37">
        <v>11671069</v>
      </c>
      <c r="F7" s="10">
        <f>((E7*100)/D7)-100</f>
        <v>-4.8448064739392009</v>
      </c>
      <c r="G7" s="1"/>
      <c r="H7" s="1"/>
      <c r="I7" s="1"/>
    </row>
    <row r="8" spans="1:12" x14ac:dyDescent="0.25">
      <c r="A8" s="11" t="s">
        <v>45</v>
      </c>
      <c r="B8" s="38">
        <v>220572</v>
      </c>
      <c r="C8" s="38">
        <v>177573</v>
      </c>
      <c r="D8" s="38">
        <v>2202815</v>
      </c>
      <c r="E8" s="38">
        <v>2250974</v>
      </c>
      <c r="F8" s="13">
        <f t="shared" ref="F8:F35" si="0">((E8*100)/D8)-100</f>
        <v>2.1862480507895583</v>
      </c>
      <c r="G8" s="1"/>
      <c r="H8" s="1"/>
      <c r="I8" s="1"/>
    </row>
    <row r="9" spans="1:12" x14ac:dyDescent="0.25">
      <c r="A9" s="8" t="s">
        <v>46</v>
      </c>
      <c r="B9" s="37">
        <v>326497</v>
      </c>
      <c r="C9" s="37">
        <v>460984</v>
      </c>
      <c r="D9" s="37">
        <v>3872428</v>
      </c>
      <c r="E9" s="37">
        <v>4617672</v>
      </c>
      <c r="F9" s="10">
        <f t="shared" si="0"/>
        <v>19.244876857620071</v>
      </c>
      <c r="G9" s="1"/>
      <c r="H9" s="1"/>
      <c r="I9" s="1"/>
    </row>
    <row r="10" spans="1:12" x14ac:dyDescent="0.25">
      <c r="A10" s="11" t="s">
        <v>47</v>
      </c>
      <c r="B10" s="38">
        <v>352378</v>
      </c>
      <c r="C10" s="38">
        <v>265453</v>
      </c>
      <c r="D10" s="38">
        <v>4590327</v>
      </c>
      <c r="E10" s="38">
        <v>5117339</v>
      </c>
      <c r="F10" s="13">
        <f t="shared" si="0"/>
        <v>11.48092499728233</v>
      </c>
      <c r="G10" s="1"/>
      <c r="H10" s="1"/>
      <c r="I10" s="1"/>
    </row>
    <row r="11" spans="1:12" x14ac:dyDescent="0.25">
      <c r="A11" s="8" t="s">
        <v>48</v>
      </c>
      <c r="B11" s="37">
        <v>6736150</v>
      </c>
      <c r="C11" s="37">
        <v>11400419</v>
      </c>
      <c r="D11" s="37">
        <v>71120325</v>
      </c>
      <c r="E11" s="37">
        <v>83172146</v>
      </c>
      <c r="F11" s="10">
        <f t="shared" si="0"/>
        <v>16.945677624504668</v>
      </c>
      <c r="G11" s="1"/>
      <c r="H11" s="1"/>
      <c r="I11" s="1"/>
    </row>
    <row r="12" spans="1:12" x14ac:dyDescent="0.25">
      <c r="A12" s="11" t="s">
        <v>49</v>
      </c>
      <c r="B12" s="38">
        <v>449536</v>
      </c>
      <c r="C12" s="38">
        <v>379899</v>
      </c>
      <c r="D12" s="38">
        <v>4005126</v>
      </c>
      <c r="E12" s="38">
        <v>4105837</v>
      </c>
      <c r="F12" s="13">
        <f t="shared" si="0"/>
        <v>2.5145526008420234</v>
      </c>
      <c r="G12" s="1"/>
      <c r="H12" s="1"/>
      <c r="I12" s="1"/>
    </row>
    <row r="13" spans="1:12" x14ac:dyDescent="0.25">
      <c r="A13" s="8" t="s">
        <v>50</v>
      </c>
      <c r="B13" s="37">
        <v>788044</v>
      </c>
      <c r="C13" s="37">
        <v>751017</v>
      </c>
      <c r="D13" s="37">
        <v>11770001</v>
      </c>
      <c r="E13" s="37">
        <v>11519255</v>
      </c>
      <c r="F13" s="10">
        <f t="shared" si="0"/>
        <v>-2.1303821469513906</v>
      </c>
      <c r="G13" s="1"/>
      <c r="H13" s="1"/>
      <c r="I13" s="1"/>
    </row>
    <row r="14" spans="1:12" x14ac:dyDescent="0.25">
      <c r="A14" s="11" t="s">
        <v>51</v>
      </c>
      <c r="B14" s="38">
        <v>3737651</v>
      </c>
      <c r="C14" s="38">
        <v>3100115</v>
      </c>
      <c r="D14" s="38">
        <v>43987888</v>
      </c>
      <c r="E14" s="38">
        <v>44291325</v>
      </c>
      <c r="F14" s="13">
        <f t="shared" si="0"/>
        <v>0.68981943393144718</v>
      </c>
      <c r="G14" s="1"/>
      <c r="H14" s="1"/>
      <c r="I14" s="1"/>
    </row>
    <row r="15" spans="1:12" x14ac:dyDescent="0.25">
      <c r="A15" s="8" t="s">
        <v>52</v>
      </c>
      <c r="B15" s="37">
        <v>3411579</v>
      </c>
      <c r="C15" s="37">
        <v>2447668</v>
      </c>
      <c r="D15" s="37">
        <v>34665381</v>
      </c>
      <c r="E15" s="37">
        <v>32001391</v>
      </c>
      <c r="F15" s="10">
        <f t="shared" si="0"/>
        <v>-7.684871543745615</v>
      </c>
      <c r="G15" s="1"/>
      <c r="H15" s="1"/>
      <c r="I15" s="1"/>
    </row>
    <row r="16" spans="1:12" x14ac:dyDescent="0.25">
      <c r="A16" s="11" t="s">
        <v>53</v>
      </c>
      <c r="B16" s="38">
        <v>1628188</v>
      </c>
      <c r="C16" s="38">
        <v>2429266</v>
      </c>
      <c r="D16" s="38">
        <v>19230397</v>
      </c>
      <c r="E16" s="38">
        <v>22733610</v>
      </c>
      <c r="F16" s="13">
        <f t="shared" si="0"/>
        <v>18.217060209417411</v>
      </c>
      <c r="G16" s="1"/>
      <c r="H16" s="1"/>
      <c r="I16" s="1"/>
    </row>
    <row r="17" spans="1:9" x14ac:dyDescent="0.25">
      <c r="A17" s="8" t="s">
        <v>54</v>
      </c>
      <c r="B17" s="37">
        <v>1319936</v>
      </c>
      <c r="C17" s="37">
        <v>1113671</v>
      </c>
      <c r="D17" s="37">
        <v>12484448</v>
      </c>
      <c r="E17" s="37">
        <v>13117726</v>
      </c>
      <c r="F17" s="10">
        <f t="shared" si="0"/>
        <v>5.0725350452018318</v>
      </c>
      <c r="G17" s="1"/>
      <c r="H17" s="1"/>
      <c r="I17" s="1"/>
    </row>
    <row r="18" spans="1:9" x14ac:dyDescent="0.25">
      <c r="A18" s="11" t="s">
        <v>55</v>
      </c>
      <c r="B18" s="38">
        <v>182494</v>
      </c>
      <c r="C18" s="38">
        <v>222322</v>
      </c>
      <c r="D18" s="38">
        <v>2624459</v>
      </c>
      <c r="E18" s="38">
        <v>2803198</v>
      </c>
      <c r="F18" s="13">
        <f t="shared" si="0"/>
        <v>6.8105083752499098</v>
      </c>
      <c r="G18" s="1"/>
      <c r="H18" s="1"/>
      <c r="I18" s="1"/>
    </row>
    <row r="19" spans="1:9" x14ac:dyDescent="0.25">
      <c r="A19" s="8" t="s">
        <v>56</v>
      </c>
      <c r="B19" s="37">
        <v>920410</v>
      </c>
      <c r="C19" s="37">
        <v>1249958</v>
      </c>
      <c r="D19" s="37">
        <v>10709195</v>
      </c>
      <c r="E19" s="37">
        <v>12067153</v>
      </c>
      <c r="F19" s="10">
        <f t="shared" si="0"/>
        <v>12.680299499635595</v>
      </c>
      <c r="G19" s="1"/>
      <c r="H19" s="1"/>
      <c r="I19" s="1"/>
    </row>
    <row r="20" spans="1:9" x14ac:dyDescent="0.25">
      <c r="A20" s="11" t="s">
        <v>57</v>
      </c>
      <c r="B20" s="38">
        <v>1281244</v>
      </c>
      <c r="C20" s="38">
        <v>1092095</v>
      </c>
      <c r="D20" s="38">
        <v>15753003</v>
      </c>
      <c r="E20" s="38">
        <v>15189193</v>
      </c>
      <c r="F20" s="13">
        <f t="shared" si="0"/>
        <v>-3.5790636236151272</v>
      </c>
      <c r="G20" s="1"/>
      <c r="H20" s="1"/>
      <c r="I20" s="1"/>
    </row>
    <row r="21" spans="1:9" x14ac:dyDescent="0.25">
      <c r="A21" s="8" t="s">
        <v>58</v>
      </c>
      <c r="B21" s="37">
        <v>3094877</v>
      </c>
      <c r="C21" s="37">
        <v>3720405</v>
      </c>
      <c r="D21" s="37">
        <v>22282908</v>
      </c>
      <c r="E21" s="37">
        <v>26889149</v>
      </c>
      <c r="F21" s="10">
        <f t="shared" si="0"/>
        <v>20.671633163858147</v>
      </c>
      <c r="G21" s="1"/>
      <c r="H21" s="1"/>
      <c r="I21" s="1"/>
    </row>
    <row r="22" spans="1:9" x14ac:dyDescent="0.25">
      <c r="A22" s="11" t="s">
        <v>59</v>
      </c>
      <c r="B22" s="38">
        <v>1914767</v>
      </c>
      <c r="C22" s="38">
        <v>2136115</v>
      </c>
      <c r="D22" s="38">
        <v>22650774</v>
      </c>
      <c r="E22" s="38">
        <v>25490478</v>
      </c>
      <c r="F22" s="13">
        <f t="shared" si="0"/>
        <v>12.536896090173343</v>
      </c>
      <c r="G22" s="1"/>
      <c r="H22" s="1"/>
      <c r="I22" s="1"/>
    </row>
    <row r="23" spans="1:9" x14ac:dyDescent="0.25">
      <c r="A23" s="8" t="s">
        <v>60</v>
      </c>
      <c r="B23" s="37">
        <v>199979</v>
      </c>
      <c r="C23" s="37">
        <v>896091</v>
      </c>
      <c r="D23" s="37">
        <v>2382874</v>
      </c>
      <c r="E23" s="37">
        <v>5448260</v>
      </c>
      <c r="F23" s="10">
        <f t="shared" si="0"/>
        <v>128.64238730205625</v>
      </c>
      <c r="G23" s="1"/>
      <c r="H23" s="1"/>
      <c r="I23" s="1"/>
    </row>
    <row r="24" spans="1:9" x14ac:dyDescent="0.25">
      <c r="A24" s="11" t="s">
        <v>61</v>
      </c>
      <c r="B24" s="38">
        <v>207944</v>
      </c>
      <c r="C24" s="38">
        <v>150619</v>
      </c>
      <c r="D24" s="38">
        <v>1978988</v>
      </c>
      <c r="E24" s="38">
        <v>1848839</v>
      </c>
      <c r="F24" s="13">
        <f t="shared" si="0"/>
        <v>-6.5765431624648585</v>
      </c>
      <c r="G24" s="1"/>
      <c r="H24" s="1"/>
      <c r="I24" s="1"/>
    </row>
    <row r="25" spans="1:9" x14ac:dyDescent="0.25">
      <c r="A25" s="8" t="s">
        <v>62</v>
      </c>
      <c r="B25" s="37">
        <v>73790</v>
      </c>
      <c r="C25" s="37">
        <v>83504</v>
      </c>
      <c r="D25" s="37">
        <v>843619</v>
      </c>
      <c r="E25" s="37">
        <v>894940</v>
      </c>
      <c r="F25" s="10">
        <f t="shared" si="0"/>
        <v>6.0834333982520548</v>
      </c>
      <c r="G25" s="1"/>
      <c r="H25" s="1"/>
      <c r="I25" s="1"/>
    </row>
    <row r="26" spans="1:9" x14ac:dyDescent="0.25">
      <c r="A26" s="11" t="s">
        <v>63</v>
      </c>
      <c r="B26" s="38">
        <v>173202</v>
      </c>
      <c r="C26" s="38">
        <v>173389</v>
      </c>
      <c r="D26" s="38">
        <v>1940790</v>
      </c>
      <c r="E26" s="38">
        <v>2089896</v>
      </c>
      <c r="F26" s="13">
        <f t="shared" si="0"/>
        <v>7.6827477470514651</v>
      </c>
      <c r="G26" s="1"/>
      <c r="H26" s="1"/>
      <c r="I26" s="1"/>
    </row>
    <row r="27" spans="1:9" x14ac:dyDescent="0.25">
      <c r="A27" s="8" t="s">
        <v>64</v>
      </c>
      <c r="B27" s="37">
        <v>376619</v>
      </c>
      <c r="C27" s="37">
        <v>257293</v>
      </c>
      <c r="D27" s="37">
        <v>3898070</v>
      </c>
      <c r="E27" s="37">
        <v>3252115</v>
      </c>
      <c r="F27" s="10">
        <f t="shared" si="0"/>
        <v>-16.571149312352006</v>
      </c>
      <c r="G27" s="1"/>
      <c r="H27" s="1"/>
      <c r="I27" s="1"/>
    </row>
    <row r="28" spans="1:9" x14ac:dyDescent="0.25">
      <c r="A28" s="11" t="s">
        <v>65</v>
      </c>
      <c r="B28" s="38">
        <v>1301295</v>
      </c>
      <c r="C28" s="38">
        <v>1381861</v>
      </c>
      <c r="D28" s="38">
        <v>15969108</v>
      </c>
      <c r="E28" s="38">
        <v>14778034</v>
      </c>
      <c r="F28" s="13">
        <f t="shared" si="0"/>
        <v>-7.4586132174696331</v>
      </c>
      <c r="G28" s="1"/>
      <c r="H28" s="1"/>
      <c r="I28" s="1"/>
    </row>
    <row r="29" spans="1:9" x14ac:dyDescent="0.25">
      <c r="A29" s="8" t="s">
        <v>66</v>
      </c>
      <c r="B29" s="37">
        <v>464562</v>
      </c>
      <c r="C29" s="37">
        <v>304806</v>
      </c>
      <c r="D29" s="37">
        <v>5013940</v>
      </c>
      <c r="E29" s="37">
        <v>5127135</v>
      </c>
      <c r="F29" s="10">
        <f t="shared" si="0"/>
        <v>2.2576057950434176</v>
      </c>
      <c r="G29" s="1"/>
      <c r="H29" s="1"/>
      <c r="I29" s="1"/>
    </row>
    <row r="30" spans="1:9" x14ac:dyDescent="0.25">
      <c r="A30" s="11" t="s">
        <v>67</v>
      </c>
      <c r="B30" s="38">
        <v>419743</v>
      </c>
      <c r="C30" s="38">
        <v>410931</v>
      </c>
      <c r="D30" s="38">
        <v>4401203</v>
      </c>
      <c r="E30" s="38">
        <v>4633412</v>
      </c>
      <c r="F30" s="13">
        <f t="shared" si="0"/>
        <v>5.2760347568607955</v>
      </c>
      <c r="G30" s="1"/>
      <c r="H30" s="1"/>
      <c r="I30" s="1"/>
    </row>
    <row r="31" spans="1:9" x14ac:dyDescent="0.25">
      <c r="A31" s="8" t="s">
        <v>68</v>
      </c>
      <c r="B31" s="37">
        <v>2564561</v>
      </c>
      <c r="C31" s="37">
        <v>2649531</v>
      </c>
      <c r="D31" s="37">
        <v>32771512</v>
      </c>
      <c r="E31" s="37">
        <v>31939076</v>
      </c>
      <c r="F31" s="10">
        <f t="shared" si="0"/>
        <v>-2.5401208220115024</v>
      </c>
      <c r="G31" s="1"/>
      <c r="H31" s="1"/>
      <c r="I31" s="1"/>
    </row>
    <row r="32" spans="1:9" x14ac:dyDescent="0.25">
      <c r="A32" s="11" t="s">
        <v>69</v>
      </c>
      <c r="B32" s="38">
        <v>5430941</v>
      </c>
      <c r="C32" s="38">
        <v>5589775</v>
      </c>
      <c r="D32" s="38">
        <v>64028786</v>
      </c>
      <c r="E32" s="38">
        <v>65767922</v>
      </c>
      <c r="F32" s="13">
        <f t="shared" si="0"/>
        <v>2.7161783139227396</v>
      </c>
      <c r="G32" s="1"/>
      <c r="H32" s="1"/>
      <c r="I32" s="1"/>
    </row>
    <row r="33" spans="1:9" x14ac:dyDescent="0.25">
      <c r="A33" s="8" t="s">
        <v>70</v>
      </c>
      <c r="B33" s="37">
        <v>367021</v>
      </c>
      <c r="C33" s="37">
        <v>347655</v>
      </c>
      <c r="D33" s="37">
        <v>4351515</v>
      </c>
      <c r="E33" s="37">
        <v>4328558</v>
      </c>
      <c r="F33" s="10">
        <f t="shared" si="0"/>
        <v>-0.52756338884273646</v>
      </c>
      <c r="G33" s="1"/>
      <c r="H33" s="1"/>
      <c r="I33" s="1"/>
    </row>
    <row r="34" spans="1:9" x14ac:dyDescent="0.25">
      <c r="A34" s="11" t="s">
        <v>71</v>
      </c>
      <c r="B34" s="38">
        <v>43003</v>
      </c>
      <c r="C34" s="38">
        <v>89465</v>
      </c>
      <c r="D34" s="38">
        <v>736507</v>
      </c>
      <c r="E34" s="38">
        <v>820282</v>
      </c>
      <c r="F34" s="13">
        <f t="shared" si="0"/>
        <v>11.374637308267268</v>
      </c>
      <c r="G34" s="1"/>
      <c r="H34" s="1"/>
      <c r="I34" s="1"/>
    </row>
    <row r="35" spans="1:9" x14ac:dyDescent="0.25">
      <c r="A35" s="14" t="s">
        <v>72</v>
      </c>
      <c r="B35" s="15">
        <f>SUM(B7:B34)</f>
        <v>39046682</v>
      </c>
      <c r="C35" s="15">
        <f t="shared" ref="C35:E35" si="1">SUM(C7:C34)</f>
        <v>44124289</v>
      </c>
      <c r="D35" s="15">
        <f t="shared" si="1"/>
        <v>432531686</v>
      </c>
      <c r="E35" s="15">
        <f t="shared" si="1"/>
        <v>457965984</v>
      </c>
      <c r="F35" s="16">
        <f t="shared" si="0"/>
        <v>5.8803317359736695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11671069</v>
      </c>
      <c r="C38" s="41">
        <f>D7</f>
        <v>12265299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83172146</v>
      </c>
      <c r="G38" s="42">
        <f>LOOKUP(E38,$A$38:$A$65,$C$38:$C$65)</f>
        <v>71120325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2250974</v>
      </c>
      <c r="C39" s="41">
        <f t="shared" ref="C39:C65" si="5">D8</f>
        <v>2202815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65767922</v>
      </c>
      <c r="G39" s="42">
        <f t="shared" ref="G39:G65" si="8">LOOKUP(E39,$A$38:$A$65,$C$38:$C$65)</f>
        <v>64028786</v>
      </c>
    </row>
    <row r="40" spans="1:9" x14ac:dyDescent="0.25">
      <c r="A40" s="42" t="str">
        <f t="shared" si="3"/>
        <v>ALMERIA</v>
      </c>
      <c r="B40" s="41">
        <f t="shared" si="4"/>
        <v>4617672</v>
      </c>
      <c r="C40" s="41">
        <f t="shared" si="5"/>
        <v>3872428</v>
      </c>
      <c r="D40" s="41">
        <f t="shared" si="6"/>
        <v>19</v>
      </c>
      <c r="E40" s="42" t="str">
        <f t="shared" si="2"/>
        <v>BARCELONA</v>
      </c>
      <c r="F40" s="42">
        <f t="shared" si="7"/>
        <v>44291325</v>
      </c>
      <c r="G40" s="42">
        <f t="shared" si="8"/>
        <v>43987888</v>
      </c>
    </row>
    <row r="41" spans="1:9" x14ac:dyDescent="0.25">
      <c r="A41" s="42" t="str">
        <f t="shared" si="3"/>
        <v>AVILES</v>
      </c>
      <c r="B41" s="41">
        <f t="shared" si="4"/>
        <v>5117339</v>
      </c>
      <c r="C41" s="41">
        <f t="shared" si="5"/>
        <v>4590327</v>
      </c>
      <c r="D41" s="41">
        <f t="shared" si="6"/>
        <v>17</v>
      </c>
      <c r="E41" s="42" t="str">
        <f t="shared" si="2"/>
        <v>BILBAO</v>
      </c>
      <c r="F41" s="42">
        <f t="shared" si="7"/>
        <v>32001391</v>
      </c>
      <c r="G41" s="42">
        <f t="shared" si="8"/>
        <v>34665381</v>
      </c>
    </row>
    <row r="42" spans="1:9" x14ac:dyDescent="0.25">
      <c r="A42" s="42" t="str">
        <f t="shared" si="3"/>
        <v>BAHIA DE ALGECIRAS</v>
      </c>
      <c r="B42" s="41">
        <f t="shared" si="4"/>
        <v>83172146</v>
      </c>
      <c r="C42" s="41">
        <f t="shared" si="5"/>
        <v>71120325</v>
      </c>
      <c r="D42" s="41">
        <f t="shared" si="6"/>
        <v>1</v>
      </c>
      <c r="E42" s="42" t="str">
        <f t="shared" si="2"/>
        <v>TARRAGONA</v>
      </c>
      <c r="F42" s="42">
        <f t="shared" si="7"/>
        <v>31939076</v>
      </c>
      <c r="G42" s="42">
        <f t="shared" si="8"/>
        <v>32771512</v>
      </c>
    </row>
    <row r="43" spans="1:9" x14ac:dyDescent="0.25">
      <c r="A43" s="42" t="str">
        <f t="shared" si="3"/>
        <v>BAHIA DE CADIZ</v>
      </c>
      <c r="B43" s="41">
        <f t="shared" si="4"/>
        <v>4105837</v>
      </c>
      <c r="C43" s="41">
        <f t="shared" si="5"/>
        <v>4005126</v>
      </c>
      <c r="D43" s="41">
        <f t="shared" si="6"/>
        <v>21</v>
      </c>
      <c r="E43" s="42" t="str">
        <f t="shared" si="2"/>
        <v>HUELVA</v>
      </c>
      <c r="F43" s="42">
        <f t="shared" si="7"/>
        <v>26889149</v>
      </c>
      <c r="G43" s="42">
        <f t="shared" si="8"/>
        <v>22282908</v>
      </c>
    </row>
    <row r="44" spans="1:9" x14ac:dyDescent="0.25">
      <c r="A44" s="42" t="str">
        <f t="shared" si="3"/>
        <v>BALEARES</v>
      </c>
      <c r="B44" s="41">
        <f t="shared" si="4"/>
        <v>11519255</v>
      </c>
      <c r="C44" s="41">
        <f t="shared" si="5"/>
        <v>11770001</v>
      </c>
      <c r="D44" s="41">
        <f t="shared" si="6"/>
        <v>14</v>
      </c>
      <c r="E44" s="42" t="str">
        <f t="shared" si="2"/>
        <v>LAS PALMAS</v>
      </c>
      <c r="F44" s="42">
        <f t="shared" si="7"/>
        <v>25490478</v>
      </c>
      <c r="G44" s="42">
        <f t="shared" si="8"/>
        <v>22650774</v>
      </c>
    </row>
    <row r="45" spans="1:9" x14ac:dyDescent="0.25">
      <c r="A45" s="42" t="str">
        <f t="shared" si="3"/>
        <v>BARCELONA</v>
      </c>
      <c r="B45" s="41">
        <f t="shared" si="4"/>
        <v>44291325</v>
      </c>
      <c r="C45" s="41">
        <f t="shared" si="5"/>
        <v>43987888</v>
      </c>
      <c r="D45" s="41">
        <f t="shared" si="6"/>
        <v>3</v>
      </c>
      <c r="E45" s="42" t="str">
        <f t="shared" si="2"/>
        <v>CARTAGENA</v>
      </c>
      <c r="F45" s="42">
        <f t="shared" si="7"/>
        <v>22733610</v>
      </c>
      <c r="G45" s="42">
        <f t="shared" si="8"/>
        <v>19230397</v>
      </c>
    </row>
    <row r="46" spans="1:9" x14ac:dyDescent="0.25">
      <c r="A46" s="42" t="str">
        <f t="shared" si="3"/>
        <v>BILBAO</v>
      </c>
      <c r="B46" s="41">
        <f t="shared" si="4"/>
        <v>32001391</v>
      </c>
      <c r="C46" s="41">
        <f t="shared" si="5"/>
        <v>34665381</v>
      </c>
      <c r="D46" s="41">
        <f t="shared" si="6"/>
        <v>4</v>
      </c>
      <c r="E46" s="42" t="str">
        <f t="shared" si="2"/>
        <v>GIJON</v>
      </c>
      <c r="F46" s="42">
        <f t="shared" si="7"/>
        <v>15189193</v>
      </c>
      <c r="G46" s="42">
        <f t="shared" si="8"/>
        <v>15753003</v>
      </c>
    </row>
    <row r="47" spans="1:9" x14ac:dyDescent="0.25">
      <c r="A47" s="42" t="str">
        <f t="shared" si="3"/>
        <v>CARTAGENA</v>
      </c>
      <c r="B47" s="41">
        <f t="shared" si="4"/>
        <v>22733610</v>
      </c>
      <c r="C47" s="41">
        <f t="shared" si="5"/>
        <v>19230397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14778034</v>
      </c>
      <c r="G47" s="42">
        <f t="shared" si="8"/>
        <v>15969108</v>
      </c>
    </row>
    <row r="48" spans="1:9" x14ac:dyDescent="0.25">
      <c r="A48" s="42" t="str">
        <f t="shared" si="3"/>
        <v>CASTELLON</v>
      </c>
      <c r="B48" s="41">
        <f t="shared" si="4"/>
        <v>13117726</v>
      </c>
      <c r="C48" s="41">
        <f t="shared" si="5"/>
        <v>12484448</v>
      </c>
      <c r="D48" s="41">
        <f t="shared" si="6"/>
        <v>11</v>
      </c>
      <c r="E48" s="42" t="str">
        <f t="shared" si="2"/>
        <v>CASTELLON</v>
      </c>
      <c r="F48" s="42">
        <f t="shared" si="7"/>
        <v>13117726</v>
      </c>
      <c r="G48" s="42">
        <f t="shared" si="8"/>
        <v>12484448</v>
      </c>
    </row>
    <row r="49" spans="1:7" x14ac:dyDescent="0.25">
      <c r="A49" s="42" t="str">
        <f t="shared" si="3"/>
        <v>CEUTA</v>
      </c>
      <c r="B49" s="41">
        <f t="shared" si="4"/>
        <v>2803198</v>
      </c>
      <c r="C49" s="41">
        <f t="shared" si="5"/>
        <v>2624459</v>
      </c>
      <c r="D49" s="41">
        <f t="shared" si="6"/>
        <v>23</v>
      </c>
      <c r="E49" s="42" t="str">
        <f t="shared" si="2"/>
        <v>FERROL-SAN CIBRAO</v>
      </c>
      <c r="F49" s="42">
        <f t="shared" si="7"/>
        <v>12067153</v>
      </c>
      <c r="G49" s="42">
        <f t="shared" si="8"/>
        <v>10709195</v>
      </c>
    </row>
    <row r="50" spans="1:7" x14ac:dyDescent="0.25">
      <c r="A50" s="42" t="str">
        <f t="shared" si="3"/>
        <v>FERROL-SAN CIBRAO</v>
      </c>
      <c r="B50" s="41">
        <f t="shared" si="4"/>
        <v>12067153</v>
      </c>
      <c r="C50" s="41">
        <f t="shared" si="5"/>
        <v>10709195</v>
      </c>
      <c r="D50" s="41">
        <f t="shared" si="6"/>
        <v>12</v>
      </c>
      <c r="E50" s="42" t="str">
        <f t="shared" si="2"/>
        <v>A CORUÑA</v>
      </c>
      <c r="F50" s="42">
        <f t="shared" si="7"/>
        <v>11671069</v>
      </c>
      <c r="G50" s="42">
        <f t="shared" si="8"/>
        <v>12265299</v>
      </c>
    </row>
    <row r="51" spans="1:7" x14ac:dyDescent="0.25">
      <c r="A51" s="42" t="str">
        <f t="shared" si="3"/>
        <v>GIJON</v>
      </c>
      <c r="B51" s="41">
        <f t="shared" si="4"/>
        <v>15189193</v>
      </c>
      <c r="C51" s="41">
        <f t="shared" si="5"/>
        <v>15753003</v>
      </c>
      <c r="D51" s="41">
        <f t="shared" si="6"/>
        <v>9</v>
      </c>
      <c r="E51" s="42" t="str">
        <f t="shared" si="2"/>
        <v>BALEARES</v>
      </c>
      <c r="F51" s="42">
        <f t="shared" si="7"/>
        <v>11519255</v>
      </c>
      <c r="G51" s="42">
        <f t="shared" si="8"/>
        <v>11770001</v>
      </c>
    </row>
    <row r="52" spans="1:7" x14ac:dyDescent="0.25">
      <c r="A52" s="42" t="str">
        <f t="shared" si="3"/>
        <v>HUELVA</v>
      </c>
      <c r="B52" s="41">
        <f t="shared" si="4"/>
        <v>26889149</v>
      </c>
      <c r="C52" s="41">
        <f t="shared" si="5"/>
        <v>22282908</v>
      </c>
      <c r="D52" s="41">
        <f t="shared" si="6"/>
        <v>6</v>
      </c>
      <c r="E52" s="42" t="str">
        <f t="shared" si="2"/>
        <v>MALAGA</v>
      </c>
      <c r="F52" s="42">
        <f t="shared" si="7"/>
        <v>5448260</v>
      </c>
      <c r="G52" s="42">
        <f t="shared" si="8"/>
        <v>2382874</v>
      </c>
    </row>
    <row r="53" spans="1:7" x14ac:dyDescent="0.25">
      <c r="A53" s="42" t="str">
        <f t="shared" si="3"/>
        <v>LAS PALMAS</v>
      </c>
      <c r="B53" s="41">
        <f t="shared" si="4"/>
        <v>25490478</v>
      </c>
      <c r="C53" s="41">
        <f t="shared" si="5"/>
        <v>22650774</v>
      </c>
      <c r="D53" s="41">
        <f t="shared" si="6"/>
        <v>7</v>
      </c>
      <c r="E53" s="42" t="str">
        <f t="shared" si="2"/>
        <v>SANTANDER</v>
      </c>
      <c r="F53" s="42">
        <f t="shared" si="7"/>
        <v>5127135</v>
      </c>
      <c r="G53" s="42">
        <f t="shared" si="8"/>
        <v>5013940</v>
      </c>
    </row>
    <row r="54" spans="1:7" x14ac:dyDescent="0.25">
      <c r="A54" s="42" t="str">
        <f t="shared" si="3"/>
        <v>MALAGA</v>
      </c>
      <c r="B54" s="41">
        <f t="shared" si="4"/>
        <v>5448260</v>
      </c>
      <c r="C54" s="41">
        <f t="shared" si="5"/>
        <v>2382874</v>
      </c>
      <c r="D54" s="41">
        <f t="shared" si="6"/>
        <v>15</v>
      </c>
      <c r="E54" s="42" t="str">
        <f t="shared" si="2"/>
        <v>AVILES</v>
      </c>
      <c r="F54" s="42">
        <f t="shared" si="7"/>
        <v>5117339</v>
      </c>
      <c r="G54" s="42">
        <f t="shared" si="8"/>
        <v>4590327</v>
      </c>
    </row>
    <row r="55" spans="1:7" x14ac:dyDescent="0.25">
      <c r="A55" s="42" t="str">
        <f t="shared" si="3"/>
        <v>MARIN Y RIA DE PONTEVEDRA</v>
      </c>
      <c r="B55" s="41">
        <f t="shared" si="4"/>
        <v>1848839</v>
      </c>
      <c r="C55" s="41">
        <f t="shared" si="5"/>
        <v>1978988</v>
      </c>
      <c r="D55" s="41">
        <f t="shared" si="6"/>
        <v>26</v>
      </c>
      <c r="E55" s="42" t="str">
        <f t="shared" si="2"/>
        <v>SEVILLA</v>
      </c>
      <c r="F55" s="42">
        <f t="shared" si="7"/>
        <v>4633412</v>
      </c>
      <c r="G55" s="42">
        <f t="shared" si="8"/>
        <v>4401203</v>
      </c>
    </row>
    <row r="56" spans="1:7" x14ac:dyDescent="0.25">
      <c r="A56" s="42" t="str">
        <f t="shared" si="3"/>
        <v>MELILLA</v>
      </c>
      <c r="B56" s="41">
        <f t="shared" si="4"/>
        <v>894940</v>
      </c>
      <c r="C56" s="41">
        <f t="shared" si="5"/>
        <v>843619</v>
      </c>
      <c r="D56" s="41">
        <f t="shared" si="6"/>
        <v>27</v>
      </c>
      <c r="E56" s="42" t="str">
        <f t="shared" si="2"/>
        <v>ALMERIA</v>
      </c>
      <c r="F56" s="42">
        <f t="shared" si="7"/>
        <v>4617672</v>
      </c>
      <c r="G56" s="42">
        <f t="shared" si="8"/>
        <v>3872428</v>
      </c>
    </row>
    <row r="57" spans="1:7" x14ac:dyDescent="0.25">
      <c r="A57" s="42" t="str">
        <f t="shared" si="3"/>
        <v>MOTRIL</v>
      </c>
      <c r="B57" s="41">
        <f t="shared" si="4"/>
        <v>2089896</v>
      </c>
      <c r="C57" s="41">
        <f t="shared" si="5"/>
        <v>1940790</v>
      </c>
      <c r="D57" s="41">
        <f t="shared" si="6"/>
        <v>25</v>
      </c>
      <c r="E57" s="42" t="str">
        <f t="shared" si="2"/>
        <v>VIGO</v>
      </c>
      <c r="F57" s="42">
        <f t="shared" si="7"/>
        <v>4328558</v>
      </c>
      <c r="G57" s="42">
        <f t="shared" si="8"/>
        <v>4351515</v>
      </c>
    </row>
    <row r="58" spans="1:7" x14ac:dyDescent="0.25">
      <c r="A58" s="42" t="str">
        <f t="shared" si="3"/>
        <v>PASAIA</v>
      </c>
      <c r="B58" s="41">
        <f t="shared" si="4"/>
        <v>3252115</v>
      </c>
      <c r="C58" s="41">
        <f t="shared" si="5"/>
        <v>3898070</v>
      </c>
      <c r="D58" s="41">
        <f t="shared" si="6"/>
        <v>22</v>
      </c>
      <c r="E58" s="42" t="str">
        <f t="shared" si="2"/>
        <v>BAHIA DE CADIZ</v>
      </c>
      <c r="F58" s="42">
        <f t="shared" si="7"/>
        <v>4105837</v>
      </c>
      <c r="G58" s="42">
        <f t="shared" si="8"/>
        <v>4005126</v>
      </c>
    </row>
    <row r="59" spans="1:7" x14ac:dyDescent="0.25">
      <c r="A59" s="42" t="str">
        <f t="shared" si="3"/>
        <v>SANTA CRUZ DE TENERIFE</v>
      </c>
      <c r="B59" s="41">
        <f t="shared" si="4"/>
        <v>14778034</v>
      </c>
      <c r="C59" s="41">
        <f t="shared" si="5"/>
        <v>15969108</v>
      </c>
      <c r="D59" s="41">
        <f t="shared" si="6"/>
        <v>10</v>
      </c>
      <c r="E59" s="42" t="str">
        <f t="shared" si="2"/>
        <v>PASAIA</v>
      </c>
      <c r="F59" s="42">
        <f t="shared" si="7"/>
        <v>3252115</v>
      </c>
      <c r="G59" s="42">
        <f t="shared" si="8"/>
        <v>3898070</v>
      </c>
    </row>
    <row r="60" spans="1:7" x14ac:dyDescent="0.25">
      <c r="A60" s="42" t="str">
        <f t="shared" si="3"/>
        <v>SANTANDER</v>
      </c>
      <c r="B60" s="41">
        <f t="shared" si="4"/>
        <v>5127135</v>
      </c>
      <c r="C60" s="41">
        <f t="shared" si="5"/>
        <v>5013940</v>
      </c>
      <c r="D60" s="41">
        <f t="shared" si="6"/>
        <v>16</v>
      </c>
      <c r="E60" s="42" t="str">
        <f t="shared" si="2"/>
        <v>CEUTA</v>
      </c>
      <c r="F60" s="42">
        <f t="shared" si="7"/>
        <v>2803198</v>
      </c>
      <c r="G60" s="42">
        <f t="shared" si="8"/>
        <v>2624459</v>
      </c>
    </row>
    <row r="61" spans="1:7" x14ac:dyDescent="0.25">
      <c r="A61" s="42" t="str">
        <f t="shared" si="3"/>
        <v>SEVILLA</v>
      </c>
      <c r="B61" s="41">
        <f t="shared" si="4"/>
        <v>4633412</v>
      </c>
      <c r="C61" s="41">
        <f t="shared" si="5"/>
        <v>4401203</v>
      </c>
      <c r="D61" s="41">
        <f t="shared" si="6"/>
        <v>18</v>
      </c>
      <c r="E61" s="42" t="str">
        <f t="shared" si="2"/>
        <v>ALICANTE</v>
      </c>
      <c r="F61" s="42">
        <f t="shared" si="7"/>
        <v>2250974</v>
      </c>
      <c r="G61" s="42">
        <f t="shared" si="8"/>
        <v>2202815</v>
      </c>
    </row>
    <row r="62" spans="1:7" x14ac:dyDescent="0.25">
      <c r="A62" s="42" t="str">
        <f t="shared" si="3"/>
        <v>TARRAGONA</v>
      </c>
      <c r="B62" s="41">
        <f t="shared" si="4"/>
        <v>31939076</v>
      </c>
      <c r="C62" s="41">
        <f t="shared" si="5"/>
        <v>32771512</v>
      </c>
      <c r="D62" s="41">
        <f t="shared" si="6"/>
        <v>5</v>
      </c>
      <c r="E62" s="42" t="str">
        <f t="shared" si="2"/>
        <v>MOTRIL</v>
      </c>
      <c r="F62" s="42">
        <f t="shared" si="7"/>
        <v>2089896</v>
      </c>
      <c r="G62" s="42">
        <f t="shared" si="8"/>
        <v>1940790</v>
      </c>
    </row>
    <row r="63" spans="1:7" x14ac:dyDescent="0.25">
      <c r="A63" s="42" t="str">
        <f t="shared" si="3"/>
        <v>VALENCIA</v>
      </c>
      <c r="B63" s="41">
        <f t="shared" si="4"/>
        <v>65767922</v>
      </c>
      <c r="C63" s="41">
        <f t="shared" si="5"/>
        <v>64028786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1848839</v>
      </c>
      <c r="G63" s="42">
        <f t="shared" si="8"/>
        <v>1978988</v>
      </c>
    </row>
    <row r="64" spans="1:7" x14ac:dyDescent="0.25">
      <c r="A64" s="42" t="str">
        <f t="shared" si="3"/>
        <v>VIGO</v>
      </c>
      <c r="B64" s="41">
        <f t="shared" si="4"/>
        <v>4328558</v>
      </c>
      <c r="C64" s="41">
        <f t="shared" si="5"/>
        <v>4351515</v>
      </c>
      <c r="D64" s="41">
        <f t="shared" si="6"/>
        <v>20</v>
      </c>
      <c r="E64" s="42" t="str">
        <f t="shared" si="2"/>
        <v>MELILLA</v>
      </c>
      <c r="F64" s="42">
        <f t="shared" si="7"/>
        <v>894940</v>
      </c>
      <c r="G64" s="42">
        <f t="shared" si="8"/>
        <v>843619</v>
      </c>
    </row>
    <row r="65" spans="1:7" x14ac:dyDescent="0.25">
      <c r="A65" s="42" t="str">
        <f t="shared" si="3"/>
        <v>VILAGARCIA</v>
      </c>
      <c r="B65" s="41">
        <f t="shared" si="4"/>
        <v>820282</v>
      </c>
      <c r="C65" s="41">
        <f t="shared" si="5"/>
        <v>736507</v>
      </c>
      <c r="D65" s="41">
        <f t="shared" si="6"/>
        <v>28</v>
      </c>
      <c r="E65" s="42" t="str">
        <f t="shared" si="2"/>
        <v>VILAGARCIA</v>
      </c>
      <c r="F65" s="42">
        <f t="shared" si="7"/>
        <v>820282</v>
      </c>
      <c r="G65" s="42">
        <f t="shared" si="8"/>
        <v>736507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996730</v>
      </c>
      <c r="C7" s="37">
        <v>794770</v>
      </c>
      <c r="D7" s="37">
        <v>11876056</v>
      </c>
      <c r="E7" s="37">
        <v>11298964</v>
      </c>
      <c r="F7" s="10">
        <f>((E7*100)/D7)-100</f>
        <v>-4.8592899865073065</v>
      </c>
      <c r="G7" s="1"/>
      <c r="H7" s="1"/>
      <c r="I7" s="1"/>
    </row>
    <row r="8" spans="1:12" x14ac:dyDescent="0.25">
      <c r="A8" s="11" t="s">
        <v>45</v>
      </c>
      <c r="B8" s="38">
        <v>219557</v>
      </c>
      <c r="C8" s="38">
        <v>176768</v>
      </c>
      <c r="D8" s="38">
        <v>2189152</v>
      </c>
      <c r="E8" s="38">
        <v>2237387</v>
      </c>
      <c r="F8" s="13">
        <f t="shared" ref="F8:F35" si="0">((E8*100)/D8)-100</f>
        <v>2.2033645904898265</v>
      </c>
      <c r="G8" s="1"/>
      <c r="H8" s="1"/>
      <c r="I8" s="1"/>
    </row>
    <row r="9" spans="1:12" x14ac:dyDescent="0.25">
      <c r="A9" s="8" t="s">
        <v>46</v>
      </c>
      <c r="B9" s="37">
        <v>321240</v>
      </c>
      <c r="C9" s="37">
        <v>452799</v>
      </c>
      <c r="D9" s="37">
        <v>3774078</v>
      </c>
      <c r="E9" s="37">
        <v>4530308</v>
      </c>
      <c r="F9" s="10">
        <f t="shared" si="0"/>
        <v>20.037476702919236</v>
      </c>
      <c r="G9" s="1"/>
      <c r="H9" s="1"/>
      <c r="I9" s="1"/>
    </row>
    <row r="10" spans="1:12" x14ac:dyDescent="0.25">
      <c r="A10" s="11" t="s">
        <v>47</v>
      </c>
      <c r="B10" s="38">
        <v>349659</v>
      </c>
      <c r="C10" s="38">
        <v>262655</v>
      </c>
      <c r="D10" s="38">
        <v>4540549</v>
      </c>
      <c r="E10" s="38">
        <v>5065063</v>
      </c>
      <c r="F10" s="13">
        <f t="shared" si="0"/>
        <v>11.551774906514609</v>
      </c>
      <c r="G10" s="1"/>
      <c r="H10" s="1"/>
      <c r="I10" s="1"/>
    </row>
    <row r="11" spans="1:12" x14ac:dyDescent="0.25">
      <c r="A11" s="8" t="s">
        <v>48</v>
      </c>
      <c r="B11" s="37">
        <v>6105594</v>
      </c>
      <c r="C11" s="37">
        <v>10624910</v>
      </c>
      <c r="D11" s="37">
        <v>66000960</v>
      </c>
      <c r="E11" s="37">
        <v>77207202</v>
      </c>
      <c r="F11" s="10">
        <f t="shared" si="0"/>
        <v>16.978907579526123</v>
      </c>
      <c r="G11" s="1"/>
      <c r="H11" s="1"/>
      <c r="I11" s="1"/>
    </row>
    <row r="12" spans="1:12" x14ac:dyDescent="0.25">
      <c r="A12" s="11" t="s">
        <v>49</v>
      </c>
      <c r="B12" s="38">
        <v>418520</v>
      </c>
      <c r="C12" s="38">
        <v>374154</v>
      </c>
      <c r="D12" s="38">
        <v>3833966</v>
      </c>
      <c r="E12" s="38">
        <v>3983209</v>
      </c>
      <c r="F12" s="13">
        <f t="shared" si="0"/>
        <v>3.8926531951509276</v>
      </c>
      <c r="G12" s="1"/>
      <c r="H12" s="1"/>
      <c r="I12" s="1"/>
    </row>
    <row r="13" spans="1:12" x14ac:dyDescent="0.25">
      <c r="A13" s="8" t="s">
        <v>50</v>
      </c>
      <c r="B13" s="37">
        <v>784458</v>
      </c>
      <c r="C13" s="37">
        <v>745312</v>
      </c>
      <c r="D13" s="37">
        <v>11577037</v>
      </c>
      <c r="E13" s="37">
        <v>11254925</v>
      </c>
      <c r="F13" s="10">
        <f t="shared" si="0"/>
        <v>-2.7823354110382468</v>
      </c>
      <c r="G13" s="1"/>
      <c r="H13" s="1"/>
      <c r="I13" s="1"/>
    </row>
    <row r="14" spans="1:12" x14ac:dyDescent="0.25">
      <c r="A14" s="11" t="s">
        <v>51</v>
      </c>
      <c r="B14" s="38">
        <v>3676009</v>
      </c>
      <c r="C14" s="38">
        <v>3100115</v>
      </c>
      <c r="D14" s="38">
        <v>42876955</v>
      </c>
      <c r="E14" s="38">
        <v>43065458</v>
      </c>
      <c r="F14" s="13">
        <f t="shared" si="0"/>
        <v>0.43963709643094262</v>
      </c>
      <c r="G14" s="1"/>
      <c r="H14" s="1"/>
      <c r="I14" s="1"/>
    </row>
    <row r="15" spans="1:12" x14ac:dyDescent="0.25">
      <c r="A15" s="8" t="s">
        <v>52</v>
      </c>
      <c r="B15" s="37">
        <v>3338377</v>
      </c>
      <c r="C15" s="37">
        <v>2437768</v>
      </c>
      <c r="D15" s="37">
        <v>33660821</v>
      </c>
      <c r="E15" s="37">
        <v>31726811</v>
      </c>
      <c r="F15" s="10">
        <f t="shared" si="0"/>
        <v>-5.7455817848293123</v>
      </c>
      <c r="G15" s="1"/>
      <c r="H15" s="1"/>
      <c r="I15" s="1"/>
    </row>
    <row r="16" spans="1:12" x14ac:dyDescent="0.25">
      <c r="A16" s="11" t="s">
        <v>53</v>
      </c>
      <c r="B16" s="38">
        <v>1621623</v>
      </c>
      <c r="C16" s="38">
        <v>2418942</v>
      </c>
      <c r="D16" s="38">
        <v>19173399</v>
      </c>
      <c r="E16" s="38">
        <v>22655938</v>
      </c>
      <c r="F16" s="13">
        <f t="shared" si="0"/>
        <v>18.163388765862535</v>
      </c>
      <c r="G16" s="1"/>
      <c r="H16" s="1"/>
      <c r="I16" s="1"/>
    </row>
    <row r="17" spans="1:9" x14ac:dyDescent="0.25">
      <c r="A17" s="8" t="s">
        <v>54</v>
      </c>
      <c r="B17" s="37">
        <v>1317543</v>
      </c>
      <c r="C17" s="37">
        <v>1110427</v>
      </c>
      <c r="D17" s="37">
        <v>12446926</v>
      </c>
      <c r="E17" s="37">
        <v>13076172</v>
      </c>
      <c r="F17" s="10">
        <f t="shared" si="0"/>
        <v>5.0554329639302154</v>
      </c>
      <c r="G17" s="1"/>
      <c r="H17" s="1"/>
      <c r="I17" s="1"/>
    </row>
    <row r="18" spans="1:9" x14ac:dyDescent="0.25">
      <c r="A18" s="11" t="s">
        <v>55</v>
      </c>
      <c r="B18" s="38">
        <v>110813</v>
      </c>
      <c r="C18" s="38">
        <v>157163</v>
      </c>
      <c r="D18" s="38">
        <v>1976384</v>
      </c>
      <c r="E18" s="38">
        <v>2057830</v>
      </c>
      <c r="F18" s="13">
        <f t="shared" si="0"/>
        <v>4.1209602992131096</v>
      </c>
      <c r="G18" s="1"/>
      <c r="H18" s="1"/>
      <c r="I18" s="1"/>
    </row>
    <row r="19" spans="1:9" x14ac:dyDescent="0.25">
      <c r="A19" s="8" t="s">
        <v>56</v>
      </c>
      <c r="B19" s="37">
        <v>919654</v>
      </c>
      <c r="C19" s="37">
        <v>1248750</v>
      </c>
      <c r="D19" s="37">
        <v>10680603</v>
      </c>
      <c r="E19" s="37">
        <v>12051003</v>
      </c>
      <c r="F19" s="10">
        <f t="shared" si="0"/>
        <v>12.830736242139139</v>
      </c>
      <c r="G19" s="1"/>
      <c r="H19" s="1"/>
      <c r="I19" s="1"/>
    </row>
    <row r="20" spans="1:9" x14ac:dyDescent="0.25">
      <c r="A20" s="11" t="s">
        <v>57</v>
      </c>
      <c r="B20" s="38">
        <v>1266445</v>
      </c>
      <c r="C20" s="38">
        <v>1080503</v>
      </c>
      <c r="D20" s="38">
        <v>15614032</v>
      </c>
      <c r="E20" s="38">
        <v>15077436</v>
      </c>
      <c r="F20" s="13">
        <f t="shared" si="0"/>
        <v>-3.4366267470183232</v>
      </c>
      <c r="G20" s="1"/>
      <c r="H20" s="1"/>
      <c r="I20" s="1"/>
    </row>
    <row r="21" spans="1:9" x14ac:dyDescent="0.25">
      <c r="A21" s="8" t="s">
        <v>58</v>
      </c>
      <c r="B21" s="37">
        <v>3024292</v>
      </c>
      <c r="C21" s="37">
        <v>3708387</v>
      </c>
      <c r="D21" s="37">
        <v>22091027</v>
      </c>
      <c r="E21" s="37">
        <v>26645468</v>
      </c>
      <c r="F21" s="10">
        <f t="shared" si="0"/>
        <v>20.616701070529672</v>
      </c>
      <c r="G21" s="1"/>
      <c r="H21" s="1"/>
      <c r="I21" s="1"/>
    </row>
    <row r="22" spans="1:9" x14ac:dyDescent="0.25">
      <c r="A22" s="11" t="s">
        <v>59</v>
      </c>
      <c r="B22" s="38">
        <v>1714123</v>
      </c>
      <c r="C22" s="38">
        <v>1893058</v>
      </c>
      <c r="D22" s="38">
        <v>20448783</v>
      </c>
      <c r="E22" s="38">
        <v>22990979</v>
      </c>
      <c r="F22" s="13">
        <f t="shared" si="0"/>
        <v>12.432016125360619</v>
      </c>
      <c r="G22" s="1"/>
      <c r="H22" s="1"/>
      <c r="I22" s="1"/>
    </row>
    <row r="23" spans="1:9" x14ac:dyDescent="0.25">
      <c r="A23" s="8" t="s">
        <v>60</v>
      </c>
      <c r="B23" s="37">
        <v>195030</v>
      </c>
      <c r="C23" s="37">
        <v>890766</v>
      </c>
      <c r="D23" s="37">
        <v>2261828</v>
      </c>
      <c r="E23" s="37">
        <v>5332833</v>
      </c>
      <c r="F23" s="10">
        <f t="shared" si="0"/>
        <v>135.77535515521075</v>
      </c>
      <c r="G23" s="1"/>
      <c r="H23" s="1"/>
      <c r="I23" s="1"/>
    </row>
    <row r="24" spans="1:9" x14ac:dyDescent="0.25">
      <c r="A24" s="11" t="s">
        <v>61</v>
      </c>
      <c r="B24" s="38">
        <v>204583</v>
      </c>
      <c r="C24" s="38">
        <v>148252</v>
      </c>
      <c r="D24" s="38">
        <v>1938694</v>
      </c>
      <c r="E24" s="38">
        <v>1812424</v>
      </c>
      <c r="F24" s="13">
        <f t="shared" si="0"/>
        <v>-6.513147510643762</v>
      </c>
      <c r="G24" s="1"/>
      <c r="H24" s="1"/>
      <c r="I24" s="1"/>
    </row>
    <row r="25" spans="1:9" x14ac:dyDescent="0.25">
      <c r="A25" s="8" t="s">
        <v>62</v>
      </c>
      <c r="B25" s="37">
        <v>66612</v>
      </c>
      <c r="C25" s="37">
        <v>78909</v>
      </c>
      <c r="D25" s="37">
        <v>818329</v>
      </c>
      <c r="E25" s="37">
        <v>864279</v>
      </c>
      <c r="F25" s="10">
        <f t="shared" si="0"/>
        <v>5.6151010168281914</v>
      </c>
      <c r="G25" s="1"/>
      <c r="H25" s="1"/>
      <c r="I25" s="1"/>
    </row>
    <row r="26" spans="1:9" x14ac:dyDescent="0.25">
      <c r="A26" s="11" t="s">
        <v>63</v>
      </c>
      <c r="B26" s="38">
        <v>170863</v>
      </c>
      <c r="C26" s="38">
        <v>171229</v>
      </c>
      <c r="D26" s="38">
        <v>1925657</v>
      </c>
      <c r="E26" s="38">
        <v>2063450</v>
      </c>
      <c r="F26" s="13">
        <f t="shared" si="0"/>
        <v>7.1556357129021393</v>
      </c>
      <c r="G26" s="1"/>
      <c r="H26" s="1"/>
      <c r="I26" s="1"/>
    </row>
    <row r="27" spans="1:9" x14ac:dyDescent="0.25">
      <c r="A27" s="8" t="s">
        <v>64</v>
      </c>
      <c r="B27" s="37">
        <v>369903</v>
      </c>
      <c r="C27" s="37">
        <v>252365</v>
      </c>
      <c r="D27" s="37">
        <v>3839704</v>
      </c>
      <c r="E27" s="37">
        <v>3195780</v>
      </c>
      <c r="F27" s="10">
        <f t="shared" si="0"/>
        <v>-16.770146865487547</v>
      </c>
      <c r="G27" s="1"/>
      <c r="H27" s="1"/>
      <c r="I27" s="1"/>
    </row>
    <row r="28" spans="1:9" x14ac:dyDescent="0.25">
      <c r="A28" s="11" t="s">
        <v>65</v>
      </c>
      <c r="B28" s="38">
        <v>1194948</v>
      </c>
      <c r="C28" s="38">
        <v>1292295</v>
      </c>
      <c r="D28" s="38">
        <v>14824334</v>
      </c>
      <c r="E28" s="38">
        <v>13836013</v>
      </c>
      <c r="F28" s="13">
        <f t="shared" si="0"/>
        <v>-6.6668829776771048</v>
      </c>
      <c r="G28" s="1"/>
      <c r="H28" s="1"/>
      <c r="I28" s="1"/>
    </row>
    <row r="29" spans="1:9" x14ac:dyDescent="0.25">
      <c r="A29" s="8" t="s">
        <v>66</v>
      </c>
      <c r="B29" s="37">
        <v>459076</v>
      </c>
      <c r="C29" s="37">
        <v>301497</v>
      </c>
      <c r="D29" s="37">
        <v>4947127</v>
      </c>
      <c r="E29" s="37">
        <v>5071554</v>
      </c>
      <c r="F29" s="10">
        <f t="shared" si="0"/>
        <v>2.5151365631001568</v>
      </c>
      <c r="G29" s="1"/>
      <c r="H29" s="1"/>
      <c r="I29" s="1"/>
    </row>
    <row r="30" spans="1:9" x14ac:dyDescent="0.25">
      <c r="A30" s="11" t="s">
        <v>67</v>
      </c>
      <c r="B30" s="38">
        <v>419743</v>
      </c>
      <c r="C30" s="38">
        <v>409719</v>
      </c>
      <c r="D30" s="38">
        <v>4365589</v>
      </c>
      <c r="E30" s="38">
        <v>4598867</v>
      </c>
      <c r="F30" s="13">
        <f t="shared" si="0"/>
        <v>5.3435630335333855</v>
      </c>
      <c r="G30" s="1"/>
      <c r="H30" s="1"/>
      <c r="I30" s="1"/>
    </row>
    <row r="31" spans="1:9" x14ac:dyDescent="0.25">
      <c r="A31" s="8" t="s">
        <v>68</v>
      </c>
      <c r="B31" s="37">
        <v>2544813</v>
      </c>
      <c r="C31" s="37">
        <v>2596321</v>
      </c>
      <c r="D31" s="37">
        <v>32598813</v>
      </c>
      <c r="E31" s="37">
        <v>31735004</v>
      </c>
      <c r="F31" s="10">
        <f t="shared" si="0"/>
        <v>-2.6498173415087223</v>
      </c>
      <c r="G31" s="1"/>
      <c r="H31" s="1"/>
      <c r="I31" s="1"/>
    </row>
    <row r="32" spans="1:9" x14ac:dyDescent="0.25">
      <c r="A32" s="11" t="s">
        <v>69</v>
      </c>
      <c r="B32" s="38">
        <v>5406495</v>
      </c>
      <c r="C32" s="38">
        <v>5564284</v>
      </c>
      <c r="D32" s="38">
        <v>63741327</v>
      </c>
      <c r="E32" s="38">
        <v>65475696</v>
      </c>
      <c r="F32" s="13">
        <f t="shared" si="0"/>
        <v>2.7209490006381571</v>
      </c>
      <c r="G32" s="1"/>
      <c r="H32" s="1"/>
      <c r="I32" s="1"/>
    </row>
    <row r="33" spans="1:9" x14ac:dyDescent="0.25">
      <c r="A33" s="8" t="s">
        <v>70</v>
      </c>
      <c r="B33" s="37">
        <v>333818</v>
      </c>
      <c r="C33" s="37">
        <v>313252</v>
      </c>
      <c r="D33" s="37">
        <v>3977340</v>
      </c>
      <c r="E33" s="37">
        <v>3968908</v>
      </c>
      <c r="F33" s="10">
        <f t="shared" si="0"/>
        <v>-0.21200098558333025</v>
      </c>
      <c r="G33" s="1"/>
      <c r="H33" s="1"/>
      <c r="I33" s="1"/>
    </row>
    <row r="34" spans="1:9" x14ac:dyDescent="0.25">
      <c r="A34" s="11" t="s">
        <v>71</v>
      </c>
      <c r="B34" s="38">
        <v>40579</v>
      </c>
      <c r="C34" s="38">
        <v>88709</v>
      </c>
      <c r="D34" s="38">
        <v>728712</v>
      </c>
      <c r="E34" s="38">
        <v>811194</v>
      </c>
      <c r="F34" s="13">
        <f t="shared" si="0"/>
        <v>11.318874946480918</v>
      </c>
      <c r="G34" s="1"/>
      <c r="H34" s="1"/>
      <c r="I34" s="1"/>
    </row>
    <row r="35" spans="1:9" x14ac:dyDescent="0.25">
      <c r="A35" s="14" t="s">
        <v>72</v>
      </c>
      <c r="B35" s="15">
        <f>SUM(B7:B34)</f>
        <v>37591100</v>
      </c>
      <c r="C35" s="15">
        <f t="shared" ref="C35:E35" si="1">SUM(C7:C34)</f>
        <v>42694079</v>
      </c>
      <c r="D35" s="15">
        <f t="shared" si="1"/>
        <v>418728182</v>
      </c>
      <c r="E35" s="15">
        <f t="shared" si="1"/>
        <v>443690155</v>
      </c>
      <c r="F35" s="16">
        <f t="shared" si="0"/>
        <v>5.9613787829547107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11298964</v>
      </c>
      <c r="C38" s="41">
        <f>D7</f>
        <v>11876056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77207202</v>
      </c>
      <c r="G38" s="42">
        <f>LOOKUP(E38,$A$38:$A$65,$C$38:$C$65)</f>
        <v>66000960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2237387</v>
      </c>
      <c r="C39" s="41">
        <f t="shared" ref="C39:C65" si="5">D8</f>
        <v>2189152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65475696</v>
      </c>
      <c r="G39" s="42">
        <f t="shared" ref="G39:G65" si="8">LOOKUP(E39,$A$38:$A$65,$C$38:$C$65)</f>
        <v>63741327</v>
      </c>
    </row>
    <row r="40" spans="1:9" x14ac:dyDescent="0.25">
      <c r="A40" s="42" t="str">
        <f t="shared" si="3"/>
        <v>ALMERIA</v>
      </c>
      <c r="B40" s="41">
        <f t="shared" si="4"/>
        <v>4530308</v>
      </c>
      <c r="C40" s="41">
        <f t="shared" si="5"/>
        <v>3774078</v>
      </c>
      <c r="D40" s="41">
        <f t="shared" si="6"/>
        <v>19</v>
      </c>
      <c r="E40" s="42" t="str">
        <f t="shared" si="2"/>
        <v>BARCELONA</v>
      </c>
      <c r="F40" s="42">
        <f t="shared" si="7"/>
        <v>43065458</v>
      </c>
      <c r="G40" s="42">
        <f t="shared" si="8"/>
        <v>42876955</v>
      </c>
    </row>
    <row r="41" spans="1:9" x14ac:dyDescent="0.25">
      <c r="A41" s="42" t="str">
        <f t="shared" si="3"/>
        <v>AVILES</v>
      </c>
      <c r="B41" s="41">
        <f t="shared" si="4"/>
        <v>5065063</v>
      </c>
      <c r="C41" s="41">
        <f t="shared" si="5"/>
        <v>4540549</v>
      </c>
      <c r="D41" s="41">
        <f t="shared" si="6"/>
        <v>17</v>
      </c>
      <c r="E41" s="42" t="str">
        <f t="shared" si="2"/>
        <v>TARRAGONA</v>
      </c>
      <c r="F41" s="42">
        <f t="shared" si="7"/>
        <v>31735004</v>
      </c>
      <c r="G41" s="42">
        <f t="shared" si="8"/>
        <v>32598813</v>
      </c>
    </row>
    <row r="42" spans="1:9" x14ac:dyDescent="0.25">
      <c r="A42" s="42" t="str">
        <f t="shared" si="3"/>
        <v>BAHIA DE ALGECIRAS</v>
      </c>
      <c r="B42" s="41">
        <f t="shared" si="4"/>
        <v>77207202</v>
      </c>
      <c r="C42" s="41">
        <f t="shared" si="5"/>
        <v>66000960</v>
      </c>
      <c r="D42" s="41">
        <f t="shared" si="6"/>
        <v>1</v>
      </c>
      <c r="E42" s="42" t="str">
        <f t="shared" si="2"/>
        <v>BILBAO</v>
      </c>
      <c r="F42" s="42">
        <f t="shared" si="7"/>
        <v>31726811</v>
      </c>
      <c r="G42" s="42">
        <f t="shared" si="8"/>
        <v>33660821</v>
      </c>
    </row>
    <row r="43" spans="1:9" x14ac:dyDescent="0.25">
      <c r="A43" s="42" t="str">
        <f t="shared" si="3"/>
        <v>BAHIA DE CADIZ</v>
      </c>
      <c r="B43" s="41">
        <f t="shared" si="4"/>
        <v>3983209</v>
      </c>
      <c r="C43" s="41">
        <f t="shared" si="5"/>
        <v>3833966</v>
      </c>
      <c r="D43" s="41">
        <f t="shared" si="6"/>
        <v>20</v>
      </c>
      <c r="E43" s="42" t="str">
        <f t="shared" si="2"/>
        <v>HUELVA</v>
      </c>
      <c r="F43" s="42">
        <f t="shared" si="7"/>
        <v>26645468</v>
      </c>
      <c r="G43" s="42">
        <f t="shared" si="8"/>
        <v>22091027</v>
      </c>
    </row>
    <row r="44" spans="1:9" x14ac:dyDescent="0.25">
      <c r="A44" s="42" t="str">
        <f t="shared" si="3"/>
        <v>BALEARES</v>
      </c>
      <c r="B44" s="41">
        <f t="shared" si="4"/>
        <v>11254925</v>
      </c>
      <c r="C44" s="41">
        <f t="shared" si="5"/>
        <v>11577037</v>
      </c>
      <c r="D44" s="41">
        <f t="shared" si="6"/>
        <v>14</v>
      </c>
      <c r="E44" s="42" t="str">
        <f t="shared" si="2"/>
        <v>LAS PALMAS</v>
      </c>
      <c r="F44" s="42">
        <f t="shared" si="7"/>
        <v>22990979</v>
      </c>
      <c r="G44" s="42">
        <f t="shared" si="8"/>
        <v>20448783</v>
      </c>
    </row>
    <row r="45" spans="1:9" x14ac:dyDescent="0.25">
      <c r="A45" s="42" t="str">
        <f t="shared" si="3"/>
        <v>BARCELONA</v>
      </c>
      <c r="B45" s="41">
        <f t="shared" si="4"/>
        <v>43065458</v>
      </c>
      <c r="C45" s="41">
        <f t="shared" si="5"/>
        <v>42876955</v>
      </c>
      <c r="D45" s="41">
        <f t="shared" si="6"/>
        <v>3</v>
      </c>
      <c r="E45" s="42" t="str">
        <f t="shared" si="2"/>
        <v>CARTAGENA</v>
      </c>
      <c r="F45" s="42">
        <f t="shared" si="7"/>
        <v>22655938</v>
      </c>
      <c r="G45" s="42">
        <f t="shared" si="8"/>
        <v>19173399</v>
      </c>
    </row>
    <row r="46" spans="1:9" x14ac:dyDescent="0.25">
      <c r="A46" s="42" t="str">
        <f t="shared" si="3"/>
        <v>BILBAO</v>
      </c>
      <c r="B46" s="41">
        <f t="shared" si="4"/>
        <v>31726811</v>
      </c>
      <c r="C46" s="41">
        <f t="shared" si="5"/>
        <v>33660821</v>
      </c>
      <c r="D46" s="41">
        <f t="shared" si="6"/>
        <v>5</v>
      </c>
      <c r="E46" s="42" t="str">
        <f t="shared" si="2"/>
        <v>GIJON</v>
      </c>
      <c r="F46" s="42">
        <f t="shared" si="7"/>
        <v>15077436</v>
      </c>
      <c r="G46" s="42">
        <f t="shared" si="8"/>
        <v>15614032</v>
      </c>
    </row>
    <row r="47" spans="1:9" x14ac:dyDescent="0.25">
      <c r="A47" s="42" t="str">
        <f t="shared" si="3"/>
        <v>CARTAGENA</v>
      </c>
      <c r="B47" s="41">
        <f t="shared" si="4"/>
        <v>22655938</v>
      </c>
      <c r="C47" s="41">
        <f t="shared" si="5"/>
        <v>19173399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13836013</v>
      </c>
      <c r="G47" s="42">
        <f t="shared" si="8"/>
        <v>14824334</v>
      </c>
    </row>
    <row r="48" spans="1:9" x14ac:dyDescent="0.25">
      <c r="A48" s="42" t="str">
        <f t="shared" si="3"/>
        <v>CASTELLON</v>
      </c>
      <c r="B48" s="41">
        <f t="shared" si="4"/>
        <v>13076172</v>
      </c>
      <c r="C48" s="41">
        <f t="shared" si="5"/>
        <v>12446926</v>
      </c>
      <c r="D48" s="41">
        <f t="shared" si="6"/>
        <v>11</v>
      </c>
      <c r="E48" s="42" t="str">
        <f t="shared" si="2"/>
        <v>CASTELLON</v>
      </c>
      <c r="F48" s="42">
        <f t="shared" si="7"/>
        <v>13076172</v>
      </c>
      <c r="G48" s="42">
        <f t="shared" si="8"/>
        <v>12446926</v>
      </c>
    </row>
    <row r="49" spans="1:7" x14ac:dyDescent="0.25">
      <c r="A49" s="42" t="str">
        <f t="shared" si="3"/>
        <v>CEUTA</v>
      </c>
      <c r="B49" s="41">
        <f t="shared" si="4"/>
        <v>2057830</v>
      </c>
      <c r="C49" s="41">
        <f t="shared" si="5"/>
        <v>1976384</v>
      </c>
      <c r="D49" s="41">
        <f t="shared" si="6"/>
        <v>25</v>
      </c>
      <c r="E49" s="42" t="str">
        <f t="shared" si="2"/>
        <v>FERROL-SAN CIBRAO</v>
      </c>
      <c r="F49" s="42">
        <f t="shared" si="7"/>
        <v>12051003</v>
      </c>
      <c r="G49" s="42">
        <f t="shared" si="8"/>
        <v>10680603</v>
      </c>
    </row>
    <row r="50" spans="1:7" x14ac:dyDescent="0.25">
      <c r="A50" s="42" t="str">
        <f t="shared" si="3"/>
        <v>FERROL-SAN CIBRAO</v>
      </c>
      <c r="B50" s="41">
        <f t="shared" si="4"/>
        <v>12051003</v>
      </c>
      <c r="C50" s="41">
        <f t="shared" si="5"/>
        <v>10680603</v>
      </c>
      <c r="D50" s="41">
        <f t="shared" si="6"/>
        <v>12</v>
      </c>
      <c r="E50" s="42" t="str">
        <f t="shared" si="2"/>
        <v>A CORUÑA</v>
      </c>
      <c r="F50" s="42">
        <f t="shared" si="7"/>
        <v>11298964</v>
      </c>
      <c r="G50" s="42">
        <f t="shared" si="8"/>
        <v>11876056</v>
      </c>
    </row>
    <row r="51" spans="1:7" x14ac:dyDescent="0.25">
      <c r="A51" s="42" t="str">
        <f t="shared" si="3"/>
        <v>GIJON</v>
      </c>
      <c r="B51" s="41">
        <f t="shared" si="4"/>
        <v>15077436</v>
      </c>
      <c r="C51" s="41">
        <f t="shared" si="5"/>
        <v>15614032</v>
      </c>
      <c r="D51" s="41">
        <f t="shared" si="6"/>
        <v>9</v>
      </c>
      <c r="E51" s="42" t="str">
        <f t="shared" si="2"/>
        <v>BALEARES</v>
      </c>
      <c r="F51" s="42">
        <f t="shared" si="7"/>
        <v>11254925</v>
      </c>
      <c r="G51" s="42">
        <f t="shared" si="8"/>
        <v>11577037</v>
      </c>
    </row>
    <row r="52" spans="1:7" x14ac:dyDescent="0.25">
      <c r="A52" s="42" t="str">
        <f t="shared" si="3"/>
        <v>HUELVA</v>
      </c>
      <c r="B52" s="41">
        <f t="shared" si="4"/>
        <v>26645468</v>
      </c>
      <c r="C52" s="41">
        <f t="shared" si="5"/>
        <v>22091027</v>
      </c>
      <c r="D52" s="41">
        <f t="shared" si="6"/>
        <v>6</v>
      </c>
      <c r="E52" s="42" t="str">
        <f t="shared" si="2"/>
        <v>MALAGA</v>
      </c>
      <c r="F52" s="42">
        <f t="shared" si="7"/>
        <v>5332833</v>
      </c>
      <c r="G52" s="42">
        <f t="shared" si="8"/>
        <v>2261828</v>
      </c>
    </row>
    <row r="53" spans="1:7" x14ac:dyDescent="0.25">
      <c r="A53" s="42" t="str">
        <f t="shared" si="3"/>
        <v>LAS PALMAS</v>
      </c>
      <c r="B53" s="41">
        <f t="shared" si="4"/>
        <v>22990979</v>
      </c>
      <c r="C53" s="41">
        <f t="shared" si="5"/>
        <v>20448783</v>
      </c>
      <c r="D53" s="41">
        <f t="shared" si="6"/>
        <v>7</v>
      </c>
      <c r="E53" s="42" t="str">
        <f t="shared" si="2"/>
        <v>SANTANDER</v>
      </c>
      <c r="F53" s="42">
        <f t="shared" si="7"/>
        <v>5071554</v>
      </c>
      <c r="G53" s="42">
        <f t="shared" si="8"/>
        <v>4947127</v>
      </c>
    </row>
    <row r="54" spans="1:7" x14ac:dyDescent="0.25">
      <c r="A54" s="42" t="str">
        <f t="shared" si="3"/>
        <v>MALAGA</v>
      </c>
      <c r="B54" s="41">
        <f t="shared" si="4"/>
        <v>5332833</v>
      </c>
      <c r="C54" s="41">
        <f t="shared" si="5"/>
        <v>2261828</v>
      </c>
      <c r="D54" s="41">
        <f t="shared" si="6"/>
        <v>15</v>
      </c>
      <c r="E54" s="42" t="str">
        <f t="shared" si="2"/>
        <v>AVILES</v>
      </c>
      <c r="F54" s="42">
        <f t="shared" si="7"/>
        <v>5065063</v>
      </c>
      <c r="G54" s="42">
        <f t="shared" si="8"/>
        <v>4540549</v>
      </c>
    </row>
    <row r="55" spans="1:7" x14ac:dyDescent="0.25">
      <c r="A55" s="42" t="str">
        <f t="shared" si="3"/>
        <v>MARIN Y RIA DE PONTEVEDRA</v>
      </c>
      <c r="B55" s="41">
        <f t="shared" si="4"/>
        <v>1812424</v>
      </c>
      <c r="C55" s="41">
        <f t="shared" si="5"/>
        <v>1938694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4598867</v>
      </c>
      <c r="G55" s="42">
        <f t="shared" si="8"/>
        <v>4365589</v>
      </c>
    </row>
    <row r="56" spans="1:7" x14ac:dyDescent="0.25">
      <c r="A56" s="42" t="str">
        <f t="shared" si="3"/>
        <v>MELILLA</v>
      </c>
      <c r="B56" s="41">
        <f t="shared" si="4"/>
        <v>864279</v>
      </c>
      <c r="C56" s="41">
        <f t="shared" si="5"/>
        <v>818329</v>
      </c>
      <c r="D56" s="41">
        <f t="shared" si="6"/>
        <v>27</v>
      </c>
      <c r="E56" s="42" t="str">
        <f t="shared" si="2"/>
        <v>ALMERIA</v>
      </c>
      <c r="F56" s="42">
        <f t="shared" si="9"/>
        <v>4530308</v>
      </c>
      <c r="G56" s="42">
        <f t="shared" si="8"/>
        <v>3774078</v>
      </c>
    </row>
    <row r="57" spans="1:7" x14ac:dyDescent="0.25">
      <c r="A57" s="42" t="str">
        <f t="shared" si="3"/>
        <v>MOTRIL</v>
      </c>
      <c r="B57" s="41">
        <f t="shared" si="4"/>
        <v>2063450</v>
      </c>
      <c r="C57" s="41">
        <f t="shared" si="5"/>
        <v>1925657</v>
      </c>
      <c r="D57" s="41">
        <f t="shared" si="6"/>
        <v>24</v>
      </c>
      <c r="E57" s="42" t="str">
        <f t="shared" si="2"/>
        <v>BAHIA DE CADIZ</v>
      </c>
      <c r="F57" s="42">
        <f t="shared" si="9"/>
        <v>3983209</v>
      </c>
      <c r="G57" s="42">
        <f t="shared" si="8"/>
        <v>3833966</v>
      </c>
    </row>
    <row r="58" spans="1:7" x14ac:dyDescent="0.25">
      <c r="A58" s="42" t="str">
        <f t="shared" si="3"/>
        <v>PASAIA</v>
      </c>
      <c r="B58" s="41">
        <f t="shared" si="4"/>
        <v>3195780</v>
      </c>
      <c r="C58" s="41">
        <f t="shared" si="5"/>
        <v>3839704</v>
      </c>
      <c r="D58" s="41">
        <f t="shared" si="6"/>
        <v>22</v>
      </c>
      <c r="E58" s="42" t="str">
        <f t="shared" si="2"/>
        <v>VIGO</v>
      </c>
      <c r="F58" s="42">
        <f t="shared" si="9"/>
        <v>3968908</v>
      </c>
      <c r="G58" s="42">
        <f t="shared" si="8"/>
        <v>3977340</v>
      </c>
    </row>
    <row r="59" spans="1:7" x14ac:dyDescent="0.25">
      <c r="A59" s="42" t="str">
        <f t="shared" si="3"/>
        <v>SANTA CRUZ DE TENERIFE</v>
      </c>
      <c r="B59" s="41">
        <f t="shared" si="4"/>
        <v>13836013</v>
      </c>
      <c r="C59" s="41">
        <f t="shared" si="5"/>
        <v>14824334</v>
      </c>
      <c r="D59" s="41">
        <f t="shared" si="6"/>
        <v>10</v>
      </c>
      <c r="E59" s="42" t="str">
        <f t="shared" si="2"/>
        <v>PASAIA</v>
      </c>
      <c r="F59" s="42">
        <f t="shared" si="9"/>
        <v>3195780</v>
      </c>
      <c r="G59" s="42">
        <f t="shared" si="8"/>
        <v>3839704</v>
      </c>
    </row>
    <row r="60" spans="1:7" x14ac:dyDescent="0.25">
      <c r="A60" s="42" t="str">
        <f t="shared" si="3"/>
        <v>SANTANDER</v>
      </c>
      <c r="B60" s="41">
        <f t="shared" si="4"/>
        <v>5071554</v>
      </c>
      <c r="C60" s="41">
        <f t="shared" si="5"/>
        <v>4947127</v>
      </c>
      <c r="D60" s="41">
        <f t="shared" si="6"/>
        <v>16</v>
      </c>
      <c r="E60" s="42" t="str">
        <f t="shared" si="2"/>
        <v>ALICANTE</v>
      </c>
      <c r="F60" s="42">
        <f t="shared" si="9"/>
        <v>2237387</v>
      </c>
      <c r="G60" s="42">
        <f t="shared" si="8"/>
        <v>2189152</v>
      </c>
    </row>
    <row r="61" spans="1:7" x14ac:dyDescent="0.25">
      <c r="A61" s="42" t="str">
        <f t="shared" si="3"/>
        <v>SEVILLA</v>
      </c>
      <c r="B61" s="41">
        <f t="shared" si="4"/>
        <v>4598867</v>
      </c>
      <c r="C61" s="41">
        <f t="shared" si="5"/>
        <v>4365589</v>
      </c>
      <c r="D61" s="41">
        <f t="shared" si="6"/>
        <v>18</v>
      </c>
      <c r="E61" s="42" t="str">
        <f t="shared" si="2"/>
        <v>MOTRIL</v>
      </c>
      <c r="F61" s="42">
        <f t="shared" si="9"/>
        <v>2063450</v>
      </c>
      <c r="G61" s="42">
        <f t="shared" si="8"/>
        <v>1925657</v>
      </c>
    </row>
    <row r="62" spans="1:7" x14ac:dyDescent="0.25">
      <c r="A62" s="42" t="str">
        <f t="shared" si="3"/>
        <v>TARRAGONA</v>
      </c>
      <c r="B62" s="41">
        <f t="shared" si="4"/>
        <v>31735004</v>
      </c>
      <c r="C62" s="41">
        <f t="shared" si="5"/>
        <v>32598813</v>
      </c>
      <c r="D62" s="41">
        <f t="shared" si="6"/>
        <v>4</v>
      </c>
      <c r="E62" s="42" t="str">
        <f t="shared" si="2"/>
        <v>CEUTA</v>
      </c>
      <c r="F62" s="42">
        <f t="shared" si="9"/>
        <v>2057830</v>
      </c>
      <c r="G62" s="42">
        <f t="shared" si="8"/>
        <v>1976384</v>
      </c>
    </row>
    <row r="63" spans="1:7" x14ac:dyDescent="0.25">
      <c r="A63" s="42" t="str">
        <f t="shared" si="3"/>
        <v>VALENCIA</v>
      </c>
      <c r="B63" s="41">
        <f t="shared" si="4"/>
        <v>65475696</v>
      </c>
      <c r="C63" s="41">
        <f t="shared" si="5"/>
        <v>63741327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1812424</v>
      </c>
      <c r="G63" s="42">
        <f t="shared" si="8"/>
        <v>1938694</v>
      </c>
    </row>
    <row r="64" spans="1:7" x14ac:dyDescent="0.25">
      <c r="A64" s="42" t="str">
        <f t="shared" si="3"/>
        <v>VIGO</v>
      </c>
      <c r="B64" s="41">
        <f t="shared" si="4"/>
        <v>3968908</v>
      </c>
      <c r="C64" s="41">
        <f t="shared" si="5"/>
        <v>3977340</v>
      </c>
      <c r="D64" s="41">
        <f t="shared" si="6"/>
        <v>21</v>
      </c>
      <c r="E64" s="42" t="str">
        <f t="shared" si="2"/>
        <v>MELILLA</v>
      </c>
      <c r="F64" s="42">
        <f t="shared" si="9"/>
        <v>864279</v>
      </c>
      <c r="G64" s="42">
        <f t="shared" si="8"/>
        <v>818329</v>
      </c>
    </row>
    <row r="65" spans="1:7" x14ac:dyDescent="0.25">
      <c r="A65" s="42" t="str">
        <f t="shared" si="3"/>
        <v>VILAGARCIA</v>
      </c>
      <c r="B65" s="41">
        <f t="shared" si="4"/>
        <v>811194</v>
      </c>
      <c r="C65" s="41">
        <f t="shared" si="5"/>
        <v>728712</v>
      </c>
      <c r="D65" s="41">
        <f t="shared" si="6"/>
        <v>28</v>
      </c>
      <c r="E65" s="42" t="str">
        <f t="shared" si="2"/>
        <v>VILAGARCIA</v>
      </c>
      <c r="F65" s="42">
        <f t="shared" si="9"/>
        <v>811194</v>
      </c>
      <c r="G65" s="42">
        <f t="shared" si="8"/>
        <v>728712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734313</v>
      </c>
      <c r="C7" s="37">
        <v>397381</v>
      </c>
      <c r="D7" s="37">
        <v>7585947</v>
      </c>
      <c r="E7" s="37">
        <v>6600510</v>
      </c>
      <c r="F7" s="10">
        <f>((E7*100)/D7)-100</f>
        <v>-12.990296399381648</v>
      </c>
      <c r="G7" s="1"/>
      <c r="H7" s="1"/>
      <c r="I7" s="1"/>
    </row>
    <row r="8" spans="1:12" x14ac:dyDescent="0.25">
      <c r="A8" s="11" t="s">
        <v>45</v>
      </c>
      <c r="B8" s="38">
        <v>8518</v>
      </c>
      <c r="C8" s="38">
        <v>4957</v>
      </c>
      <c r="D8" s="38">
        <v>127887</v>
      </c>
      <c r="E8" s="38">
        <v>85962</v>
      </c>
      <c r="F8" s="13">
        <f t="shared" ref="F8:F35" si="0">((E8*100)/D8)-100</f>
        <v>-32.782847357432729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40304</v>
      </c>
      <c r="C10" s="38">
        <v>34869</v>
      </c>
      <c r="D10" s="38">
        <v>623381</v>
      </c>
      <c r="E10" s="38">
        <v>522888</v>
      </c>
      <c r="F10" s="13">
        <f t="shared" si="0"/>
        <v>-16.120638903014367</v>
      </c>
      <c r="G10" s="1"/>
      <c r="H10" s="1"/>
      <c r="I10" s="1"/>
    </row>
    <row r="11" spans="1:12" x14ac:dyDescent="0.25">
      <c r="A11" s="8" t="s">
        <v>48</v>
      </c>
      <c r="B11" s="37">
        <v>2747657</v>
      </c>
      <c r="C11" s="37">
        <v>2237499</v>
      </c>
      <c r="D11" s="37">
        <v>23894729</v>
      </c>
      <c r="E11" s="37">
        <v>23373546</v>
      </c>
      <c r="F11" s="10">
        <f t="shared" si="0"/>
        <v>-2.1811630506460205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8738</v>
      </c>
      <c r="D12" s="38">
        <v>105309</v>
      </c>
      <c r="E12" s="38">
        <v>168980</v>
      </c>
      <c r="F12" s="13">
        <f t="shared" si="0"/>
        <v>60.461119182595979</v>
      </c>
      <c r="G12" s="1"/>
      <c r="H12" s="1"/>
      <c r="I12" s="1"/>
    </row>
    <row r="13" spans="1:12" x14ac:dyDescent="0.25">
      <c r="A13" s="8" t="s">
        <v>50</v>
      </c>
      <c r="B13" s="37">
        <v>104099</v>
      </c>
      <c r="C13" s="37">
        <v>67414</v>
      </c>
      <c r="D13" s="37">
        <v>1762481</v>
      </c>
      <c r="E13" s="37">
        <v>1577796</v>
      </c>
      <c r="F13" s="10">
        <f t="shared" si="0"/>
        <v>-10.478694522096973</v>
      </c>
      <c r="G13" s="1"/>
      <c r="H13" s="1"/>
      <c r="I13" s="1"/>
    </row>
    <row r="14" spans="1:12" x14ac:dyDescent="0.25">
      <c r="A14" s="11" t="s">
        <v>51</v>
      </c>
      <c r="B14" s="38">
        <v>934803</v>
      </c>
      <c r="C14" s="38">
        <v>787484</v>
      </c>
      <c r="D14" s="38">
        <v>11558156</v>
      </c>
      <c r="E14" s="38">
        <v>10761502</v>
      </c>
      <c r="F14" s="13">
        <f t="shared" si="0"/>
        <v>-6.8925700604836919</v>
      </c>
      <c r="G14" s="1"/>
      <c r="H14" s="1"/>
      <c r="I14" s="1"/>
    </row>
    <row r="15" spans="1:12" x14ac:dyDescent="0.25">
      <c r="A15" s="8" t="s">
        <v>52</v>
      </c>
      <c r="B15" s="37">
        <v>1866136</v>
      </c>
      <c r="C15" s="37">
        <v>1223388</v>
      </c>
      <c r="D15" s="37">
        <v>19763269</v>
      </c>
      <c r="E15" s="37">
        <v>17860894</v>
      </c>
      <c r="F15" s="10">
        <f t="shared" si="0"/>
        <v>-9.6258113979018418</v>
      </c>
      <c r="G15" s="1"/>
      <c r="H15" s="1"/>
      <c r="I15" s="1"/>
    </row>
    <row r="16" spans="1:12" x14ac:dyDescent="0.25">
      <c r="A16" s="11" t="s">
        <v>53</v>
      </c>
      <c r="B16" s="38">
        <v>1195564</v>
      </c>
      <c r="C16" s="38">
        <v>1956061</v>
      </c>
      <c r="D16" s="38">
        <v>15121726</v>
      </c>
      <c r="E16" s="38">
        <v>17862896</v>
      </c>
      <c r="F16" s="13">
        <f t="shared" si="0"/>
        <v>18.127361916225695</v>
      </c>
      <c r="G16" s="1"/>
      <c r="H16" s="1"/>
      <c r="I16" s="1"/>
    </row>
    <row r="17" spans="1:9" x14ac:dyDescent="0.25">
      <c r="A17" s="8" t="s">
        <v>54</v>
      </c>
      <c r="B17" s="37">
        <v>842199</v>
      </c>
      <c r="C17" s="37">
        <v>644762</v>
      </c>
      <c r="D17" s="37">
        <v>7667474</v>
      </c>
      <c r="E17" s="37">
        <v>7693653</v>
      </c>
      <c r="F17" s="10">
        <f t="shared" si="0"/>
        <v>0.34142926340538793</v>
      </c>
      <c r="G17" s="1"/>
      <c r="H17" s="1"/>
      <c r="I17" s="1"/>
    </row>
    <row r="18" spans="1:9" x14ac:dyDescent="0.25">
      <c r="A18" s="11" t="s">
        <v>55</v>
      </c>
      <c r="B18" s="38">
        <v>30926</v>
      </c>
      <c r="C18" s="38">
        <v>72564</v>
      </c>
      <c r="D18" s="38">
        <v>959260</v>
      </c>
      <c r="E18" s="38">
        <v>1050295</v>
      </c>
      <c r="F18" s="13">
        <f t="shared" si="0"/>
        <v>9.4901278068511203</v>
      </c>
      <c r="G18" s="1"/>
      <c r="H18" s="1"/>
      <c r="I18" s="1"/>
    </row>
    <row r="19" spans="1:9" x14ac:dyDescent="0.25">
      <c r="A19" s="8" t="s">
        <v>56</v>
      </c>
      <c r="B19" s="37">
        <v>159787</v>
      </c>
      <c r="C19" s="37">
        <v>289164</v>
      </c>
      <c r="D19" s="37">
        <v>2616814</v>
      </c>
      <c r="E19" s="37">
        <v>2677921</v>
      </c>
      <c r="F19" s="10">
        <f t="shared" si="0"/>
        <v>2.3351678797193784</v>
      </c>
      <c r="G19" s="1"/>
      <c r="H19" s="1"/>
      <c r="I19" s="1"/>
    </row>
    <row r="20" spans="1:9" x14ac:dyDescent="0.25">
      <c r="A20" s="11" t="s">
        <v>57</v>
      </c>
      <c r="B20" s="38">
        <v>149800</v>
      </c>
      <c r="C20" s="38">
        <v>131940</v>
      </c>
      <c r="D20" s="38">
        <v>1237117</v>
      </c>
      <c r="E20" s="38">
        <v>1037970</v>
      </c>
      <c r="F20" s="13">
        <f t="shared" si="0"/>
        <v>-16.097669015945939</v>
      </c>
      <c r="G20" s="1"/>
      <c r="H20" s="1"/>
      <c r="I20" s="1"/>
    </row>
    <row r="21" spans="1:9" x14ac:dyDescent="0.25">
      <c r="A21" s="8" t="s">
        <v>58</v>
      </c>
      <c r="B21" s="37">
        <v>2226132</v>
      </c>
      <c r="C21" s="37">
        <v>2695400</v>
      </c>
      <c r="D21" s="37">
        <v>16413465</v>
      </c>
      <c r="E21" s="37">
        <v>21689298</v>
      </c>
      <c r="F21" s="10">
        <f t="shared" si="0"/>
        <v>32.143322570828275</v>
      </c>
      <c r="G21" s="1"/>
      <c r="H21" s="1"/>
      <c r="I21" s="1"/>
    </row>
    <row r="22" spans="1:9" x14ac:dyDescent="0.25">
      <c r="A22" s="11" t="s">
        <v>59</v>
      </c>
      <c r="B22" s="38">
        <v>379156</v>
      </c>
      <c r="C22" s="38">
        <v>420320</v>
      </c>
      <c r="D22" s="38">
        <v>4554307</v>
      </c>
      <c r="E22" s="38">
        <v>4919303</v>
      </c>
      <c r="F22" s="13">
        <f t="shared" si="0"/>
        <v>8.0143038227330692</v>
      </c>
      <c r="G22" s="1"/>
      <c r="H22" s="1"/>
      <c r="I22" s="1"/>
    </row>
    <row r="23" spans="1:9" x14ac:dyDescent="0.25">
      <c r="A23" s="8" t="s">
        <v>60</v>
      </c>
      <c r="B23" s="37">
        <v>0</v>
      </c>
      <c r="C23" s="37">
        <v>6274</v>
      </c>
      <c r="D23" s="37">
        <v>54620</v>
      </c>
      <c r="E23" s="37">
        <v>65746</v>
      </c>
      <c r="F23" s="10">
        <f t="shared" si="0"/>
        <v>20.369827901867453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7309</v>
      </c>
      <c r="C25" s="37">
        <v>5576</v>
      </c>
      <c r="D25" s="37">
        <v>72009</v>
      </c>
      <c r="E25" s="37">
        <v>68268</v>
      </c>
      <c r="F25" s="10">
        <f t="shared" si="0"/>
        <v>-5.1951839353414186</v>
      </c>
      <c r="G25" s="1"/>
      <c r="H25" s="1"/>
      <c r="I25" s="1"/>
    </row>
    <row r="26" spans="1:9" x14ac:dyDescent="0.25">
      <c r="A26" s="11" t="s">
        <v>63</v>
      </c>
      <c r="B26" s="38">
        <v>109808</v>
      </c>
      <c r="C26" s="38">
        <v>97709</v>
      </c>
      <c r="D26" s="38">
        <v>1282767</v>
      </c>
      <c r="E26" s="38">
        <v>1272992</v>
      </c>
      <c r="F26" s="13">
        <f t="shared" si="0"/>
        <v>-0.76202459215119234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651192</v>
      </c>
      <c r="C28" s="38">
        <v>679221</v>
      </c>
      <c r="D28" s="38">
        <v>822345</v>
      </c>
      <c r="E28" s="38">
        <v>7260704</v>
      </c>
      <c r="F28" s="13">
        <f t="shared" si="0"/>
        <v>782.92675215390136</v>
      </c>
      <c r="G28" s="1"/>
      <c r="H28" s="1"/>
      <c r="I28" s="1"/>
    </row>
    <row r="29" spans="1:9" x14ac:dyDescent="0.25">
      <c r="A29" s="8" t="s">
        <v>66</v>
      </c>
      <c r="B29" s="37">
        <v>29848</v>
      </c>
      <c r="C29" s="37">
        <v>36291</v>
      </c>
      <c r="D29" s="37">
        <v>410651</v>
      </c>
      <c r="E29" s="37">
        <v>328118</v>
      </c>
      <c r="F29" s="10">
        <f t="shared" si="0"/>
        <v>-20.098088157583931</v>
      </c>
      <c r="G29" s="1"/>
      <c r="H29" s="1"/>
      <c r="I29" s="1"/>
    </row>
    <row r="30" spans="1:9" x14ac:dyDescent="0.25">
      <c r="A30" s="11" t="s">
        <v>67</v>
      </c>
      <c r="B30" s="38">
        <v>28452</v>
      </c>
      <c r="C30" s="38">
        <v>30194</v>
      </c>
      <c r="D30" s="38">
        <v>233257</v>
      </c>
      <c r="E30" s="38">
        <v>357724</v>
      </c>
      <c r="F30" s="13">
        <f t="shared" si="0"/>
        <v>53.360456492195311</v>
      </c>
      <c r="G30" s="1"/>
      <c r="H30" s="1"/>
      <c r="I30" s="1"/>
    </row>
    <row r="31" spans="1:9" x14ac:dyDescent="0.25">
      <c r="A31" s="8" t="s">
        <v>68</v>
      </c>
      <c r="B31" s="37">
        <v>1657043</v>
      </c>
      <c r="C31" s="37">
        <v>1568216</v>
      </c>
      <c r="D31" s="37">
        <v>19493394</v>
      </c>
      <c r="E31" s="37">
        <v>18700365</v>
      </c>
      <c r="F31" s="10">
        <f t="shared" si="0"/>
        <v>-4.0681935634194843</v>
      </c>
      <c r="G31" s="1"/>
      <c r="H31" s="1"/>
      <c r="I31" s="1"/>
    </row>
    <row r="32" spans="1:9" x14ac:dyDescent="0.25">
      <c r="A32" s="11" t="s">
        <v>69</v>
      </c>
      <c r="B32" s="38">
        <v>502353</v>
      </c>
      <c r="C32" s="38">
        <v>379876</v>
      </c>
      <c r="D32" s="38">
        <v>5171307</v>
      </c>
      <c r="E32" s="38">
        <v>4530425</v>
      </c>
      <c r="F32" s="13">
        <f t="shared" si="0"/>
        <v>-12.393037195432413</v>
      </c>
      <c r="G32" s="1"/>
      <c r="H32" s="1"/>
      <c r="I32" s="1"/>
    </row>
    <row r="33" spans="1:9" x14ac:dyDescent="0.25">
      <c r="A33" s="8" t="s">
        <v>70</v>
      </c>
      <c r="B33" s="37">
        <v>8904</v>
      </c>
      <c r="C33" s="37">
        <v>3647</v>
      </c>
      <c r="D33" s="37">
        <v>94820</v>
      </c>
      <c r="E33" s="37">
        <v>79092</v>
      </c>
      <c r="F33" s="10">
        <f t="shared" si="0"/>
        <v>-16.587217886521827</v>
      </c>
      <c r="G33" s="1"/>
      <c r="H33" s="1"/>
      <c r="I33" s="1"/>
    </row>
    <row r="34" spans="1:9" x14ac:dyDescent="0.25">
      <c r="A34" s="11" t="s">
        <v>71</v>
      </c>
      <c r="B34" s="38">
        <v>13566</v>
      </c>
      <c r="C34" s="38">
        <v>6000</v>
      </c>
      <c r="D34" s="38">
        <v>188656</v>
      </c>
      <c r="E34" s="38">
        <v>200103</v>
      </c>
      <c r="F34" s="13">
        <f t="shared" si="0"/>
        <v>6.0676575354083582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14427869</v>
      </c>
      <c r="C35" s="15">
        <f t="shared" ref="C35:E35" si="1">SUM(C7:C34)</f>
        <v>13784945</v>
      </c>
      <c r="D35" s="15">
        <f t="shared" si="1"/>
        <v>141819607</v>
      </c>
      <c r="E35" s="15">
        <f t="shared" si="1"/>
        <v>150749937</v>
      </c>
      <c r="F35" s="16">
        <f t="shared" si="0"/>
        <v>6.2969642836480233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6600510</v>
      </c>
      <c r="C38" s="41">
        <f>D7</f>
        <v>7585947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23373546</v>
      </c>
      <c r="G38" s="42">
        <f>LOOKUP(E38,$A$38:$A$65,$C$38:$C$65)</f>
        <v>23894729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85962</v>
      </c>
      <c r="C39" s="41">
        <f t="shared" ref="C39:C65" si="5">D8</f>
        <v>127887</v>
      </c>
      <c r="D39" s="41">
        <f t="shared" ref="D39:D65" si="6">_xlfn.RANK.EQ(B39,$B$38:$B$65)+COUNTIF($B$38:$B$65,B39)-1</f>
        <v>22</v>
      </c>
      <c r="E39" s="42" t="str">
        <f t="shared" si="2"/>
        <v>HUELVA</v>
      </c>
      <c r="F39" s="42">
        <f t="shared" ref="F39:F54" si="7">LOOKUP(E39,$A$38:$A$65,$B$38:$B$65)</f>
        <v>21689298</v>
      </c>
      <c r="G39" s="42">
        <f t="shared" ref="G39:G65" si="8">LOOKUP(E39,$A$38:$A$65,$C$38:$C$65)</f>
        <v>16413465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TARRAGONA</v>
      </c>
      <c r="F40" s="42">
        <f t="shared" si="7"/>
        <v>18700365</v>
      </c>
      <c r="G40" s="42">
        <f t="shared" si="8"/>
        <v>19493394</v>
      </c>
    </row>
    <row r="41" spans="1:9" x14ac:dyDescent="0.25">
      <c r="A41" s="42" t="str">
        <f t="shared" si="3"/>
        <v>AVILES</v>
      </c>
      <c r="B41" s="41">
        <f t="shared" si="4"/>
        <v>522888</v>
      </c>
      <c r="C41" s="41">
        <f t="shared" si="5"/>
        <v>623381</v>
      </c>
      <c r="D41" s="41">
        <f t="shared" si="6"/>
        <v>17</v>
      </c>
      <c r="E41" s="42" t="str">
        <f t="shared" si="2"/>
        <v>CARTAGENA</v>
      </c>
      <c r="F41" s="42">
        <f t="shared" si="7"/>
        <v>17862896</v>
      </c>
      <c r="G41" s="42">
        <f t="shared" si="8"/>
        <v>15121726</v>
      </c>
    </row>
    <row r="42" spans="1:9" x14ac:dyDescent="0.25">
      <c r="A42" s="42" t="str">
        <f t="shared" si="3"/>
        <v>BAHIA DE ALGECIRAS</v>
      </c>
      <c r="B42" s="41">
        <f t="shared" si="4"/>
        <v>23373546</v>
      </c>
      <c r="C42" s="41">
        <f t="shared" si="5"/>
        <v>23894729</v>
      </c>
      <c r="D42" s="41">
        <f t="shared" si="6"/>
        <v>1</v>
      </c>
      <c r="E42" s="42" t="str">
        <f t="shared" si="2"/>
        <v>BILBAO</v>
      </c>
      <c r="F42" s="42">
        <f t="shared" si="7"/>
        <v>17860894</v>
      </c>
      <c r="G42" s="42">
        <f t="shared" si="8"/>
        <v>19763269</v>
      </c>
    </row>
    <row r="43" spans="1:9" x14ac:dyDescent="0.25">
      <c r="A43" s="42" t="str">
        <f t="shared" si="3"/>
        <v>BAHIA DE CADIZ</v>
      </c>
      <c r="B43" s="41">
        <f t="shared" si="4"/>
        <v>168980</v>
      </c>
      <c r="C43" s="41">
        <f t="shared" si="5"/>
        <v>105309</v>
      </c>
      <c r="D43" s="41">
        <f t="shared" si="6"/>
        <v>21</v>
      </c>
      <c r="E43" s="42" t="str">
        <f t="shared" si="2"/>
        <v>BARCELONA</v>
      </c>
      <c r="F43" s="42">
        <f t="shared" si="7"/>
        <v>10761502</v>
      </c>
      <c r="G43" s="42">
        <f t="shared" si="8"/>
        <v>11558156</v>
      </c>
    </row>
    <row r="44" spans="1:9" x14ac:dyDescent="0.25">
      <c r="A44" s="42" t="str">
        <f t="shared" si="3"/>
        <v>BALEARES</v>
      </c>
      <c r="B44" s="41">
        <f t="shared" si="4"/>
        <v>1577796</v>
      </c>
      <c r="C44" s="41">
        <f t="shared" si="5"/>
        <v>1762481</v>
      </c>
      <c r="D44" s="41">
        <f t="shared" si="6"/>
        <v>13</v>
      </c>
      <c r="E44" s="42" t="str">
        <f t="shared" si="2"/>
        <v>CASTELLON</v>
      </c>
      <c r="F44" s="42">
        <f t="shared" si="7"/>
        <v>7693653</v>
      </c>
      <c r="G44" s="42">
        <f t="shared" si="8"/>
        <v>7667474</v>
      </c>
    </row>
    <row r="45" spans="1:9" x14ac:dyDescent="0.25">
      <c r="A45" s="42" t="str">
        <f t="shared" si="3"/>
        <v>BARCELONA</v>
      </c>
      <c r="B45" s="41">
        <f t="shared" si="4"/>
        <v>10761502</v>
      </c>
      <c r="C45" s="41">
        <f t="shared" si="5"/>
        <v>11558156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7260704</v>
      </c>
      <c r="G45" s="42">
        <f t="shared" si="8"/>
        <v>822345</v>
      </c>
    </row>
    <row r="46" spans="1:9" x14ac:dyDescent="0.25">
      <c r="A46" s="42" t="str">
        <f t="shared" si="3"/>
        <v>BILBAO</v>
      </c>
      <c r="B46" s="41">
        <f t="shared" si="4"/>
        <v>17860894</v>
      </c>
      <c r="C46" s="41">
        <f t="shared" si="5"/>
        <v>19763269</v>
      </c>
      <c r="D46" s="41">
        <f t="shared" si="6"/>
        <v>5</v>
      </c>
      <c r="E46" s="42" t="str">
        <f t="shared" si="2"/>
        <v>A CORUÑA</v>
      </c>
      <c r="F46" s="42">
        <f t="shared" si="7"/>
        <v>6600510</v>
      </c>
      <c r="G46" s="42">
        <f t="shared" si="8"/>
        <v>7585947</v>
      </c>
    </row>
    <row r="47" spans="1:9" x14ac:dyDescent="0.25">
      <c r="A47" s="42" t="str">
        <f t="shared" si="3"/>
        <v>CARTAGENA</v>
      </c>
      <c r="B47" s="41">
        <f t="shared" si="4"/>
        <v>17862896</v>
      </c>
      <c r="C47" s="41">
        <f t="shared" si="5"/>
        <v>15121726</v>
      </c>
      <c r="D47" s="41">
        <f t="shared" si="6"/>
        <v>4</v>
      </c>
      <c r="E47" s="42" t="str">
        <f t="shared" si="2"/>
        <v>LAS PALMAS</v>
      </c>
      <c r="F47" s="42">
        <f t="shared" si="7"/>
        <v>4919303</v>
      </c>
      <c r="G47" s="42">
        <f t="shared" si="8"/>
        <v>4554307</v>
      </c>
    </row>
    <row r="48" spans="1:9" x14ac:dyDescent="0.25">
      <c r="A48" s="42" t="str">
        <f t="shared" si="3"/>
        <v>CASTELLON</v>
      </c>
      <c r="B48" s="41">
        <f t="shared" si="4"/>
        <v>7693653</v>
      </c>
      <c r="C48" s="41">
        <f t="shared" si="5"/>
        <v>7667474</v>
      </c>
      <c r="D48" s="41">
        <f t="shared" si="6"/>
        <v>7</v>
      </c>
      <c r="E48" s="42" t="str">
        <f t="shared" si="2"/>
        <v>VALENCIA</v>
      </c>
      <c r="F48" s="42">
        <f t="shared" si="7"/>
        <v>4530425</v>
      </c>
      <c r="G48" s="42">
        <f t="shared" si="8"/>
        <v>5171307</v>
      </c>
    </row>
    <row r="49" spans="1:7" x14ac:dyDescent="0.25">
      <c r="A49" s="42" t="str">
        <f t="shared" si="3"/>
        <v>CEUTA</v>
      </c>
      <c r="B49" s="41">
        <f t="shared" si="4"/>
        <v>1050295</v>
      </c>
      <c r="C49" s="41">
        <f t="shared" si="5"/>
        <v>959260</v>
      </c>
      <c r="D49" s="41">
        <f t="shared" si="6"/>
        <v>15</v>
      </c>
      <c r="E49" s="42" t="str">
        <f t="shared" si="2"/>
        <v>FERROL-SAN CIBRAO</v>
      </c>
      <c r="F49" s="42">
        <f t="shared" si="7"/>
        <v>2677921</v>
      </c>
      <c r="G49" s="42">
        <f t="shared" si="8"/>
        <v>2616814</v>
      </c>
    </row>
    <row r="50" spans="1:7" x14ac:dyDescent="0.25">
      <c r="A50" s="42" t="str">
        <f t="shared" si="3"/>
        <v>FERROL-SAN CIBRAO</v>
      </c>
      <c r="B50" s="41">
        <f t="shared" si="4"/>
        <v>2677921</v>
      </c>
      <c r="C50" s="41">
        <f t="shared" si="5"/>
        <v>2616814</v>
      </c>
      <c r="D50" s="41">
        <f t="shared" si="6"/>
        <v>12</v>
      </c>
      <c r="E50" s="42" t="str">
        <f t="shared" si="2"/>
        <v>BALEARES</v>
      </c>
      <c r="F50" s="42">
        <f t="shared" si="7"/>
        <v>1577796</v>
      </c>
      <c r="G50" s="42">
        <f t="shared" si="8"/>
        <v>1762481</v>
      </c>
    </row>
    <row r="51" spans="1:7" x14ac:dyDescent="0.25">
      <c r="A51" s="42" t="str">
        <f t="shared" si="3"/>
        <v>GIJON</v>
      </c>
      <c r="B51" s="41">
        <f t="shared" si="4"/>
        <v>1037970</v>
      </c>
      <c r="C51" s="41">
        <f t="shared" si="5"/>
        <v>1237117</v>
      </c>
      <c r="D51" s="41">
        <f t="shared" si="6"/>
        <v>16</v>
      </c>
      <c r="E51" s="42" t="str">
        <f t="shared" si="2"/>
        <v>MOTRIL</v>
      </c>
      <c r="F51" s="42">
        <f t="shared" si="7"/>
        <v>1272992</v>
      </c>
      <c r="G51" s="42">
        <f t="shared" si="8"/>
        <v>1282767</v>
      </c>
    </row>
    <row r="52" spans="1:7" x14ac:dyDescent="0.25">
      <c r="A52" s="42" t="str">
        <f t="shared" si="3"/>
        <v>HUELVA</v>
      </c>
      <c r="B52" s="41">
        <f t="shared" si="4"/>
        <v>21689298</v>
      </c>
      <c r="C52" s="41">
        <f t="shared" si="5"/>
        <v>16413465</v>
      </c>
      <c r="D52" s="41">
        <f t="shared" si="6"/>
        <v>2</v>
      </c>
      <c r="E52" s="42" t="str">
        <f t="shared" si="2"/>
        <v>CEUTA</v>
      </c>
      <c r="F52" s="42">
        <f t="shared" si="7"/>
        <v>1050295</v>
      </c>
      <c r="G52" s="42">
        <f t="shared" si="8"/>
        <v>959260</v>
      </c>
    </row>
    <row r="53" spans="1:7" x14ac:dyDescent="0.25">
      <c r="A53" s="42" t="str">
        <f t="shared" si="3"/>
        <v>LAS PALMAS</v>
      </c>
      <c r="B53" s="41">
        <f t="shared" si="4"/>
        <v>4919303</v>
      </c>
      <c r="C53" s="41">
        <f t="shared" si="5"/>
        <v>4554307</v>
      </c>
      <c r="D53" s="41">
        <f t="shared" si="6"/>
        <v>10</v>
      </c>
      <c r="E53" s="42" t="str">
        <f t="shared" si="2"/>
        <v>GIJON</v>
      </c>
      <c r="F53" s="42">
        <f t="shared" si="7"/>
        <v>1037970</v>
      </c>
      <c r="G53" s="42">
        <f t="shared" si="8"/>
        <v>1237117</v>
      </c>
    </row>
    <row r="54" spans="1:7" x14ac:dyDescent="0.25">
      <c r="A54" s="42" t="str">
        <f t="shared" si="3"/>
        <v>MALAGA</v>
      </c>
      <c r="B54" s="41">
        <f t="shared" si="4"/>
        <v>65746</v>
      </c>
      <c r="C54" s="41">
        <f t="shared" si="5"/>
        <v>54620</v>
      </c>
      <c r="D54" s="41">
        <f t="shared" si="6"/>
        <v>25</v>
      </c>
      <c r="E54" s="42" t="str">
        <f t="shared" si="2"/>
        <v>AVILES</v>
      </c>
      <c r="F54" s="42">
        <f t="shared" si="7"/>
        <v>522888</v>
      </c>
      <c r="G54" s="42">
        <f t="shared" si="8"/>
        <v>623381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357724</v>
      </c>
      <c r="G55" s="42">
        <f t="shared" si="8"/>
        <v>233257</v>
      </c>
    </row>
    <row r="56" spans="1:7" x14ac:dyDescent="0.25">
      <c r="A56" s="42" t="str">
        <f t="shared" si="3"/>
        <v>MELILLA</v>
      </c>
      <c r="B56" s="41">
        <f t="shared" si="4"/>
        <v>68268</v>
      </c>
      <c r="C56" s="41">
        <f t="shared" si="5"/>
        <v>72009</v>
      </c>
      <c r="D56" s="41">
        <f t="shared" si="6"/>
        <v>24</v>
      </c>
      <c r="E56" s="42" t="str">
        <f t="shared" si="2"/>
        <v>SANTANDER</v>
      </c>
      <c r="F56" s="42">
        <f t="shared" si="9"/>
        <v>328118</v>
      </c>
      <c r="G56" s="42">
        <f t="shared" si="8"/>
        <v>410651</v>
      </c>
    </row>
    <row r="57" spans="1:7" x14ac:dyDescent="0.25">
      <c r="A57" s="42" t="str">
        <f t="shared" si="3"/>
        <v>MOTRIL</v>
      </c>
      <c r="B57" s="41">
        <f t="shared" si="4"/>
        <v>1272992</v>
      </c>
      <c r="C57" s="41">
        <f t="shared" si="5"/>
        <v>1282767</v>
      </c>
      <c r="D57" s="41">
        <f t="shared" si="6"/>
        <v>14</v>
      </c>
      <c r="E57" s="42" t="str">
        <f t="shared" si="2"/>
        <v>VILAGARCIA</v>
      </c>
      <c r="F57" s="42">
        <f t="shared" si="9"/>
        <v>200103</v>
      </c>
      <c r="G57" s="42">
        <f t="shared" si="8"/>
        <v>188656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168980</v>
      </c>
      <c r="G58" s="42">
        <f t="shared" si="8"/>
        <v>105309</v>
      </c>
    </row>
    <row r="59" spans="1:7" x14ac:dyDescent="0.25">
      <c r="A59" s="42" t="str">
        <f t="shared" si="3"/>
        <v>SANTA CRUZ DE TENERIFE</v>
      </c>
      <c r="B59" s="41">
        <f t="shared" si="4"/>
        <v>7260704</v>
      </c>
      <c r="C59" s="41">
        <f t="shared" si="5"/>
        <v>822345</v>
      </c>
      <c r="D59" s="41">
        <f t="shared" si="6"/>
        <v>8</v>
      </c>
      <c r="E59" s="42" t="str">
        <f t="shared" si="2"/>
        <v>ALICANTE</v>
      </c>
      <c r="F59" s="42">
        <f t="shared" si="9"/>
        <v>85962</v>
      </c>
      <c r="G59" s="42">
        <f t="shared" si="8"/>
        <v>127887</v>
      </c>
    </row>
    <row r="60" spans="1:7" x14ac:dyDescent="0.25">
      <c r="A60" s="42" t="str">
        <f t="shared" si="3"/>
        <v>SANTANDER</v>
      </c>
      <c r="B60" s="41">
        <f t="shared" si="4"/>
        <v>328118</v>
      </c>
      <c r="C60" s="41">
        <f t="shared" si="5"/>
        <v>410651</v>
      </c>
      <c r="D60" s="41">
        <f t="shared" si="6"/>
        <v>19</v>
      </c>
      <c r="E60" s="42" t="str">
        <f t="shared" si="2"/>
        <v>VIGO</v>
      </c>
      <c r="F60" s="42">
        <f t="shared" si="9"/>
        <v>79092</v>
      </c>
      <c r="G60" s="42">
        <f t="shared" si="8"/>
        <v>94820</v>
      </c>
    </row>
    <row r="61" spans="1:7" x14ac:dyDescent="0.25">
      <c r="A61" s="42" t="str">
        <f t="shared" si="3"/>
        <v>SEVILLA</v>
      </c>
      <c r="B61" s="41">
        <f t="shared" si="4"/>
        <v>357724</v>
      </c>
      <c r="C61" s="41">
        <f t="shared" si="5"/>
        <v>233257</v>
      </c>
      <c r="D61" s="41">
        <f t="shared" si="6"/>
        <v>18</v>
      </c>
      <c r="E61" s="42" t="str">
        <f t="shared" si="2"/>
        <v>MELILLA</v>
      </c>
      <c r="F61" s="42">
        <f t="shared" si="9"/>
        <v>68268</v>
      </c>
      <c r="G61" s="42">
        <f t="shared" si="8"/>
        <v>72009</v>
      </c>
    </row>
    <row r="62" spans="1:7" x14ac:dyDescent="0.25">
      <c r="A62" s="42" t="str">
        <f t="shared" si="3"/>
        <v>TARRAGONA</v>
      </c>
      <c r="B62" s="41">
        <f t="shared" si="4"/>
        <v>18700365</v>
      </c>
      <c r="C62" s="41">
        <f t="shared" si="5"/>
        <v>19493394</v>
      </c>
      <c r="D62" s="41">
        <f t="shared" si="6"/>
        <v>3</v>
      </c>
      <c r="E62" s="42" t="str">
        <f t="shared" si="2"/>
        <v>MALAGA</v>
      </c>
      <c r="F62" s="42">
        <f t="shared" si="9"/>
        <v>65746</v>
      </c>
      <c r="G62" s="42">
        <f t="shared" si="8"/>
        <v>54620</v>
      </c>
    </row>
    <row r="63" spans="1:7" x14ac:dyDescent="0.25">
      <c r="A63" s="42" t="str">
        <f t="shared" si="3"/>
        <v>VALENCIA</v>
      </c>
      <c r="B63" s="41">
        <f t="shared" si="4"/>
        <v>4530425</v>
      </c>
      <c r="C63" s="41">
        <f t="shared" si="5"/>
        <v>5171307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79092</v>
      </c>
      <c r="C64" s="41">
        <f t="shared" si="5"/>
        <v>94820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200103</v>
      </c>
      <c r="C65" s="41">
        <f t="shared" si="5"/>
        <v>188656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174528</v>
      </c>
      <c r="C7" s="19">
        <v>286726</v>
      </c>
      <c r="D7" s="19">
        <v>3191581</v>
      </c>
      <c r="E7" s="19">
        <v>3470995</v>
      </c>
      <c r="F7" s="10">
        <f>((E7*100)/D7)-100</f>
        <v>8.7547206227885113</v>
      </c>
      <c r="G7" s="1"/>
      <c r="H7" s="1"/>
      <c r="I7" s="1"/>
    </row>
    <row r="8" spans="1:12" x14ac:dyDescent="0.25">
      <c r="A8" s="11" t="s">
        <v>45</v>
      </c>
      <c r="B8" s="20">
        <v>114913</v>
      </c>
      <c r="C8" s="20">
        <v>60453</v>
      </c>
      <c r="D8" s="20">
        <v>723273</v>
      </c>
      <c r="E8" s="20">
        <v>720512</v>
      </c>
      <c r="F8" s="13">
        <f t="shared" ref="F8:F35" si="0">((E8*100)/D8)-100</f>
        <v>-0.38173690985284736</v>
      </c>
      <c r="G8" s="1"/>
      <c r="H8" s="1"/>
      <c r="I8" s="1"/>
    </row>
    <row r="9" spans="1:12" x14ac:dyDescent="0.25">
      <c r="A9" s="8" t="s">
        <v>46</v>
      </c>
      <c r="B9" s="19">
        <v>271100</v>
      </c>
      <c r="C9" s="19">
        <v>392037</v>
      </c>
      <c r="D9" s="19">
        <v>3213116</v>
      </c>
      <c r="E9" s="19">
        <v>3930994</v>
      </c>
      <c r="F9" s="10">
        <f t="shared" si="0"/>
        <v>22.342112765303213</v>
      </c>
      <c r="G9" s="1"/>
      <c r="H9" s="1"/>
      <c r="I9" s="1"/>
    </row>
    <row r="10" spans="1:12" x14ac:dyDescent="0.25">
      <c r="A10" s="11" t="s">
        <v>47</v>
      </c>
      <c r="B10" s="20">
        <v>234967</v>
      </c>
      <c r="C10" s="20">
        <v>131681</v>
      </c>
      <c r="D10" s="20">
        <v>2746802</v>
      </c>
      <c r="E10" s="20">
        <v>3297196</v>
      </c>
      <c r="F10" s="13">
        <f t="shared" si="0"/>
        <v>20.037629213900388</v>
      </c>
      <c r="G10" s="1"/>
      <c r="H10" s="1"/>
      <c r="I10" s="1"/>
    </row>
    <row r="11" spans="1:12" x14ac:dyDescent="0.25">
      <c r="A11" s="8" t="s">
        <v>48</v>
      </c>
      <c r="B11" s="19">
        <v>53042</v>
      </c>
      <c r="C11" s="19">
        <v>289846</v>
      </c>
      <c r="D11" s="19">
        <v>1475224</v>
      </c>
      <c r="E11" s="19">
        <v>1563349</v>
      </c>
      <c r="F11" s="10">
        <f t="shared" si="0"/>
        <v>5.9736690834747748</v>
      </c>
      <c r="G11" s="1"/>
      <c r="H11" s="1"/>
      <c r="I11" s="1"/>
    </row>
    <row r="12" spans="1:12" x14ac:dyDescent="0.25">
      <c r="A12" s="11" t="s">
        <v>49</v>
      </c>
      <c r="B12" s="20">
        <v>259458</v>
      </c>
      <c r="C12" s="20">
        <v>206116</v>
      </c>
      <c r="D12" s="20">
        <v>1687143</v>
      </c>
      <c r="E12" s="20">
        <v>1851089</v>
      </c>
      <c r="F12" s="13">
        <f t="shared" si="0"/>
        <v>9.7173742830335073</v>
      </c>
      <c r="G12" s="1"/>
      <c r="H12" s="1"/>
      <c r="I12" s="1"/>
    </row>
    <row r="13" spans="1:12" x14ac:dyDescent="0.25">
      <c r="A13" s="8" t="s">
        <v>50</v>
      </c>
      <c r="B13" s="19">
        <v>120623</v>
      </c>
      <c r="C13" s="19">
        <v>147200</v>
      </c>
      <c r="D13" s="19">
        <v>1859831</v>
      </c>
      <c r="E13" s="19">
        <v>1643380</v>
      </c>
      <c r="F13" s="10">
        <f t="shared" si="0"/>
        <v>-11.638207987715006</v>
      </c>
      <c r="G13" s="1"/>
      <c r="H13" s="1"/>
      <c r="I13" s="1"/>
    </row>
    <row r="14" spans="1:12" x14ac:dyDescent="0.25">
      <c r="A14" s="11" t="s">
        <v>51</v>
      </c>
      <c r="B14" s="20">
        <v>371613</v>
      </c>
      <c r="C14" s="20">
        <v>291414</v>
      </c>
      <c r="D14" s="20">
        <v>3542218</v>
      </c>
      <c r="E14" s="20">
        <v>3544297</v>
      </c>
      <c r="F14" s="13">
        <f t="shared" si="0"/>
        <v>5.8692039846221178E-2</v>
      </c>
      <c r="G14" s="1"/>
      <c r="H14" s="1"/>
      <c r="I14" s="1"/>
    </row>
    <row r="15" spans="1:12" x14ac:dyDescent="0.25">
      <c r="A15" s="8" t="s">
        <v>52</v>
      </c>
      <c r="B15" s="19">
        <v>396875</v>
      </c>
      <c r="C15" s="19">
        <v>255430</v>
      </c>
      <c r="D15" s="19">
        <v>4451915</v>
      </c>
      <c r="E15" s="19">
        <v>4000342</v>
      </c>
      <c r="F15" s="10">
        <f t="shared" si="0"/>
        <v>-10.143342808656499</v>
      </c>
      <c r="G15" s="1"/>
      <c r="H15" s="1"/>
      <c r="I15" s="1"/>
    </row>
    <row r="16" spans="1:12" x14ac:dyDescent="0.25">
      <c r="A16" s="11" t="s">
        <v>53</v>
      </c>
      <c r="B16" s="20">
        <v>363270</v>
      </c>
      <c r="C16" s="20">
        <v>374072</v>
      </c>
      <c r="D16" s="20">
        <v>3114236</v>
      </c>
      <c r="E16" s="20">
        <v>3653775</v>
      </c>
      <c r="F16" s="13">
        <f t="shared" si="0"/>
        <v>17.324923351987451</v>
      </c>
      <c r="G16" s="1"/>
      <c r="H16" s="1"/>
      <c r="I16" s="1"/>
    </row>
    <row r="17" spans="1:9" x14ac:dyDescent="0.25">
      <c r="A17" s="8" t="s">
        <v>54</v>
      </c>
      <c r="B17" s="19">
        <v>288620</v>
      </c>
      <c r="C17" s="19">
        <v>261502</v>
      </c>
      <c r="D17" s="19">
        <v>2941178</v>
      </c>
      <c r="E17" s="19">
        <v>3244831</v>
      </c>
      <c r="F17" s="10">
        <f t="shared" si="0"/>
        <v>10.324196631417749</v>
      </c>
      <c r="G17" s="1"/>
      <c r="H17" s="1"/>
      <c r="I17" s="1"/>
    </row>
    <row r="18" spans="1:9" x14ac:dyDescent="0.25">
      <c r="A18" s="11" t="s">
        <v>55</v>
      </c>
      <c r="B18" s="20">
        <v>19426</v>
      </c>
      <c r="C18" s="20">
        <v>10650</v>
      </c>
      <c r="D18" s="20">
        <v>141410</v>
      </c>
      <c r="E18" s="20">
        <v>142108</v>
      </c>
      <c r="F18" s="13">
        <f t="shared" si="0"/>
        <v>0.49360016971925802</v>
      </c>
      <c r="G18" s="1"/>
      <c r="H18" s="1"/>
      <c r="I18" s="1"/>
    </row>
    <row r="19" spans="1:9" x14ac:dyDescent="0.25">
      <c r="A19" s="8" t="s">
        <v>56</v>
      </c>
      <c r="B19" s="19">
        <v>700415</v>
      </c>
      <c r="C19" s="19">
        <v>909178</v>
      </c>
      <c r="D19" s="19">
        <v>7435083</v>
      </c>
      <c r="E19" s="19">
        <v>8685748</v>
      </c>
      <c r="F19" s="10">
        <f t="shared" si="0"/>
        <v>16.821130308834483</v>
      </c>
      <c r="G19" s="1"/>
      <c r="H19" s="1"/>
      <c r="I19" s="1"/>
    </row>
    <row r="20" spans="1:9" x14ac:dyDescent="0.25">
      <c r="A20" s="11" t="s">
        <v>57</v>
      </c>
      <c r="B20" s="20">
        <v>1017419</v>
      </c>
      <c r="C20" s="20">
        <v>820104</v>
      </c>
      <c r="D20" s="20">
        <v>13401423</v>
      </c>
      <c r="E20" s="20">
        <v>12573625</v>
      </c>
      <c r="F20" s="13">
        <f t="shared" si="0"/>
        <v>-6.1769410606619886</v>
      </c>
      <c r="G20" s="1"/>
      <c r="H20" s="1"/>
      <c r="I20" s="1"/>
    </row>
    <row r="21" spans="1:9" x14ac:dyDescent="0.25">
      <c r="A21" s="8" t="s">
        <v>58</v>
      </c>
      <c r="B21" s="19">
        <v>755462</v>
      </c>
      <c r="C21" s="19">
        <v>937124</v>
      </c>
      <c r="D21" s="19">
        <v>5394260</v>
      </c>
      <c r="E21" s="19">
        <v>4502005</v>
      </c>
      <c r="F21" s="10">
        <f t="shared" si="0"/>
        <v>-16.540823022991106</v>
      </c>
      <c r="G21" s="1"/>
      <c r="H21" s="1"/>
      <c r="I21" s="1"/>
    </row>
    <row r="22" spans="1:9" x14ac:dyDescent="0.25">
      <c r="A22" s="11" t="s">
        <v>59</v>
      </c>
      <c r="B22" s="20">
        <v>56218</v>
      </c>
      <c r="C22" s="20">
        <v>22584</v>
      </c>
      <c r="D22" s="20">
        <v>738740</v>
      </c>
      <c r="E22" s="20">
        <v>524432</v>
      </c>
      <c r="F22" s="13">
        <f t="shared" si="0"/>
        <v>-29.009935836694908</v>
      </c>
      <c r="G22" s="1"/>
      <c r="H22" s="1"/>
      <c r="I22" s="1"/>
    </row>
    <row r="23" spans="1:9" x14ac:dyDescent="0.25">
      <c r="A23" s="8" t="s">
        <v>60</v>
      </c>
      <c r="B23" s="19">
        <v>58689</v>
      </c>
      <c r="C23" s="19">
        <v>77623</v>
      </c>
      <c r="D23" s="19">
        <v>772746</v>
      </c>
      <c r="E23" s="19">
        <v>893662</v>
      </c>
      <c r="F23" s="10">
        <f t="shared" si="0"/>
        <v>15.647573717625193</v>
      </c>
      <c r="G23" s="1"/>
      <c r="H23" s="1"/>
      <c r="I23" s="1"/>
    </row>
    <row r="24" spans="1:9" x14ac:dyDescent="0.25">
      <c r="A24" s="11" t="s">
        <v>61</v>
      </c>
      <c r="B24" s="20">
        <v>115859</v>
      </c>
      <c r="C24" s="20">
        <v>77401</v>
      </c>
      <c r="D24" s="20">
        <v>960542</v>
      </c>
      <c r="E24" s="20">
        <v>853558</v>
      </c>
      <c r="F24" s="13">
        <f t="shared" si="0"/>
        <v>-11.137878406149866</v>
      </c>
      <c r="G24" s="1"/>
      <c r="H24" s="1"/>
      <c r="I24" s="1"/>
    </row>
    <row r="25" spans="1:9" x14ac:dyDescent="0.25">
      <c r="A25" s="8" t="s">
        <v>62</v>
      </c>
      <c r="B25" s="19">
        <v>2943</v>
      </c>
      <c r="C25" s="19">
        <v>2355</v>
      </c>
      <c r="D25" s="19">
        <v>43257</v>
      </c>
      <c r="E25" s="19">
        <v>33395</v>
      </c>
      <c r="F25" s="10">
        <f t="shared" si="0"/>
        <v>-22.798622188316344</v>
      </c>
      <c r="G25" s="1"/>
      <c r="H25" s="1"/>
      <c r="I25" s="1"/>
    </row>
    <row r="26" spans="1:9" x14ac:dyDescent="0.25">
      <c r="A26" s="11" t="s">
        <v>63</v>
      </c>
      <c r="B26" s="20">
        <v>45770</v>
      </c>
      <c r="C26" s="20">
        <v>62955</v>
      </c>
      <c r="D26" s="20">
        <v>473242</v>
      </c>
      <c r="E26" s="20">
        <v>608379</v>
      </c>
      <c r="F26" s="13">
        <f t="shared" si="0"/>
        <v>28.555580442986894</v>
      </c>
      <c r="G26" s="1"/>
      <c r="H26" s="1"/>
      <c r="I26" s="1"/>
    </row>
    <row r="27" spans="1:9" x14ac:dyDescent="0.25">
      <c r="A27" s="8" t="s">
        <v>64</v>
      </c>
      <c r="B27" s="19">
        <v>177275</v>
      </c>
      <c r="C27" s="19">
        <v>109268</v>
      </c>
      <c r="D27" s="19">
        <v>1655965</v>
      </c>
      <c r="E27" s="19">
        <v>1246600</v>
      </c>
      <c r="F27" s="10">
        <f t="shared" si="0"/>
        <v>-24.720631172760292</v>
      </c>
      <c r="G27" s="1"/>
      <c r="H27" s="1"/>
      <c r="I27" s="1"/>
    </row>
    <row r="28" spans="1:9" x14ac:dyDescent="0.25">
      <c r="A28" s="11" t="s">
        <v>65</v>
      </c>
      <c r="B28" s="20">
        <v>57249</v>
      </c>
      <c r="C28" s="20">
        <v>106635</v>
      </c>
      <c r="D28" s="20">
        <v>818565</v>
      </c>
      <c r="E28" s="20">
        <v>782167</v>
      </c>
      <c r="F28" s="13">
        <f t="shared" si="0"/>
        <v>-4.4465619712545674</v>
      </c>
      <c r="G28" s="1"/>
      <c r="H28" s="1"/>
      <c r="I28" s="1"/>
    </row>
    <row r="29" spans="1:9" x14ac:dyDescent="0.25">
      <c r="A29" s="8" t="s">
        <v>66</v>
      </c>
      <c r="B29" s="19">
        <v>265702</v>
      </c>
      <c r="C29" s="19">
        <v>156405</v>
      </c>
      <c r="D29" s="19">
        <v>2879604</v>
      </c>
      <c r="E29" s="19">
        <v>3060049</v>
      </c>
      <c r="F29" s="10">
        <f t="shared" si="0"/>
        <v>6.2663130069273478</v>
      </c>
      <c r="G29" s="1"/>
      <c r="H29" s="1"/>
      <c r="I29" s="1"/>
    </row>
    <row r="30" spans="1:9" x14ac:dyDescent="0.25">
      <c r="A30" s="11" t="s">
        <v>67</v>
      </c>
      <c r="B30" s="20">
        <v>219902</v>
      </c>
      <c r="C30" s="20">
        <v>197329</v>
      </c>
      <c r="D30" s="20">
        <v>2133427</v>
      </c>
      <c r="E30" s="20">
        <v>1997898</v>
      </c>
      <c r="F30" s="13">
        <f t="shared" si="0"/>
        <v>-6.3526429542702942</v>
      </c>
      <c r="G30" s="1"/>
      <c r="H30" s="1"/>
      <c r="I30" s="1"/>
    </row>
    <row r="31" spans="1:9" x14ac:dyDescent="0.25">
      <c r="A31" s="8" t="s">
        <v>68</v>
      </c>
      <c r="B31" s="19">
        <v>590655</v>
      </c>
      <c r="C31" s="19">
        <v>724395</v>
      </c>
      <c r="D31" s="19">
        <v>9452166</v>
      </c>
      <c r="E31" s="19">
        <v>9279089</v>
      </c>
      <c r="F31" s="10">
        <f t="shared" si="0"/>
        <v>-1.8310829496646619</v>
      </c>
      <c r="G31" s="1"/>
      <c r="H31" s="1"/>
      <c r="I31" s="1"/>
    </row>
    <row r="32" spans="1:9" x14ac:dyDescent="0.25">
      <c r="A32" s="11" t="s">
        <v>69</v>
      </c>
      <c r="B32" s="20">
        <v>194702</v>
      </c>
      <c r="C32" s="20">
        <v>244412</v>
      </c>
      <c r="D32" s="20">
        <v>2591139</v>
      </c>
      <c r="E32" s="20">
        <v>2374045</v>
      </c>
      <c r="F32" s="13">
        <f t="shared" si="0"/>
        <v>-8.378323200723699</v>
      </c>
      <c r="G32" s="1"/>
      <c r="H32" s="1"/>
      <c r="I32" s="1"/>
    </row>
    <row r="33" spans="1:9" x14ac:dyDescent="0.25">
      <c r="A33" s="8" t="s">
        <v>70</v>
      </c>
      <c r="B33" s="19">
        <v>35489</v>
      </c>
      <c r="C33" s="19">
        <v>33478</v>
      </c>
      <c r="D33" s="19">
        <v>459139</v>
      </c>
      <c r="E33" s="19">
        <v>433320</v>
      </c>
      <c r="F33" s="10">
        <f t="shared" si="0"/>
        <v>-5.6233515340670266</v>
      </c>
      <c r="G33" s="1"/>
      <c r="H33" s="1"/>
      <c r="I33" s="1"/>
    </row>
    <row r="34" spans="1:9" x14ac:dyDescent="0.25">
      <c r="A34" s="11" t="s">
        <v>71</v>
      </c>
      <c r="B34" s="20">
        <v>16328</v>
      </c>
      <c r="C34" s="20">
        <v>59118</v>
      </c>
      <c r="D34" s="20">
        <v>409144</v>
      </c>
      <c r="E34" s="20">
        <v>339355</v>
      </c>
      <c r="F34" s="13">
        <f t="shared" si="0"/>
        <v>-17.057319672291413</v>
      </c>
      <c r="G34" s="1"/>
      <c r="H34" s="1"/>
      <c r="I34" s="1"/>
    </row>
    <row r="35" spans="1:9" x14ac:dyDescent="0.25">
      <c r="A35" s="14" t="s">
        <v>72</v>
      </c>
      <c r="B35" s="15">
        <f>SUM(B7:B34)</f>
        <v>6978512</v>
      </c>
      <c r="C35" s="15">
        <f t="shared" ref="C35:E35" si="1">SUM(C7:C34)</f>
        <v>7247491</v>
      </c>
      <c r="D35" s="15">
        <f t="shared" si="1"/>
        <v>78706369</v>
      </c>
      <c r="E35" s="15">
        <f t="shared" si="1"/>
        <v>79250195</v>
      </c>
      <c r="F35" s="16">
        <f t="shared" si="0"/>
        <v>0.69095551847907188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3470995</v>
      </c>
      <c r="C38" s="41">
        <f>D7</f>
        <v>3191581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12573625</v>
      </c>
      <c r="G38" s="42">
        <f>LOOKUP(E38,$A$38:$A$65,$C$38:$C$65)</f>
        <v>13401423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720512</v>
      </c>
      <c r="C39" s="41">
        <f t="shared" ref="C39:C65" si="5">D8</f>
        <v>723273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9279089</v>
      </c>
      <c r="G39" s="42">
        <f t="shared" ref="G39:G65" si="8">LOOKUP(E39,$A$38:$A$65,$C$38:$C$65)</f>
        <v>9452166</v>
      </c>
    </row>
    <row r="40" spans="1:9" x14ac:dyDescent="0.25">
      <c r="A40" s="42" t="str">
        <f t="shared" si="3"/>
        <v>ALMERIA</v>
      </c>
      <c r="B40" s="41">
        <f t="shared" si="4"/>
        <v>3930994</v>
      </c>
      <c r="C40" s="41">
        <f t="shared" si="5"/>
        <v>3213116</v>
      </c>
      <c r="D40" s="41">
        <f t="shared" si="6"/>
        <v>6</v>
      </c>
      <c r="E40" s="42" t="str">
        <f t="shared" si="2"/>
        <v>FERROL-SAN CIBRAO</v>
      </c>
      <c r="F40" s="42">
        <f t="shared" si="7"/>
        <v>8685748</v>
      </c>
      <c r="G40" s="42">
        <f t="shared" si="8"/>
        <v>7435083</v>
      </c>
    </row>
    <row r="41" spans="1:9" x14ac:dyDescent="0.25">
      <c r="A41" s="42" t="str">
        <f t="shared" si="3"/>
        <v>AVILES</v>
      </c>
      <c r="B41" s="41">
        <f t="shared" si="4"/>
        <v>3297196</v>
      </c>
      <c r="C41" s="41">
        <f t="shared" si="5"/>
        <v>2746802</v>
      </c>
      <c r="D41" s="41">
        <f t="shared" si="6"/>
        <v>10</v>
      </c>
      <c r="E41" s="42" t="str">
        <f t="shared" si="2"/>
        <v>HUELVA</v>
      </c>
      <c r="F41" s="42">
        <f t="shared" si="7"/>
        <v>4502005</v>
      </c>
      <c r="G41" s="42">
        <f t="shared" si="8"/>
        <v>5394260</v>
      </c>
    </row>
    <row r="42" spans="1:9" x14ac:dyDescent="0.25">
      <c r="A42" s="42" t="str">
        <f t="shared" si="3"/>
        <v>BAHIA DE ALGECIRAS</v>
      </c>
      <c r="B42" s="41">
        <f t="shared" si="4"/>
        <v>1563349</v>
      </c>
      <c r="C42" s="41">
        <f t="shared" si="5"/>
        <v>1475224</v>
      </c>
      <c r="D42" s="41">
        <f t="shared" si="6"/>
        <v>17</v>
      </c>
      <c r="E42" s="42" t="str">
        <f t="shared" si="2"/>
        <v>BILBAO</v>
      </c>
      <c r="F42" s="42">
        <f t="shared" si="7"/>
        <v>4000342</v>
      </c>
      <c r="G42" s="42">
        <f t="shared" si="8"/>
        <v>4451915</v>
      </c>
    </row>
    <row r="43" spans="1:9" x14ac:dyDescent="0.25">
      <c r="A43" s="42" t="str">
        <f t="shared" si="3"/>
        <v>BAHIA DE CADIZ</v>
      </c>
      <c r="B43" s="41">
        <f t="shared" si="4"/>
        <v>1851089</v>
      </c>
      <c r="C43" s="41">
        <f t="shared" si="5"/>
        <v>1687143</v>
      </c>
      <c r="D43" s="41">
        <f t="shared" si="6"/>
        <v>15</v>
      </c>
      <c r="E43" s="42" t="str">
        <f t="shared" si="2"/>
        <v>ALMERIA</v>
      </c>
      <c r="F43" s="42">
        <f t="shared" si="7"/>
        <v>3930994</v>
      </c>
      <c r="G43" s="42">
        <f t="shared" si="8"/>
        <v>3213116</v>
      </c>
    </row>
    <row r="44" spans="1:9" x14ac:dyDescent="0.25">
      <c r="A44" s="42" t="str">
        <f t="shared" si="3"/>
        <v>BALEARES</v>
      </c>
      <c r="B44" s="41">
        <f t="shared" si="4"/>
        <v>1643380</v>
      </c>
      <c r="C44" s="41">
        <f t="shared" si="5"/>
        <v>1859831</v>
      </c>
      <c r="D44" s="41">
        <f t="shared" si="6"/>
        <v>16</v>
      </c>
      <c r="E44" s="42" t="str">
        <f t="shared" si="2"/>
        <v>CARTAGENA</v>
      </c>
      <c r="F44" s="42">
        <f t="shared" si="7"/>
        <v>3653775</v>
      </c>
      <c r="G44" s="42">
        <f t="shared" si="8"/>
        <v>3114236</v>
      </c>
    </row>
    <row r="45" spans="1:9" x14ac:dyDescent="0.25">
      <c r="A45" s="42" t="str">
        <f t="shared" si="3"/>
        <v>BARCELONA</v>
      </c>
      <c r="B45" s="41">
        <f t="shared" si="4"/>
        <v>3544297</v>
      </c>
      <c r="C45" s="41">
        <f t="shared" si="5"/>
        <v>3542218</v>
      </c>
      <c r="D45" s="41">
        <f t="shared" si="6"/>
        <v>8</v>
      </c>
      <c r="E45" s="42" t="str">
        <f t="shared" si="2"/>
        <v>BARCELONA</v>
      </c>
      <c r="F45" s="42">
        <f t="shared" si="7"/>
        <v>3544297</v>
      </c>
      <c r="G45" s="42">
        <f t="shared" si="8"/>
        <v>3542218</v>
      </c>
    </row>
    <row r="46" spans="1:9" x14ac:dyDescent="0.25">
      <c r="A46" s="42" t="str">
        <f t="shared" si="3"/>
        <v>BILBAO</v>
      </c>
      <c r="B46" s="41">
        <f t="shared" si="4"/>
        <v>4000342</v>
      </c>
      <c r="C46" s="41">
        <f t="shared" si="5"/>
        <v>4451915</v>
      </c>
      <c r="D46" s="41">
        <f t="shared" si="6"/>
        <v>5</v>
      </c>
      <c r="E46" s="42" t="str">
        <f t="shared" si="2"/>
        <v>A CORUÑA</v>
      </c>
      <c r="F46" s="42">
        <f t="shared" si="7"/>
        <v>3470995</v>
      </c>
      <c r="G46" s="42">
        <f t="shared" si="8"/>
        <v>3191581</v>
      </c>
    </row>
    <row r="47" spans="1:9" x14ac:dyDescent="0.25">
      <c r="A47" s="42" t="str">
        <f t="shared" si="3"/>
        <v>CARTAGENA</v>
      </c>
      <c r="B47" s="41">
        <f t="shared" si="4"/>
        <v>3653775</v>
      </c>
      <c r="C47" s="41">
        <f t="shared" si="5"/>
        <v>3114236</v>
      </c>
      <c r="D47" s="41">
        <f t="shared" si="6"/>
        <v>7</v>
      </c>
      <c r="E47" s="42" t="str">
        <f t="shared" si="2"/>
        <v>AVILES</v>
      </c>
      <c r="F47" s="42">
        <f t="shared" si="7"/>
        <v>3297196</v>
      </c>
      <c r="G47" s="42">
        <f t="shared" si="8"/>
        <v>2746802</v>
      </c>
    </row>
    <row r="48" spans="1:9" x14ac:dyDescent="0.25">
      <c r="A48" s="42" t="str">
        <f t="shared" si="3"/>
        <v>CASTELLON</v>
      </c>
      <c r="B48" s="41">
        <f t="shared" si="4"/>
        <v>3244831</v>
      </c>
      <c r="C48" s="41">
        <f t="shared" si="5"/>
        <v>2941178</v>
      </c>
      <c r="D48" s="41">
        <f t="shared" si="6"/>
        <v>11</v>
      </c>
      <c r="E48" s="42" t="str">
        <f t="shared" si="2"/>
        <v>CASTELLON</v>
      </c>
      <c r="F48" s="42">
        <f t="shared" si="7"/>
        <v>3244831</v>
      </c>
      <c r="G48" s="42">
        <f t="shared" si="8"/>
        <v>2941178</v>
      </c>
    </row>
    <row r="49" spans="1:7" x14ac:dyDescent="0.25">
      <c r="A49" s="42" t="str">
        <f t="shared" si="3"/>
        <v>CEUTA</v>
      </c>
      <c r="B49" s="41">
        <f t="shared" si="4"/>
        <v>142108</v>
      </c>
      <c r="C49" s="41">
        <f t="shared" si="5"/>
        <v>141410</v>
      </c>
      <c r="D49" s="41">
        <f t="shared" si="6"/>
        <v>27</v>
      </c>
      <c r="E49" s="42" t="str">
        <f t="shared" si="2"/>
        <v>SANTANDER</v>
      </c>
      <c r="F49" s="42">
        <f t="shared" si="7"/>
        <v>3060049</v>
      </c>
      <c r="G49" s="42">
        <f t="shared" si="8"/>
        <v>2879604</v>
      </c>
    </row>
    <row r="50" spans="1:7" x14ac:dyDescent="0.25">
      <c r="A50" s="42" t="str">
        <f t="shared" si="3"/>
        <v>FERROL-SAN CIBRAO</v>
      </c>
      <c r="B50" s="41">
        <f t="shared" si="4"/>
        <v>8685748</v>
      </c>
      <c r="C50" s="41">
        <f t="shared" si="5"/>
        <v>7435083</v>
      </c>
      <c r="D50" s="41">
        <f t="shared" si="6"/>
        <v>3</v>
      </c>
      <c r="E50" s="42" t="str">
        <f t="shared" si="2"/>
        <v>VALENCIA</v>
      </c>
      <c r="F50" s="42">
        <f t="shared" si="7"/>
        <v>2374045</v>
      </c>
      <c r="G50" s="42">
        <f t="shared" si="8"/>
        <v>2591139</v>
      </c>
    </row>
    <row r="51" spans="1:7" x14ac:dyDescent="0.25">
      <c r="A51" s="42" t="str">
        <f t="shared" si="3"/>
        <v>GIJON</v>
      </c>
      <c r="B51" s="41">
        <f t="shared" si="4"/>
        <v>12573625</v>
      </c>
      <c r="C51" s="41">
        <f t="shared" si="5"/>
        <v>13401423</v>
      </c>
      <c r="D51" s="41">
        <f t="shared" si="6"/>
        <v>1</v>
      </c>
      <c r="E51" s="42" t="str">
        <f t="shared" si="2"/>
        <v>SEVILLA</v>
      </c>
      <c r="F51" s="42">
        <f t="shared" si="7"/>
        <v>1997898</v>
      </c>
      <c r="G51" s="42">
        <f t="shared" si="8"/>
        <v>2133427</v>
      </c>
    </row>
    <row r="52" spans="1:7" x14ac:dyDescent="0.25">
      <c r="A52" s="42" t="str">
        <f t="shared" si="3"/>
        <v>HUELVA</v>
      </c>
      <c r="B52" s="41">
        <f t="shared" si="4"/>
        <v>4502005</v>
      </c>
      <c r="C52" s="41">
        <f t="shared" si="5"/>
        <v>5394260</v>
      </c>
      <c r="D52" s="41">
        <f t="shared" si="6"/>
        <v>4</v>
      </c>
      <c r="E52" s="42" t="str">
        <f t="shared" si="2"/>
        <v>BAHIA DE CADIZ</v>
      </c>
      <c r="F52" s="42">
        <f t="shared" si="7"/>
        <v>1851089</v>
      </c>
      <c r="G52" s="42">
        <f t="shared" si="8"/>
        <v>1687143</v>
      </c>
    </row>
    <row r="53" spans="1:7" x14ac:dyDescent="0.25">
      <c r="A53" s="42" t="str">
        <f t="shared" si="3"/>
        <v>LAS PALMAS</v>
      </c>
      <c r="B53" s="41">
        <f t="shared" si="4"/>
        <v>524432</v>
      </c>
      <c r="C53" s="41">
        <f t="shared" si="5"/>
        <v>738740</v>
      </c>
      <c r="D53" s="41">
        <f t="shared" si="6"/>
        <v>24</v>
      </c>
      <c r="E53" s="42" t="str">
        <f t="shared" si="2"/>
        <v>BALEARES</v>
      </c>
      <c r="F53" s="42">
        <f t="shared" si="7"/>
        <v>1643380</v>
      </c>
      <c r="G53" s="42">
        <f t="shared" si="8"/>
        <v>1859831</v>
      </c>
    </row>
    <row r="54" spans="1:7" x14ac:dyDescent="0.25">
      <c r="A54" s="42" t="str">
        <f t="shared" si="3"/>
        <v>MALAGA</v>
      </c>
      <c r="B54" s="41">
        <f t="shared" si="4"/>
        <v>893662</v>
      </c>
      <c r="C54" s="41">
        <f t="shared" si="5"/>
        <v>772746</v>
      </c>
      <c r="D54" s="41">
        <f t="shared" si="6"/>
        <v>19</v>
      </c>
      <c r="E54" s="42" t="str">
        <f t="shared" si="2"/>
        <v>BAHIA DE ALGECIRAS</v>
      </c>
      <c r="F54" s="42">
        <f t="shared" si="7"/>
        <v>1563349</v>
      </c>
      <c r="G54" s="42">
        <f t="shared" si="8"/>
        <v>1475224</v>
      </c>
    </row>
    <row r="55" spans="1:7" x14ac:dyDescent="0.25">
      <c r="A55" s="42" t="str">
        <f t="shared" si="3"/>
        <v>MARIN Y RIA DE PONTEVEDRA</v>
      </c>
      <c r="B55" s="41">
        <f t="shared" si="4"/>
        <v>853558</v>
      </c>
      <c r="C55" s="41">
        <f t="shared" si="5"/>
        <v>960542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1246600</v>
      </c>
      <c r="G55" s="42">
        <f t="shared" si="8"/>
        <v>1655965</v>
      </c>
    </row>
    <row r="56" spans="1:7" x14ac:dyDescent="0.25">
      <c r="A56" s="42" t="str">
        <f t="shared" si="3"/>
        <v>MELILLA</v>
      </c>
      <c r="B56" s="41">
        <f t="shared" si="4"/>
        <v>33395</v>
      </c>
      <c r="C56" s="41">
        <f t="shared" si="5"/>
        <v>43257</v>
      </c>
      <c r="D56" s="41">
        <f t="shared" si="6"/>
        <v>28</v>
      </c>
      <c r="E56" s="42" t="str">
        <f t="shared" si="2"/>
        <v>MALAGA</v>
      </c>
      <c r="F56" s="42">
        <f t="shared" si="9"/>
        <v>893662</v>
      </c>
      <c r="G56" s="42">
        <f t="shared" si="8"/>
        <v>772746</v>
      </c>
    </row>
    <row r="57" spans="1:7" x14ac:dyDescent="0.25">
      <c r="A57" s="42" t="str">
        <f t="shared" si="3"/>
        <v>MOTRIL</v>
      </c>
      <c r="B57" s="41">
        <f t="shared" si="4"/>
        <v>608379</v>
      </c>
      <c r="C57" s="41">
        <f t="shared" si="5"/>
        <v>473242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853558</v>
      </c>
      <c r="G57" s="42">
        <f t="shared" si="8"/>
        <v>960542</v>
      </c>
    </row>
    <row r="58" spans="1:7" x14ac:dyDescent="0.25">
      <c r="A58" s="42" t="str">
        <f t="shared" si="3"/>
        <v>PASAIA</v>
      </c>
      <c r="B58" s="41">
        <f t="shared" si="4"/>
        <v>1246600</v>
      </c>
      <c r="C58" s="41">
        <f t="shared" si="5"/>
        <v>1655965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782167</v>
      </c>
      <c r="G58" s="42">
        <f t="shared" si="8"/>
        <v>818565</v>
      </c>
    </row>
    <row r="59" spans="1:7" x14ac:dyDescent="0.25">
      <c r="A59" s="42" t="str">
        <f t="shared" si="3"/>
        <v>SANTA CRUZ DE TENERIFE</v>
      </c>
      <c r="B59" s="41">
        <f t="shared" si="4"/>
        <v>782167</v>
      </c>
      <c r="C59" s="41">
        <f t="shared" si="5"/>
        <v>818565</v>
      </c>
      <c r="D59" s="41">
        <f t="shared" si="6"/>
        <v>21</v>
      </c>
      <c r="E59" s="42" t="str">
        <f t="shared" si="2"/>
        <v>ALICANTE</v>
      </c>
      <c r="F59" s="42">
        <f t="shared" si="9"/>
        <v>720512</v>
      </c>
      <c r="G59" s="42">
        <f t="shared" si="8"/>
        <v>723273</v>
      </c>
    </row>
    <row r="60" spans="1:7" x14ac:dyDescent="0.25">
      <c r="A60" s="42" t="str">
        <f t="shared" si="3"/>
        <v>SANTANDER</v>
      </c>
      <c r="B60" s="41">
        <f t="shared" si="4"/>
        <v>3060049</v>
      </c>
      <c r="C60" s="41">
        <f t="shared" si="5"/>
        <v>2879604</v>
      </c>
      <c r="D60" s="41">
        <f t="shared" si="6"/>
        <v>12</v>
      </c>
      <c r="E60" s="42" t="str">
        <f t="shared" si="2"/>
        <v>MOTRIL</v>
      </c>
      <c r="F60" s="42">
        <f t="shared" si="9"/>
        <v>608379</v>
      </c>
      <c r="G60" s="42">
        <f t="shared" si="8"/>
        <v>473242</v>
      </c>
    </row>
    <row r="61" spans="1:7" x14ac:dyDescent="0.25">
      <c r="A61" s="42" t="str">
        <f t="shared" si="3"/>
        <v>SEVILLA</v>
      </c>
      <c r="B61" s="41">
        <f t="shared" si="4"/>
        <v>1997898</v>
      </c>
      <c r="C61" s="41">
        <f t="shared" si="5"/>
        <v>2133427</v>
      </c>
      <c r="D61" s="41">
        <f t="shared" si="6"/>
        <v>14</v>
      </c>
      <c r="E61" s="42" t="str">
        <f t="shared" si="2"/>
        <v>LAS PALMAS</v>
      </c>
      <c r="F61" s="42">
        <f t="shared" si="9"/>
        <v>524432</v>
      </c>
      <c r="G61" s="42">
        <f t="shared" si="8"/>
        <v>738740</v>
      </c>
    </row>
    <row r="62" spans="1:7" x14ac:dyDescent="0.25">
      <c r="A62" s="42" t="str">
        <f t="shared" si="3"/>
        <v>TARRAGONA</v>
      </c>
      <c r="B62" s="41">
        <f t="shared" si="4"/>
        <v>9279089</v>
      </c>
      <c r="C62" s="41">
        <f t="shared" si="5"/>
        <v>9452166</v>
      </c>
      <c r="D62" s="41">
        <f t="shared" si="6"/>
        <v>2</v>
      </c>
      <c r="E62" s="42" t="str">
        <f t="shared" si="2"/>
        <v>VIGO</v>
      </c>
      <c r="F62" s="42">
        <f t="shared" si="9"/>
        <v>433320</v>
      </c>
      <c r="G62" s="42">
        <f t="shared" si="8"/>
        <v>459139</v>
      </c>
    </row>
    <row r="63" spans="1:7" x14ac:dyDescent="0.25">
      <c r="A63" s="42" t="str">
        <f t="shared" si="3"/>
        <v>VALENCIA</v>
      </c>
      <c r="B63" s="41">
        <f t="shared" si="4"/>
        <v>2374045</v>
      </c>
      <c r="C63" s="41">
        <f t="shared" si="5"/>
        <v>2591139</v>
      </c>
      <c r="D63" s="41">
        <f t="shared" si="6"/>
        <v>13</v>
      </c>
      <c r="E63" s="42" t="str">
        <f t="shared" si="2"/>
        <v>VILAGARCIA</v>
      </c>
      <c r="F63" s="42">
        <f t="shared" si="9"/>
        <v>339355</v>
      </c>
      <c r="G63" s="42">
        <f t="shared" si="8"/>
        <v>409144</v>
      </c>
    </row>
    <row r="64" spans="1:7" x14ac:dyDescent="0.25">
      <c r="A64" s="42" t="str">
        <f t="shared" si="3"/>
        <v>VIGO</v>
      </c>
      <c r="B64" s="41">
        <f t="shared" si="4"/>
        <v>433320</v>
      </c>
      <c r="C64" s="41">
        <f t="shared" si="5"/>
        <v>459139</v>
      </c>
      <c r="D64" s="41">
        <f t="shared" si="6"/>
        <v>25</v>
      </c>
      <c r="E64" s="42" t="str">
        <f t="shared" si="2"/>
        <v>CEUTA</v>
      </c>
      <c r="F64" s="42">
        <f t="shared" si="9"/>
        <v>142108</v>
      </c>
      <c r="G64" s="42">
        <f t="shared" si="8"/>
        <v>141410</v>
      </c>
    </row>
    <row r="65" spans="1:7" x14ac:dyDescent="0.25">
      <c r="A65" s="42" t="str">
        <f t="shared" si="3"/>
        <v>VILAGARCIA</v>
      </c>
      <c r="B65" s="41">
        <f t="shared" si="4"/>
        <v>339355</v>
      </c>
      <c r="C65" s="41">
        <f t="shared" si="5"/>
        <v>409144</v>
      </c>
      <c r="D65" s="41">
        <f t="shared" si="6"/>
        <v>26</v>
      </c>
      <c r="E65" s="42" t="str">
        <f t="shared" si="2"/>
        <v>MELILLA</v>
      </c>
      <c r="F65" s="42">
        <f t="shared" si="9"/>
        <v>33395</v>
      </c>
      <c r="G65" s="42">
        <f t="shared" si="8"/>
        <v>43257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87889</v>
      </c>
      <c r="C7" s="21">
        <v>110663</v>
      </c>
      <c r="D7" s="21">
        <v>1098528</v>
      </c>
      <c r="E7" s="21">
        <v>1227459</v>
      </c>
      <c r="F7" s="10">
        <f>((E7*100)/D7)-100</f>
        <v>11.736705846368963</v>
      </c>
      <c r="G7" s="1"/>
      <c r="H7" s="1"/>
      <c r="I7" s="1"/>
    </row>
    <row r="8" spans="1:12" x14ac:dyDescent="0.25">
      <c r="A8" s="11" t="s">
        <v>45</v>
      </c>
      <c r="B8" s="22">
        <v>96126</v>
      </c>
      <c r="C8" s="22">
        <v>111358</v>
      </c>
      <c r="D8" s="22">
        <v>1334532</v>
      </c>
      <c r="E8" s="22">
        <v>1430913</v>
      </c>
      <c r="F8" s="13">
        <f t="shared" ref="F8:F35" si="0">((E8*100)/D8)-100</f>
        <v>7.2220823479691774</v>
      </c>
      <c r="G8" s="1"/>
      <c r="H8" s="1"/>
      <c r="I8" s="1"/>
    </row>
    <row r="9" spans="1:12" x14ac:dyDescent="0.25">
      <c r="A9" s="8" t="s">
        <v>46</v>
      </c>
      <c r="B9" s="21">
        <v>50140</v>
      </c>
      <c r="C9" s="21">
        <v>60762</v>
      </c>
      <c r="D9" s="21">
        <v>556503</v>
      </c>
      <c r="E9" s="21">
        <v>596328</v>
      </c>
      <c r="F9" s="10">
        <f t="shared" si="0"/>
        <v>7.1562956533927036</v>
      </c>
      <c r="G9" s="1"/>
      <c r="H9" s="1"/>
      <c r="I9" s="1"/>
    </row>
    <row r="10" spans="1:12" x14ac:dyDescent="0.25">
      <c r="A10" s="11" t="s">
        <v>47</v>
      </c>
      <c r="B10" s="22">
        <v>74388</v>
      </c>
      <c r="C10" s="22">
        <v>96105</v>
      </c>
      <c r="D10" s="22">
        <v>1170366</v>
      </c>
      <c r="E10" s="22">
        <v>1244979</v>
      </c>
      <c r="F10" s="13">
        <f t="shared" si="0"/>
        <v>6.3751851984763732</v>
      </c>
      <c r="G10" s="1"/>
      <c r="H10" s="1"/>
      <c r="I10" s="1"/>
    </row>
    <row r="11" spans="1:12" x14ac:dyDescent="0.25">
      <c r="A11" s="8" t="s">
        <v>48</v>
      </c>
      <c r="B11" s="21">
        <v>3304895</v>
      </c>
      <c r="C11" s="21">
        <v>8097565</v>
      </c>
      <c r="D11" s="21">
        <v>40321232</v>
      </c>
      <c r="E11" s="21">
        <v>52270308</v>
      </c>
      <c r="F11" s="10">
        <f t="shared" si="0"/>
        <v>29.634699654018505</v>
      </c>
      <c r="G11" s="1"/>
      <c r="H11" s="1"/>
      <c r="I11" s="1"/>
    </row>
    <row r="12" spans="1:12" x14ac:dyDescent="0.25">
      <c r="A12" s="11" t="s">
        <v>49</v>
      </c>
      <c r="B12" s="22">
        <v>159062</v>
      </c>
      <c r="C12" s="22">
        <v>159300</v>
      </c>
      <c r="D12" s="22">
        <v>2041514</v>
      </c>
      <c r="E12" s="22">
        <v>1963140</v>
      </c>
      <c r="F12" s="13">
        <f t="shared" si="0"/>
        <v>-3.8390135948124708</v>
      </c>
      <c r="G12" s="1"/>
      <c r="H12" s="1"/>
      <c r="I12" s="1"/>
    </row>
    <row r="13" spans="1:12" x14ac:dyDescent="0.25">
      <c r="A13" s="8" t="s">
        <v>50</v>
      </c>
      <c r="B13" s="21">
        <v>559736</v>
      </c>
      <c r="C13" s="21">
        <v>530698</v>
      </c>
      <c r="D13" s="21">
        <v>7953061</v>
      </c>
      <c r="E13" s="21">
        <v>8033749</v>
      </c>
      <c r="F13" s="10">
        <f t="shared" si="0"/>
        <v>1.0145527615090657</v>
      </c>
      <c r="G13" s="1"/>
      <c r="H13" s="1"/>
      <c r="I13" s="1"/>
    </row>
    <row r="14" spans="1:12" x14ac:dyDescent="0.25">
      <c r="A14" s="11" t="s">
        <v>51</v>
      </c>
      <c r="B14" s="22">
        <v>2369593</v>
      </c>
      <c r="C14" s="22">
        <v>2021217</v>
      </c>
      <c r="D14" s="22">
        <v>27647358</v>
      </c>
      <c r="E14" s="22">
        <v>28759659</v>
      </c>
      <c r="F14" s="13">
        <f t="shared" si="0"/>
        <v>4.0231728471125479</v>
      </c>
      <c r="G14" s="1"/>
      <c r="H14" s="1"/>
      <c r="I14" s="1"/>
    </row>
    <row r="15" spans="1:12" x14ac:dyDescent="0.25">
      <c r="A15" s="8" t="s">
        <v>52</v>
      </c>
      <c r="B15" s="21">
        <v>1075366</v>
      </c>
      <c r="C15" s="21">
        <v>958950</v>
      </c>
      <c r="D15" s="21">
        <v>9446446</v>
      </c>
      <c r="E15" s="21">
        <v>9865575</v>
      </c>
      <c r="F15" s="10">
        <f t="shared" si="0"/>
        <v>4.436896161794607</v>
      </c>
      <c r="G15" s="1"/>
      <c r="H15" s="1"/>
      <c r="I15" s="1"/>
    </row>
    <row r="16" spans="1:12" x14ac:dyDescent="0.25">
      <c r="A16" s="11" t="s">
        <v>53</v>
      </c>
      <c r="B16" s="22">
        <v>62789</v>
      </c>
      <c r="C16" s="22">
        <v>88809</v>
      </c>
      <c r="D16" s="22">
        <v>937121</v>
      </c>
      <c r="E16" s="22">
        <v>1139267</v>
      </c>
      <c r="F16" s="13">
        <f t="shared" si="0"/>
        <v>21.570960420265905</v>
      </c>
      <c r="G16" s="1"/>
      <c r="H16" s="1"/>
      <c r="I16" s="1"/>
    </row>
    <row r="17" spans="1:9" x14ac:dyDescent="0.25">
      <c r="A17" s="8" t="s">
        <v>54</v>
      </c>
      <c r="B17" s="21">
        <v>186724</v>
      </c>
      <c r="C17" s="21">
        <v>204163</v>
      </c>
      <c r="D17" s="21">
        <v>1838275</v>
      </c>
      <c r="E17" s="21">
        <v>2137688</v>
      </c>
      <c r="F17" s="10">
        <f t="shared" si="0"/>
        <v>16.287715385347681</v>
      </c>
      <c r="G17" s="1"/>
      <c r="H17" s="1"/>
      <c r="I17" s="1"/>
    </row>
    <row r="18" spans="1:9" x14ac:dyDescent="0.25">
      <c r="A18" s="11" t="s">
        <v>55</v>
      </c>
      <c r="B18" s="22">
        <v>60461</v>
      </c>
      <c r="C18" s="22">
        <v>73949</v>
      </c>
      <c r="D18" s="22">
        <v>871910</v>
      </c>
      <c r="E18" s="22">
        <v>865427</v>
      </c>
      <c r="F18" s="13">
        <f t="shared" si="0"/>
        <v>-0.74354004427063103</v>
      </c>
      <c r="G18" s="1"/>
      <c r="H18" s="1"/>
      <c r="I18" s="1"/>
    </row>
    <row r="19" spans="1:9" x14ac:dyDescent="0.25">
      <c r="A19" s="8" t="s">
        <v>56</v>
      </c>
      <c r="B19" s="21">
        <v>59452</v>
      </c>
      <c r="C19" s="21">
        <v>50408</v>
      </c>
      <c r="D19" s="21">
        <v>628706</v>
      </c>
      <c r="E19" s="21">
        <v>687334</v>
      </c>
      <c r="F19" s="10">
        <f t="shared" si="0"/>
        <v>9.3251853807662144</v>
      </c>
      <c r="G19" s="1"/>
      <c r="H19" s="1"/>
      <c r="I19" s="1"/>
    </row>
    <row r="20" spans="1:9" x14ac:dyDescent="0.25">
      <c r="A20" s="11" t="s">
        <v>57</v>
      </c>
      <c r="B20" s="22">
        <v>99226</v>
      </c>
      <c r="C20" s="22">
        <v>128459</v>
      </c>
      <c r="D20" s="22">
        <v>958479</v>
      </c>
      <c r="E20" s="22">
        <v>1465841</v>
      </c>
      <c r="F20" s="13">
        <f t="shared" si="0"/>
        <v>52.934075759614984</v>
      </c>
      <c r="G20" s="1"/>
      <c r="H20" s="1"/>
      <c r="I20" s="1"/>
    </row>
    <row r="21" spans="1:9" x14ac:dyDescent="0.25">
      <c r="A21" s="8" t="s">
        <v>58</v>
      </c>
      <c r="B21" s="21">
        <v>42698</v>
      </c>
      <c r="C21" s="21">
        <v>75863</v>
      </c>
      <c r="D21" s="21">
        <v>283302</v>
      </c>
      <c r="E21" s="21">
        <v>454166</v>
      </c>
      <c r="F21" s="10">
        <f t="shared" si="0"/>
        <v>60.311610931091195</v>
      </c>
      <c r="G21" s="1"/>
      <c r="H21" s="1"/>
      <c r="I21" s="1"/>
    </row>
    <row r="22" spans="1:9" x14ac:dyDescent="0.25">
      <c r="A22" s="11" t="s">
        <v>59</v>
      </c>
      <c r="B22" s="22">
        <v>1278749</v>
      </c>
      <c r="C22" s="22">
        <v>1450154</v>
      </c>
      <c r="D22" s="22">
        <v>15174752</v>
      </c>
      <c r="E22" s="22">
        <v>17547244</v>
      </c>
      <c r="F22" s="13">
        <f t="shared" si="0"/>
        <v>15.634469677000325</v>
      </c>
      <c r="G22" s="1"/>
      <c r="H22" s="1"/>
      <c r="I22" s="1"/>
    </row>
    <row r="23" spans="1:9" x14ac:dyDescent="0.25">
      <c r="A23" s="8" t="s">
        <v>60</v>
      </c>
      <c r="B23" s="21">
        <v>136341</v>
      </c>
      <c r="C23" s="21">
        <v>806869</v>
      </c>
      <c r="D23" s="21">
        <v>1434539</v>
      </c>
      <c r="E23" s="21">
        <v>4373425</v>
      </c>
      <c r="F23" s="10">
        <f t="shared" si="0"/>
        <v>204.86623228786391</v>
      </c>
      <c r="G23" s="1"/>
      <c r="H23" s="1"/>
      <c r="I23" s="1"/>
    </row>
    <row r="24" spans="1:9" x14ac:dyDescent="0.25">
      <c r="A24" s="11" t="s">
        <v>61</v>
      </c>
      <c r="B24" s="22">
        <v>88724</v>
      </c>
      <c r="C24" s="22">
        <v>70851</v>
      </c>
      <c r="D24" s="22">
        <v>977879</v>
      </c>
      <c r="E24" s="22">
        <v>958866</v>
      </c>
      <c r="F24" s="13">
        <f t="shared" si="0"/>
        <v>-1.9443100833538693</v>
      </c>
      <c r="G24" s="1"/>
      <c r="H24" s="1"/>
      <c r="I24" s="1"/>
    </row>
    <row r="25" spans="1:9" x14ac:dyDescent="0.25">
      <c r="A25" s="8" t="s">
        <v>62</v>
      </c>
      <c r="B25" s="21">
        <v>56360</v>
      </c>
      <c r="C25" s="21">
        <v>70978</v>
      </c>
      <c r="D25" s="21">
        <v>703072</v>
      </c>
      <c r="E25" s="21">
        <v>762616</v>
      </c>
      <c r="F25" s="10">
        <f t="shared" si="0"/>
        <v>8.469118383323476</v>
      </c>
      <c r="G25" s="1"/>
      <c r="H25" s="1"/>
      <c r="I25" s="1"/>
    </row>
    <row r="26" spans="1:9" x14ac:dyDescent="0.25">
      <c r="A26" s="11" t="s">
        <v>63</v>
      </c>
      <c r="B26" s="22">
        <v>15285</v>
      </c>
      <c r="C26" s="22">
        <v>10565</v>
      </c>
      <c r="D26" s="22">
        <v>169698</v>
      </c>
      <c r="E26" s="22">
        <v>182079</v>
      </c>
      <c r="F26" s="13">
        <f t="shared" si="0"/>
        <v>7.2959021320227748</v>
      </c>
      <c r="G26" s="1"/>
      <c r="H26" s="1"/>
      <c r="I26" s="1"/>
    </row>
    <row r="27" spans="1:9" x14ac:dyDescent="0.25">
      <c r="A27" s="8" t="s">
        <v>64</v>
      </c>
      <c r="B27" s="21">
        <v>192628</v>
      </c>
      <c r="C27" s="21">
        <v>143097</v>
      </c>
      <c r="D27" s="21">
        <v>2182960</v>
      </c>
      <c r="E27" s="21">
        <v>1949180</v>
      </c>
      <c r="F27" s="10">
        <f t="shared" si="0"/>
        <v>-10.709312126653714</v>
      </c>
      <c r="G27" s="1"/>
      <c r="H27" s="1"/>
      <c r="I27" s="1"/>
    </row>
    <row r="28" spans="1:9" x14ac:dyDescent="0.25">
      <c r="A28" s="11" t="s">
        <v>65</v>
      </c>
      <c r="B28" s="22">
        <v>486507</v>
      </c>
      <c r="C28" s="22">
        <v>506439</v>
      </c>
      <c r="D28" s="22">
        <v>5781447</v>
      </c>
      <c r="E28" s="22">
        <v>5793142</v>
      </c>
      <c r="F28" s="13">
        <f t="shared" si="0"/>
        <v>0.20228499889387308</v>
      </c>
      <c r="G28" s="1"/>
      <c r="H28" s="1"/>
      <c r="I28" s="1"/>
    </row>
    <row r="29" spans="1:9" x14ac:dyDescent="0.25">
      <c r="A29" s="8" t="s">
        <v>66</v>
      </c>
      <c r="B29" s="21">
        <v>163526</v>
      </c>
      <c r="C29" s="21">
        <v>108801</v>
      </c>
      <c r="D29" s="21">
        <v>1656872</v>
      </c>
      <c r="E29" s="21">
        <v>1683387</v>
      </c>
      <c r="F29" s="10">
        <f t="shared" si="0"/>
        <v>1.6003046704875175</v>
      </c>
      <c r="G29" s="1"/>
      <c r="H29" s="1"/>
      <c r="I29" s="1"/>
    </row>
    <row r="30" spans="1:9" x14ac:dyDescent="0.25">
      <c r="A30" s="11" t="s">
        <v>67</v>
      </c>
      <c r="B30" s="22">
        <v>171389</v>
      </c>
      <c r="C30" s="22">
        <v>182196</v>
      </c>
      <c r="D30" s="22">
        <v>1998905</v>
      </c>
      <c r="E30" s="22">
        <v>2243245</v>
      </c>
      <c r="F30" s="13">
        <f t="shared" si="0"/>
        <v>12.223692471628212</v>
      </c>
      <c r="G30" s="1"/>
      <c r="H30" s="1"/>
      <c r="I30" s="1"/>
    </row>
    <row r="31" spans="1:9" x14ac:dyDescent="0.25">
      <c r="A31" s="8" t="s">
        <v>68</v>
      </c>
      <c r="B31" s="21">
        <v>297115</v>
      </c>
      <c r="C31" s="21">
        <v>303710</v>
      </c>
      <c r="D31" s="21">
        <v>3654542</v>
      </c>
      <c r="E31" s="21">
        <v>3755550</v>
      </c>
      <c r="F31" s="10">
        <f t="shared" si="0"/>
        <v>2.7639031101571732</v>
      </c>
      <c r="G31" s="1"/>
      <c r="H31" s="1"/>
      <c r="I31" s="1"/>
    </row>
    <row r="32" spans="1:9" x14ac:dyDescent="0.25">
      <c r="A32" s="11" t="s">
        <v>69</v>
      </c>
      <c r="B32" s="22">
        <v>4709440</v>
      </c>
      <c r="C32" s="22">
        <v>4939996</v>
      </c>
      <c r="D32" s="22">
        <v>55978881</v>
      </c>
      <c r="E32" s="22">
        <v>58571226</v>
      </c>
      <c r="F32" s="13">
        <f t="shared" si="0"/>
        <v>4.6309339409624926</v>
      </c>
      <c r="G32" s="1"/>
      <c r="H32" s="1"/>
      <c r="I32" s="1"/>
    </row>
    <row r="33" spans="1:9" x14ac:dyDescent="0.25">
      <c r="A33" s="8" t="s">
        <v>70</v>
      </c>
      <c r="B33" s="21">
        <v>289425</v>
      </c>
      <c r="C33" s="21">
        <v>276127</v>
      </c>
      <c r="D33" s="21">
        <v>3423389</v>
      </c>
      <c r="E33" s="21">
        <v>3456496</v>
      </c>
      <c r="F33" s="10">
        <f t="shared" si="0"/>
        <v>0.96708261900707271</v>
      </c>
      <c r="G33" s="1"/>
      <c r="H33" s="1"/>
      <c r="I33" s="1"/>
    </row>
    <row r="34" spans="1:9" x14ac:dyDescent="0.25">
      <c r="A34" s="11" t="s">
        <v>71</v>
      </c>
      <c r="B34" s="22">
        <v>10685</v>
      </c>
      <c r="C34" s="22">
        <v>23591</v>
      </c>
      <c r="D34" s="22">
        <v>130912</v>
      </c>
      <c r="E34" s="22">
        <v>271736</v>
      </c>
      <c r="F34" s="13">
        <f t="shared" si="0"/>
        <v>107.57149841114642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16184719</v>
      </c>
      <c r="C35" s="15">
        <f t="shared" ref="C35:E35" si="1">SUM(C7:C34)</f>
        <v>21661643</v>
      </c>
      <c r="D35" s="15">
        <f t="shared" si="1"/>
        <v>190355181</v>
      </c>
      <c r="E35" s="15">
        <f t="shared" si="1"/>
        <v>213690025</v>
      </c>
      <c r="F35" s="16">
        <f t="shared" si="0"/>
        <v>12.258580973427769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1227459</v>
      </c>
      <c r="C38" s="41">
        <f>D7</f>
        <v>1098528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58571226</v>
      </c>
      <c r="G38" s="42">
        <f>LOOKUP(E38,$A$38:$A$65,$C$38:$C$65)</f>
        <v>55978881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1430913</v>
      </c>
      <c r="C39" s="41">
        <f t="shared" ref="C39:C65" si="5">D8</f>
        <v>1334532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52270308</v>
      </c>
      <c r="G39" s="42">
        <f t="shared" ref="G39:G65" si="8">LOOKUP(E39,$A$38:$A$65,$C$38:$C$65)</f>
        <v>40321232</v>
      </c>
    </row>
    <row r="40" spans="1:9" x14ac:dyDescent="0.25">
      <c r="A40" s="42" t="str">
        <f t="shared" si="3"/>
        <v>ALMERIA</v>
      </c>
      <c r="B40" s="41">
        <f t="shared" si="4"/>
        <v>596328</v>
      </c>
      <c r="C40" s="41">
        <f t="shared" si="5"/>
        <v>556503</v>
      </c>
      <c r="D40" s="41">
        <f t="shared" si="6"/>
        <v>25</v>
      </c>
      <c r="E40" s="42" t="str">
        <f t="shared" si="2"/>
        <v>BARCELONA</v>
      </c>
      <c r="F40" s="42">
        <f t="shared" si="7"/>
        <v>28759659</v>
      </c>
      <c r="G40" s="42">
        <f t="shared" si="8"/>
        <v>27647358</v>
      </c>
    </row>
    <row r="41" spans="1:9" x14ac:dyDescent="0.25">
      <c r="A41" s="42" t="str">
        <f t="shared" si="3"/>
        <v>AVILES</v>
      </c>
      <c r="B41" s="41">
        <f t="shared" si="4"/>
        <v>1244979</v>
      </c>
      <c r="C41" s="41">
        <f t="shared" si="5"/>
        <v>1170366</v>
      </c>
      <c r="D41" s="41">
        <f t="shared" si="6"/>
        <v>18</v>
      </c>
      <c r="E41" s="42" t="str">
        <f t="shared" si="2"/>
        <v>LAS PALMAS</v>
      </c>
      <c r="F41" s="42">
        <f t="shared" si="7"/>
        <v>17547244</v>
      </c>
      <c r="G41" s="42">
        <f t="shared" si="8"/>
        <v>15174752</v>
      </c>
    </row>
    <row r="42" spans="1:9" x14ac:dyDescent="0.25">
      <c r="A42" s="42" t="str">
        <f t="shared" si="3"/>
        <v>BAHIA DE ALGECIRAS</v>
      </c>
      <c r="B42" s="41">
        <f t="shared" si="4"/>
        <v>52270308</v>
      </c>
      <c r="C42" s="41">
        <f t="shared" si="5"/>
        <v>40321232</v>
      </c>
      <c r="D42" s="41">
        <f t="shared" si="6"/>
        <v>2</v>
      </c>
      <c r="E42" s="42" t="str">
        <f t="shared" si="2"/>
        <v>BILBAO</v>
      </c>
      <c r="F42" s="42">
        <f t="shared" si="7"/>
        <v>9865575</v>
      </c>
      <c r="G42" s="42">
        <f t="shared" si="8"/>
        <v>9446446</v>
      </c>
    </row>
    <row r="43" spans="1:9" x14ac:dyDescent="0.25">
      <c r="A43" s="42" t="str">
        <f t="shared" si="3"/>
        <v>BAHIA DE CADIZ</v>
      </c>
      <c r="B43" s="41">
        <f t="shared" si="4"/>
        <v>1963140</v>
      </c>
      <c r="C43" s="41">
        <f t="shared" si="5"/>
        <v>2041514</v>
      </c>
      <c r="D43" s="41">
        <f t="shared" si="6"/>
        <v>13</v>
      </c>
      <c r="E43" s="42" t="str">
        <f t="shared" si="2"/>
        <v>BALEARES</v>
      </c>
      <c r="F43" s="42">
        <f t="shared" si="7"/>
        <v>8033749</v>
      </c>
      <c r="G43" s="42">
        <f t="shared" si="8"/>
        <v>7953061</v>
      </c>
    </row>
    <row r="44" spans="1:9" x14ac:dyDescent="0.25">
      <c r="A44" s="42" t="str">
        <f t="shared" si="3"/>
        <v>BALEARES</v>
      </c>
      <c r="B44" s="41">
        <f t="shared" si="4"/>
        <v>8033749</v>
      </c>
      <c r="C44" s="41">
        <f t="shared" si="5"/>
        <v>7953061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5793142</v>
      </c>
      <c r="G44" s="42">
        <f t="shared" si="8"/>
        <v>5781447</v>
      </c>
    </row>
    <row r="45" spans="1:9" x14ac:dyDescent="0.25">
      <c r="A45" s="42" t="str">
        <f t="shared" si="3"/>
        <v>BARCELONA</v>
      </c>
      <c r="B45" s="41">
        <f t="shared" si="4"/>
        <v>28759659</v>
      </c>
      <c r="C45" s="41">
        <f t="shared" si="5"/>
        <v>27647358</v>
      </c>
      <c r="D45" s="41">
        <f t="shared" si="6"/>
        <v>3</v>
      </c>
      <c r="E45" s="42" t="str">
        <f t="shared" si="2"/>
        <v>MALAGA</v>
      </c>
      <c r="F45" s="42">
        <f t="shared" si="7"/>
        <v>4373425</v>
      </c>
      <c r="G45" s="42">
        <f t="shared" si="8"/>
        <v>1434539</v>
      </c>
    </row>
    <row r="46" spans="1:9" x14ac:dyDescent="0.25">
      <c r="A46" s="42" t="str">
        <f t="shared" si="3"/>
        <v>BILBAO</v>
      </c>
      <c r="B46" s="41">
        <f t="shared" si="4"/>
        <v>9865575</v>
      </c>
      <c r="C46" s="41">
        <f t="shared" si="5"/>
        <v>9446446</v>
      </c>
      <c r="D46" s="41">
        <f t="shared" si="6"/>
        <v>5</v>
      </c>
      <c r="E46" s="42" t="str">
        <f t="shared" si="2"/>
        <v>TARRAGONA</v>
      </c>
      <c r="F46" s="42">
        <f t="shared" si="7"/>
        <v>3755550</v>
      </c>
      <c r="G46" s="42">
        <f t="shared" si="8"/>
        <v>3654542</v>
      </c>
    </row>
    <row r="47" spans="1:9" x14ac:dyDescent="0.25">
      <c r="A47" s="42" t="str">
        <f t="shared" si="3"/>
        <v>CARTAGENA</v>
      </c>
      <c r="B47" s="41">
        <f t="shared" si="4"/>
        <v>1139267</v>
      </c>
      <c r="C47" s="41">
        <f t="shared" si="5"/>
        <v>937121</v>
      </c>
      <c r="D47" s="41">
        <f t="shared" si="6"/>
        <v>20</v>
      </c>
      <c r="E47" s="42" t="str">
        <f t="shared" si="2"/>
        <v>VIGO</v>
      </c>
      <c r="F47" s="42">
        <f t="shared" si="7"/>
        <v>3456496</v>
      </c>
      <c r="G47" s="42">
        <f t="shared" si="8"/>
        <v>3423389</v>
      </c>
    </row>
    <row r="48" spans="1:9" x14ac:dyDescent="0.25">
      <c r="A48" s="42" t="str">
        <f t="shared" si="3"/>
        <v>CASTELLON</v>
      </c>
      <c r="B48" s="41">
        <f t="shared" si="4"/>
        <v>2137688</v>
      </c>
      <c r="C48" s="41">
        <f t="shared" si="5"/>
        <v>1838275</v>
      </c>
      <c r="D48" s="41">
        <f t="shared" si="6"/>
        <v>12</v>
      </c>
      <c r="E48" s="42" t="str">
        <f t="shared" si="2"/>
        <v>SEVILLA</v>
      </c>
      <c r="F48" s="42">
        <f t="shared" si="7"/>
        <v>2243245</v>
      </c>
      <c r="G48" s="42">
        <f t="shared" si="8"/>
        <v>1998905</v>
      </c>
    </row>
    <row r="49" spans="1:7" x14ac:dyDescent="0.25">
      <c r="A49" s="42" t="str">
        <f t="shared" si="3"/>
        <v>CEUTA</v>
      </c>
      <c r="B49" s="41">
        <f t="shared" si="4"/>
        <v>865427</v>
      </c>
      <c r="C49" s="41">
        <f t="shared" si="5"/>
        <v>871910</v>
      </c>
      <c r="D49" s="41">
        <f t="shared" si="6"/>
        <v>22</v>
      </c>
      <c r="E49" s="42" t="str">
        <f t="shared" si="2"/>
        <v>CASTELLON</v>
      </c>
      <c r="F49" s="42">
        <f t="shared" si="7"/>
        <v>2137688</v>
      </c>
      <c r="G49" s="42">
        <f t="shared" si="8"/>
        <v>1838275</v>
      </c>
    </row>
    <row r="50" spans="1:7" x14ac:dyDescent="0.25">
      <c r="A50" s="42" t="str">
        <f t="shared" si="3"/>
        <v>FERROL-SAN CIBRAO</v>
      </c>
      <c r="B50" s="41">
        <f t="shared" si="4"/>
        <v>687334</v>
      </c>
      <c r="C50" s="41">
        <f t="shared" si="5"/>
        <v>628706</v>
      </c>
      <c r="D50" s="41">
        <f t="shared" si="6"/>
        <v>24</v>
      </c>
      <c r="E50" s="42" t="str">
        <f t="shared" si="2"/>
        <v>BAHIA DE CADIZ</v>
      </c>
      <c r="F50" s="42">
        <f t="shared" si="7"/>
        <v>1963140</v>
      </c>
      <c r="G50" s="42">
        <f t="shared" si="8"/>
        <v>2041514</v>
      </c>
    </row>
    <row r="51" spans="1:7" x14ac:dyDescent="0.25">
      <c r="A51" s="42" t="str">
        <f t="shared" si="3"/>
        <v>GIJON</v>
      </c>
      <c r="B51" s="41">
        <f t="shared" si="4"/>
        <v>1465841</v>
      </c>
      <c r="C51" s="41">
        <f t="shared" si="5"/>
        <v>958479</v>
      </c>
      <c r="D51" s="41">
        <f t="shared" si="6"/>
        <v>16</v>
      </c>
      <c r="E51" s="42" t="str">
        <f t="shared" si="2"/>
        <v>PASAIA</v>
      </c>
      <c r="F51" s="42">
        <f t="shared" si="7"/>
        <v>1949180</v>
      </c>
      <c r="G51" s="42">
        <f t="shared" si="8"/>
        <v>2182960</v>
      </c>
    </row>
    <row r="52" spans="1:7" x14ac:dyDescent="0.25">
      <c r="A52" s="42" t="str">
        <f t="shared" si="3"/>
        <v>HUELVA</v>
      </c>
      <c r="B52" s="41">
        <f t="shared" si="4"/>
        <v>454166</v>
      </c>
      <c r="C52" s="41">
        <f t="shared" si="5"/>
        <v>283302</v>
      </c>
      <c r="D52" s="41">
        <f t="shared" si="6"/>
        <v>26</v>
      </c>
      <c r="E52" s="42" t="str">
        <f t="shared" si="2"/>
        <v>SANTANDER</v>
      </c>
      <c r="F52" s="42">
        <f t="shared" si="7"/>
        <v>1683387</v>
      </c>
      <c r="G52" s="42">
        <f t="shared" si="8"/>
        <v>1656872</v>
      </c>
    </row>
    <row r="53" spans="1:7" x14ac:dyDescent="0.25">
      <c r="A53" s="42" t="str">
        <f t="shared" si="3"/>
        <v>LAS PALMAS</v>
      </c>
      <c r="B53" s="41">
        <f t="shared" si="4"/>
        <v>17547244</v>
      </c>
      <c r="C53" s="41">
        <f t="shared" si="5"/>
        <v>15174752</v>
      </c>
      <c r="D53" s="41">
        <f t="shared" si="6"/>
        <v>4</v>
      </c>
      <c r="E53" s="42" t="str">
        <f t="shared" si="2"/>
        <v>GIJON</v>
      </c>
      <c r="F53" s="42">
        <f t="shared" si="7"/>
        <v>1465841</v>
      </c>
      <c r="G53" s="42">
        <f t="shared" si="8"/>
        <v>958479</v>
      </c>
    </row>
    <row r="54" spans="1:7" x14ac:dyDescent="0.25">
      <c r="A54" s="42" t="str">
        <f t="shared" si="3"/>
        <v>MALAGA</v>
      </c>
      <c r="B54" s="41">
        <f t="shared" si="4"/>
        <v>4373425</v>
      </c>
      <c r="C54" s="41">
        <f t="shared" si="5"/>
        <v>1434539</v>
      </c>
      <c r="D54" s="41">
        <f t="shared" si="6"/>
        <v>8</v>
      </c>
      <c r="E54" s="42" t="str">
        <f t="shared" si="2"/>
        <v>ALICANTE</v>
      </c>
      <c r="F54" s="42">
        <f t="shared" si="7"/>
        <v>1430913</v>
      </c>
      <c r="G54" s="42">
        <f t="shared" si="8"/>
        <v>1334532</v>
      </c>
    </row>
    <row r="55" spans="1:7" x14ac:dyDescent="0.25">
      <c r="A55" s="42" t="str">
        <f t="shared" si="3"/>
        <v>MARIN Y RIA DE PONTEVEDRA</v>
      </c>
      <c r="B55" s="41">
        <f t="shared" si="4"/>
        <v>958866</v>
      </c>
      <c r="C55" s="41">
        <f t="shared" si="5"/>
        <v>977879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1244979</v>
      </c>
      <c r="G55" s="42">
        <f t="shared" si="8"/>
        <v>1170366</v>
      </c>
    </row>
    <row r="56" spans="1:7" x14ac:dyDescent="0.25">
      <c r="A56" s="42" t="str">
        <f t="shared" si="3"/>
        <v>MELILLA</v>
      </c>
      <c r="B56" s="41">
        <f t="shared" si="4"/>
        <v>762616</v>
      </c>
      <c r="C56" s="41">
        <f t="shared" si="5"/>
        <v>703072</v>
      </c>
      <c r="D56" s="41">
        <f t="shared" si="6"/>
        <v>23</v>
      </c>
      <c r="E56" s="42" t="str">
        <f t="shared" si="2"/>
        <v>A CORUÑA</v>
      </c>
      <c r="F56" s="42">
        <f t="shared" si="9"/>
        <v>1227459</v>
      </c>
      <c r="G56" s="42">
        <f t="shared" si="8"/>
        <v>1098528</v>
      </c>
    </row>
    <row r="57" spans="1:7" x14ac:dyDescent="0.25">
      <c r="A57" s="42" t="str">
        <f t="shared" si="3"/>
        <v>MOTRIL</v>
      </c>
      <c r="B57" s="41">
        <f t="shared" si="4"/>
        <v>182079</v>
      </c>
      <c r="C57" s="41">
        <f t="shared" si="5"/>
        <v>169698</v>
      </c>
      <c r="D57" s="41">
        <f t="shared" si="6"/>
        <v>28</v>
      </c>
      <c r="E57" s="42" t="str">
        <f t="shared" si="2"/>
        <v>CARTAGENA</v>
      </c>
      <c r="F57" s="42">
        <f t="shared" si="9"/>
        <v>1139267</v>
      </c>
      <c r="G57" s="42">
        <f t="shared" si="8"/>
        <v>937121</v>
      </c>
    </row>
    <row r="58" spans="1:7" x14ac:dyDescent="0.25">
      <c r="A58" s="42" t="str">
        <f t="shared" si="3"/>
        <v>PASAIA</v>
      </c>
      <c r="B58" s="41">
        <f t="shared" si="4"/>
        <v>1949180</v>
      </c>
      <c r="C58" s="41">
        <f t="shared" si="5"/>
        <v>2182960</v>
      </c>
      <c r="D58" s="41">
        <f t="shared" si="6"/>
        <v>14</v>
      </c>
      <c r="E58" s="42" t="str">
        <f t="shared" si="2"/>
        <v>MARIN Y RIA DE PONTEVEDRA</v>
      </c>
      <c r="F58" s="42">
        <f t="shared" si="9"/>
        <v>958866</v>
      </c>
      <c r="G58" s="42">
        <f t="shared" si="8"/>
        <v>977879</v>
      </c>
    </row>
    <row r="59" spans="1:7" x14ac:dyDescent="0.25">
      <c r="A59" s="42" t="str">
        <f t="shared" si="3"/>
        <v>SANTA CRUZ DE TENERIFE</v>
      </c>
      <c r="B59" s="41">
        <f t="shared" si="4"/>
        <v>5793142</v>
      </c>
      <c r="C59" s="41">
        <f t="shared" si="5"/>
        <v>5781447</v>
      </c>
      <c r="D59" s="41">
        <f t="shared" si="6"/>
        <v>7</v>
      </c>
      <c r="E59" s="42" t="str">
        <f t="shared" si="2"/>
        <v>CEUTA</v>
      </c>
      <c r="F59" s="42">
        <f t="shared" si="9"/>
        <v>865427</v>
      </c>
      <c r="G59" s="42">
        <f t="shared" si="8"/>
        <v>871910</v>
      </c>
    </row>
    <row r="60" spans="1:7" x14ac:dyDescent="0.25">
      <c r="A60" s="42" t="str">
        <f t="shared" si="3"/>
        <v>SANTANDER</v>
      </c>
      <c r="B60" s="41">
        <f t="shared" si="4"/>
        <v>1683387</v>
      </c>
      <c r="C60" s="41">
        <f t="shared" si="5"/>
        <v>1656872</v>
      </c>
      <c r="D60" s="41">
        <f t="shared" si="6"/>
        <v>15</v>
      </c>
      <c r="E60" s="42" t="str">
        <f t="shared" si="2"/>
        <v>MELILLA</v>
      </c>
      <c r="F60" s="42">
        <f t="shared" si="9"/>
        <v>762616</v>
      </c>
      <c r="G60" s="42">
        <f t="shared" si="8"/>
        <v>703072</v>
      </c>
    </row>
    <row r="61" spans="1:7" x14ac:dyDescent="0.25">
      <c r="A61" s="42" t="str">
        <f t="shared" si="3"/>
        <v>SEVILLA</v>
      </c>
      <c r="B61" s="41">
        <f t="shared" si="4"/>
        <v>2243245</v>
      </c>
      <c r="C61" s="41">
        <f t="shared" si="5"/>
        <v>1998905</v>
      </c>
      <c r="D61" s="41">
        <f t="shared" si="6"/>
        <v>11</v>
      </c>
      <c r="E61" s="42" t="str">
        <f t="shared" si="2"/>
        <v>FERROL-SAN CIBRAO</v>
      </c>
      <c r="F61" s="42">
        <f t="shared" si="9"/>
        <v>687334</v>
      </c>
      <c r="G61" s="42">
        <f t="shared" si="8"/>
        <v>628706</v>
      </c>
    </row>
    <row r="62" spans="1:7" x14ac:dyDescent="0.25">
      <c r="A62" s="42" t="str">
        <f t="shared" si="3"/>
        <v>TARRAGONA</v>
      </c>
      <c r="B62" s="41">
        <f t="shared" si="4"/>
        <v>3755550</v>
      </c>
      <c r="C62" s="41">
        <f t="shared" si="5"/>
        <v>3654542</v>
      </c>
      <c r="D62" s="41">
        <f t="shared" si="6"/>
        <v>9</v>
      </c>
      <c r="E62" s="42" t="str">
        <f t="shared" si="2"/>
        <v>ALMERIA</v>
      </c>
      <c r="F62" s="42">
        <f t="shared" si="9"/>
        <v>596328</v>
      </c>
      <c r="G62" s="42">
        <f t="shared" si="8"/>
        <v>556503</v>
      </c>
    </row>
    <row r="63" spans="1:7" x14ac:dyDescent="0.25">
      <c r="A63" s="42" t="str">
        <f t="shared" si="3"/>
        <v>VALENCIA</v>
      </c>
      <c r="B63" s="41">
        <f t="shared" si="4"/>
        <v>58571226</v>
      </c>
      <c r="C63" s="41">
        <f t="shared" si="5"/>
        <v>55978881</v>
      </c>
      <c r="D63" s="41">
        <f t="shared" si="6"/>
        <v>1</v>
      </c>
      <c r="E63" s="42" t="str">
        <f t="shared" si="2"/>
        <v>HUELVA</v>
      </c>
      <c r="F63" s="42">
        <f t="shared" si="9"/>
        <v>454166</v>
      </c>
      <c r="G63" s="42">
        <f t="shared" si="8"/>
        <v>283302</v>
      </c>
    </row>
    <row r="64" spans="1:7" x14ac:dyDescent="0.25">
      <c r="A64" s="42" t="str">
        <f t="shared" si="3"/>
        <v>VIGO</v>
      </c>
      <c r="B64" s="41">
        <f t="shared" si="4"/>
        <v>3456496</v>
      </c>
      <c r="C64" s="41">
        <f t="shared" si="5"/>
        <v>3423389</v>
      </c>
      <c r="D64" s="41">
        <f t="shared" si="6"/>
        <v>10</v>
      </c>
      <c r="E64" s="42" t="str">
        <f t="shared" si="2"/>
        <v>VILAGARCIA</v>
      </c>
      <c r="F64" s="42">
        <f t="shared" si="9"/>
        <v>271736</v>
      </c>
      <c r="G64" s="42">
        <f t="shared" si="8"/>
        <v>130912</v>
      </c>
    </row>
    <row r="65" spans="1:7" x14ac:dyDescent="0.25">
      <c r="A65" s="42" t="str">
        <f t="shared" si="3"/>
        <v>VILAGARCIA</v>
      </c>
      <c r="B65" s="41">
        <f t="shared" si="4"/>
        <v>271736</v>
      </c>
      <c r="C65" s="41">
        <f t="shared" si="5"/>
        <v>130912</v>
      </c>
      <c r="D65" s="41">
        <f t="shared" si="6"/>
        <v>27</v>
      </c>
      <c r="E65" s="42" t="str">
        <f t="shared" si="2"/>
        <v>MOTRIL</v>
      </c>
      <c r="F65" s="42">
        <f t="shared" si="9"/>
        <v>182079</v>
      </c>
      <c r="G65" s="42">
        <f t="shared" si="8"/>
        <v>169698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2477</v>
      </c>
      <c r="C7" s="23">
        <v>2212</v>
      </c>
      <c r="D7" s="23">
        <v>43153</v>
      </c>
      <c r="E7" s="23">
        <v>41697</v>
      </c>
      <c r="F7" s="10">
        <f>((E7*100)/D7)-100</f>
        <v>-3.3740412022339115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29</v>
      </c>
      <c r="D8" s="24">
        <v>358</v>
      </c>
      <c r="E8" s="24">
        <v>345</v>
      </c>
      <c r="F8" s="13">
        <f t="shared" ref="F8:F35" si="0">((E8*100)/D8)-100</f>
        <v>-3.6312849162011105</v>
      </c>
      <c r="G8" s="1"/>
      <c r="H8" s="1"/>
      <c r="I8" s="1"/>
    </row>
    <row r="9" spans="1:12" x14ac:dyDescent="0.25">
      <c r="A9" s="8" t="s">
        <v>46</v>
      </c>
      <c r="B9" s="23">
        <v>362</v>
      </c>
      <c r="C9" s="23">
        <v>366</v>
      </c>
      <c r="D9" s="23">
        <v>3930</v>
      </c>
      <c r="E9" s="23">
        <v>4490</v>
      </c>
      <c r="F9" s="10">
        <f t="shared" si="0"/>
        <v>14.24936386768448</v>
      </c>
      <c r="G9" s="1"/>
      <c r="H9" s="1"/>
      <c r="I9" s="1"/>
    </row>
    <row r="10" spans="1:12" x14ac:dyDescent="0.25">
      <c r="A10" s="11" t="s">
        <v>47</v>
      </c>
      <c r="B10" s="24">
        <v>488</v>
      </c>
      <c r="C10" s="24">
        <v>495</v>
      </c>
      <c r="D10" s="24">
        <v>13566</v>
      </c>
      <c r="E10" s="24">
        <v>14163</v>
      </c>
      <c r="F10" s="13">
        <f t="shared" si="0"/>
        <v>4.400707651481639</v>
      </c>
      <c r="G10" s="1"/>
      <c r="H10" s="1"/>
      <c r="I10" s="1"/>
    </row>
    <row r="11" spans="1:12" x14ac:dyDescent="0.25">
      <c r="A11" s="8" t="s">
        <v>48</v>
      </c>
      <c r="B11" s="23">
        <v>106</v>
      </c>
      <c r="C11" s="23">
        <v>108</v>
      </c>
      <c r="D11" s="23">
        <v>1625</v>
      </c>
      <c r="E11" s="23">
        <v>1237</v>
      </c>
      <c r="F11" s="10">
        <f t="shared" si="0"/>
        <v>-23.876923076923077</v>
      </c>
      <c r="G11" s="1"/>
      <c r="H11" s="1"/>
      <c r="I11" s="1"/>
    </row>
    <row r="12" spans="1:12" x14ac:dyDescent="0.25">
      <c r="A12" s="11" t="s">
        <v>49</v>
      </c>
      <c r="B12" s="24">
        <v>936</v>
      </c>
      <c r="C12" s="24">
        <v>987</v>
      </c>
      <c r="D12" s="24">
        <v>17497</v>
      </c>
      <c r="E12" s="24">
        <v>18693</v>
      </c>
      <c r="F12" s="13">
        <f t="shared" si="0"/>
        <v>6.8354575070011947</v>
      </c>
      <c r="G12" s="1"/>
      <c r="H12" s="1"/>
      <c r="I12" s="1"/>
    </row>
    <row r="13" spans="1:12" x14ac:dyDescent="0.25">
      <c r="A13" s="8" t="s">
        <v>50</v>
      </c>
      <c r="B13" s="23">
        <v>225</v>
      </c>
      <c r="C13" s="23">
        <v>248</v>
      </c>
      <c r="D13" s="23">
        <v>3184</v>
      </c>
      <c r="E13" s="23">
        <v>3340</v>
      </c>
      <c r="F13" s="10">
        <f t="shared" si="0"/>
        <v>4.8994974874371877</v>
      </c>
      <c r="G13" s="1"/>
      <c r="H13" s="1"/>
      <c r="I13" s="1"/>
    </row>
    <row r="14" spans="1:12" x14ac:dyDescent="0.25">
      <c r="A14" s="11" t="s">
        <v>51</v>
      </c>
      <c r="B14" s="24">
        <v>41</v>
      </c>
      <c r="C14" s="24">
        <v>0</v>
      </c>
      <c r="D14" s="24">
        <v>2723</v>
      </c>
      <c r="E14" s="24">
        <v>3036</v>
      </c>
      <c r="F14" s="13">
        <f t="shared" si="0"/>
        <v>11.49467499081895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54</v>
      </c>
      <c r="C16" s="24">
        <v>63</v>
      </c>
      <c r="D16" s="24">
        <v>1120</v>
      </c>
      <c r="E16" s="24">
        <v>916</v>
      </c>
      <c r="F16" s="13">
        <f t="shared" si="0"/>
        <v>-18.214285714285708</v>
      </c>
      <c r="G16" s="1"/>
      <c r="H16" s="1"/>
      <c r="I16" s="1"/>
    </row>
    <row r="17" spans="1:9" x14ac:dyDescent="0.25">
      <c r="A17" s="8" t="s">
        <v>54</v>
      </c>
      <c r="B17" s="23">
        <v>312</v>
      </c>
      <c r="C17" s="23">
        <v>189</v>
      </c>
      <c r="D17" s="23">
        <v>4331</v>
      </c>
      <c r="E17" s="23">
        <v>4729</v>
      </c>
      <c r="F17" s="10">
        <f t="shared" si="0"/>
        <v>9.1895636111752452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2</v>
      </c>
      <c r="D18" s="24">
        <v>82</v>
      </c>
      <c r="E18" s="24">
        <v>82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23">
        <v>28</v>
      </c>
      <c r="C19" s="23">
        <v>26</v>
      </c>
      <c r="D19" s="23">
        <v>306</v>
      </c>
      <c r="E19" s="23">
        <v>448</v>
      </c>
      <c r="F19" s="10">
        <f t="shared" si="0"/>
        <v>46.405228758169926</v>
      </c>
      <c r="G19" s="1"/>
      <c r="H19" s="1"/>
      <c r="I19" s="1"/>
    </row>
    <row r="20" spans="1:9" x14ac:dyDescent="0.25">
      <c r="A20" s="11" t="s">
        <v>57</v>
      </c>
      <c r="B20" s="24">
        <v>189</v>
      </c>
      <c r="C20" s="24">
        <v>249</v>
      </c>
      <c r="D20" s="24">
        <v>10180</v>
      </c>
      <c r="E20" s="24">
        <v>8812</v>
      </c>
      <c r="F20" s="13">
        <f t="shared" si="0"/>
        <v>-13.438113948919451</v>
      </c>
      <c r="G20" s="1"/>
      <c r="H20" s="1"/>
      <c r="I20" s="1"/>
    </row>
    <row r="21" spans="1:9" x14ac:dyDescent="0.25">
      <c r="A21" s="8" t="s">
        <v>58</v>
      </c>
      <c r="B21" s="23">
        <v>198</v>
      </c>
      <c r="C21" s="23">
        <v>201</v>
      </c>
      <c r="D21" s="23">
        <v>2357</v>
      </c>
      <c r="E21" s="23">
        <v>2372</v>
      </c>
      <c r="F21" s="10">
        <f t="shared" si="0"/>
        <v>0.63640220619431886</v>
      </c>
      <c r="G21" s="1"/>
      <c r="H21" s="1"/>
      <c r="I21" s="1"/>
    </row>
    <row r="22" spans="1:9" x14ac:dyDescent="0.25">
      <c r="A22" s="11" t="s">
        <v>59</v>
      </c>
      <c r="B22" s="24">
        <v>95</v>
      </c>
      <c r="C22" s="24">
        <v>53</v>
      </c>
      <c r="D22" s="24">
        <v>2979</v>
      </c>
      <c r="E22" s="24">
        <v>2701</v>
      </c>
      <c r="F22" s="13">
        <f t="shared" si="0"/>
        <v>-9.3319906008727713</v>
      </c>
      <c r="G22" s="1"/>
      <c r="H22" s="1"/>
      <c r="I22" s="1"/>
    </row>
    <row r="23" spans="1:9" x14ac:dyDescent="0.25">
      <c r="A23" s="8" t="s">
        <v>60</v>
      </c>
      <c r="B23" s="23">
        <v>37</v>
      </c>
      <c r="C23" s="23">
        <v>41</v>
      </c>
      <c r="D23" s="23">
        <v>1063</v>
      </c>
      <c r="E23" s="23">
        <v>860</v>
      </c>
      <c r="F23" s="10">
        <f t="shared" si="0"/>
        <v>-19.096895578551269</v>
      </c>
      <c r="G23" s="1"/>
      <c r="H23" s="1"/>
      <c r="I23" s="1"/>
    </row>
    <row r="24" spans="1:9" x14ac:dyDescent="0.25">
      <c r="A24" s="11" t="s">
        <v>61</v>
      </c>
      <c r="B24" s="24">
        <v>148</v>
      </c>
      <c r="C24" s="24">
        <v>121</v>
      </c>
      <c r="D24" s="24">
        <v>2441</v>
      </c>
      <c r="E24" s="24">
        <v>2033</v>
      </c>
      <c r="F24" s="13">
        <f t="shared" si="0"/>
        <v>-16.714461286358045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224</v>
      </c>
      <c r="C26" s="24">
        <v>113</v>
      </c>
      <c r="D26" s="24">
        <v>1750</v>
      </c>
      <c r="E26" s="24">
        <v>2774</v>
      </c>
      <c r="F26" s="13">
        <f t="shared" si="0"/>
        <v>58.514285714285705</v>
      </c>
      <c r="G26" s="1"/>
      <c r="H26" s="1"/>
      <c r="I26" s="1"/>
    </row>
    <row r="27" spans="1:9" x14ac:dyDescent="0.25">
      <c r="A27" s="8" t="s">
        <v>64</v>
      </c>
      <c r="B27" s="23">
        <v>1816</v>
      </c>
      <c r="C27" s="23">
        <v>1729</v>
      </c>
      <c r="D27" s="23">
        <v>18700</v>
      </c>
      <c r="E27" s="23">
        <v>23329</v>
      </c>
      <c r="F27" s="10">
        <f t="shared" si="0"/>
        <v>24.754010695187162</v>
      </c>
      <c r="G27" s="1"/>
      <c r="H27" s="1"/>
      <c r="I27" s="1"/>
    </row>
    <row r="28" spans="1:9" x14ac:dyDescent="0.25">
      <c r="A28" s="11" t="s">
        <v>65</v>
      </c>
      <c r="B28" s="24">
        <v>275</v>
      </c>
      <c r="C28" s="24">
        <v>232</v>
      </c>
      <c r="D28" s="24">
        <v>4394</v>
      </c>
      <c r="E28" s="24">
        <v>5463</v>
      </c>
      <c r="F28" s="13">
        <f t="shared" si="0"/>
        <v>24.328629949931724</v>
      </c>
      <c r="G28" s="1"/>
      <c r="H28" s="1"/>
      <c r="I28" s="1"/>
    </row>
    <row r="29" spans="1:9" x14ac:dyDescent="0.25">
      <c r="A29" s="8" t="s">
        <v>66</v>
      </c>
      <c r="B29" s="23">
        <v>402</v>
      </c>
      <c r="C29" s="23">
        <v>228</v>
      </c>
      <c r="D29" s="23">
        <v>9538</v>
      </c>
      <c r="E29" s="23">
        <v>6609</v>
      </c>
      <c r="F29" s="10">
        <f t="shared" si="0"/>
        <v>-30.708743971482491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233</v>
      </c>
      <c r="C31" s="23">
        <v>214</v>
      </c>
      <c r="D31" s="23">
        <v>3140</v>
      </c>
      <c r="E31" s="23">
        <v>3647</v>
      </c>
      <c r="F31" s="10">
        <f t="shared" si="0"/>
        <v>16.146496815286625</v>
      </c>
      <c r="G31" s="1"/>
      <c r="H31" s="1"/>
      <c r="I31" s="1"/>
    </row>
    <row r="32" spans="1:9" x14ac:dyDescent="0.25">
      <c r="A32" s="11" t="s">
        <v>69</v>
      </c>
      <c r="B32" s="24">
        <v>91</v>
      </c>
      <c r="C32" s="24">
        <v>81</v>
      </c>
      <c r="D32" s="24">
        <v>1380</v>
      </c>
      <c r="E32" s="24">
        <v>2419</v>
      </c>
      <c r="F32" s="13">
        <f t="shared" si="0"/>
        <v>75.28985507246378</v>
      </c>
      <c r="G32" s="1"/>
      <c r="H32" s="1"/>
      <c r="I32" s="1"/>
    </row>
    <row r="33" spans="1:9" x14ac:dyDescent="0.25">
      <c r="A33" s="8" t="s">
        <v>70</v>
      </c>
      <c r="B33" s="23">
        <v>10864</v>
      </c>
      <c r="C33" s="23">
        <v>10742</v>
      </c>
      <c r="D33" s="23">
        <v>88337</v>
      </c>
      <c r="E33" s="23">
        <v>84259</v>
      </c>
      <c r="F33" s="10">
        <f t="shared" si="0"/>
        <v>-4.616412148929669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19630</v>
      </c>
      <c r="C35" s="15">
        <f t="shared" ref="C35:E35" si="1">SUM(C7:C34)</f>
        <v>18729</v>
      </c>
      <c r="D35" s="15">
        <f t="shared" si="1"/>
        <v>238134</v>
      </c>
      <c r="E35" s="15">
        <f t="shared" si="1"/>
        <v>238454</v>
      </c>
      <c r="F35" s="16">
        <f t="shared" si="0"/>
        <v>0.13437812324153242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41697</v>
      </c>
      <c r="C38" s="41">
        <f>D7</f>
        <v>43153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84259</v>
      </c>
      <c r="G38" s="42">
        <f>LOOKUP(E38,$A$38:$A$65,$C$38:$C$65)</f>
        <v>88337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</v>
      </c>
      <c r="C39" s="41">
        <f t="shared" ref="C39:C65" si="5">D8</f>
        <v>358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41697</v>
      </c>
      <c r="G39" s="42">
        <f t="shared" ref="G39:G65" si="8">LOOKUP(E39,$A$38:$A$65,$C$38:$C$65)</f>
        <v>43153</v>
      </c>
    </row>
    <row r="40" spans="1:9" x14ac:dyDescent="0.25">
      <c r="A40" s="42" t="str">
        <f t="shared" si="3"/>
        <v>ALMERIA</v>
      </c>
      <c r="B40" s="41">
        <f t="shared" si="4"/>
        <v>4490</v>
      </c>
      <c r="C40" s="41">
        <f t="shared" si="5"/>
        <v>3930</v>
      </c>
      <c r="D40" s="41">
        <f t="shared" si="6"/>
        <v>10</v>
      </c>
      <c r="E40" s="42" t="str">
        <f t="shared" si="2"/>
        <v>PASAIA</v>
      </c>
      <c r="F40" s="42">
        <f t="shared" si="7"/>
        <v>23329</v>
      </c>
      <c r="G40" s="42">
        <f t="shared" si="8"/>
        <v>18700</v>
      </c>
    </row>
    <row r="41" spans="1:9" x14ac:dyDescent="0.25">
      <c r="A41" s="42" t="str">
        <f t="shared" si="3"/>
        <v>AVILES</v>
      </c>
      <c r="B41" s="41">
        <f t="shared" si="4"/>
        <v>14163</v>
      </c>
      <c r="C41" s="41">
        <f t="shared" si="5"/>
        <v>13566</v>
      </c>
      <c r="D41" s="41">
        <f t="shared" si="6"/>
        <v>5</v>
      </c>
      <c r="E41" s="42" t="str">
        <f t="shared" si="2"/>
        <v>BAHIA DE CADIZ</v>
      </c>
      <c r="F41" s="42">
        <f t="shared" si="7"/>
        <v>18693</v>
      </c>
      <c r="G41" s="42">
        <f t="shared" si="8"/>
        <v>17497</v>
      </c>
    </row>
    <row r="42" spans="1:9" x14ac:dyDescent="0.25">
      <c r="A42" s="42" t="str">
        <f t="shared" si="3"/>
        <v>BAHIA DE ALGECIRAS</v>
      </c>
      <c r="B42" s="41">
        <f t="shared" si="4"/>
        <v>1237</v>
      </c>
      <c r="C42" s="41">
        <f t="shared" si="5"/>
        <v>1625</v>
      </c>
      <c r="D42" s="41">
        <f t="shared" si="6"/>
        <v>19</v>
      </c>
      <c r="E42" s="42" t="str">
        <f t="shared" si="2"/>
        <v>AVILES</v>
      </c>
      <c r="F42" s="42">
        <f t="shared" si="7"/>
        <v>14163</v>
      </c>
      <c r="G42" s="42">
        <f t="shared" si="8"/>
        <v>13566</v>
      </c>
    </row>
    <row r="43" spans="1:9" x14ac:dyDescent="0.25">
      <c r="A43" s="42" t="str">
        <f t="shared" si="3"/>
        <v>BAHIA DE CADIZ</v>
      </c>
      <c r="B43" s="41">
        <f t="shared" si="4"/>
        <v>18693</v>
      </c>
      <c r="C43" s="41">
        <f t="shared" si="5"/>
        <v>17497</v>
      </c>
      <c r="D43" s="41">
        <f t="shared" si="6"/>
        <v>4</v>
      </c>
      <c r="E43" s="42" t="str">
        <f t="shared" si="2"/>
        <v>GIJON</v>
      </c>
      <c r="F43" s="42">
        <f t="shared" si="7"/>
        <v>8812</v>
      </c>
      <c r="G43" s="42">
        <f t="shared" si="8"/>
        <v>10180</v>
      </c>
    </row>
    <row r="44" spans="1:9" x14ac:dyDescent="0.25">
      <c r="A44" s="42" t="str">
        <f t="shared" si="3"/>
        <v>BALEARES</v>
      </c>
      <c r="B44" s="41">
        <f t="shared" si="4"/>
        <v>3340</v>
      </c>
      <c r="C44" s="41">
        <f t="shared" si="5"/>
        <v>3184</v>
      </c>
      <c r="D44" s="41">
        <f t="shared" si="6"/>
        <v>12</v>
      </c>
      <c r="E44" s="42" t="str">
        <f t="shared" si="2"/>
        <v>SANTANDER</v>
      </c>
      <c r="F44" s="42">
        <f t="shared" si="7"/>
        <v>6609</v>
      </c>
      <c r="G44" s="42">
        <f t="shared" si="8"/>
        <v>9538</v>
      </c>
    </row>
    <row r="45" spans="1:9" x14ac:dyDescent="0.25">
      <c r="A45" s="42" t="str">
        <f t="shared" si="3"/>
        <v>BARCELONA</v>
      </c>
      <c r="B45" s="41">
        <f t="shared" si="4"/>
        <v>3036</v>
      </c>
      <c r="C45" s="41">
        <f t="shared" si="5"/>
        <v>2723</v>
      </c>
      <c r="D45" s="41">
        <f t="shared" si="6"/>
        <v>13</v>
      </c>
      <c r="E45" s="42" t="str">
        <f t="shared" si="2"/>
        <v>SANTA CRUZ DE TENERIFE</v>
      </c>
      <c r="F45" s="42">
        <f t="shared" si="7"/>
        <v>5463</v>
      </c>
      <c r="G45" s="42">
        <f t="shared" si="8"/>
        <v>4394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4729</v>
      </c>
      <c r="G46" s="42">
        <f t="shared" si="8"/>
        <v>4331</v>
      </c>
    </row>
    <row r="47" spans="1:9" x14ac:dyDescent="0.25">
      <c r="A47" s="42" t="str">
        <f t="shared" si="3"/>
        <v>CARTAGENA</v>
      </c>
      <c r="B47" s="41">
        <f t="shared" si="4"/>
        <v>916</v>
      </c>
      <c r="C47" s="41">
        <f t="shared" si="5"/>
        <v>1120</v>
      </c>
      <c r="D47" s="41">
        <f t="shared" si="6"/>
        <v>20</v>
      </c>
      <c r="E47" s="42" t="str">
        <f t="shared" si="2"/>
        <v>ALMERIA</v>
      </c>
      <c r="F47" s="42">
        <f t="shared" si="7"/>
        <v>4490</v>
      </c>
      <c r="G47" s="42">
        <f t="shared" si="8"/>
        <v>3930</v>
      </c>
    </row>
    <row r="48" spans="1:9" x14ac:dyDescent="0.25">
      <c r="A48" s="42" t="str">
        <f t="shared" si="3"/>
        <v>CASTELLON</v>
      </c>
      <c r="B48" s="41">
        <f t="shared" si="4"/>
        <v>4729</v>
      </c>
      <c r="C48" s="41">
        <f t="shared" si="5"/>
        <v>4331</v>
      </c>
      <c r="D48" s="41">
        <f t="shared" si="6"/>
        <v>9</v>
      </c>
      <c r="E48" s="42" t="str">
        <f t="shared" si="2"/>
        <v>TARRAGONA</v>
      </c>
      <c r="F48" s="42">
        <f t="shared" si="7"/>
        <v>3647</v>
      </c>
      <c r="G48" s="42">
        <f t="shared" si="8"/>
        <v>3140</v>
      </c>
    </row>
    <row r="49" spans="1:7" x14ac:dyDescent="0.25">
      <c r="A49" s="42" t="str">
        <f t="shared" si="3"/>
        <v>CEUTA</v>
      </c>
      <c r="B49" s="41">
        <f t="shared" si="4"/>
        <v>82</v>
      </c>
      <c r="C49" s="41">
        <f t="shared" si="5"/>
        <v>82</v>
      </c>
      <c r="D49" s="41">
        <f t="shared" si="6"/>
        <v>24</v>
      </c>
      <c r="E49" s="42" t="str">
        <f t="shared" si="2"/>
        <v>BALEARES</v>
      </c>
      <c r="F49" s="42">
        <f t="shared" si="7"/>
        <v>3340</v>
      </c>
      <c r="G49" s="42">
        <f t="shared" si="8"/>
        <v>3184</v>
      </c>
    </row>
    <row r="50" spans="1:7" x14ac:dyDescent="0.25">
      <c r="A50" s="42" t="str">
        <f t="shared" si="3"/>
        <v>FERROL-SAN CIBRAO</v>
      </c>
      <c r="B50" s="41">
        <f t="shared" si="4"/>
        <v>448</v>
      </c>
      <c r="C50" s="41">
        <f t="shared" si="5"/>
        <v>306</v>
      </c>
      <c r="D50" s="41">
        <f t="shared" si="6"/>
        <v>22</v>
      </c>
      <c r="E50" s="42" t="str">
        <f t="shared" si="2"/>
        <v>BARCELONA</v>
      </c>
      <c r="F50" s="42">
        <f t="shared" si="7"/>
        <v>3036</v>
      </c>
      <c r="G50" s="42">
        <f t="shared" si="8"/>
        <v>2723</v>
      </c>
    </row>
    <row r="51" spans="1:7" x14ac:dyDescent="0.25">
      <c r="A51" s="42" t="str">
        <f t="shared" si="3"/>
        <v>GIJON</v>
      </c>
      <c r="B51" s="41">
        <f t="shared" si="4"/>
        <v>8812</v>
      </c>
      <c r="C51" s="41">
        <f t="shared" si="5"/>
        <v>10180</v>
      </c>
      <c r="D51" s="41">
        <f t="shared" si="6"/>
        <v>6</v>
      </c>
      <c r="E51" s="42" t="str">
        <f t="shared" si="2"/>
        <v>MOTRIL</v>
      </c>
      <c r="F51" s="42">
        <f t="shared" si="7"/>
        <v>2774</v>
      </c>
      <c r="G51" s="42">
        <f t="shared" si="8"/>
        <v>1750</v>
      </c>
    </row>
    <row r="52" spans="1:7" x14ac:dyDescent="0.25">
      <c r="A52" s="42" t="str">
        <f t="shared" si="3"/>
        <v>HUELVA</v>
      </c>
      <c r="B52" s="41">
        <f t="shared" si="4"/>
        <v>2372</v>
      </c>
      <c r="C52" s="41">
        <f t="shared" si="5"/>
        <v>2357</v>
      </c>
      <c r="D52" s="41">
        <f t="shared" si="6"/>
        <v>17</v>
      </c>
      <c r="E52" s="42" t="str">
        <f t="shared" si="2"/>
        <v>LAS PALMAS</v>
      </c>
      <c r="F52" s="42">
        <f t="shared" si="7"/>
        <v>2701</v>
      </c>
      <c r="G52" s="42">
        <f t="shared" si="8"/>
        <v>2979</v>
      </c>
    </row>
    <row r="53" spans="1:7" x14ac:dyDescent="0.25">
      <c r="A53" s="42" t="str">
        <f t="shared" si="3"/>
        <v>LAS PALMAS</v>
      </c>
      <c r="B53" s="41">
        <f t="shared" si="4"/>
        <v>2701</v>
      </c>
      <c r="C53" s="41">
        <f t="shared" si="5"/>
        <v>2979</v>
      </c>
      <c r="D53" s="41">
        <f t="shared" si="6"/>
        <v>15</v>
      </c>
      <c r="E53" s="42" t="str">
        <f t="shared" si="2"/>
        <v>VALENCIA</v>
      </c>
      <c r="F53" s="42">
        <f t="shared" si="7"/>
        <v>2419</v>
      </c>
      <c r="G53" s="42">
        <f t="shared" si="8"/>
        <v>1380</v>
      </c>
    </row>
    <row r="54" spans="1:7" x14ac:dyDescent="0.25">
      <c r="A54" s="42" t="str">
        <f t="shared" si="3"/>
        <v>MALAGA</v>
      </c>
      <c r="B54" s="41">
        <f t="shared" si="4"/>
        <v>860</v>
      </c>
      <c r="C54" s="41">
        <f t="shared" si="5"/>
        <v>1063</v>
      </c>
      <c r="D54" s="41">
        <f t="shared" si="6"/>
        <v>21</v>
      </c>
      <c r="E54" s="42" t="str">
        <f t="shared" si="2"/>
        <v>HUELVA</v>
      </c>
      <c r="F54" s="42">
        <f t="shared" si="7"/>
        <v>2372</v>
      </c>
      <c r="G54" s="42">
        <f t="shared" si="8"/>
        <v>2357</v>
      </c>
    </row>
    <row r="55" spans="1:7" x14ac:dyDescent="0.25">
      <c r="A55" s="42" t="str">
        <f t="shared" si="3"/>
        <v>MARIN Y RIA DE PONTEVEDRA</v>
      </c>
      <c r="B55" s="41">
        <f t="shared" si="4"/>
        <v>2033</v>
      </c>
      <c r="C55" s="41">
        <f t="shared" si="5"/>
        <v>2441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2033</v>
      </c>
      <c r="G55" s="42">
        <f t="shared" si="8"/>
        <v>2441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1237</v>
      </c>
      <c r="G56" s="42">
        <f t="shared" si="8"/>
        <v>1625</v>
      </c>
    </row>
    <row r="57" spans="1:7" x14ac:dyDescent="0.25">
      <c r="A57" s="42" t="str">
        <f t="shared" si="3"/>
        <v>MOTRIL</v>
      </c>
      <c r="B57" s="41">
        <f t="shared" si="4"/>
        <v>2774</v>
      </c>
      <c r="C57" s="41">
        <f t="shared" si="5"/>
        <v>1750</v>
      </c>
      <c r="D57" s="41">
        <f t="shared" si="6"/>
        <v>14</v>
      </c>
      <c r="E57" s="42" t="str">
        <f t="shared" si="2"/>
        <v>CARTAGENA</v>
      </c>
      <c r="F57" s="42">
        <f t="shared" si="9"/>
        <v>916</v>
      </c>
      <c r="G57" s="42">
        <f t="shared" si="8"/>
        <v>1120</v>
      </c>
    </row>
    <row r="58" spans="1:7" x14ac:dyDescent="0.25">
      <c r="A58" s="42" t="str">
        <f t="shared" si="3"/>
        <v>PASAIA</v>
      </c>
      <c r="B58" s="41">
        <f t="shared" si="4"/>
        <v>23329</v>
      </c>
      <c r="C58" s="41">
        <f t="shared" si="5"/>
        <v>18700</v>
      </c>
      <c r="D58" s="41">
        <f t="shared" si="6"/>
        <v>3</v>
      </c>
      <c r="E58" s="42" t="str">
        <f t="shared" si="2"/>
        <v>MALAGA</v>
      </c>
      <c r="F58" s="42">
        <f t="shared" si="9"/>
        <v>860</v>
      </c>
      <c r="G58" s="42">
        <f t="shared" si="8"/>
        <v>1063</v>
      </c>
    </row>
    <row r="59" spans="1:7" x14ac:dyDescent="0.25">
      <c r="A59" s="42" t="str">
        <f t="shared" si="3"/>
        <v>SANTA CRUZ DE TENERIFE</v>
      </c>
      <c r="B59" s="41">
        <f t="shared" si="4"/>
        <v>5463</v>
      </c>
      <c r="C59" s="41">
        <f t="shared" si="5"/>
        <v>4394</v>
      </c>
      <c r="D59" s="41">
        <f t="shared" si="6"/>
        <v>8</v>
      </c>
      <c r="E59" s="42" t="str">
        <f t="shared" si="2"/>
        <v>FERROL-SAN CIBRAO</v>
      </c>
      <c r="F59" s="42">
        <f t="shared" si="9"/>
        <v>448</v>
      </c>
      <c r="G59" s="42">
        <f t="shared" si="8"/>
        <v>306</v>
      </c>
    </row>
    <row r="60" spans="1:7" x14ac:dyDescent="0.25">
      <c r="A60" s="42" t="str">
        <f t="shared" si="3"/>
        <v>SANTANDER</v>
      </c>
      <c r="B60" s="41">
        <f t="shared" si="4"/>
        <v>6609</v>
      </c>
      <c r="C60" s="41">
        <f t="shared" si="5"/>
        <v>9538</v>
      </c>
      <c r="D60" s="41">
        <f t="shared" si="6"/>
        <v>7</v>
      </c>
      <c r="E60" s="42" t="str">
        <f t="shared" si="2"/>
        <v>ALICANTE</v>
      </c>
      <c r="F60" s="42">
        <f t="shared" si="9"/>
        <v>345</v>
      </c>
      <c r="G60" s="42">
        <f t="shared" si="8"/>
        <v>358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82</v>
      </c>
      <c r="G61" s="42">
        <f t="shared" si="8"/>
        <v>82</v>
      </c>
    </row>
    <row r="62" spans="1:7" x14ac:dyDescent="0.25">
      <c r="A62" s="42" t="str">
        <f t="shared" si="3"/>
        <v>TARRAGONA</v>
      </c>
      <c r="B62" s="41">
        <f t="shared" si="4"/>
        <v>3647</v>
      </c>
      <c r="C62" s="41">
        <f t="shared" si="5"/>
        <v>3140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2419</v>
      </c>
      <c r="C63" s="41">
        <f t="shared" si="5"/>
        <v>1380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84259</v>
      </c>
      <c r="C64" s="41">
        <f t="shared" si="5"/>
        <v>88337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40660</v>
      </c>
      <c r="C7" s="25">
        <v>44303</v>
      </c>
      <c r="D7" s="25">
        <v>100730</v>
      </c>
      <c r="E7" s="25">
        <v>98075</v>
      </c>
      <c r="F7" s="10">
        <f>((E7*100)/D7)-100</f>
        <v>-2.635758959594952</v>
      </c>
      <c r="G7" s="1"/>
      <c r="H7" s="1"/>
      <c r="I7" s="1"/>
    </row>
    <row r="8" spans="1:12" x14ac:dyDescent="0.25">
      <c r="A8" s="11" t="s">
        <v>45</v>
      </c>
      <c r="B8" s="26">
        <v>986</v>
      </c>
      <c r="C8" s="26">
        <v>716</v>
      </c>
      <c r="D8" s="26">
        <v>13305</v>
      </c>
      <c r="E8" s="26">
        <v>13182</v>
      </c>
      <c r="F8" s="13">
        <f t="shared" ref="F8:F35" si="0">((E8*100)/D8)-100</f>
        <v>-0.92446448703495321</v>
      </c>
      <c r="G8" s="1"/>
      <c r="H8" s="1"/>
      <c r="I8" s="1"/>
    </row>
    <row r="9" spans="1:12" x14ac:dyDescent="0.25">
      <c r="A9" s="8" t="s">
        <v>46</v>
      </c>
      <c r="B9" s="25">
        <v>4895</v>
      </c>
      <c r="C9" s="25">
        <v>7819</v>
      </c>
      <c r="D9" s="25">
        <v>94420</v>
      </c>
      <c r="E9" s="25">
        <v>82874</v>
      </c>
      <c r="F9" s="10">
        <f t="shared" si="0"/>
        <v>-12.228341453081981</v>
      </c>
      <c r="G9" s="1"/>
      <c r="H9" s="1"/>
      <c r="I9" s="1"/>
    </row>
    <row r="10" spans="1:12" x14ac:dyDescent="0.25">
      <c r="A10" s="11" t="s">
        <v>47</v>
      </c>
      <c r="B10" s="26">
        <v>2231</v>
      </c>
      <c r="C10" s="26">
        <v>2303</v>
      </c>
      <c r="D10" s="26">
        <v>36212</v>
      </c>
      <c r="E10" s="26">
        <v>38113</v>
      </c>
      <c r="F10" s="13">
        <f t="shared" si="0"/>
        <v>5.2496410029824432</v>
      </c>
      <c r="G10" s="1"/>
      <c r="H10" s="1"/>
      <c r="I10" s="1"/>
    </row>
    <row r="11" spans="1:12" x14ac:dyDescent="0.25">
      <c r="A11" s="8" t="s">
        <v>48</v>
      </c>
      <c r="B11" s="25">
        <v>240423</v>
      </c>
      <c r="C11" s="25">
        <v>318746</v>
      </c>
      <c r="D11" s="25">
        <v>2954261</v>
      </c>
      <c r="E11" s="25">
        <v>3464571</v>
      </c>
      <c r="F11" s="10">
        <f t="shared" si="0"/>
        <v>17.273693827322631</v>
      </c>
      <c r="G11" s="1"/>
      <c r="H11" s="1"/>
      <c r="I11" s="1"/>
    </row>
    <row r="12" spans="1:12" x14ac:dyDescent="0.25">
      <c r="A12" s="11" t="s">
        <v>49</v>
      </c>
      <c r="B12" s="26">
        <v>29527</v>
      </c>
      <c r="C12" s="26">
        <v>4758</v>
      </c>
      <c r="D12" s="26">
        <v>153663</v>
      </c>
      <c r="E12" s="26">
        <v>103935</v>
      </c>
      <c r="F12" s="13">
        <f t="shared" si="0"/>
        <v>-32.361726635559634</v>
      </c>
      <c r="G12" s="1"/>
      <c r="H12" s="1"/>
      <c r="I12" s="1"/>
    </row>
    <row r="13" spans="1:12" x14ac:dyDescent="0.25">
      <c r="A13" s="8" t="s">
        <v>50</v>
      </c>
      <c r="B13" s="25">
        <v>3361</v>
      </c>
      <c r="C13" s="25">
        <v>5457</v>
      </c>
      <c r="D13" s="25">
        <v>189780</v>
      </c>
      <c r="E13" s="25">
        <v>260990</v>
      </c>
      <c r="F13" s="10">
        <f t="shared" si="0"/>
        <v>37.522394351354194</v>
      </c>
      <c r="G13" s="1"/>
      <c r="H13" s="1"/>
      <c r="I13" s="1"/>
    </row>
    <row r="14" spans="1:12" x14ac:dyDescent="0.25">
      <c r="A14" s="11" t="s">
        <v>51</v>
      </c>
      <c r="B14" s="26">
        <v>61601</v>
      </c>
      <c r="C14" s="26">
        <v>0</v>
      </c>
      <c r="D14" s="26">
        <v>1108210</v>
      </c>
      <c r="E14" s="26">
        <v>1222831</v>
      </c>
      <c r="F14" s="13">
        <f t="shared" si="0"/>
        <v>10.34289529962733</v>
      </c>
      <c r="G14" s="1"/>
      <c r="H14" s="1"/>
      <c r="I14" s="1"/>
    </row>
    <row r="15" spans="1:12" x14ac:dyDescent="0.25">
      <c r="A15" s="8" t="s">
        <v>52</v>
      </c>
      <c r="B15" s="25">
        <v>12800</v>
      </c>
      <c r="C15" s="25">
        <v>9900</v>
      </c>
      <c r="D15" s="25">
        <v>138588</v>
      </c>
      <c r="E15" s="25">
        <v>130370</v>
      </c>
      <c r="F15" s="10">
        <f t="shared" si="0"/>
        <v>-5.9298063324385879</v>
      </c>
      <c r="G15" s="1"/>
      <c r="H15" s="1"/>
      <c r="I15" s="1"/>
    </row>
    <row r="16" spans="1:12" x14ac:dyDescent="0.25">
      <c r="A16" s="11" t="s">
        <v>53</v>
      </c>
      <c r="B16" s="26">
        <v>6511</v>
      </c>
      <c r="C16" s="26">
        <v>10261</v>
      </c>
      <c r="D16" s="26">
        <v>55850</v>
      </c>
      <c r="E16" s="26">
        <v>76756</v>
      </c>
      <c r="F16" s="13">
        <f t="shared" si="0"/>
        <v>37.432408236347356</v>
      </c>
      <c r="G16" s="1"/>
      <c r="H16" s="1"/>
      <c r="I16" s="1"/>
    </row>
    <row r="17" spans="1:9" x14ac:dyDescent="0.25">
      <c r="A17" s="8" t="s">
        <v>54</v>
      </c>
      <c r="B17" s="25">
        <v>2081</v>
      </c>
      <c r="C17" s="25">
        <v>3055</v>
      </c>
      <c r="D17" s="25">
        <v>33191</v>
      </c>
      <c r="E17" s="25">
        <v>36825</v>
      </c>
      <c r="F17" s="10">
        <f t="shared" si="0"/>
        <v>10.948751167485156</v>
      </c>
      <c r="G17" s="1"/>
      <c r="H17" s="1"/>
      <c r="I17" s="1"/>
    </row>
    <row r="18" spans="1:9" x14ac:dyDescent="0.25">
      <c r="A18" s="11" t="s">
        <v>55</v>
      </c>
      <c r="B18" s="26">
        <v>70790</v>
      </c>
      <c r="C18" s="26">
        <v>65157</v>
      </c>
      <c r="D18" s="26">
        <v>665993</v>
      </c>
      <c r="E18" s="26">
        <v>745286</v>
      </c>
      <c r="F18" s="13">
        <f t="shared" si="0"/>
        <v>11.90598099379423</v>
      </c>
      <c r="G18" s="1"/>
      <c r="H18" s="1"/>
      <c r="I18" s="1"/>
    </row>
    <row r="19" spans="1:9" x14ac:dyDescent="0.25">
      <c r="A19" s="8" t="s">
        <v>56</v>
      </c>
      <c r="B19" s="25">
        <v>546</v>
      </c>
      <c r="C19" s="25">
        <v>1182</v>
      </c>
      <c r="D19" s="25">
        <v>17140</v>
      </c>
      <c r="E19" s="25">
        <v>15677</v>
      </c>
      <c r="F19" s="10">
        <f t="shared" si="0"/>
        <v>-8.5355892648774727</v>
      </c>
      <c r="G19" s="1"/>
      <c r="H19" s="1"/>
      <c r="I19" s="1"/>
    </row>
    <row r="20" spans="1:9" x14ac:dyDescent="0.25">
      <c r="A20" s="11" t="s">
        <v>57</v>
      </c>
      <c r="B20" s="26">
        <v>14610</v>
      </c>
      <c r="C20" s="26">
        <v>11343</v>
      </c>
      <c r="D20" s="26">
        <v>128791</v>
      </c>
      <c r="E20" s="26">
        <v>102941</v>
      </c>
      <c r="F20" s="13">
        <f t="shared" si="0"/>
        <v>-20.071278272550103</v>
      </c>
      <c r="G20" s="1"/>
      <c r="H20" s="1"/>
      <c r="I20" s="1"/>
    </row>
    <row r="21" spans="1:9" x14ac:dyDescent="0.25">
      <c r="A21" s="8" t="s">
        <v>58</v>
      </c>
      <c r="B21" s="25">
        <v>2105</v>
      </c>
      <c r="C21" s="25">
        <v>11817</v>
      </c>
      <c r="D21" s="25">
        <v>128012</v>
      </c>
      <c r="E21" s="25">
        <v>186808</v>
      </c>
      <c r="F21" s="10">
        <f t="shared" si="0"/>
        <v>45.930069056025985</v>
      </c>
      <c r="G21" s="1"/>
      <c r="H21" s="1"/>
      <c r="I21" s="1"/>
    </row>
    <row r="22" spans="1:9" x14ac:dyDescent="0.25">
      <c r="A22" s="11" t="s">
        <v>59</v>
      </c>
      <c r="B22" s="26">
        <v>200549</v>
      </c>
      <c r="C22" s="26">
        <v>243004</v>
      </c>
      <c r="D22" s="26">
        <v>2199012</v>
      </c>
      <c r="E22" s="26">
        <v>2496798</v>
      </c>
      <c r="F22" s="13">
        <f t="shared" si="0"/>
        <v>13.541808775941192</v>
      </c>
      <c r="G22" s="1"/>
      <c r="H22" s="1"/>
      <c r="I22" s="1"/>
    </row>
    <row r="23" spans="1:9" x14ac:dyDescent="0.25">
      <c r="A23" s="8" t="s">
        <v>60</v>
      </c>
      <c r="B23" s="25">
        <v>4912</v>
      </c>
      <c r="C23" s="25">
        <v>5284</v>
      </c>
      <c r="D23" s="25">
        <v>119983</v>
      </c>
      <c r="E23" s="25">
        <v>114567</v>
      </c>
      <c r="F23" s="10">
        <f t="shared" si="0"/>
        <v>-4.5139728128151546</v>
      </c>
      <c r="G23" s="1"/>
      <c r="H23" s="1"/>
      <c r="I23" s="1"/>
    </row>
    <row r="24" spans="1:9" x14ac:dyDescent="0.25">
      <c r="A24" s="11" t="s">
        <v>61</v>
      </c>
      <c r="B24" s="26">
        <v>3213</v>
      </c>
      <c r="C24" s="26">
        <v>2246</v>
      </c>
      <c r="D24" s="26">
        <v>37853</v>
      </c>
      <c r="E24" s="26">
        <v>34374</v>
      </c>
      <c r="F24" s="13">
        <f t="shared" si="0"/>
        <v>-9.1908171082873196</v>
      </c>
      <c r="G24" s="1"/>
      <c r="H24" s="1"/>
      <c r="I24" s="1"/>
    </row>
    <row r="25" spans="1:9" x14ac:dyDescent="0.25">
      <c r="A25" s="8" t="s">
        <v>62</v>
      </c>
      <c r="B25" s="25">
        <v>7178</v>
      </c>
      <c r="C25" s="25">
        <v>4595</v>
      </c>
      <c r="D25" s="25">
        <v>25290</v>
      </c>
      <c r="E25" s="25">
        <v>30661</v>
      </c>
      <c r="F25" s="10">
        <f t="shared" si="0"/>
        <v>21.237643337287466</v>
      </c>
      <c r="G25" s="1"/>
      <c r="H25" s="1"/>
      <c r="I25" s="1"/>
    </row>
    <row r="26" spans="1:9" x14ac:dyDescent="0.25">
      <c r="A26" s="11" t="s">
        <v>63</v>
      </c>
      <c r="B26" s="26">
        <v>2115</v>
      </c>
      <c r="C26" s="26">
        <v>2047</v>
      </c>
      <c r="D26" s="26">
        <v>13383</v>
      </c>
      <c r="E26" s="26">
        <v>23672</v>
      </c>
      <c r="F26" s="13">
        <f t="shared" si="0"/>
        <v>76.881117836060668</v>
      </c>
      <c r="G26" s="1"/>
      <c r="H26" s="1"/>
      <c r="I26" s="1"/>
    </row>
    <row r="27" spans="1:9" x14ac:dyDescent="0.25">
      <c r="A27" s="8" t="s">
        <v>64</v>
      </c>
      <c r="B27" s="25">
        <v>4900</v>
      </c>
      <c r="C27" s="25">
        <v>3199</v>
      </c>
      <c r="D27" s="25">
        <v>39666</v>
      </c>
      <c r="E27" s="25">
        <v>33007</v>
      </c>
      <c r="F27" s="10">
        <f t="shared" si="0"/>
        <v>-16.787677103816876</v>
      </c>
      <c r="G27" s="1"/>
      <c r="H27" s="1"/>
      <c r="I27" s="1"/>
    </row>
    <row r="28" spans="1:9" x14ac:dyDescent="0.25">
      <c r="A28" s="11" t="s">
        <v>65</v>
      </c>
      <c r="B28" s="26">
        <v>106040</v>
      </c>
      <c r="C28" s="26">
        <v>89334</v>
      </c>
      <c r="D28" s="26">
        <v>1139473</v>
      </c>
      <c r="E28" s="26">
        <v>936238</v>
      </c>
      <c r="F28" s="13">
        <f t="shared" si="0"/>
        <v>-17.835876760572646</v>
      </c>
      <c r="G28" s="1"/>
      <c r="H28" s="1"/>
      <c r="I28" s="1"/>
    </row>
    <row r="29" spans="1:9" x14ac:dyDescent="0.25">
      <c r="A29" s="8" t="s">
        <v>66</v>
      </c>
      <c r="B29" s="25">
        <v>5084</v>
      </c>
      <c r="C29" s="25">
        <v>3081</v>
      </c>
      <c r="D29" s="25">
        <v>57275</v>
      </c>
      <c r="E29" s="25">
        <v>48972</v>
      </c>
      <c r="F29" s="10">
        <f t="shared" si="0"/>
        <v>-14.496726320384113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1212</v>
      </c>
      <c r="D30" s="26">
        <v>35614</v>
      </c>
      <c r="E30" s="26">
        <v>34545</v>
      </c>
      <c r="F30" s="13">
        <f t="shared" si="0"/>
        <v>-3.0016285730330736</v>
      </c>
      <c r="G30" s="1"/>
      <c r="H30" s="1"/>
      <c r="I30" s="1"/>
    </row>
    <row r="31" spans="1:9" x14ac:dyDescent="0.25">
      <c r="A31" s="8" t="s">
        <v>68</v>
      </c>
      <c r="B31" s="25">
        <v>19515</v>
      </c>
      <c r="C31" s="25">
        <v>11937</v>
      </c>
      <c r="D31" s="25">
        <v>169559</v>
      </c>
      <c r="E31" s="25">
        <v>159365</v>
      </c>
      <c r="F31" s="10">
        <f t="shared" si="0"/>
        <v>-6.0120665962880224</v>
      </c>
      <c r="G31" s="1"/>
      <c r="H31" s="1"/>
      <c r="I31" s="1"/>
    </row>
    <row r="32" spans="1:9" x14ac:dyDescent="0.25">
      <c r="A32" s="11" t="s">
        <v>69</v>
      </c>
      <c r="B32" s="26">
        <v>24355</v>
      </c>
      <c r="C32" s="26">
        <v>25410</v>
      </c>
      <c r="D32" s="26">
        <v>286079</v>
      </c>
      <c r="E32" s="26">
        <v>289807</v>
      </c>
      <c r="F32" s="13">
        <f t="shared" si="0"/>
        <v>1.3031365461987718</v>
      </c>
      <c r="G32" s="1"/>
      <c r="H32" s="1"/>
      <c r="I32" s="1"/>
    </row>
    <row r="33" spans="1:9" x14ac:dyDescent="0.25">
      <c r="A33" s="8" t="s">
        <v>70</v>
      </c>
      <c r="B33" s="25">
        <v>22339</v>
      </c>
      <c r="C33" s="25">
        <v>23661</v>
      </c>
      <c r="D33" s="25">
        <v>285303</v>
      </c>
      <c r="E33" s="25">
        <v>275391</v>
      </c>
      <c r="F33" s="10">
        <f t="shared" si="0"/>
        <v>-3.4742011125014471</v>
      </c>
      <c r="G33" s="1"/>
      <c r="H33" s="1"/>
      <c r="I33" s="1"/>
    </row>
    <row r="34" spans="1:9" x14ac:dyDescent="0.25">
      <c r="A34" s="11" t="s">
        <v>71</v>
      </c>
      <c r="B34" s="26">
        <v>2424</v>
      </c>
      <c r="C34" s="26">
        <v>756</v>
      </c>
      <c r="D34" s="26">
        <v>7795</v>
      </c>
      <c r="E34" s="26">
        <v>9088</v>
      </c>
      <c r="F34" s="13">
        <f t="shared" si="0"/>
        <v>16.587556125721619</v>
      </c>
      <c r="G34" s="1"/>
      <c r="H34" s="1"/>
      <c r="I34" s="1"/>
    </row>
    <row r="35" spans="1:9" x14ac:dyDescent="0.25">
      <c r="A35" s="14" t="s">
        <v>72</v>
      </c>
      <c r="B35" s="15">
        <f>SUM(B7:B34)</f>
        <v>895751</v>
      </c>
      <c r="C35" s="15">
        <f t="shared" ref="C35:E35" si="1">SUM(C7:C34)</f>
        <v>912583</v>
      </c>
      <c r="D35" s="15">
        <f t="shared" si="1"/>
        <v>10234431</v>
      </c>
      <c r="E35" s="15">
        <f t="shared" si="1"/>
        <v>11065719</v>
      </c>
      <c r="F35" s="16">
        <f t="shared" si="0"/>
        <v>8.1224642581497761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98075</v>
      </c>
      <c r="C38" s="41">
        <f>D7</f>
        <v>100730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3464571</v>
      </c>
      <c r="G38" s="42">
        <f>LOOKUP(E38,$A$38:$A$65,$C$38:$C$65)</f>
        <v>2954261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13182</v>
      </c>
      <c r="C39" s="41">
        <f t="shared" ref="C39:C65" si="5">D8</f>
        <v>13305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2496798</v>
      </c>
      <c r="G39" s="42">
        <f t="shared" ref="G39:G65" si="8">LOOKUP(E39,$A$38:$A$65,$C$38:$C$65)</f>
        <v>2199012</v>
      </c>
    </row>
    <row r="40" spans="1:9" x14ac:dyDescent="0.25">
      <c r="A40" s="42" t="str">
        <f t="shared" si="3"/>
        <v>ALMERIA</v>
      </c>
      <c r="B40" s="41">
        <f t="shared" si="4"/>
        <v>82874</v>
      </c>
      <c r="C40" s="41">
        <f t="shared" si="5"/>
        <v>94420</v>
      </c>
      <c r="D40" s="41">
        <f t="shared" si="6"/>
        <v>16</v>
      </c>
      <c r="E40" s="42" t="str">
        <f t="shared" si="2"/>
        <v>BARCELONA</v>
      </c>
      <c r="F40" s="42">
        <f t="shared" si="7"/>
        <v>1222831</v>
      </c>
      <c r="G40" s="42">
        <f t="shared" si="8"/>
        <v>1108210</v>
      </c>
    </row>
    <row r="41" spans="1:9" x14ac:dyDescent="0.25">
      <c r="A41" s="42" t="str">
        <f t="shared" si="3"/>
        <v>AVILES</v>
      </c>
      <c r="B41" s="41">
        <f t="shared" si="4"/>
        <v>38113</v>
      </c>
      <c r="C41" s="41">
        <f t="shared" si="5"/>
        <v>36212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936238</v>
      </c>
      <c r="G41" s="42">
        <f t="shared" si="8"/>
        <v>1139473</v>
      </c>
    </row>
    <row r="42" spans="1:9" x14ac:dyDescent="0.25">
      <c r="A42" s="42" t="str">
        <f t="shared" si="3"/>
        <v>BAHIA DE ALGECIRAS</v>
      </c>
      <c r="B42" s="41">
        <f t="shared" si="4"/>
        <v>3464571</v>
      </c>
      <c r="C42" s="41">
        <f t="shared" si="5"/>
        <v>2954261</v>
      </c>
      <c r="D42" s="41">
        <f t="shared" si="6"/>
        <v>1</v>
      </c>
      <c r="E42" s="42" t="str">
        <f t="shared" si="2"/>
        <v>CEUTA</v>
      </c>
      <c r="F42" s="42">
        <f t="shared" si="7"/>
        <v>745286</v>
      </c>
      <c r="G42" s="42">
        <f t="shared" si="8"/>
        <v>665993</v>
      </c>
    </row>
    <row r="43" spans="1:9" x14ac:dyDescent="0.25">
      <c r="A43" s="42" t="str">
        <f t="shared" si="3"/>
        <v>BAHIA DE CADIZ</v>
      </c>
      <c r="B43" s="41">
        <f t="shared" si="4"/>
        <v>103935</v>
      </c>
      <c r="C43" s="41">
        <f t="shared" si="5"/>
        <v>153663</v>
      </c>
      <c r="D43" s="41">
        <f t="shared" si="6"/>
        <v>13</v>
      </c>
      <c r="E43" s="42" t="str">
        <f t="shared" si="2"/>
        <v>VALENCIA</v>
      </c>
      <c r="F43" s="42">
        <f t="shared" si="7"/>
        <v>289807</v>
      </c>
      <c r="G43" s="42">
        <f t="shared" si="8"/>
        <v>286079</v>
      </c>
    </row>
    <row r="44" spans="1:9" x14ac:dyDescent="0.25">
      <c r="A44" s="42" t="str">
        <f t="shared" si="3"/>
        <v>BALEARES</v>
      </c>
      <c r="B44" s="41">
        <f t="shared" si="4"/>
        <v>260990</v>
      </c>
      <c r="C44" s="41">
        <f t="shared" si="5"/>
        <v>189780</v>
      </c>
      <c r="D44" s="41">
        <f t="shared" si="6"/>
        <v>8</v>
      </c>
      <c r="E44" s="42" t="str">
        <f t="shared" si="2"/>
        <v>VIGO</v>
      </c>
      <c r="F44" s="42">
        <f t="shared" si="7"/>
        <v>275391</v>
      </c>
      <c r="G44" s="42">
        <f t="shared" si="8"/>
        <v>285303</v>
      </c>
    </row>
    <row r="45" spans="1:9" x14ac:dyDescent="0.25">
      <c r="A45" s="42" t="str">
        <f t="shared" si="3"/>
        <v>BARCELONA</v>
      </c>
      <c r="B45" s="41">
        <f t="shared" si="4"/>
        <v>1222831</v>
      </c>
      <c r="C45" s="41">
        <f t="shared" si="5"/>
        <v>1108210</v>
      </c>
      <c r="D45" s="41">
        <f t="shared" si="6"/>
        <v>3</v>
      </c>
      <c r="E45" s="42" t="str">
        <f t="shared" si="2"/>
        <v>BALEARES</v>
      </c>
      <c r="F45" s="42">
        <f t="shared" si="7"/>
        <v>260990</v>
      </c>
      <c r="G45" s="42">
        <f t="shared" si="8"/>
        <v>189780</v>
      </c>
    </row>
    <row r="46" spans="1:9" x14ac:dyDescent="0.25">
      <c r="A46" s="42" t="str">
        <f t="shared" si="3"/>
        <v>BILBAO</v>
      </c>
      <c r="B46" s="41">
        <f t="shared" si="4"/>
        <v>130370</v>
      </c>
      <c r="C46" s="41">
        <f t="shared" si="5"/>
        <v>138588</v>
      </c>
      <c r="D46" s="41">
        <f t="shared" si="6"/>
        <v>11</v>
      </c>
      <c r="E46" s="42" t="str">
        <f t="shared" si="2"/>
        <v>HUELVA</v>
      </c>
      <c r="F46" s="42">
        <f t="shared" si="7"/>
        <v>186808</v>
      </c>
      <c r="G46" s="42">
        <f t="shared" si="8"/>
        <v>128012</v>
      </c>
    </row>
    <row r="47" spans="1:9" x14ac:dyDescent="0.25">
      <c r="A47" s="42" t="str">
        <f t="shared" si="3"/>
        <v>CARTAGENA</v>
      </c>
      <c r="B47" s="41">
        <f t="shared" si="4"/>
        <v>76756</v>
      </c>
      <c r="C47" s="41">
        <f t="shared" si="5"/>
        <v>55850</v>
      </c>
      <c r="D47" s="41">
        <f t="shared" si="6"/>
        <v>17</v>
      </c>
      <c r="E47" s="42" t="str">
        <f t="shared" si="2"/>
        <v>TARRAGONA</v>
      </c>
      <c r="F47" s="42">
        <f t="shared" si="7"/>
        <v>159365</v>
      </c>
      <c r="G47" s="42">
        <f t="shared" si="8"/>
        <v>169559</v>
      </c>
    </row>
    <row r="48" spans="1:9" x14ac:dyDescent="0.25">
      <c r="A48" s="42" t="str">
        <f t="shared" si="3"/>
        <v>CASTELLON</v>
      </c>
      <c r="B48" s="41">
        <f t="shared" si="4"/>
        <v>36825</v>
      </c>
      <c r="C48" s="41">
        <f t="shared" si="5"/>
        <v>33191</v>
      </c>
      <c r="D48" s="41">
        <f t="shared" si="6"/>
        <v>20</v>
      </c>
      <c r="E48" s="42" t="str">
        <f t="shared" si="2"/>
        <v>BILBAO</v>
      </c>
      <c r="F48" s="42">
        <f t="shared" si="7"/>
        <v>130370</v>
      </c>
      <c r="G48" s="42">
        <f t="shared" si="8"/>
        <v>138588</v>
      </c>
    </row>
    <row r="49" spans="1:7" x14ac:dyDescent="0.25">
      <c r="A49" s="42" t="str">
        <f t="shared" si="3"/>
        <v>CEUTA</v>
      </c>
      <c r="B49" s="41">
        <f t="shared" si="4"/>
        <v>745286</v>
      </c>
      <c r="C49" s="41">
        <f t="shared" si="5"/>
        <v>665993</v>
      </c>
      <c r="D49" s="41">
        <f t="shared" si="6"/>
        <v>5</v>
      </c>
      <c r="E49" s="42" t="str">
        <f t="shared" si="2"/>
        <v>MALAGA</v>
      </c>
      <c r="F49" s="42">
        <f t="shared" si="7"/>
        <v>114567</v>
      </c>
      <c r="G49" s="42">
        <f t="shared" si="8"/>
        <v>119983</v>
      </c>
    </row>
    <row r="50" spans="1:7" x14ac:dyDescent="0.25">
      <c r="A50" s="42" t="str">
        <f t="shared" si="3"/>
        <v>FERROL-SAN CIBRAO</v>
      </c>
      <c r="B50" s="41">
        <f t="shared" si="4"/>
        <v>15677</v>
      </c>
      <c r="C50" s="41">
        <f t="shared" si="5"/>
        <v>17140</v>
      </c>
      <c r="D50" s="41">
        <f t="shared" si="6"/>
        <v>26</v>
      </c>
      <c r="E50" s="42" t="str">
        <f t="shared" si="2"/>
        <v>BAHIA DE CADIZ</v>
      </c>
      <c r="F50" s="42">
        <f t="shared" si="7"/>
        <v>103935</v>
      </c>
      <c r="G50" s="42">
        <f t="shared" si="8"/>
        <v>153663</v>
      </c>
    </row>
    <row r="51" spans="1:7" x14ac:dyDescent="0.25">
      <c r="A51" s="42" t="str">
        <f t="shared" si="3"/>
        <v>GIJON</v>
      </c>
      <c r="B51" s="41">
        <f t="shared" si="4"/>
        <v>102941</v>
      </c>
      <c r="C51" s="41">
        <f t="shared" si="5"/>
        <v>128791</v>
      </c>
      <c r="D51" s="41">
        <f t="shared" si="6"/>
        <v>14</v>
      </c>
      <c r="E51" s="42" t="str">
        <f t="shared" si="2"/>
        <v>GIJON</v>
      </c>
      <c r="F51" s="42">
        <f t="shared" si="7"/>
        <v>102941</v>
      </c>
      <c r="G51" s="42">
        <f t="shared" si="8"/>
        <v>128791</v>
      </c>
    </row>
    <row r="52" spans="1:7" x14ac:dyDescent="0.25">
      <c r="A52" s="42" t="str">
        <f t="shared" si="3"/>
        <v>HUELVA</v>
      </c>
      <c r="B52" s="41">
        <f t="shared" si="4"/>
        <v>186808</v>
      </c>
      <c r="C52" s="41">
        <f t="shared" si="5"/>
        <v>128012</v>
      </c>
      <c r="D52" s="41">
        <f t="shared" si="6"/>
        <v>9</v>
      </c>
      <c r="E52" s="42" t="str">
        <f t="shared" si="2"/>
        <v>A CORUÑA</v>
      </c>
      <c r="F52" s="42">
        <f t="shared" si="7"/>
        <v>98075</v>
      </c>
      <c r="G52" s="42">
        <f t="shared" si="8"/>
        <v>100730</v>
      </c>
    </row>
    <row r="53" spans="1:7" x14ac:dyDescent="0.25">
      <c r="A53" s="42" t="str">
        <f t="shared" si="3"/>
        <v>LAS PALMAS</v>
      </c>
      <c r="B53" s="41">
        <f t="shared" si="4"/>
        <v>2496798</v>
      </c>
      <c r="C53" s="41">
        <f t="shared" si="5"/>
        <v>2199012</v>
      </c>
      <c r="D53" s="41">
        <f t="shared" si="6"/>
        <v>2</v>
      </c>
      <c r="E53" s="42" t="str">
        <f t="shared" si="2"/>
        <v>ALMERIA</v>
      </c>
      <c r="F53" s="42">
        <f t="shared" si="7"/>
        <v>82874</v>
      </c>
      <c r="G53" s="42">
        <f t="shared" si="8"/>
        <v>94420</v>
      </c>
    </row>
    <row r="54" spans="1:7" x14ac:dyDescent="0.25">
      <c r="A54" s="42" t="str">
        <f t="shared" si="3"/>
        <v>MALAGA</v>
      </c>
      <c r="B54" s="41">
        <f t="shared" si="4"/>
        <v>114567</v>
      </c>
      <c r="C54" s="41">
        <f t="shared" si="5"/>
        <v>119983</v>
      </c>
      <c r="D54" s="41">
        <f t="shared" si="6"/>
        <v>12</v>
      </c>
      <c r="E54" s="42" t="str">
        <f t="shared" si="2"/>
        <v>CARTAGENA</v>
      </c>
      <c r="F54" s="42">
        <f t="shared" si="7"/>
        <v>76756</v>
      </c>
      <c r="G54" s="42">
        <f t="shared" si="8"/>
        <v>55850</v>
      </c>
    </row>
    <row r="55" spans="1:7" x14ac:dyDescent="0.25">
      <c r="A55" s="42" t="str">
        <f t="shared" si="3"/>
        <v>MARIN Y RIA DE PONTEVEDRA</v>
      </c>
      <c r="B55" s="41">
        <f t="shared" si="4"/>
        <v>34374</v>
      </c>
      <c r="C55" s="41">
        <f t="shared" si="5"/>
        <v>37853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48972</v>
      </c>
      <c r="G55" s="42">
        <f t="shared" si="8"/>
        <v>57275</v>
      </c>
    </row>
    <row r="56" spans="1:7" x14ac:dyDescent="0.25">
      <c r="A56" s="42" t="str">
        <f t="shared" si="3"/>
        <v>MELILLA</v>
      </c>
      <c r="B56" s="41">
        <f t="shared" si="4"/>
        <v>30661</v>
      </c>
      <c r="C56" s="41">
        <f t="shared" si="5"/>
        <v>25290</v>
      </c>
      <c r="D56" s="41">
        <f t="shared" si="6"/>
        <v>24</v>
      </c>
      <c r="E56" s="42" t="str">
        <f t="shared" si="2"/>
        <v>AVILES</v>
      </c>
      <c r="F56" s="42">
        <f t="shared" si="9"/>
        <v>38113</v>
      </c>
      <c r="G56" s="42">
        <f t="shared" si="8"/>
        <v>36212</v>
      </c>
    </row>
    <row r="57" spans="1:7" x14ac:dyDescent="0.25">
      <c r="A57" s="42" t="str">
        <f t="shared" si="3"/>
        <v>MOTRIL</v>
      </c>
      <c r="B57" s="41">
        <f t="shared" si="4"/>
        <v>23672</v>
      </c>
      <c r="C57" s="41">
        <f t="shared" si="5"/>
        <v>13383</v>
      </c>
      <c r="D57" s="41">
        <f t="shared" si="6"/>
        <v>25</v>
      </c>
      <c r="E57" s="42" t="str">
        <f t="shared" si="2"/>
        <v>CASTELLON</v>
      </c>
      <c r="F57" s="42">
        <f t="shared" si="9"/>
        <v>36825</v>
      </c>
      <c r="G57" s="42">
        <f t="shared" si="8"/>
        <v>33191</v>
      </c>
    </row>
    <row r="58" spans="1:7" x14ac:dyDescent="0.25">
      <c r="A58" s="42" t="str">
        <f t="shared" si="3"/>
        <v>PASAIA</v>
      </c>
      <c r="B58" s="41">
        <f t="shared" si="4"/>
        <v>33007</v>
      </c>
      <c r="C58" s="41">
        <f t="shared" si="5"/>
        <v>39666</v>
      </c>
      <c r="D58" s="41">
        <f t="shared" si="6"/>
        <v>23</v>
      </c>
      <c r="E58" s="42" t="str">
        <f t="shared" si="2"/>
        <v>SEVILLA</v>
      </c>
      <c r="F58" s="42">
        <f t="shared" si="9"/>
        <v>34545</v>
      </c>
      <c r="G58" s="42">
        <f t="shared" si="8"/>
        <v>35614</v>
      </c>
    </row>
    <row r="59" spans="1:7" x14ac:dyDescent="0.25">
      <c r="A59" s="42" t="str">
        <f t="shared" si="3"/>
        <v>SANTA CRUZ DE TENERIFE</v>
      </c>
      <c r="B59" s="41">
        <f t="shared" si="4"/>
        <v>936238</v>
      </c>
      <c r="C59" s="41">
        <f t="shared" si="5"/>
        <v>1139473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34374</v>
      </c>
      <c r="G59" s="42">
        <f t="shared" si="8"/>
        <v>37853</v>
      </c>
    </row>
    <row r="60" spans="1:7" x14ac:dyDescent="0.25">
      <c r="A60" s="42" t="str">
        <f t="shared" si="3"/>
        <v>SANTANDER</v>
      </c>
      <c r="B60" s="41">
        <f t="shared" si="4"/>
        <v>48972</v>
      </c>
      <c r="C60" s="41">
        <f t="shared" si="5"/>
        <v>57275</v>
      </c>
      <c r="D60" s="41">
        <f t="shared" si="6"/>
        <v>18</v>
      </c>
      <c r="E60" s="42" t="str">
        <f t="shared" si="2"/>
        <v>PASAIA</v>
      </c>
      <c r="F60" s="42">
        <f t="shared" si="9"/>
        <v>33007</v>
      </c>
      <c r="G60" s="42">
        <f t="shared" si="8"/>
        <v>39666</v>
      </c>
    </row>
    <row r="61" spans="1:7" x14ac:dyDescent="0.25">
      <c r="A61" s="42" t="str">
        <f t="shared" si="3"/>
        <v>SEVILLA</v>
      </c>
      <c r="B61" s="41">
        <f t="shared" si="4"/>
        <v>34545</v>
      </c>
      <c r="C61" s="41">
        <f t="shared" si="5"/>
        <v>35614</v>
      </c>
      <c r="D61" s="41">
        <f t="shared" si="6"/>
        <v>21</v>
      </c>
      <c r="E61" s="42" t="str">
        <f t="shared" si="2"/>
        <v>MELILLA</v>
      </c>
      <c r="F61" s="42">
        <f t="shared" si="9"/>
        <v>30661</v>
      </c>
      <c r="G61" s="42">
        <f t="shared" si="8"/>
        <v>25290</v>
      </c>
    </row>
    <row r="62" spans="1:7" x14ac:dyDescent="0.25">
      <c r="A62" s="42" t="str">
        <f t="shared" si="3"/>
        <v>TARRAGONA</v>
      </c>
      <c r="B62" s="41">
        <f t="shared" si="4"/>
        <v>159365</v>
      </c>
      <c r="C62" s="41">
        <f t="shared" si="5"/>
        <v>169559</v>
      </c>
      <c r="D62" s="41">
        <f t="shared" si="6"/>
        <v>10</v>
      </c>
      <c r="E62" s="42" t="str">
        <f t="shared" si="2"/>
        <v>MOTRIL</v>
      </c>
      <c r="F62" s="42">
        <f t="shared" si="9"/>
        <v>23672</v>
      </c>
      <c r="G62" s="42">
        <f t="shared" si="8"/>
        <v>13383</v>
      </c>
    </row>
    <row r="63" spans="1:7" x14ac:dyDescent="0.25">
      <c r="A63" s="42" t="str">
        <f t="shared" si="3"/>
        <v>VALENCIA</v>
      </c>
      <c r="B63" s="41">
        <f t="shared" si="4"/>
        <v>289807</v>
      </c>
      <c r="C63" s="41">
        <f t="shared" si="5"/>
        <v>286079</v>
      </c>
      <c r="D63" s="41">
        <f t="shared" si="6"/>
        <v>6</v>
      </c>
      <c r="E63" s="42" t="str">
        <f t="shared" si="2"/>
        <v>FERROL-SAN CIBRAO</v>
      </c>
      <c r="F63" s="42">
        <f t="shared" si="9"/>
        <v>15677</v>
      </c>
      <c r="G63" s="42">
        <f t="shared" si="8"/>
        <v>17140</v>
      </c>
    </row>
    <row r="64" spans="1:7" x14ac:dyDescent="0.25">
      <c r="A64" s="42" t="str">
        <f t="shared" si="3"/>
        <v>VIGO</v>
      </c>
      <c r="B64" s="41">
        <f t="shared" si="4"/>
        <v>275391</v>
      </c>
      <c r="C64" s="41">
        <f t="shared" si="5"/>
        <v>285303</v>
      </c>
      <c r="D64" s="41">
        <f t="shared" si="6"/>
        <v>7</v>
      </c>
      <c r="E64" s="42" t="str">
        <f t="shared" si="2"/>
        <v>ALICANTE</v>
      </c>
      <c r="F64" s="42">
        <f t="shared" si="9"/>
        <v>13182</v>
      </c>
      <c r="G64" s="42">
        <f t="shared" si="8"/>
        <v>13305</v>
      </c>
    </row>
    <row r="65" spans="1:7" x14ac:dyDescent="0.25">
      <c r="A65" s="42" t="str">
        <f t="shared" si="3"/>
        <v>VILAGARCIA</v>
      </c>
      <c r="B65" s="41">
        <f t="shared" si="4"/>
        <v>9088</v>
      </c>
      <c r="C65" s="41">
        <f t="shared" si="5"/>
        <v>7795</v>
      </c>
      <c r="D65" s="41">
        <f t="shared" si="6"/>
        <v>28</v>
      </c>
      <c r="E65" s="42" t="str">
        <f t="shared" si="2"/>
        <v>VILAGARCIA</v>
      </c>
      <c r="F65" s="42">
        <f t="shared" si="9"/>
        <v>9088</v>
      </c>
      <c r="G65" s="42">
        <f t="shared" si="8"/>
        <v>7795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186</v>
      </c>
      <c r="C8" s="28">
        <v>1032</v>
      </c>
      <c r="D8" s="28">
        <v>5899</v>
      </c>
      <c r="E8" s="28">
        <v>25373</v>
      </c>
      <c r="F8" s="13">
        <f t="shared" ref="F8:F35" si="0">((E8*100)/D8)-100</f>
        <v>330.1237497880997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3004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2734763</v>
      </c>
      <c r="C11" s="27">
        <v>7377869</v>
      </c>
      <c r="D11" s="27">
        <v>34037242</v>
      </c>
      <c r="E11" s="27">
        <v>44972541</v>
      </c>
      <c r="F11" s="10">
        <f t="shared" si="0"/>
        <v>32.127453217273001</v>
      </c>
      <c r="G11" s="1"/>
      <c r="H11" s="1"/>
      <c r="I11" s="1"/>
    </row>
    <row r="12" spans="1:12" x14ac:dyDescent="0.25">
      <c r="A12" s="11" t="s">
        <v>49</v>
      </c>
      <c r="B12" s="28">
        <v>437</v>
      </c>
      <c r="C12" s="28">
        <v>9278</v>
      </c>
      <c r="D12" s="28">
        <v>187947</v>
      </c>
      <c r="E12" s="28">
        <v>173340</v>
      </c>
      <c r="F12" s="13">
        <f t="shared" si="0"/>
        <v>-7.771871857491746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3917</v>
      </c>
      <c r="D13" s="27">
        <v>329</v>
      </c>
      <c r="E13" s="27">
        <v>11019</v>
      </c>
      <c r="F13" s="10">
        <f t="shared" si="0"/>
        <v>3249.2401215805471</v>
      </c>
      <c r="G13" s="1"/>
      <c r="H13" s="1"/>
      <c r="I13" s="1"/>
    </row>
    <row r="14" spans="1:12" x14ac:dyDescent="0.25">
      <c r="A14" s="11" t="s">
        <v>51</v>
      </c>
      <c r="B14" s="28">
        <v>799174</v>
      </c>
      <c r="C14" s="28">
        <v>433537</v>
      </c>
      <c r="D14" s="28">
        <v>7455017</v>
      </c>
      <c r="E14" s="28">
        <v>7096029</v>
      </c>
      <c r="F14" s="13">
        <f t="shared" si="0"/>
        <v>-4.8153880802686331</v>
      </c>
      <c r="G14" s="1"/>
      <c r="H14" s="1"/>
      <c r="I14" s="1"/>
    </row>
    <row r="15" spans="1:12" x14ac:dyDescent="0.25">
      <c r="A15" s="8" t="s">
        <v>52</v>
      </c>
      <c r="B15" s="27">
        <v>80503</v>
      </c>
      <c r="C15" s="27">
        <v>54807</v>
      </c>
      <c r="D15" s="27">
        <v>420484</v>
      </c>
      <c r="E15" s="27">
        <v>418133</v>
      </c>
      <c r="F15" s="10">
        <f t="shared" si="0"/>
        <v>-0.55911758830299618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5755</v>
      </c>
      <c r="E16" s="28">
        <v>99228</v>
      </c>
      <c r="F16" s="13">
        <f t="shared" si="0"/>
        <v>1624.205039096438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12508</v>
      </c>
      <c r="D17" s="27">
        <v>19093</v>
      </c>
      <c r="E17" s="27">
        <v>58205</v>
      </c>
      <c r="F17" s="10">
        <f t="shared" si="0"/>
        <v>204.84994500602318</v>
      </c>
      <c r="G17" s="1"/>
      <c r="H17" s="1"/>
      <c r="I17" s="1"/>
    </row>
    <row r="18" spans="1:9" x14ac:dyDescent="0.25">
      <c r="A18" s="11" t="s">
        <v>55</v>
      </c>
      <c r="B18" s="28">
        <v>23597</v>
      </c>
      <c r="C18" s="28">
        <v>32</v>
      </c>
      <c r="D18" s="28">
        <v>869410</v>
      </c>
      <c r="E18" s="28">
        <v>1216</v>
      </c>
      <c r="F18" s="13">
        <f t="shared" si="0"/>
        <v>-99.860135034103592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38368</v>
      </c>
      <c r="C20" s="28">
        <v>31561</v>
      </c>
      <c r="D20" s="28">
        <v>713794</v>
      </c>
      <c r="E20" s="28">
        <v>809213</v>
      </c>
      <c r="F20" s="13">
        <f t="shared" si="0"/>
        <v>13.367862436501284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344483</v>
      </c>
      <c r="D21" s="27">
        <v>0</v>
      </c>
      <c r="E21" s="27">
        <v>1598567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799119</v>
      </c>
      <c r="C22" s="28">
        <v>921535</v>
      </c>
      <c r="D22" s="28">
        <v>9461795</v>
      </c>
      <c r="E22" s="28">
        <v>11231290</v>
      </c>
      <c r="F22" s="13">
        <f t="shared" si="0"/>
        <v>18.701472606413475</v>
      </c>
      <c r="G22" s="1"/>
      <c r="H22" s="1"/>
      <c r="I22" s="1"/>
    </row>
    <row r="23" spans="1:9" x14ac:dyDescent="0.25">
      <c r="A23" s="8" t="s">
        <v>60</v>
      </c>
      <c r="B23" s="27">
        <v>90157</v>
      </c>
      <c r="C23" s="27">
        <v>747373</v>
      </c>
      <c r="D23" s="27">
        <v>834226</v>
      </c>
      <c r="E23" s="27">
        <v>3674440</v>
      </c>
      <c r="F23" s="10">
        <f t="shared" si="0"/>
        <v>340.460978200152</v>
      </c>
      <c r="G23" s="1"/>
      <c r="H23" s="1"/>
      <c r="I23" s="1"/>
    </row>
    <row r="24" spans="1:9" x14ac:dyDescent="0.25">
      <c r="A24" s="11" t="s">
        <v>61</v>
      </c>
      <c r="B24" s="28">
        <v>2632</v>
      </c>
      <c r="C24" s="28">
        <v>8</v>
      </c>
      <c r="D24" s="28">
        <v>14300</v>
      </c>
      <c r="E24" s="28">
        <v>37549</v>
      </c>
      <c r="F24" s="13">
        <f t="shared" si="0"/>
        <v>162.58041958041957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21543</v>
      </c>
      <c r="C28" s="28">
        <v>18347</v>
      </c>
      <c r="D28" s="28">
        <v>272809</v>
      </c>
      <c r="E28" s="28">
        <v>192562</v>
      </c>
      <c r="F28" s="13">
        <f t="shared" si="0"/>
        <v>-29.415085279444597</v>
      </c>
      <c r="G28" s="1"/>
      <c r="H28" s="1"/>
      <c r="I28" s="1"/>
    </row>
    <row r="29" spans="1:9" x14ac:dyDescent="0.25">
      <c r="A29" s="8" t="s">
        <v>66</v>
      </c>
      <c r="B29" s="27">
        <v>5900</v>
      </c>
      <c r="C29" s="27">
        <v>0</v>
      </c>
      <c r="D29" s="27">
        <v>5958</v>
      </c>
      <c r="E29" s="27">
        <v>3745</v>
      </c>
      <c r="F29" s="10">
        <f t="shared" si="0"/>
        <v>-37.143336690164482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422863</v>
      </c>
      <c r="C31" s="27">
        <v>451205</v>
      </c>
      <c r="D31" s="27">
        <v>6153386</v>
      </c>
      <c r="E31" s="27">
        <v>5296913</v>
      </c>
      <c r="F31" s="10">
        <f t="shared" si="0"/>
        <v>-13.91872702281313</v>
      </c>
      <c r="G31" s="1"/>
      <c r="H31" s="1"/>
      <c r="I31" s="1"/>
    </row>
    <row r="32" spans="1:9" x14ac:dyDescent="0.25">
      <c r="A32" s="11" t="s">
        <v>69</v>
      </c>
      <c r="B32" s="28">
        <v>2786724</v>
      </c>
      <c r="C32" s="28">
        <v>2831238</v>
      </c>
      <c r="D32" s="28">
        <v>32293430</v>
      </c>
      <c r="E32" s="28">
        <v>33220651</v>
      </c>
      <c r="F32" s="13">
        <f t="shared" si="0"/>
        <v>2.8712372764367302</v>
      </c>
      <c r="G32" s="1"/>
      <c r="H32" s="1"/>
      <c r="I32" s="1"/>
    </row>
    <row r="33" spans="1:9" x14ac:dyDescent="0.25">
      <c r="A33" s="8" t="s">
        <v>70</v>
      </c>
      <c r="B33" s="27">
        <v>23469</v>
      </c>
      <c r="C33" s="27">
        <v>34010</v>
      </c>
      <c r="D33" s="27">
        <v>233276</v>
      </c>
      <c r="E33" s="27">
        <v>340688</v>
      </c>
      <c r="F33" s="10">
        <f t="shared" si="0"/>
        <v>46.045028206930851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7010</v>
      </c>
      <c r="E34" s="28">
        <v>29839</v>
      </c>
      <c r="F34" s="13">
        <f t="shared" si="0"/>
        <v>325.66333808844507</v>
      </c>
      <c r="G34" s="1"/>
      <c r="H34" s="1"/>
      <c r="I34" s="1"/>
    </row>
    <row r="35" spans="1:9" x14ac:dyDescent="0.25">
      <c r="A35" s="14" t="s">
        <v>72</v>
      </c>
      <c r="B35" s="15">
        <f>SUM(B7:B34)</f>
        <v>7829435</v>
      </c>
      <c r="C35" s="15">
        <f t="shared" ref="C35:E35" si="1">SUM(C7:C34)</f>
        <v>13272740</v>
      </c>
      <c r="D35" s="15">
        <f t="shared" si="1"/>
        <v>92993018</v>
      </c>
      <c r="E35" s="15">
        <f t="shared" si="1"/>
        <v>109293545</v>
      </c>
      <c r="F35" s="16">
        <f t="shared" si="0"/>
        <v>17.528764363793414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44972541</v>
      </c>
      <c r="G38" s="42">
        <f>LOOKUP(E38,$A$38:$A$65,$C$38:$C$65)</f>
        <v>34037242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25373</v>
      </c>
      <c r="C39" s="41">
        <f t="shared" ref="C39:C65" si="5">D8</f>
        <v>5899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33220651</v>
      </c>
      <c r="G39" s="42">
        <f t="shared" ref="G39:G65" si="8">LOOKUP(E39,$A$38:$A$65,$C$38:$C$65)</f>
        <v>32293430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11231290</v>
      </c>
      <c r="G40" s="42">
        <f t="shared" si="8"/>
        <v>9461795</v>
      </c>
    </row>
    <row r="41" spans="1:9" x14ac:dyDescent="0.25">
      <c r="A41" s="42" t="str">
        <f t="shared" si="3"/>
        <v>AVILES</v>
      </c>
      <c r="B41" s="41">
        <f t="shared" si="4"/>
        <v>3004</v>
      </c>
      <c r="C41" s="41">
        <f t="shared" si="5"/>
        <v>0</v>
      </c>
      <c r="D41" s="41">
        <f t="shared" si="6"/>
        <v>20</v>
      </c>
      <c r="E41" s="42" t="str">
        <f t="shared" si="2"/>
        <v>BARCELONA</v>
      </c>
      <c r="F41" s="42">
        <f t="shared" si="7"/>
        <v>7096029</v>
      </c>
      <c r="G41" s="42">
        <f t="shared" si="8"/>
        <v>7455017</v>
      </c>
    </row>
    <row r="42" spans="1:9" x14ac:dyDescent="0.25">
      <c r="A42" s="42" t="str">
        <f t="shared" si="3"/>
        <v>BAHIA DE ALGECIRAS</v>
      </c>
      <c r="B42" s="41">
        <f t="shared" si="4"/>
        <v>44972541</v>
      </c>
      <c r="C42" s="41">
        <f t="shared" si="5"/>
        <v>34037242</v>
      </c>
      <c r="D42" s="41">
        <f t="shared" si="6"/>
        <v>1</v>
      </c>
      <c r="E42" s="42" t="str">
        <f t="shared" si="2"/>
        <v>TARRAGONA</v>
      </c>
      <c r="F42" s="42">
        <f t="shared" si="7"/>
        <v>5296913</v>
      </c>
      <c r="G42" s="42">
        <f t="shared" si="8"/>
        <v>6153386</v>
      </c>
    </row>
    <row r="43" spans="1:9" x14ac:dyDescent="0.25">
      <c r="A43" s="42" t="str">
        <f t="shared" si="3"/>
        <v>BAHIA DE CADIZ</v>
      </c>
      <c r="B43" s="41">
        <f t="shared" si="4"/>
        <v>173340</v>
      </c>
      <c r="C43" s="41">
        <f t="shared" si="5"/>
        <v>187947</v>
      </c>
      <c r="D43" s="41">
        <f t="shared" si="6"/>
        <v>12</v>
      </c>
      <c r="E43" s="42" t="str">
        <f t="shared" si="2"/>
        <v>MALAGA</v>
      </c>
      <c r="F43" s="42">
        <f t="shared" si="7"/>
        <v>3674440</v>
      </c>
      <c r="G43" s="42">
        <f t="shared" si="8"/>
        <v>834226</v>
      </c>
    </row>
    <row r="44" spans="1:9" x14ac:dyDescent="0.25">
      <c r="A44" s="42" t="str">
        <f t="shared" si="3"/>
        <v>BALEARES</v>
      </c>
      <c r="B44" s="41">
        <f t="shared" si="4"/>
        <v>11019</v>
      </c>
      <c r="C44" s="41">
        <f t="shared" si="5"/>
        <v>329</v>
      </c>
      <c r="D44" s="41">
        <f t="shared" si="6"/>
        <v>18</v>
      </c>
      <c r="E44" s="42" t="str">
        <f t="shared" si="2"/>
        <v>HUELVA</v>
      </c>
      <c r="F44" s="42">
        <f t="shared" si="7"/>
        <v>1598567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7096029</v>
      </c>
      <c r="C45" s="41">
        <f t="shared" si="5"/>
        <v>7455017</v>
      </c>
      <c r="D45" s="41">
        <f t="shared" si="6"/>
        <v>4</v>
      </c>
      <c r="E45" s="42" t="str">
        <f t="shared" si="2"/>
        <v>GIJON</v>
      </c>
      <c r="F45" s="42">
        <f t="shared" si="7"/>
        <v>809213</v>
      </c>
      <c r="G45" s="42">
        <f t="shared" si="8"/>
        <v>713794</v>
      </c>
    </row>
    <row r="46" spans="1:9" x14ac:dyDescent="0.25">
      <c r="A46" s="42" t="str">
        <f t="shared" si="3"/>
        <v>BILBAO</v>
      </c>
      <c r="B46" s="41">
        <f t="shared" si="4"/>
        <v>418133</v>
      </c>
      <c r="C46" s="41">
        <f t="shared" si="5"/>
        <v>420484</v>
      </c>
      <c r="D46" s="41">
        <f t="shared" si="6"/>
        <v>9</v>
      </c>
      <c r="E46" s="42" t="str">
        <f t="shared" si="2"/>
        <v>BILBAO</v>
      </c>
      <c r="F46" s="42">
        <f t="shared" si="7"/>
        <v>418133</v>
      </c>
      <c r="G46" s="42">
        <f t="shared" si="8"/>
        <v>420484</v>
      </c>
    </row>
    <row r="47" spans="1:9" x14ac:dyDescent="0.25">
      <c r="A47" s="42" t="str">
        <f t="shared" si="3"/>
        <v>CARTAGENA</v>
      </c>
      <c r="B47" s="41">
        <f t="shared" si="4"/>
        <v>99228</v>
      </c>
      <c r="C47" s="41">
        <f t="shared" si="5"/>
        <v>5755</v>
      </c>
      <c r="D47" s="41">
        <f t="shared" si="6"/>
        <v>13</v>
      </c>
      <c r="E47" s="42" t="str">
        <f t="shared" si="2"/>
        <v>VIGO</v>
      </c>
      <c r="F47" s="42">
        <f t="shared" si="7"/>
        <v>340688</v>
      </c>
      <c r="G47" s="42">
        <f t="shared" si="8"/>
        <v>233276</v>
      </c>
    </row>
    <row r="48" spans="1:9" x14ac:dyDescent="0.25">
      <c r="A48" s="42" t="str">
        <f t="shared" si="3"/>
        <v>CASTELLON</v>
      </c>
      <c r="B48" s="41">
        <f t="shared" si="4"/>
        <v>58205</v>
      </c>
      <c r="C48" s="41">
        <f t="shared" si="5"/>
        <v>19093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192562</v>
      </c>
      <c r="G48" s="42">
        <f t="shared" si="8"/>
        <v>272809</v>
      </c>
    </row>
    <row r="49" spans="1:7" x14ac:dyDescent="0.25">
      <c r="A49" s="42" t="str">
        <f t="shared" si="3"/>
        <v>CEUTA</v>
      </c>
      <c r="B49" s="41">
        <f t="shared" si="4"/>
        <v>1216</v>
      </c>
      <c r="C49" s="41">
        <f t="shared" si="5"/>
        <v>869410</v>
      </c>
      <c r="D49" s="41">
        <f t="shared" si="6"/>
        <v>21</v>
      </c>
      <c r="E49" s="42" t="str">
        <f t="shared" si="2"/>
        <v>BAHIA DE CADIZ</v>
      </c>
      <c r="F49" s="42">
        <f t="shared" si="7"/>
        <v>173340</v>
      </c>
      <c r="G49" s="42">
        <f t="shared" si="8"/>
        <v>187947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99228</v>
      </c>
      <c r="G50" s="42">
        <f t="shared" si="8"/>
        <v>5755</v>
      </c>
    </row>
    <row r="51" spans="1:7" x14ac:dyDescent="0.25">
      <c r="A51" s="42" t="str">
        <f t="shared" si="3"/>
        <v>GIJON</v>
      </c>
      <c r="B51" s="41">
        <f t="shared" si="4"/>
        <v>809213</v>
      </c>
      <c r="C51" s="41">
        <f t="shared" si="5"/>
        <v>713794</v>
      </c>
      <c r="D51" s="41">
        <f t="shared" si="6"/>
        <v>8</v>
      </c>
      <c r="E51" s="42" t="str">
        <f t="shared" si="2"/>
        <v>CASTELLON</v>
      </c>
      <c r="F51" s="42">
        <f t="shared" si="7"/>
        <v>58205</v>
      </c>
      <c r="G51" s="42">
        <f t="shared" si="8"/>
        <v>19093</v>
      </c>
    </row>
    <row r="52" spans="1:7" x14ac:dyDescent="0.25">
      <c r="A52" s="42" t="str">
        <f t="shared" si="3"/>
        <v>HUELVA</v>
      </c>
      <c r="B52" s="41">
        <f t="shared" si="4"/>
        <v>1598567</v>
      </c>
      <c r="C52" s="41">
        <f t="shared" si="5"/>
        <v>0</v>
      </c>
      <c r="D52" s="41">
        <f t="shared" si="6"/>
        <v>7</v>
      </c>
      <c r="E52" s="42" t="str">
        <f t="shared" si="2"/>
        <v>MARIN Y RIA DE PONTEVEDRA</v>
      </c>
      <c r="F52" s="42">
        <f t="shared" si="7"/>
        <v>37549</v>
      </c>
      <c r="G52" s="42">
        <f t="shared" si="8"/>
        <v>14300</v>
      </c>
    </row>
    <row r="53" spans="1:7" x14ac:dyDescent="0.25">
      <c r="A53" s="42" t="str">
        <f t="shared" si="3"/>
        <v>LAS PALMAS</v>
      </c>
      <c r="B53" s="41">
        <f t="shared" si="4"/>
        <v>11231290</v>
      </c>
      <c r="C53" s="41">
        <f t="shared" si="5"/>
        <v>9461795</v>
      </c>
      <c r="D53" s="41">
        <f t="shared" si="6"/>
        <v>3</v>
      </c>
      <c r="E53" s="42" t="str">
        <f t="shared" si="2"/>
        <v>VILAGARCIA</v>
      </c>
      <c r="F53" s="42">
        <f t="shared" si="7"/>
        <v>29839</v>
      </c>
      <c r="G53" s="42">
        <f t="shared" si="8"/>
        <v>7010</v>
      </c>
    </row>
    <row r="54" spans="1:7" x14ac:dyDescent="0.25">
      <c r="A54" s="42" t="str">
        <f t="shared" si="3"/>
        <v>MALAGA</v>
      </c>
      <c r="B54" s="41">
        <f t="shared" si="4"/>
        <v>3674440</v>
      </c>
      <c r="C54" s="41">
        <f t="shared" si="5"/>
        <v>834226</v>
      </c>
      <c r="D54" s="41">
        <f t="shared" si="6"/>
        <v>6</v>
      </c>
      <c r="E54" s="42" t="str">
        <f t="shared" si="2"/>
        <v>ALICANTE</v>
      </c>
      <c r="F54" s="42">
        <f t="shared" si="7"/>
        <v>25373</v>
      </c>
      <c r="G54" s="42">
        <f t="shared" si="8"/>
        <v>5899</v>
      </c>
    </row>
    <row r="55" spans="1:7" x14ac:dyDescent="0.25">
      <c r="A55" s="42" t="str">
        <f t="shared" si="3"/>
        <v>MARIN Y RIA DE PONTEVEDRA</v>
      </c>
      <c r="B55" s="41">
        <f t="shared" si="4"/>
        <v>37549</v>
      </c>
      <c r="C55" s="41">
        <f t="shared" si="5"/>
        <v>14300</v>
      </c>
      <c r="D55" s="41">
        <f t="shared" si="6"/>
        <v>15</v>
      </c>
      <c r="E55" s="42" t="str">
        <f t="shared" si="2"/>
        <v>BALEARES</v>
      </c>
      <c r="F55" s="42">
        <f t="shared" ref="F55:F65" si="9">LOOKUP(E55,$A$38:$A$65,$B$38:$B$65)</f>
        <v>11019</v>
      </c>
      <c r="G55" s="42">
        <f t="shared" si="8"/>
        <v>329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3745</v>
      </c>
      <c r="G56" s="42">
        <f t="shared" si="8"/>
        <v>5958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str">
        <f t="shared" si="2"/>
        <v>AVILES</v>
      </c>
      <c r="F57" s="42">
        <f t="shared" si="9"/>
        <v>3004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1216</v>
      </c>
      <c r="G58" s="42">
        <f t="shared" si="8"/>
        <v>869410</v>
      </c>
    </row>
    <row r="59" spans="1:7" x14ac:dyDescent="0.25">
      <c r="A59" s="42" t="str">
        <f t="shared" si="3"/>
        <v>SANTA CRUZ DE TENERIFE</v>
      </c>
      <c r="B59" s="41">
        <f t="shared" si="4"/>
        <v>192562</v>
      </c>
      <c r="C59" s="41">
        <f t="shared" si="5"/>
        <v>272809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3745</v>
      </c>
      <c r="C60" s="41">
        <f t="shared" si="5"/>
        <v>5958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5296913</v>
      </c>
      <c r="C62" s="41">
        <f t="shared" si="5"/>
        <v>6153386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33220651</v>
      </c>
      <c r="C63" s="41">
        <f t="shared" si="5"/>
        <v>32293430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340688</v>
      </c>
      <c r="C64" s="41">
        <f t="shared" si="5"/>
        <v>233276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29839</v>
      </c>
      <c r="C65" s="41">
        <f t="shared" si="5"/>
        <v>7010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186</v>
      </c>
      <c r="C8" s="30">
        <v>1032</v>
      </c>
      <c r="D8" s="30">
        <v>5179</v>
      </c>
      <c r="E8" s="30">
        <v>25373</v>
      </c>
      <c r="F8" s="13">
        <f t="shared" ref="F8:F35" si="0">((E8*100)/D8)-100</f>
        <v>389.92083413786446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2668227</v>
      </c>
      <c r="C11" s="29">
        <v>7368425</v>
      </c>
      <c r="D11" s="29">
        <v>33680630</v>
      </c>
      <c r="E11" s="29">
        <v>44742739</v>
      </c>
      <c r="F11" s="10">
        <f t="shared" si="0"/>
        <v>32.8441273218464</v>
      </c>
      <c r="G11" s="1"/>
      <c r="H11" s="1"/>
      <c r="I11" s="1"/>
    </row>
    <row r="12" spans="1:12" x14ac:dyDescent="0.25">
      <c r="A12" s="11" t="s">
        <v>49</v>
      </c>
      <c r="B12" s="30">
        <v>298</v>
      </c>
      <c r="C12" s="30">
        <v>0</v>
      </c>
      <c r="D12" s="30">
        <v>12488</v>
      </c>
      <c r="E12" s="30">
        <v>7345</v>
      </c>
      <c r="F12" s="13">
        <f t="shared" si="0"/>
        <v>-41.183536194746956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16</v>
      </c>
      <c r="D13" s="29">
        <v>0</v>
      </c>
      <c r="E13" s="29">
        <v>16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779901</v>
      </c>
      <c r="C14" s="30">
        <v>404915</v>
      </c>
      <c r="D14" s="30">
        <v>7049396</v>
      </c>
      <c r="E14" s="30">
        <v>6665749</v>
      </c>
      <c r="F14" s="13">
        <f t="shared" si="0"/>
        <v>-5.4422676779684451</v>
      </c>
      <c r="G14" s="1"/>
      <c r="H14" s="1"/>
      <c r="I14" s="1"/>
    </row>
    <row r="15" spans="1:12" x14ac:dyDescent="0.25">
      <c r="A15" s="8" t="s">
        <v>52</v>
      </c>
      <c r="B15" s="29">
        <v>16278</v>
      </c>
      <c r="C15" s="29">
        <v>967</v>
      </c>
      <c r="D15" s="29">
        <v>112816</v>
      </c>
      <c r="E15" s="29">
        <v>45212</v>
      </c>
      <c r="F15" s="10">
        <f t="shared" si="0"/>
        <v>-59.92412423769678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391</v>
      </c>
      <c r="E16" s="30">
        <v>228</v>
      </c>
      <c r="F16" s="13">
        <f t="shared" si="0"/>
        <v>-41.687979539641944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0</v>
      </c>
      <c r="D17" s="29">
        <v>5035</v>
      </c>
      <c r="E17" s="29">
        <v>17505</v>
      </c>
      <c r="F17" s="10">
        <f t="shared" si="0"/>
        <v>247.66633565044685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59</v>
      </c>
      <c r="E18" s="30">
        <v>60</v>
      </c>
      <c r="F18" s="17">
        <f t="shared" si="0"/>
        <v>1.6949152542372872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760482</v>
      </c>
      <c r="C22" s="30">
        <v>886489</v>
      </c>
      <c r="D22" s="30">
        <v>8951075</v>
      </c>
      <c r="E22" s="30">
        <v>10705899</v>
      </c>
      <c r="F22" s="13">
        <f t="shared" si="0"/>
        <v>19.604617322500374</v>
      </c>
      <c r="G22" s="1"/>
      <c r="H22" s="1"/>
      <c r="I22" s="1"/>
    </row>
    <row r="23" spans="1:9" x14ac:dyDescent="0.25">
      <c r="A23" s="8" t="s">
        <v>60</v>
      </c>
      <c r="B23" s="29">
        <v>90157</v>
      </c>
      <c r="C23" s="29">
        <v>747373</v>
      </c>
      <c r="D23" s="29">
        <v>834226</v>
      </c>
      <c r="E23" s="29">
        <v>3674440</v>
      </c>
      <c r="F23" s="10">
        <f t="shared" si="0"/>
        <v>340.460978200152</v>
      </c>
      <c r="G23" s="1"/>
      <c r="H23" s="1"/>
      <c r="I23" s="1"/>
    </row>
    <row r="24" spans="1:9" x14ac:dyDescent="0.25">
      <c r="A24" s="11" t="s">
        <v>61</v>
      </c>
      <c r="B24" s="30">
        <v>2632</v>
      </c>
      <c r="C24" s="30">
        <v>8</v>
      </c>
      <c r="D24" s="30">
        <v>14300</v>
      </c>
      <c r="E24" s="30">
        <v>37426</v>
      </c>
      <c r="F24" s="13">
        <f t="shared" si="0"/>
        <v>161.72027972027973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18585</v>
      </c>
      <c r="C28" s="30">
        <v>6670</v>
      </c>
      <c r="D28" s="30">
        <v>217891</v>
      </c>
      <c r="E28" s="30">
        <v>127287</v>
      </c>
      <c r="F28" s="13">
        <f t="shared" si="0"/>
        <v>-41.582259019417968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261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163115</v>
      </c>
      <c r="C31" s="29">
        <v>118836</v>
      </c>
      <c r="D31" s="29">
        <v>2100382</v>
      </c>
      <c r="E31" s="29">
        <v>1714744</v>
      </c>
      <c r="F31" s="10">
        <f t="shared" si="0"/>
        <v>-18.360374446172173</v>
      </c>
      <c r="G31" s="1"/>
      <c r="H31" s="1"/>
      <c r="I31" s="1"/>
    </row>
    <row r="32" spans="1:9" x14ac:dyDescent="0.25">
      <c r="A32" s="11" t="s">
        <v>69</v>
      </c>
      <c r="B32" s="30">
        <v>2784644</v>
      </c>
      <c r="C32" s="30">
        <v>2817157</v>
      </c>
      <c r="D32" s="30">
        <v>32261941</v>
      </c>
      <c r="E32" s="30">
        <v>33166629</v>
      </c>
      <c r="F32" s="13">
        <f t="shared" si="0"/>
        <v>2.8041958169844747</v>
      </c>
      <c r="G32" s="1"/>
      <c r="H32" s="1"/>
      <c r="I32" s="1"/>
    </row>
    <row r="33" spans="1:9" x14ac:dyDescent="0.25">
      <c r="A33" s="8" t="s">
        <v>70</v>
      </c>
      <c r="B33" s="29">
        <v>10071</v>
      </c>
      <c r="C33" s="29">
        <v>19189</v>
      </c>
      <c r="D33" s="29">
        <v>136763</v>
      </c>
      <c r="E33" s="29">
        <v>175151</v>
      </c>
      <c r="F33" s="10">
        <f t="shared" si="0"/>
        <v>28.068995269188292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7294576</v>
      </c>
      <c r="C35" s="15">
        <f t="shared" ref="C35:E35" si="1">SUM(C7:C34)</f>
        <v>12371077</v>
      </c>
      <c r="D35" s="15">
        <f t="shared" si="1"/>
        <v>85383174</v>
      </c>
      <c r="E35" s="15">
        <f t="shared" si="1"/>
        <v>101106064</v>
      </c>
      <c r="F35" s="16">
        <f t="shared" si="0"/>
        <v>18.414506352270294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44742739</v>
      </c>
      <c r="G38" s="42">
        <f>LOOKUP(E38,$A$38:$A$65,$C$38:$C$65)</f>
        <v>33680630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25373</v>
      </c>
      <c r="C39" s="41">
        <f t="shared" ref="C39:C65" si="5">D8</f>
        <v>5179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33166629</v>
      </c>
      <c r="G39" s="42">
        <f t="shared" ref="G39:G65" si="8">LOOKUP(E39,$A$38:$A$65,$C$38:$C$65)</f>
        <v>32261941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10705899</v>
      </c>
      <c r="G40" s="42">
        <f t="shared" si="8"/>
        <v>8951075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6665749</v>
      </c>
      <c r="G41" s="42">
        <f t="shared" si="8"/>
        <v>7049396</v>
      </c>
    </row>
    <row r="42" spans="1:9" x14ac:dyDescent="0.25">
      <c r="A42" s="42" t="str">
        <f t="shared" si="3"/>
        <v>BAHIA DE ALGECIRAS</v>
      </c>
      <c r="B42" s="41">
        <f t="shared" si="4"/>
        <v>44742739</v>
      </c>
      <c r="C42" s="41">
        <f t="shared" si="5"/>
        <v>33680630</v>
      </c>
      <c r="D42" s="41">
        <f t="shared" si="6"/>
        <v>1</v>
      </c>
      <c r="E42" s="42" t="str">
        <f t="shared" si="2"/>
        <v>MALAGA</v>
      </c>
      <c r="F42" s="42">
        <f t="shared" si="7"/>
        <v>3674440</v>
      </c>
      <c r="G42" s="42">
        <f t="shared" si="8"/>
        <v>834226</v>
      </c>
    </row>
    <row r="43" spans="1:9" x14ac:dyDescent="0.25">
      <c r="A43" s="42" t="str">
        <f t="shared" si="3"/>
        <v>BAHIA DE CADIZ</v>
      </c>
      <c r="B43" s="41">
        <f t="shared" si="4"/>
        <v>7345</v>
      </c>
      <c r="C43" s="41">
        <f t="shared" si="5"/>
        <v>12488</v>
      </c>
      <c r="D43" s="41">
        <f t="shared" si="6"/>
        <v>13</v>
      </c>
      <c r="E43" s="42" t="str">
        <f t="shared" si="2"/>
        <v>TARRAGONA</v>
      </c>
      <c r="F43" s="42">
        <f t="shared" si="7"/>
        <v>1714744</v>
      </c>
      <c r="G43" s="42">
        <f t="shared" si="8"/>
        <v>2100382</v>
      </c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0</v>
      </c>
      <c r="D44" s="41">
        <f t="shared" si="6"/>
        <v>17</v>
      </c>
      <c r="E44" s="42" t="str">
        <f t="shared" si="2"/>
        <v>VIGO</v>
      </c>
      <c r="F44" s="42">
        <f t="shared" si="7"/>
        <v>175151</v>
      </c>
      <c r="G44" s="42">
        <f t="shared" si="8"/>
        <v>136763</v>
      </c>
    </row>
    <row r="45" spans="1:9" x14ac:dyDescent="0.25">
      <c r="A45" s="42" t="str">
        <f t="shared" si="3"/>
        <v>BARCELONA</v>
      </c>
      <c r="B45" s="41">
        <f t="shared" si="4"/>
        <v>6665749</v>
      </c>
      <c r="C45" s="41">
        <f t="shared" si="5"/>
        <v>7049396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127287</v>
      </c>
      <c r="G45" s="42">
        <f t="shared" si="8"/>
        <v>217891</v>
      </c>
    </row>
    <row r="46" spans="1:9" x14ac:dyDescent="0.25">
      <c r="A46" s="42" t="str">
        <f t="shared" si="3"/>
        <v>BILBAO</v>
      </c>
      <c r="B46" s="41">
        <f t="shared" si="4"/>
        <v>45212</v>
      </c>
      <c r="C46" s="41">
        <f t="shared" si="5"/>
        <v>112816</v>
      </c>
      <c r="D46" s="41">
        <f t="shared" si="6"/>
        <v>9</v>
      </c>
      <c r="E46" s="42" t="str">
        <f t="shared" si="2"/>
        <v>BILBAO</v>
      </c>
      <c r="F46" s="42">
        <f t="shared" si="7"/>
        <v>45212</v>
      </c>
      <c r="G46" s="42">
        <f t="shared" si="8"/>
        <v>112816</v>
      </c>
    </row>
    <row r="47" spans="1:9" x14ac:dyDescent="0.25">
      <c r="A47" s="42" t="str">
        <f t="shared" si="3"/>
        <v>CARTAGENA</v>
      </c>
      <c r="B47" s="41">
        <f t="shared" si="4"/>
        <v>228</v>
      </c>
      <c r="C47" s="41">
        <f t="shared" si="5"/>
        <v>391</v>
      </c>
      <c r="D47" s="41">
        <f t="shared" si="6"/>
        <v>15</v>
      </c>
      <c r="E47" s="42" t="str">
        <f t="shared" si="2"/>
        <v>MARIN Y RIA DE PONTEVEDRA</v>
      </c>
      <c r="F47" s="42">
        <f t="shared" si="7"/>
        <v>37426</v>
      </c>
      <c r="G47" s="42">
        <f t="shared" si="8"/>
        <v>14300</v>
      </c>
    </row>
    <row r="48" spans="1:9" x14ac:dyDescent="0.25">
      <c r="A48" s="42" t="str">
        <f t="shared" si="3"/>
        <v>CASTELLON</v>
      </c>
      <c r="B48" s="41">
        <f t="shared" si="4"/>
        <v>17505</v>
      </c>
      <c r="C48" s="41">
        <f t="shared" si="5"/>
        <v>5035</v>
      </c>
      <c r="D48" s="41">
        <f t="shared" si="6"/>
        <v>12</v>
      </c>
      <c r="E48" s="42" t="str">
        <f t="shared" si="2"/>
        <v>ALICANTE</v>
      </c>
      <c r="F48" s="42">
        <f t="shared" si="7"/>
        <v>25373</v>
      </c>
      <c r="G48" s="42">
        <f t="shared" si="8"/>
        <v>5179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59</v>
      </c>
      <c r="D49" s="41">
        <f t="shared" si="6"/>
        <v>16</v>
      </c>
      <c r="E49" s="42" t="str">
        <f t="shared" si="2"/>
        <v>CASTELLON</v>
      </c>
      <c r="F49" s="42">
        <f t="shared" si="7"/>
        <v>17505</v>
      </c>
      <c r="G49" s="42">
        <f t="shared" si="8"/>
        <v>5035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7345</v>
      </c>
      <c r="G50" s="42">
        <f t="shared" si="8"/>
        <v>12488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SANTANDER</v>
      </c>
      <c r="F51" s="42">
        <f t="shared" si="7"/>
        <v>261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228</v>
      </c>
      <c r="G52" s="42">
        <f t="shared" si="8"/>
        <v>391</v>
      </c>
    </row>
    <row r="53" spans="1:7" x14ac:dyDescent="0.25">
      <c r="A53" s="42" t="str">
        <f t="shared" si="3"/>
        <v>LAS PALMAS</v>
      </c>
      <c r="B53" s="41">
        <f t="shared" si="4"/>
        <v>10705899</v>
      </c>
      <c r="C53" s="41">
        <f t="shared" si="5"/>
        <v>8951075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59</v>
      </c>
    </row>
    <row r="54" spans="1:7" x14ac:dyDescent="0.25">
      <c r="A54" s="42" t="str">
        <f t="shared" si="3"/>
        <v>MALAGA</v>
      </c>
      <c r="B54" s="41">
        <f t="shared" si="4"/>
        <v>3674440</v>
      </c>
      <c r="C54" s="41">
        <f t="shared" si="5"/>
        <v>834226</v>
      </c>
      <c r="D54" s="41">
        <f t="shared" si="6"/>
        <v>5</v>
      </c>
      <c r="E54" s="42" t="str">
        <f t="shared" si="2"/>
        <v>BALEARES</v>
      </c>
      <c r="F54" s="42">
        <f t="shared" si="7"/>
        <v>16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37426</v>
      </c>
      <c r="C55" s="41">
        <f t="shared" si="5"/>
        <v>14300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127287</v>
      </c>
      <c r="C59" s="41">
        <f t="shared" si="5"/>
        <v>217891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261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1714744</v>
      </c>
      <c r="C62" s="41">
        <f t="shared" si="5"/>
        <v>2100382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33166629</v>
      </c>
      <c r="C63" s="41">
        <f t="shared" si="5"/>
        <v>32261941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175151</v>
      </c>
      <c r="C64" s="41">
        <f t="shared" si="5"/>
        <v>136763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8284</v>
      </c>
      <c r="C7" s="31">
        <v>5377</v>
      </c>
      <c r="D7" s="31">
        <v>92756</v>
      </c>
      <c r="E7" s="31">
        <v>63434</v>
      </c>
      <c r="F7" s="10">
        <f>((E7*100)/D7)-100</f>
        <v>-31.611971193238176</v>
      </c>
      <c r="G7" s="1"/>
      <c r="H7" s="1"/>
      <c r="I7" s="1"/>
    </row>
    <row r="8" spans="1:12" x14ac:dyDescent="0.25">
      <c r="A8" s="11" t="s">
        <v>45</v>
      </c>
      <c r="B8" s="32">
        <v>90642</v>
      </c>
      <c r="C8" s="32">
        <v>107399</v>
      </c>
      <c r="D8" s="32">
        <v>1140849</v>
      </c>
      <c r="E8" s="32">
        <v>1275541</v>
      </c>
      <c r="F8" s="13">
        <f t="shared" ref="F8:F35" si="0">((E8*100)/D8)-100</f>
        <v>11.806295136341447</v>
      </c>
      <c r="G8" s="1"/>
      <c r="H8" s="1"/>
      <c r="I8" s="1"/>
    </row>
    <row r="9" spans="1:12" x14ac:dyDescent="0.25">
      <c r="A9" s="8" t="s">
        <v>46</v>
      </c>
      <c r="B9" s="31">
        <v>3124</v>
      </c>
      <c r="C9" s="31">
        <v>4673</v>
      </c>
      <c r="D9" s="31">
        <v>30646</v>
      </c>
      <c r="E9" s="31">
        <v>57185</v>
      </c>
      <c r="F9" s="10">
        <f t="shared" si="0"/>
        <v>86.598577302094895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13</v>
      </c>
      <c r="D10" s="32">
        <v>0</v>
      </c>
      <c r="E10" s="32">
        <v>277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2857601</v>
      </c>
      <c r="C11" s="31">
        <v>7607313</v>
      </c>
      <c r="D11" s="31">
        <v>35788552</v>
      </c>
      <c r="E11" s="31">
        <v>47446337</v>
      </c>
      <c r="F11" s="10">
        <f t="shared" si="0"/>
        <v>32.574061672011766</v>
      </c>
      <c r="G11" s="1"/>
      <c r="H11" s="1"/>
      <c r="I11" s="1"/>
    </row>
    <row r="12" spans="1:12" x14ac:dyDescent="0.25">
      <c r="A12" s="11" t="s">
        <v>49</v>
      </c>
      <c r="B12" s="32">
        <v>75799</v>
      </c>
      <c r="C12" s="32">
        <v>87352</v>
      </c>
      <c r="D12" s="32">
        <v>1081087</v>
      </c>
      <c r="E12" s="32">
        <v>897748</v>
      </c>
      <c r="F12" s="13">
        <f t="shared" si="0"/>
        <v>-16.958764650763541</v>
      </c>
      <c r="G12" s="1"/>
      <c r="H12" s="1"/>
      <c r="I12" s="1"/>
    </row>
    <row r="13" spans="1:12" x14ac:dyDescent="0.25">
      <c r="A13" s="8" t="s">
        <v>50</v>
      </c>
      <c r="B13" s="31">
        <v>27554</v>
      </c>
      <c r="C13" s="31">
        <v>18684</v>
      </c>
      <c r="D13" s="31">
        <v>500011</v>
      </c>
      <c r="E13" s="31">
        <v>354083</v>
      </c>
      <c r="F13" s="10">
        <f t="shared" si="0"/>
        <v>-29.18495793092552</v>
      </c>
      <c r="G13" s="1"/>
      <c r="H13" s="1"/>
      <c r="I13" s="1"/>
    </row>
    <row r="14" spans="1:12" x14ac:dyDescent="0.25">
      <c r="A14" s="11" t="s">
        <v>51</v>
      </c>
      <c r="B14" s="32">
        <v>1752015</v>
      </c>
      <c r="C14" s="32">
        <v>1363946</v>
      </c>
      <c r="D14" s="32">
        <v>19064236</v>
      </c>
      <c r="E14" s="32">
        <v>19712796</v>
      </c>
      <c r="F14" s="13">
        <f t="shared" si="0"/>
        <v>3.4019721535130003</v>
      </c>
      <c r="G14" s="1"/>
      <c r="H14" s="1"/>
      <c r="I14" s="1"/>
    </row>
    <row r="15" spans="1:12" x14ac:dyDescent="0.25">
      <c r="A15" s="8" t="s">
        <v>52</v>
      </c>
      <c r="B15" s="31">
        <v>659770</v>
      </c>
      <c r="C15" s="31">
        <v>585659</v>
      </c>
      <c r="D15" s="31">
        <v>5696335</v>
      </c>
      <c r="E15" s="31">
        <v>6080477</v>
      </c>
      <c r="F15" s="10">
        <f t="shared" si="0"/>
        <v>6.7436693944439696</v>
      </c>
      <c r="G15" s="1"/>
      <c r="H15" s="1"/>
      <c r="I15" s="1"/>
    </row>
    <row r="16" spans="1:12" x14ac:dyDescent="0.25">
      <c r="A16" s="11" t="s">
        <v>53</v>
      </c>
      <c r="B16" s="32">
        <v>58573</v>
      </c>
      <c r="C16" s="32">
        <v>69588</v>
      </c>
      <c r="D16" s="32">
        <v>740824</v>
      </c>
      <c r="E16" s="32">
        <v>872107</v>
      </c>
      <c r="F16" s="13">
        <f t="shared" si="0"/>
        <v>17.721213135643552</v>
      </c>
      <c r="G16" s="1"/>
      <c r="H16" s="1"/>
      <c r="I16" s="1"/>
    </row>
    <row r="17" spans="1:9" x14ac:dyDescent="0.25">
      <c r="A17" s="8" t="s">
        <v>54</v>
      </c>
      <c r="B17" s="31">
        <v>116707</v>
      </c>
      <c r="C17" s="31">
        <v>146586</v>
      </c>
      <c r="D17" s="31">
        <v>1362838</v>
      </c>
      <c r="E17" s="31">
        <v>1722826</v>
      </c>
      <c r="F17" s="10">
        <f t="shared" si="0"/>
        <v>26.414584858948757</v>
      </c>
      <c r="G17" s="1"/>
      <c r="H17" s="1"/>
      <c r="I17" s="1"/>
    </row>
    <row r="18" spans="1:9" x14ac:dyDescent="0.25">
      <c r="A18" s="11" t="s">
        <v>55</v>
      </c>
      <c r="B18" s="32">
        <v>5150</v>
      </c>
      <c r="C18" s="32">
        <v>5842</v>
      </c>
      <c r="D18" s="32">
        <v>45427</v>
      </c>
      <c r="E18" s="32">
        <v>66307</v>
      </c>
      <c r="F18" s="13">
        <f t="shared" si="0"/>
        <v>45.963854095581922</v>
      </c>
      <c r="G18" s="1"/>
      <c r="H18" s="1"/>
      <c r="I18" s="1"/>
    </row>
    <row r="19" spans="1:9" x14ac:dyDescent="0.25">
      <c r="A19" s="8" t="s">
        <v>56</v>
      </c>
      <c r="B19" s="31">
        <v>554</v>
      </c>
      <c r="C19" s="31">
        <v>157</v>
      </c>
      <c r="D19" s="31">
        <v>5351</v>
      </c>
      <c r="E19" s="31">
        <v>5597</v>
      </c>
      <c r="F19" s="10">
        <f t="shared" si="0"/>
        <v>4.5972715380302702</v>
      </c>
      <c r="G19" s="1"/>
      <c r="H19" s="1"/>
      <c r="I19" s="1"/>
    </row>
    <row r="20" spans="1:9" x14ac:dyDescent="0.25">
      <c r="A20" s="11" t="s">
        <v>57</v>
      </c>
      <c r="B20" s="32">
        <v>43477</v>
      </c>
      <c r="C20" s="32">
        <v>43216</v>
      </c>
      <c r="D20" s="32">
        <v>444822</v>
      </c>
      <c r="E20" s="32">
        <v>441684</v>
      </c>
      <c r="F20" s="13">
        <f t="shared" si="0"/>
        <v>-0.70545071961369388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3605</v>
      </c>
      <c r="D21" s="31">
        <v>0</v>
      </c>
      <c r="E21" s="31">
        <v>10203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1036540</v>
      </c>
      <c r="C22" s="32">
        <v>1152446</v>
      </c>
      <c r="D22" s="32">
        <v>12179797</v>
      </c>
      <c r="E22" s="32">
        <v>14000835</v>
      </c>
      <c r="F22" s="13">
        <f t="shared" si="0"/>
        <v>14.951300091454726</v>
      </c>
      <c r="G22" s="1"/>
      <c r="H22" s="1"/>
      <c r="I22" s="1"/>
    </row>
    <row r="23" spans="1:9" x14ac:dyDescent="0.25">
      <c r="A23" s="8" t="s">
        <v>60</v>
      </c>
      <c r="B23" s="31">
        <v>105026</v>
      </c>
      <c r="C23" s="31">
        <v>774047</v>
      </c>
      <c r="D23" s="31">
        <v>980793</v>
      </c>
      <c r="E23" s="31">
        <v>3930332</v>
      </c>
      <c r="F23" s="10">
        <f t="shared" si="0"/>
        <v>300.73002152339996</v>
      </c>
      <c r="G23" s="1"/>
      <c r="H23" s="1"/>
      <c r="I23" s="1"/>
    </row>
    <row r="24" spans="1:9" x14ac:dyDescent="0.25">
      <c r="A24" s="11" t="s">
        <v>61</v>
      </c>
      <c r="B24" s="32">
        <v>33536</v>
      </c>
      <c r="C24" s="32">
        <v>14310</v>
      </c>
      <c r="D24" s="32">
        <v>405518</v>
      </c>
      <c r="E24" s="32">
        <v>331514</v>
      </c>
      <c r="F24" s="13">
        <f t="shared" si="0"/>
        <v>-18.249251574529367</v>
      </c>
      <c r="G24" s="1"/>
      <c r="H24" s="1"/>
      <c r="I24" s="1"/>
    </row>
    <row r="25" spans="1:9" x14ac:dyDescent="0.25">
      <c r="A25" s="8" t="s">
        <v>62</v>
      </c>
      <c r="B25" s="31">
        <v>12106</v>
      </c>
      <c r="C25" s="31">
        <v>22969</v>
      </c>
      <c r="D25" s="31">
        <v>154991</v>
      </c>
      <c r="E25" s="31">
        <v>207449</v>
      </c>
      <c r="F25" s="10">
        <f t="shared" si="0"/>
        <v>33.845836209844435</v>
      </c>
      <c r="G25" s="1"/>
      <c r="H25" s="1"/>
      <c r="I25" s="1"/>
    </row>
    <row r="26" spans="1:9" x14ac:dyDescent="0.25">
      <c r="A26" s="11" t="s">
        <v>63</v>
      </c>
      <c r="B26" s="32">
        <v>3006</v>
      </c>
      <c r="C26" s="32">
        <v>4310</v>
      </c>
      <c r="D26" s="32">
        <v>24795</v>
      </c>
      <c r="E26" s="32">
        <v>35390</v>
      </c>
      <c r="F26" s="13">
        <f t="shared" si="0"/>
        <v>42.730389191369227</v>
      </c>
      <c r="G26" s="1"/>
      <c r="H26" s="1"/>
      <c r="I26" s="1"/>
    </row>
    <row r="27" spans="1:9" x14ac:dyDescent="0.25">
      <c r="A27" s="8" t="s">
        <v>64</v>
      </c>
      <c r="B27" s="31">
        <v>14</v>
      </c>
      <c r="C27" s="31">
        <v>0</v>
      </c>
      <c r="D27" s="31">
        <v>295</v>
      </c>
      <c r="E27" s="31">
        <v>14</v>
      </c>
      <c r="F27" s="10">
        <f t="shared" si="0"/>
        <v>-95.254237288135599</v>
      </c>
      <c r="G27" s="1"/>
      <c r="H27" s="1"/>
      <c r="I27" s="1"/>
    </row>
    <row r="28" spans="1:9" x14ac:dyDescent="0.25">
      <c r="A28" s="11" t="s">
        <v>65</v>
      </c>
      <c r="B28" s="32">
        <v>245599</v>
      </c>
      <c r="C28" s="32">
        <v>238286</v>
      </c>
      <c r="D28" s="32">
        <v>2856727</v>
      </c>
      <c r="E28" s="32">
        <v>2637157</v>
      </c>
      <c r="F28" s="13">
        <f t="shared" si="0"/>
        <v>-7.6860687073003504</v>
      </c>
      <c r="G28" s="1"/>
      <c r="H28" s="1"/>
      <c r="I28" s="1"/>
    </row>
    <row r="29" spans="1:9" x14ac:dyDescent="0.25">
      <c r="A29" s="8" t="s">
        <v>66</v>
      </c>
      <c r="B29" s="31">
        <v>998</v>
      </c>
      <c r="C29" s="31">
        <v>1877</v>
      </c>
      <c r="D29" s="31">
        <v>13250</v>
      </c>
      <c r="E29" s="31">
        <v>20043</v>
      </c>
      <c r="F29" s="10">
        <f t="shared" si="0"/>
        <v>51.267924528301876</v>
      </c>
      <c r="G29" s="1"/>
      <c r="H29" s="1"/>
      <c r="I29" s="1"/>
    </row>
    <row r="30" spans="1:9" x14ac:dyDescent="0.25">
      <c r="A30" s="11" t="s">
        <v>67</v>
      </c>
      <c r="B30" s="32">
        <v>94890</v>
      </c>
      <c r="C30" s="32">
        <v>107867</v>
      </c>
      <c r="D30" s="32">
        <v>1127088</v>
      </c>
      <c r="E30" s="32">
        <v>1269603</v>
      </c>
      <c r="F30" s="13">
        <f t="shared" si="0"/>
        <v>12.644531749073721</v>
      </c>
      <c r="G30" s="1"/>
      <c r="H30" s="1"/>
      <c r="I30" s="1"/>
    </row>
    <row r="31" spans="1:9" x14ac:dyDescent="0.25">
      <c r="A31" s="8" t="s">
        <v>68</v>
      </c>
      <c r="B31" s="31">
        <v>236964</v>
      </c>
      <c r="C31" s="31">
        <v>189993</v>
      </c>
      <c r="D31" s="31">
        <v>2865343</v>
      </c>
      <c r="E31" s="31">
        <v>2561065</v>
      </c>
      <c r="F31" s="10">
        <f t="shared" si="0"/>
        <v>-10.619252215179827</v>
      </c>
      <c r="G31" s="1"/>
      <c r="H31" s="1"/>
      <c r="I31" s="1"/>
    </row>
    <row r="32" spans="1:9" x14ac:dyDescent="0.25">
      <c r="A32" s="11" t="s">
        <v>69</v>
      </c>
      <c r="B32" s="32">
        <v>4199203</v>
      </c>
      <c r="C32" s="32">
        <v>4394531</v>
      </c>
      <c r="D32" s="32">
        <v>49029766</v>
      </c>
      <c r="E32" s="32">
        <v>50902566</v>
      </c>
      <c r="F32" s="13">
        <f t="shared" si="0"/>
        <v>3.8197204530815014</v>
      </c>
      <c r="G32" s="1"/>
      <c r="H32" s="1"/>
      <c r="I32" s="1"/>
    </row>
    <row r="33" spans="1:9" x14ac:dyDescent="0.25">
      <c r="A33" s="8" t="s">
        <v>70</v>
      </c>
      <c r="B33" s="31">
        <v>195228</v>
      </c>
      <c r="C33" s="31">
        <v>180905</v>
      </c>
      <c r="D33" s="31">
        <v>2212679</v>
      </c>
      <c r="E33" s="31">
        <v>2313917</v>
      </c>
      <c r="F33" s="10">
        <f t="shared" si="0"/>
        <v>4.5753586489499867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17140</v>
      </c>
      <c r="D34" s="32">
        <v>3710</v>
      </c>
      <c r="E34" s="32">
        <v>106335</v>
      </c>
      <c r="F34" s="13">
        <f t="shared" si="0"/>
        <v>2766.1725067385446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11862360</v>
      </c>
      <c r="C35" s="15">
        <f t="shared" ref="C35:E35" si="1">SUM(C7:C34)</f>
        <v>17148091</v>
      </c>
      <c r="D35" s="15">
        <f t="shared" si="1"/>
        <v>137848486</v>
      </c>
      <c r="E35" s="15">
        <f t="shared" si="1"/>
        <v>157322822</v>
      </c>
      <c r="F35" s="16">
        <f t="shared" si="0"/>
        <v>14.12734848607623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63434</v>
      </c>
      <c r="C38" s="41">
        <f>D7</f>
        <v>92756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50902566</v>
      </c>
      <c r="G38" s="42">
        <f>LOOKUP(E38,$A$38:$A$65,$C$38:$C$65)</f>
        <v>49029766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1275541</v>
      </c>
      <c r="C39" s="41">
        <f t="shared" ref="C39:C65" si="5">D8</f>
        <v>1140849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47446337</v>
      </c>
      <c r="G39" s="42">
        <f t="shared" ref="G39:G65" si="8">LOOKUP(E39,$A$38:$A$65,$C$38:$C$65)</f>
        <v>35788552</v>
      </c>
    </row>
    <row r="40" spans="1:9" x14ac:dyDescent="0.25">
      <c r="A40" s="42" t="str">
        <f t="shared" si="3"/>
        <v>ALMERIA</v>
      </c>
      <c r="B40" s="41">
        <f t="shared" si="4"/>
        <v>57185</v>
      </c>
      <c r="C40" s="41">
        <f t="shared" si="5"/>
        <v>30646</v>
      </c>
      <c r="D40" s="41">
        <f t="shared" si="6"/>
        <v>22</v>
      </c>
      <c r="E40" s="42" t="str">
        <f t="shared" si="2"/>
        <v>BARCELONA</v>
      </c>
      <c r="F40" s="42">
        <f t="shared" si="7"/>
        <v>19712796</v>
      </c>
      <c r="G40" s="42">
        <f t="shared" si="8"/>
        <v>19064236</v>
      </c>
    </row>
    <row r="41" spans="1:9" x14ac:dyDescent="0.25">
      <c r="A41" s="42" t="str">
        <f t="shared" si="3"/>
        <v>AVILES</v>
      </c>
      <c r="B41" s="41">
        <f t="shared" si="4"/>
        <v>277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14000835</v>
      </c>
      <c r="G41" s="42">
        <f t="shared" si="8"/>
        <v>12179797</v>
      </c>
    </row>
    <row r="42" spans="1:9" x14ac:dyDescent="0.25">
      <c r="A42" s="42" t="str">
        <f t="shared" si="3"/>
        <v>BAHIA DE ALGECIRAS</v>
      </c>
      <c r="B42" s="41">
        <f t="shared" si="4"/>
        <v>47446337</v>
      </c>
      <c r="C42" s="41">
        <f t="shared" si="5"/>
        <v>35788552</v>
      </c>
      <c r="D42" s="41">
        <f t="shared" si="6"/>
        <v>2</v>
      </c>
      <c r="E42" s="42" t="str">
        <f t="shared" si="2"/>
        <v>BILBAO</v>
      </c>
      <c r="F42" s="42">
        <f t="shared" si="7"/>
        <v>6080477</v>
      </c>
      <c r="G42" s="42">
        <f t="shared" si="8"/>
        <v>5696335</v>
      </c>
    </row>
    <row r="43" spans="1:9" x14ac:dyDescent="0.25">
      <c r="A43" s="42" t="str">
        <f t="shared" si="3"/>
        <v>BAHIA DE CADIZ</v>
      </c>
      <c r="B43" s="41">
        <f t="shared" si="4"/>
        <v>897748</v>
      </c>
      <c r="C43" s="41">
        <f t="shared" si="5"/>
        <v>1081087</v>
      </c>
      <c r="D43" s="41">
        <f t="shared" si="6"/>
        <v>13</v>
      </c>
      <c r="E43" s="42" t="str">
        <f t="shared" si="2"/>
        <v>MALAGA</v>
      </c>
      <c r="F43" s="42">
        <f t="shared" si="7"/>
        <v>3930332</v>
      </c>
      <c r="G43" s="42">
        <f t="shared" si="8"/>
        <v>980793</v>
      </c>
    </row>
    <row r="44" spans="1:9" x14ac:dyDescent="0.25">
      <c r="A44" s="42" t="str">
        <f t="shared" si="3"/>
        <v>BALEARES</v>
      </c>
      <c r="B44" s="41">
        <f t="shared" si="4"/>
        <v>354083</v>
      </c>
      <c r="C44" s="41">
        <f t="shared" si="5"/>
        <v>500011</v>
      </c>
      <c r="D44" s="41">
        <f t="shared" si="6"/>
        <v>16</v>
      </c>
      <c r="E44" s="42" t="str">
        <f t="shared" si="2"/>
        <v>SANTA CRUZ DE TENERIFE</v>
      </c>
      <c r="F44" s="42">
        <f t="shared" si="7"/>
        <v>2637157</v>
      </c>
      <c r="G44" s="42">
        <f t="shared" si="8"/>
        <v>2856727</v>
      </c>
    </row>
    <row r="45" spans="1:9" x14ac:dyDescent="0.25">
      <c r="A45" s="42" t="str">
        <f t="shared" si="3"/>
        <v>BARCELONA</v>
      </c>
      <c r="B45" s="41">
        <f t="shared" si="4"/>
        <v>19712796</v>
      </c>
      <c r="C45" s="41">
        <f t="shared" si="5"/>
        <v>19064236</v>
      </c>
      <c r="D45" s="41">
        <f t="shared" si="6"/>
        <v>3</v>
      </c>
      <c r="E45" s="42" t="str">
        <f t="shared" si="2"/>
        <v>TARRAGONA</v>
      </c>
      <c r="F45" s="42">
        <f t="shared" si="7"/>
        <v>2561065</v>
      </c>
      <c r="G45" s="42">
        <f t="shared" si="8"/>
        <v>2865343</v>
      </c>
    </row>
    <row r="46" spans="1:9" x14ac:dyDescent="0.25">
      <c r="A46" s="42" t="str">
        <f t="shared" si="3"/>
        <v>BILBAO</v>
      </c>
      <c r="B46" s="41">
        <f t="shared" si="4"/>
        <v>6080477</v>
      </c>
      <c r="C46" s="41">
        <f t="shared" si="5"/>
        <v>5696335</v>
      </c>
      <c r="D46" s="41">
        <f t="shared" si="6"/>
        <v>5</v>
      </c>
      <c r="E46" s="42" t="str">
        <f t="shared" si="2"/>
        <v>VIGO</v>
      </c>
      <c r="F46" s="42">
        <f t="shared" si="7"/>
        <v>2313917</v>
      </c>
      <c r="G46" s="42">
        <f t="shared" si="8"/>
        <v>2212679</v>
      </c>
    </row>
    <row r="47" spans="1:9" x14ac:dyDescent="0.25">
      <c r="A47" s="42" t="str">
        <f t="shared" si="3"/>
        <v>CARTAGENA</v>
      </c>
      <c r="B47" s="41">
        <f t="shared" si="4"/>
        <v>872107</v>
      </c>
      <c r="C47" s="41">
        <f t="shared" si="5"/>
        <v>740824</v>
      </c>
      <c r="D47" s="41">
        <f t="shared" si="6"/>
        <v>14</v>
      </c>
      <c r="E47" s="42" t="str">
        <f t="shared" si="2"/>
        <v>CASTELLON</v>
      </c>
      <c r="F47" s="42">
        <f t="shared" si="7"/>
        <v>1722826</v>
      </c>
      <c r="G47" s="42">
        <f t="shared" si="8"/>
        <v>1362838</v>
      </c>
    </row>
    <row r="48" spans="1:9" x14ac:dyDescent="0.25">
      <c r="A48" s="42" t="str">
        <f t="shared" si="3"/>
        <v>CASTELLON</v>
      </c>
      <c r="B48" s="41">
        <f t="shared" si="4"/>
        <v>1722826</v>
      </c>
      <c r="C48" s="41">
        <f t="shared" si="5"/>
        <v>1362838</v>
      </c>
      <c r="D48" s="41">
        <f t="shared" si="6"/>
        <v>10</v>
      </c>
      <c r="E48" s="42" t="str">
        <f t="shared" si="2"/>
        <v>ALICANTE</v>
      </c>
      <c r="F48" s="42">
        <f t="shared" si="7"/>
        <v>1275541</v>
      </c>
      <c r="G48" s="42">
        <f t="shared" si="8"/>
        <v>1140849</v>
      </c>
    </row>
    <row r="49" spans="1:7" x14ac:dyDescent="0.25">
      <c r="A49" s="42" t="str">
        <f t="shared" si="3"/>
        <v>CEUTA</v>
      </c>
      <c r="B49" s="41">
        <f t="shared" si="4"/>
        <v>66307</v>
      </c>
      <c r="C49" s="41">
        <f t="shared" si="5"/>
        <v>45427</v>
      </c>
      <c r="D49" s="41">
        <f t="shared" si="6"/>
        <v>20</v>
      </c>
      <c r="E49" s="42" t="str">
        <f t="shared" si="2"/>
        <v>SEVILLA</v>
      </c>
      <c r="F49" s="42">
        <f t="shared" si="7"/>
        <v>1269603</v>
      </c>
      <c r="G49" s="42">
        <f t="shared" si="8"/>
        <v>1127088</v>
      </c>
    </row>
    <row r="50" spans="1:7" x14ac:dyDescent="0.25">
      <c r="A50" s="42" t="str">
        <f t="shared" si="3"/>
        <v>FERROL-SAN CIBRAO</v>
      </c>
      <c r="B50" s="41">
        <f t="shared" si="4"/>
        <v>5597</v>
      </c>
      <c r="C50" s="41">
        <f t="shared" si="5"/>
        <v>5351</v>
      </c>
      <c r="D50" s="41">
        <f t="shared" si="6"/>
        <v>26</v>
      </c>
      <c r="E50" s="42" t="str">
        <f t="shared" si="2"/>
        <v>BAHIA DE CADIZ</v>
      </c>
      <c r="F50" s="42">
        <f t="shared" si="7"/>
        <v>897748</v>
      </c>
      <c r="G50" s="42">
        <f t="shared" si="8"/>
        <v>1081087</v>
      </c>
    </row>
    <row r="51" spans="1:7" x14ac:dyDescent="0.25">
      <c r="A51" s="42" t="str">
        <f t="shared" si="3"/>
        <v>GIJON</v>
      </c>
      <c r="B51" s="41">
        <f t="shared" si="4"/>
        <v>441684</v>
      </c>
      <c r="C51" s="41">
        <f t="shared" si="5"/>
        <v>444822</v>
      </c>
      <c r="D51" s="41">
        <f t="shared" si="6"/>
        <v>15</v>
      </c>
      <c r="E51" s="42" t="str">
        <f t="shared" si="2"/>
        <v>CARTAGENA</v>
      </c>
      <c r="F51" s="42">
        <f t="shared" si="7"/>
        <v>872107</v>
      </c>
      <c r="G51" s="42">
        <f t="shared" si="8"/>
        <v>740824</v>
      </c>
    </row>
    <row r="52" spans="1:7" x14ac:dyDescent="0.25">
      <c r="A52" s="42" t="str">
        <f t="shared" si="3"/>
        <v>HUELVA</v>
      </c>
      <c r="B52" s="41">
        <f t="shared" si="4"/>
        <v>10203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441684</v>
      </c>
      <c r="G52" s="42">
        <f t="shared" si="8"/>
        <v>444822</v>
      </c>
    </row>
    <row r="53" spans="1:7" x14ac:dyDescent="0.25">
      <c r="A53" s="42" t="str">
        <f t="shared" si="3"/>
        <v>LAS PALMAS</v>
      </c>
      <c r="B53" s="41">
        <f t="shared" si="4"/>
        <v>14000835</v>
      </c>
      <c r="C53" s="41">
        <f t="shared" si="5"/>
        <v>12179797</v>
      </c>
      <c r="D53" s="41">
        <f t="shared" si="6"/>
        <v>4</v>
      </c>
      <c r="E53" s="42" t="str">
        <f t="shared" si="2"/>
        <v>BALEARES</v>
      </c>
      <c r="F53" s="42">
        <f t="shared" si="7"/>
        <v>354083</v>
      </c>
      <c r="G53" s="42">
        <f t="shared" si="8"/>
        <v>500011</v>
      </c>
    </row>
    <row r="54" spans="1:7" x14ac:dyDescent="0.25">
      <c r="A54" s="42" t="str">
        <f t="shared" si="3"/>
        <v>MALAGA</v>
      </c>
      <c r="B54" s="41">
        <f t="shared" si="4"/>
        <v>3930332</v>
      </c>
      <c r="C54" s="41">
        <f t="shared" si="5"/>
        <v>980793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331514</v>
      </c>
      <c r="G54" s="42">
        <f t="shared" si="8"/>
        <v>405518</v>
      </c>
    </row>
    <row r="55" spans="1:7" x14ac:dyDescent="0.25">
      <c r="A55" s="42" t="str">
        <f t="shared" si="3"/>
        <v>MARIN Y RIA DE PONTEVEDRA</v>
      </c>
      <c r="B55" s="41">
        <f t="shared" si="4"/>
        <v>331514</v>
      </c>
      <c r="C55" s="41">
        <f t="shared" si="5"/>
        <v>405518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207449</v>
      </c>
      <c r="G55" s="42">
        <f t="shared" si="8"/>
        <v>154991</v>
      </c>
    </row>
    <row r="56" spans="1:7" x14ac:dyDescent="0.25">
      <c r="A56" s="42" t="str">
        <f t="shared" si="3"/>
        <v>MELILLA</v>
      </c>
      <c r="B56" s="41">
        <f t="shared" si="4"/>
        <v>207449</v>
      </c>
      <c r="C56" s="41">
        <f t="shared" si="5"/>
        <v>154991</v>
      </c>
      <c r="D56" s="41">
        <f t="shared" si="6"/>
        <v>18</v>
      </c>
      <c r="E56" s="42" t="str">
        <f t="shared" si="2"/>
        <v>VILAGARCIA</v>
      </c>
      <c r="F56" s="42">
        <f t="shared" si="9"/>
        <v>106335</v>
      </c>
      <c r="G56" s="42">
        <f t="shared" si="8"/>
        <v>3710</v>
      </c>
    </row>
    <row r="57" spans="1:7" x14ac:dyDescent="0.25">
      <c r="A57" s="42" t="str">
        <f t="shared" si="3"/>
        <v>MOTRIL</v>
      </c>
      <c r="B57" s="41">
        <f t="shared" si="4"/>
        <v>35390</v>
      </c>
      <c r="C57" s="41">
        <f t="shared" si="5"/>
        <v>24795</v>
      </c>
      <c r="D57" s="41">
        <f t="shared" si="6"/>
        <v>23</v>
      </c>
      <c r="E57" s="42" t="str">
        <f t="shared" si="2"/>
        <v>CEUTA</v>
      </c>
      <c r="F57" s="42">
        <f t="shared" si="9"/>
        <v>66307</v>
      </c>
      <c r="G57" s="42">
        <f t="shared" si="8"/>
        <v>45427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295</v>
      </c>
      <c r="D58" s="41">
        <f t="shared" si="6"/>
        <v>28</v>
      </c>
      <c r="E58" s="42" t="str">
        <f t="shared" si="2"/>
        <v>A CORUÑA</v>
      </c>
      <c r="F58" s="42">
        <f t="shared" si="9"/>
        <v>63434</v>
      </c>
      <c r="G58" s="42">
        <f t="shared" si="8"/>
        <v>92756</v>
      </c>
    </row>
    <row r="59" spans="1:7" x14ac:dyDescent="0.25">
      <c r="A59" s="42" t="str">
        <f t="shared" si="3"/>
        <v>SANTA CRUZ DE TENERIFE</v>
      </c>
      <c r="B59" s="41">
        <f t="shared" si="4"/>
        <v>2637157</v>
      </c>
      <c r="C59" s="41">
        <f t="shared" si="5"/>
        <v>2856727</v>
      </c>
      <c r="D59" s="41">
        <f t="shared" si="6"/>
        <v>7</v>
      </c>
      <c r="E59" s="42" t="str">
        <f t="shared" si="2"/>
        <v>ALMERIA</v>
      </c>
      <c r="F59" s="42">
        <f t="shared" si="9"/>
        <v>57185</v>
      </c>
      <c r="G59" s="42">
        <f t="shared" si="8"/>
        <v>30646</v>
      </c>
    </row>
    <row r="60" spans="1:7" x14ac:dyDescent="0.25">
      <c r="A60" s="42" t="str">
        <f t="shared" si="3"/>
        <v>SANTANDER</v>
      </c>
      <c r="B60" s="41">
        <f t="shared" si="4"/>
        <v>20043</v>
      </c>
      <c r="C60" s="41">
        <f t="shared" si="5"/>
        <v>13250</v>
      </c>
      <c r="D60" s="41">
        <f t="shared" si="6"/>
        <v>24</v>
      </c>
      <c r="E60" s="42" t="str">
        <f t="shared" si="2"/>
        <v>MOTRIL</v>
      </c>
      <c r="F60" s="42">
        <f t="shared" si="9"/>
        <v>35390</v>
      </c>
      <c r="G60" s="42">
        <f t="shared" si="8"/>
        <v>24795</v>
      </c>
    </row>
    <row r="61" spans="1:7" x14ac:dyDescent="0.25">
      <c r="A61" s="42" t="str">
        <f t="shared" si="3"/>
        <v>SEVILLA</v>
      </c>
      <c r="B61" s="41">
        <f t="shared" si="4"/>
        <v>1269603</v>
      </c>
      <c r="C61" s="41">
        <f t="shared" si="5"/>
        <v>1127088</v>
      </c>
      <c r="D61" s="41">
        <f t="shared" si="6"/>
        <v>12</v>
      </c>
      <c r="E61" s="42" t="str">
        <f t="shared" si="2"/>
        <v>SANTANDER</v>
      </c>
      <c r="F61" s="42">
        <f t="shared" si="9"/>
        <v>20043</v>
      </c>
      <c r="G61" s="42">
        <f t="shared" si="8"/>
        <v>13250</v>
      </c>
    </row>
    <row r="62" spans="1:7" x14ac:dyDescent="0.25">
      <c r="A62" s="42" t="str">
        <f t="shared" si="3"/>
        <v>TARRAGONA</v>
      </c>
      <c r="B62" s="41">
        <f t="shared" si="4"/>
        <v>2561065</v>
      </c>
      <c r="C62" s="41">
        <f t="shared" si="5"/>
        <v>2865343</v>
      </c>
      <c r="D62" s="41">
        <f t="shared" si="6"/>
        <v>8</v>
      </c>
      <c r="E62" s="42" t="str">
        <f t="shared" si="2"/>
        <v>HUELVA</v>
      </c>
      <c r="F62" s="42">
        <f t="shared" si="9"/>
        <v>10203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50902566</v>
      </c>
      <c r="C63" s="41">
        <f t="shared" si="5"/>
        <v>49029766</v>
      </c>
      <c r="D63" s="41">
        <f t="shared" si="6"/>
        <v>1</v>
      </c>
      <c r="E63" s="42" t="str">
        <f t="shared" si="2"/>
        <v>FERROL-SAN CIBRAO</v>
      </c>
      <c r="F63" s="42">
        <f t="shared" si="9"/>
        <v>5597</v>
      </c>
      <c r="G63" s="42">
        <f t="shared" si="8"/>
        <v>5351</v>
      </c>
    </row>
    <row r="64" spans="1:7" x14ac:dyDescent="0.25">
      <c r="A64" s="42" t="str">
        <f t="shared" si="3"/>
        <v>VIGO</v>
      </c>
      <c r="B64" s="41">
        <f t="shared" si="4"/>
        <v>2313917</v>
      </c>
      <c r="C64" s="41">
        <f t="shared" si="5"/>
        <v>2212679</v>
      </c>
      <c r="D64" s="41">
        <f t="shared" si="6"/>
        <v>9</v>
      </c>
      <c r="E64" s="42" t="str">
        <f t="shared" si="2"/>
        <v>AVILES</v>
      </c>
      <c r="F64" s="42">
        <f t="shared" si="9"/>
        <v>277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106335</v>
      </c>
      <c r="C65" s="41">
        <f t="shared" si="5"/>
        <v>3710</v>
      </c>
      <c r="D65" s="41">
        <f t="shared" si="6"/>
        <v>19</v>
      </c>
      <c r="E65" s="42" t="str">
        <f t="shared" si="2"/>
        <v>PASAIA</v>
      </c>
      <c r="F65" s="42">
        <f t="shared" si="9"/>
        <v>14</v>
      </c>
      <c r="G65" s="42">
        <f t="shared" si="8"/>
        <v>295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537</v>
      </c>
      <c r="C8" s="34">
        <v>390</v>
      </c>
      <c r="D8" s="34">
        <v>111915</v>
      </c>
      <c r="E8" s="34">
        <v>12073</v>
      </c>
      <c r="F8" s="13">
        <f t="shared" ref="F8:F35" si="0">((E8*100)/D8)-100</f>
        <v>-89.212348657463252</v>
      </c>
      <c r="G8" s="1"/>
      <c r="H8" s="1"/>
      <c r="I8" s="1"/>
    </row>
    <row r="9" spans="1:12" x14ac:dyDescent="0.25">
      <c r="A9" s="8" t="s">
        <v>46</v>
      </c>
      <c r="B9" s="33">
        <v>35444</v>
      </c>
      <c r="C9" s="33">
        <v>43482</v>
      </c>
      <c r="D9" s="33">
        <v>425740</v>
      </c>
      <c r="E9" s="33">
        <v>426763</v>
      </c>
      <c r="F9" s="10">
        <f t="shared" si="0"/>
        <v>0.24028749941278704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433077</v>
      </c>
      <c r="C11" s="33">
        <v>455275</v>
      </c>
      <c r="D11" s="33">
        <v>4269874</v>
      </c>
      <c r="E11" s="33">
        <v>4691396</v>
      </c>
      <c r="F11" s="10">
        <f t="shared" si="0"/>
        <v>9.8720009068183288</v>
      </c>
      <c r="G11" s="1"/>
      <c r="H11" s="1"/>
      <c r="I11" s="1"/>
    </row>
    <row r="12" spans="1:12" x14ac:dyDescent="0.25">
      <c r="A12" s="11" t="s">
        <v>49</v>
      </c>
      <c r="B12" s="34">
        <v>96031</v>
      </c>
      <c r="C12" s="34">
        <v>83726</v>
      </c>
      <c r="D12" s="34">
        <v>1230941</v>
      </c>
      <c r="E12" s="34">
        <v>1039213</v>
      </c>
      <c r="F12" s="13">
        <f t="shared" si="0"/>
        <v>-15.575726212710435</v>
      </c>
      <c r="G12" s="1"/>
      <c r="H12" s="1"/>
      <c r="I12" s="1"/>
    </row>
    <row r="13" spans="1:12" x14ac:dyDescent="0.25">
      <c r="A13" s="8" t="s">
        <v>50</v>
      </c>
      <c r="B13" s="33">
        <v>557837</v>
      </c>
      <c r="C13" s="33">
        <v>528799</v>
      </c>
      <c r="D13" s="33">
        <v>7864755</v>
      </c>
      <c r="E13" s="33">
        <v>7938986</v>
      </c>
      <c r="F13" s="10">
        <f t="shared" si="0"/>
        <v>0.94384376881416188</v>
      </c>
      <c r="G13" s="1"/>
      <c r="H13" s="1"/>
      <c r="I13" s="1"/>
    </row>
    <row r="14" spans="1:12" x14ac:dyDescent="0.25">
      <c r="A14" s="11" t="s">
        <v>51</v>
      </c>
      <c r="B14" s="34">
        <v>619169</v>
      </c>
      <c r="C14" s="34">
        <v>616520</v>
      </c>
      <c r="D14" s="34">
        <v>8540650</v>
      </c>
      <c r="E14" s="34">
        <v>8838414</v>
      </c>
      <c r="F14" s="13">
        <f t="shared" si="0"/>
        <v>3.4864325314817961</v>
      </c>
      <c r="G14" s="1"/>
      <c r="H14" s="1"/>
      <c r="I14" s="1"/>
    </row>
    <row r="15" spans="1:12" x14ac:dyDescent="0.25">
      <c r="A15" s="8" t="s">
        <v>52</v>
      </c>
      <c r="B15" s="33">
        <v>132293</v>
      </c>
      <c r="C15" s="33">
        <v>76556</v>
      </c>
      <c r="D15" s="33">
        <v>1352589</v>
      </c>
      <c r="E15" s="33">
        <v>929774</v>
      </c>
      <c r="F15" s="10">
        <f t="shared" si="0"/>
        <v>-31.259680509009016</v>
      </c>
      <c r="G15" s="1"/>
      <c r="H15" s="1"/>
      <c r="I15" s="1"/>
    </row>
    <row r="16" spans="1:12" x14ac:dyDescent="0.25">
      <c r="A16" s="11" t="s">
        <v>53</v>
      </c>
      <c r="B16" s="34">
        <v>680</v>
      </c>
      <c r="C16" s="34">
        <v>0</v>
      </c>
      <c r="D16" s="34">
        <v>11989</v>
      </c>
      <c r="E16" s="34">
        <v>2976</v>
      </c>
      <c r="F16" s="17">
        <f t="shared" si="0"/>
        <v>-75.177245808657943</v>
      </c>
      <c r="G16" s="1"/>
      <c r="H16" s="1"/>
      <c r="I16" s="1"/>
    </row>
    <row r="17" spans="1:9" x14ac:dyDescent="0.25">
      <c r="A17" s="8" t="s">
        <v>54</v>
      </c>
      <c r="B17" s="33">
        <v>9625</v>
      </c>
      <c r="C17" s="33">
        <v>39132</v>
      </c>
      <c r="D17" s="33">
        <v>148858</v>
      </c>
      <c r="E17" s="33">
        <v>362374</v>
      </c>
      <c r="F17" s="10">
        <f t="shared" si="0"/>
        <v>143.43602628007901</v>
      </c>
      <c r="G17" s="1"/>
      <c r="H17" s="1"/>
      <c r="I17" s="1"/>
    </row>
    <row r="18" spans="1:9" x14ac:dyDescent="0.25">
      <c r="A18" s="11" t="s">
        <v>55</v>
      </c>
      <c r="B18" s="34">
        <v>59938</v>
      </c>
      <c r="C18" s="34">
        <v>72461</v>
      </c>
      <c r="D18" s="34">
        <v>866682</v>
      </c>
      <c r="E18" s="34">
        <v>853047</v>
      </c>
      <c r="F18" s="13">
        <f t="shared" si="0"/>
        <v>-1.5732413964983749</v>
      </c>
      <c r="G18" s="1"/>
      <c r="H18" s="1"/>
      <c r="I18" s="1"/>
    </row>
    <row r="19" spans="1:9" x14ac:dyDescent="0.25">
      <c r="A19" s="8" t="s">
        <v>56</v>
      </c>
      <c r="B19" s="33">
        <v>12939</v>
      </c>
      <c r="C19" s="33">
        <v>3488</v>
      </c>
      <c r="D19" s="33">
        <v>136199</v>
      </c>
      <c r="E19" s="33">
        <v>83229</v>
      </c>
      <c r="F19" s="10">
        <f t="shared" si="0"/>
        <v>-38.891621818075023</v>
      </c>
      <c r="G19" s="1"/>
      <c r="H19" s="1"/>
      <c r="I19" s="1"/>
    </row>
    <row r="20" spans="1:9" x14ac:dyDescent="0.25">
      <c r="A20" s="11" t="s">
        <v>57</v>
      </c>
      <c r="B20" s="34">
        <v>9109</v>
      </c>
      <c r="C20" s="34">
        <v>37795</v>
      </c>
      <c r="D20" s="34">
        <v>69812</v>
      </c>
      <c r="E20" s="34">
        <v>627780</v>
      </c>
      <c r="F20" s="13">
        <f t="shared" si="0"/>
        <v>799.24368303443532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16662</v>
      </c>
      <c r="D21" s="33">
        <v>0</v>
      </c>
      <c r="E21" s="33">
        <v>62474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192923</v>
      </c>
      <c r="C22" s="34">
        <v>227251</v>
      </c>
      <c r="D22" s="34">
        <v>2268700</v>
      </c>
      <c r="E22" s="34">
        <v>2495160</v>
      </c>
      <c r="F22" s="13">
        <f t="shared" si="0"/>
        <v>9.9819279763741378</v>
      </c>
      <c r="G22" s="1"/>
      <c r="H22" s="1"/>
      <c r="I22" s="1"/>
    </row>
    <row r="23" spans="1:9" x14ac:dyDescent="0.25">
      <c r="A23" s="8" t="s">
        <v>60</v>
      </c>
      <c r="B23" s="33">
        <v>32490</v>
      </c>
      <c r="C23" s="33">
        <v>37655</v>
      </c>
      <c r="D23" s="33">
        <v>468439</v>
      </c>
      <c r="E23" s="33">
        <v>475779</v>
      </c>
      <c r="F23" s="10">
        <f t="shared" si="0"/>
        <v>1.5669062567378091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45206</v>
      </c>
      <c r="C25" s="33">
        <v>52762</v>
      </c>
      <c r="D25" s="33">
        <v>560006</v>
      </c>
      <c r="E25" s="33">
        <v>594571</v>
      </c>
      <c r="F25" s="10">
        <f t="shared" si="0"/>
        <v>6.1722552972646696</v>
      </c>
      <c r="G25" s="1"/>
      <c r="H25" s="1"/>
      <c r="I25" s="1"/>
    </row>
    <row r="26" spans="1:9" x14ac:dyDescent="0.25">
      <c r="A26" s="11" t="s">
        <v>63</v>
      </c>
      <c r="B26" s="34">
        <v>4683</v>
      </c>
      <c r="C26" s="34">
        <v>3811</v>
      </c>
      <c r="D26" s="34">
        <v>11607</v>
      </c>
      <c r="E26" s="34">
        <v>18196</v>
      </c>
      <c r="F26" s="13">
        <f t="shared" si="0"/>
        <v>56.767467907297316</v>
      </c>
      <c r="G26" s="1"/>
      <c r="H26" s="1"/>
      <c r="I26" s="1"/>
    </row>
    <row r="27" spans="1:9" x14ac:dyDescent="0.25">
      <c r="A27" s="8" t="s">
        <v>64</v>
      </c>
      <c r="B27" s="33">
        <v>41607</v>
      </c>
      <c r="C27" s="33">
        <v>37896</v>
      </c>
      <c r="D27" s="33">
        <v>484806</v>
      </c>
      <c r="E27" s="33">
        <v>553497</v>
      </c>
      <c r="F27" s="10">
        <f t="shared" si="0"/>
        <v>14.168760287620202</v>
      </c>
      <c r="G27" s="1"/>
      <c r="H27" s="1"/>
      <c r="I27" s="1"/>
    </row>
    <row r="28" spans="1:9" x14ac:dyDescent="0.25">
      <c r="A28" s="11" t="s">
        <v>65</v>
      </c>
      <c r="B28" s="34">
        <v>257813</v>
      </c>
      <c r="C28" s="34">
        <v>263048</v>
      </c>
      <c r="D28" s="34">
        <v>3301554</v>
      </c>
      <c r="E28" s="34">
        <v>3318905</v>
      </c>
      <c r="F28" s="13">
        <f t="shared" si="0"/>
        <v>0.5255403970372754</v>
      </c>
      <c r="G28" s="1"/>
      <c r="H28" s="1"/>
      <c r="I28" s="1"/>
    </row>
    <row r="29" spans="1:9" x14ac:dyDescent="0.25">
      <c r="A29" s="8" t="s">
        <v>66</v>
      </c>
      <c r="B29" s="33">
        <v>115705</v>
      </c>
      <c r="C29" s="33">
        <v>76830</v>
      </c>
      <c r="D29" s="33">
        <v>1308381</v>
      </c>
      <c r="E29" s="33">
        <v>1280670</v>
      </c>
      <c r="F29" s="10">
        <f t="shared" si="0"/>
        <v>-2.1179610526291697</v>
      </c>
      <c r="G29" s="1"/>
      <c r="H29" s="1"/>
      <c r="I29" s="1"/>
    </row>
    <row r="30" spans="1:9" x14ac:dyDescent="0.25">
      <c r="A30" s="11" t="s">
        <v>67</v>
      </c>
      <c r="B30" s="34">
        <v>24120</v>
      </c>
      <c r="C30" s="34">
        <v>17217</v>
      </c>
      <c r="D30" s="34">
        <v>233825</v>
      </c>
      <c r="E30" s="34">
        <v>247527</v>
      </c>
      <c r="F30" s="13">
        <f t="shared" si="0"/>
        <v>5.8599379878113922</v>
      </c>
      <c r="G30" s="1"/>
      <c r="H30" s="1"/>
      <c r="I30" s="1"/>
    </row>
    <row r="31" spans="1:9" x14ac:dyDescent="0.25">
      <c r="A31" s="8" t="s">
        <v>68</v>
      </c>
      <c r="B31" s="33">
        <v>12674</v>
      </c>
      <c r="C31" s="33">
        <v>8620</v>
      </c>
      <c r="D31" s="33">
        <v>179832</v>
      </c>
      <c r="E31" s="33">
        <v>102278</v>
      </c>
      <c r="F31" s="10">
        <f t="shared" si="0"/>
        <v>-43.125806308109794</v>
      </c>
      <c r="G31" s="1"/>
      <c r="H31" s="1"/>
      <c r="I31" s="1"/>
    </row>
    <row r="32" spans="1:9" x14ac:dyDescent="0.25">
      <c r="A32" s="11" t="s">
        <v>69</v>
      </c>
      <c r="B32" s="34">
        <v>363687</v>
      </c>
      <c r="C32" s="34">
        <v>403716</v>
      </c>
      <c r="D32" s="34">
        <v>4958073</v>
      </c>
      <c r="E32" s="34">
        <v>5617817</v>
      </c>
      <c r="F32" s="13">
        <f t="shared" si="0"/>
        <v>13.30645998959676</v>
      </c>
      <c r="G32" s="1"/>
      <c r="H32" s="1"/>
      <c r="I32" s="1"/>
    </row>
    <row r="33" spans="1:9" x14ac:dyDescent="0.25">
      <c r="A33" s="8" t="s">
        <v>70</v>
      </c>
      <c r="B33" s="33">
        <v>72344</v>
      </c>
      <c r="C33" s="33">
        <v>65319</v>
      </c>
      <c r="D33" s="33">
        <v>966884</v>
      </c>
      <c r="E33" s="33">
        <v>957603</v>
      </c>
      <c r="F33" s="10">
        <f t="shared" si="0"/>
        <v>-0.95988763905494068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2200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3129931</v>
      </c>
      <c r="C35" s="15">
        <f t="shared" ref="C35:E35" si="1">SUM(C7:C34)</f>
        <v>3168411</v>
      </c>
      <c r="D35" s="15">
        <f t="shared" si="1"/>
        <v>39777264</v>
      </c>
      <c r="E35" s="15">
        <f t="shared" si="1"/>
        <v>41532702</v>
      </c>
      <c r="F35" s="16">
        <f t="shared" si="0"/>
        <v>4.4131692918849268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8838414</v>
      </c>
      <c r="G38" s="42">
        <f>LOOKUP(E38,$A$38:$A$65,$C$38:$C$65)</f>
        <v>8540650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12073</v>
      </c>
      <c r="C39" s="41">
        <f t="shared" ref="C39:C65" si="5">D8</f>
        <v>111915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7938986</v>
      </c>
      <c r="G39" s="42">
        <f t="shared" ref="G39:G65" si="8">LOOKUP(E39,$A$38:$A$65,$C$38:$C$65)</f>
        <v>7864755</v>
      </c>
    </row>
    <row r="40" spans="1:9" x14ac:dyDescent="0.25">
      <c r="A40" s="42" t="str">
        <f t="shared" si="3"/>
        <v>ALMERIA</v>
      </c>
      <c r="B40" s="41">
        <f t="shared" si="4"/>
        <v>426763</v>
      </c>
      <c r="C40" s="41">
        <f t="shared" si="5"/>
        <v>425740</v>
      </c>
      <c r="D40" s="41">
        <f t="shared" si="6"/>
        <v>16</v>
      </c>
      <c r="E40" s="42" t="str">
        <f t="shared" si="2"/>
        <v>VALENCIA</v>
      </c>
      <c r="F40" s="42">
        <f t="shared" si="7"/>
        <v>5617817</v>
      </c>
      <c r="G40" s="42">
        <f t="shared" si="8"/>
        <v>4958073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4691396</v>
      </c>
      <c r="G41" s="42">
        <f t="shared" si="8"/>
        <v>4269874</v>
      </c>
    </row>
    <row r="42" spans="1:9" x14ac:dyDescent="0.25">
      <c r="A42" s="42" t="str">
        <f t="shared" si="3"/>
        <v>BAHIA DE ALGECIRAS</v>
      </c>
      <c r="B42" s="41">
        <f t="shared" si="4"/>
        <v>4691396</v>
      </c>
      <c r="C42" s="41">
        <f t="shared" si="5"/>
        <v>4269874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3318905</v>
      </c>
      <c r="G42" s="42">
        <f t="shared" si="8"/>
        <v>3301554</v>
      </c>
    </row>
    <row r="43" spans="1:9" x14ac:dyDescent="0.25">
      <c r="A43" s="42" t="str">
        <f t="shared" si="3"/>
        <v>BAHIA DE CADIZ</v>
      </c>
      <c r="B43" s="41">
        <f t="shared" si="4"/>
        <v>1039213</v>
      </c>
      <c r="C43" s="41">
        <f t="shared" si="5"/>
        <v>1230941</v>
      </c>
      <c r="D43" s="41">
        <f t="shared" si="6"/>
        <v>8</v>
      </c>
      <c r="E43" s="42" t="str">
        <f t="shared" si="2"/>
        <v>LAS PALMAS</v>
      </c>
      <c r="F43" s="42">
        <f t="shared" si="7"/>
        <v>2495160</v>
      </c>
      <c r="G43" s="42">
        <f t="shared" si="8"/>
        <v>2268700</v>
      </c>
    </row>
    <row r="44" spans="1:9" x14ac:dyDescent="0.25">
      <c r="A44" s="42" t="str">
        <f t="shared" si="3"/>
        <v>BALEARES</v>
      </c>
      <c r="B44" s="41">
        <f t="shared" si="4"/>
        <v>7938986</v>
      </c>
      <c r="C44" s="41">
        <f t="shared" si="5"/>
        <v>7864755</v>
      </c>
      <c r="D44" s="41">
        <f t="shared" si="6"/>
        <v>2</v>
      </c>
      <c r="E44" s="42" t="str">
        <f t="shared" si="2"/>
        <v>SANTANDER</v>
      </c>
      <c r="F44" s="42">
        <f t="shared" si="7"/>
        <v>1280670</v>
      </c>
      <c r="G44" s="42">
        <f t="shared" si="8"/>
        <v>1308381</v>
      </c>
    </row>
    <row r="45" spans="1:9" x14ac:dyDescent="0.25">
      <c r="A45" s="42" t="str">
        <f t="shared" si="3"/>
        <v>BARCELONA</v>
      </c>
      <c r="B45" s="41">
        <f t="shared" si="4"/>
        <v>8838414</v>
      </c>
      <c r="C45" s="41">
        <f t="shared" si="5"/>
        <v>8540650</v>
      </c>
      <c r="D45" s="41">
        <f t="shared" si="6"/>
        <v>1</v>
      </c>
      <c r="E45" s="42" t="str">
        <f t="shared" si="2"/>
        <v>BAHIA DE CADIZ</v>
      </c>
      <c r="F45" s="42">
        <f t="shared" si="7"/>
        <v>1039213</v>
      </c>
      <c r="G45" s="42">
        <f t="shared" si="8"/>
        <v>1230941</v>
      </c>
    </row>
    <row r="46" spans="1:9" x14ac:dyDescent="0.25">
      <c r="A46" s="42" t="str">
        <f t="shared" si="3"/>
        <v>BILBAO</v>
      </c>
      <c r="B46" s="41">
        <f t="shared" si="4"/>
        <v>929774</v>
      </c>
      <c r="C46" s="41">
        <f t="shared" si="5"/>
        <v>1352589</v>
      </c>
      <c r="D46" s="41">
        <f t="shared" si="6"/>
        <v>10</v>
      </c>
      <c r="E46" s="42" t="str">
        <f t="shared" si="2"/>
        <v>VIGO</v>
      </c>
      <c r="F46" s="42">
        <f t="shared" si="7"/>
        <v>957603</v>
      </c>
      <c r="G46" s="42">
        <f t="shared" si="8"/>
        <v>966884</v>
      </c>
    </row>
    <row r="47" spans="1:9" x14ac:dyDescent="0.25">
      <c r="A47" s="42" t="str">
        <f t="shared" si="3"/>
        <v>CARTAGENA</v>
      </c>
      <c r="B47" s="41">
        <f t="shared" si="4"/>
        <v>2976</v>
      </c>
      <c r="C47" s="41">
        <f t="shared" si="5"/>
        <v>11989</v>
      </c>
      <c r="D47" s="41">
        <f t="shared" si="6"/>
        <v>24</v>
      </c>
      <c r="E47" s="42" t="str">
        <f t="shared" si="2"/>
        <v>BILBAO</v>
      </c>
      <c r="F47" s="42">
        <f t="shared" si="7"/>
        <v>929774</v>
      </c>
      <c r="G47" s="42">
        <f t="shared" si="8"/>
        <v>1352589</v>
      </c>
    </row>
    <row r="48" spans="1:9" x14ac:dyDescent="0.25">
      <c r="A48" s="42" t="str">
        <f t="shared" si="3"/>
        <v>CASTELLON</v>
      </c>
      <c r="B48" s="41">
        <f t="shared" si="4"/>
        <v>362374</v>
      </c>
      <c r="C48" s="41">
        <f t="shared" si="5"/>
        <v>148858</v>
      </c>
      <c r="D48" s="41">
        <f t="shared" si="6"/>
        <v>17</v>
      </c>
      <c r="E48" s="42" t="str">
        <f t="shared" si="2"/>
        <v>CEUTA</v>
      </c>
      <c r="F48" s="42">
        <f t="shared" si="7"/>
        <v>853047</v>
      </c>
      <c r="G48" s="42">
        <f t="shared" si="8"/>
        <v>866682</v>
      </c>
    </row>
    <row r="49" spans="1:7" x14ac:dyDescent="0.25">
      <c r="A49" s="42" t="str">
        <f t="shared" si="3"/>
        <v>CEUTA</v>
      </c>
      <c r="B49" s="41">
        <f t="shared" si="4"/>
        <v>853047</v>
      </c>
      <c r="C49" s="41">
        <f t="shared" si="5"/>
        <v>866682</v>
      </c>
      <c r="D49" s="41">
        <f t="shared" si="6"/>
        <v>11</v>
      </c>
      <c r="E49" s="42" t="str">
        <f t="shared" si="2"/>
        <v>GIJON</v>
      </c>
      <c r="F49" s="42">
        <f t="shared" si="7"/>
        <v>627780</v>
      </c>
      <c r="G49" s="42">
        <f t="shared" si="8"/>
        <v>69812</v>
      </c>
    </row>
    <row r="50" spans="1:7" x14ac:dyDescent="0.25">
      <c r="A50" s="42" t="str">
        <f t="shared" si="3"/>
        <v>FERROL-SAN CIBRAO</v>
      </c>
      <c r="B50" s="41">
        <f t="shared" si="4"/>
        <v>83229</v>
      </c>
      <c r="C50" s="41">
        <f t="shared" si="5"/>
        <v>136199</v>
      </c>
      <c r="D50" s="41">
        <f t="shared" si="6"/>
        <v>20</v>
      </c>
      <c r="E50" s="42" t="str">
        <f t="shared" si="2"/>
        <v>MELILLA</v>
      </c>
      <c r="F50" s="42">
        <f t="shared" si="7"/>
        <v>594571</v>
      </c>
      <c r="G50" s="42">
        <f t="shared" si="8"/>
        <v>560006</v>
      </c>
    </row>
    <row r="51" spans="1:7" x14ac:dyDescent="0.25">
      <c r="A51" s="42" t="str">
        <f t="shared" si="3"/>
        <v>GIJON</v>
      </c>
      <c r="B51" s="41">
        <f t="shared" si="4"/>
        <v>627780</v>
      </c>
      <c r="C51" s="41">
        <f t="shared" si="5"/>
        <v>69812</v>
      </c>
      <c r="D51" s="41">
        <f t="shared" si="6"/>
        <v>12</v>
      </c>
      <c r="E51" s="42" t="str">
        <f t="shared" si="2"/>
        <v>PASAIA</v>
      </c>
      <c r="F51" s="42">
        <f t="shared" si="7"/>
        <v>553497</v>
      </c>
      <c r="G51" s="42">
        <f t="shared" si="8"/>
        <v>484806</v>
      </c>
    </row>
    <row r="52" spans="1:7" x14ac:dyDescent="0.25">
      <c r="A52" s="42" t="str">
        <f t="shared" si="3"/>
        <v>HUELVA</v>
      </c>
      <c r="B52" s="41">
        <f t="shared" si="4"/>
        <v>62474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475779</v>
      </c>
      <c r="G52" s="42">
        <f t="shared" si="8"/>
        <v>468439</v>
      </c>
    </row>
    <row r="53" spans="1:7" x14ac:dyDescent="0.25">
      <c r="A53" s="42" t="str">
        <f t="shared" si="3"/>
        <v>LAS PALMAS</v>
      </c>
      <c r="B53" s="41">
        <f t="shared" si="4"/>
        <v>2495160</v>
      </c>
      <c r="C53" s="41">
        <f t="shared" si="5"/>
        <v>2268700</v>
      </c>
      <c r="D53" s="41">
        <f t="shared" si="6"/>
        <v>6</v>
      </c>
      <c r="E53" s="42" t="str">
        <f t="shared" si="2"/>
        <v>ALMERIA</v>
      </c>
      <c r="F53" s="42">
        <f t="shared" si="7"/>
        <v>426763</v>
      </c>
      <c r="G53" s="42">
        <f t="shared" si="8"/>
        <v>425740</v>
      </c>
    </row>
    <row r="54" spans="1:7" x14ac:dyDescent="0.25">
      <c r="A54" s="42" t="str">
        <f t="shared" si="3"/>
        <v>MALAGA</v>
      </c>
      <c r="B54" s="41">
        <f t="shared" si="4"/>
        <v>475779</v>
      </c>
      <c r="C54" s="41">
        <f t="shared" si="5"/>
        <v>468439</v>
      </c>
      <c r="D54" s="41">
        <f t="shared" si="6"/>
        <v>15</v>
      </c>
      <c r="E54" s="42" t="str">
        <f t="shared" si="2"/>
        <v>CASTELLON</v>
      </c>
      <c r="F54" s="42">
        <f t="shared" si="7"/>
        <v>362374</v>
      </c>
      <c r="G54" s="42">
        <f t="shared" si="8"/>
        <v>148858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247527</v>
      </c>
      <c r="G55" s="42">
        <f t="shared" si="8"/>
        <v>233825</v>
      </c>
    </row>
    <row r="56" spans="1:7" x14ac:dyDescent="0.25">
      <c r="A56" s="42" t="str">
        <f t="shared" si="3"/>
        <v>MELILLA</v>
      </c>
      <c r="B56" s="41">
        <f t="shared" si="4"/>
        <v>594571</v>
      </c>
      <c r="C56" s="41">
        <f t="shared" si="5"/>
        <v>560006</v>
      </c>
      <c r="D56" s="41">
        <f t="shared" si="6"/>
        <v>13</v>
      </c>
      <c r="E56" s="42" t="str">
        <f t="shared" si="2"/>
        <v>TARRAGONA</v>
      </c>
      <c r="F56" s="42">
        <f t="shared" si="9"/>
        <v>102278</v>
      </c>
      <c r="G56" s="42">
        <f t="shared" si="8"/>
        <v>179832</v>
      </c>
    </row>
    <row r="57" spans="1:7" x14ac:dyDescent="0.25">
      <c r="A57" s="42" t="str">
        <f t="shared" si="3"/>
        <v>MOTRIL</v>
      </c>
      <c r="B57" s="41">
        <f t="shared" si="4"/>
        <v>18196</v>
      </c>
      <c r="C57" s="41">
        <f t="shared" si="5"/>
        <v>11607</v>
      </c>
      <c r="D57" s="41">
        <f t="shared" si="6"/>
        <v>22</v>
      </c>
      <c r="E57" s="42" t="str">
        <f t="shared" si="2"/>
        <v>FERROL-SAN CIBRAO</v>
      </c>
      <c r="F57" s="42">
        <f t="shared" si="9"/>
        <v>83229</v>
      </c>
      <c r="G57" s="42">
        <f t="shared" si="8"/>
        <v>136199</v>
      </c>
    </row>
    <row r="58" spans="1:7" x14ac:dyDescent="0.25">
      <c r="A58" s="42" t="str">
        <f t="shared" si="3"/>
        <v>PASAIA</v>
      </c>
      <c r="B58" s="41">
        <f t="shared" si="4"/>
        <v>553497</v>
      </c>
      <c r="C58" s="41">
        <f t="shared" si="5"/>
        <v>484806</v>
      </c>
      <c r="D58" s="41">
        <f t="shared" si="6"/>
        <v>14</v>
      </c>
      <c r="E58" s="42" t="str">
        <f t="shared" si="2"/>
        <v>HUELVA</v>
      </c>
      <c r="F58" s="42">
        <f t="shared" si="9"/>
        <v>62474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3318905</v>
      </c>
      <c r="C59" s="41">
        <f t="shared" si="5"/>
        <v>3301554</v>
      </c>
      <c r="D59" s="41">
        <f t="shared" si="6"/>
        <v>5</v>
      </c>
      <c r="E59" s="42" t="str">
        <f t="shared" si="2"/>
        <v>MOTRIL</v>
      </c>
      <c r="F59" s="42">
        <f t="shared" si="9"/>
        <v>18196</v>
      </c>
      <c r="G59" s="42">
        <f t="shared" si="8"/>
        <v>11607</v>
      </c>
    </row>
    <row r="60" spans="1:7" x14ac:dyDescent="0.25">
      <c r="A60" s="42" t="str">
        <f t="shared" si="3"/>
        <v>SANTANDER</v>
      </c>
      <c r="B60" s="41">
        <f t="shared" si="4"/>
        <v>1280670</v>
      </c>
      <c r="C60" s="41">
        <f t="shared" si="5"/>
        <v>1308381</v>
      </c>
      <c r="D60" s="41">
        <f t="shared" si="6"/>
        <v>7</v>
      </c>
      <c r="E60" s="42" t="str">
        <f t="shared" si="2"/>
        <v>ALICANTE</v>
      </c>
      <c r="F60" s="42">
        <f t="shared" si="9"/>
        <v>12073</v>
      </c>
      <c r="G60" s="42">
        <f t="shared" si="8"/>
        <v>111915</v>
      </c>
    </row>
    <row r="61" spans="1:7" x14ac:dyDescent="0.25">
      <c r="A61" s="42" t="str">
        <f t="shared" si="3"/>
        <v>SEVILLA</v>
      </c>
      <c r="B61" s="41">
        <f t="shared" si="4"/>
        <v>247527</v>
      </c>
      <c r="C61" s="41">
        <f t="shared" si="5"/>
        <v>233825</v>
      </c>
      <c r="D61" s="41">
        <f t="shared" si="6"/>
        <v>18</v>
      </c>
      <c r="E61" s="42" t="str">
        <f t="shared" si="2"/>
        <v>CARTAGENA</v>
      </c>
      <c r="F61" s="42">
        <f t="shared" si="9"/>
        <v>2976</v>
      </c>
      <c r="G61" s="42">
        <f t="shared" si="8"/>
        <v>11989</v>
      </c>
    </row>
    <row r="62" spans="1:7" x14ac:dyDescent="0.25">
      <c r="A62" s="42" t="str">
        <f t="shared" si="3"/>
        <v>TARRAGONA</v>
      </c>
      <c r="B62" s="41">
        <f t="shared" si="4"/>
        <v>102278</v>
      </c>
      <c r="C62" s="41">
        <f t="shared" si="5"/>
        <v>179832</v>
      </c>
      <c r="D62" s="41">
        <f t="shared" si="6"/>
        <v>19</v>
      </c>
      <c r="E62" s="42" t="str">
        <f t="shared" si="2"/>
        <v>VILAGARCIA</v>
      </c>
      <c r="F62" s="42">
        <f t="shared" si="9"/>
        <v>2200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5617817</v>
      </c>
      <c r="C63" s="41">
        <f t="shared" si="5"/>
        <v>4958073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957603</v>
      </c>
      <c r="C64" s="41">
        <f t="shared" si="5"/>
        <v>966884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2200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443</v>
      </c>
      <c r="C7" s="35">
        <v>401</v>
      </c>
      <c r="D7" s="35">
        <v>5623</v>
      </c>
      <c r="E7" s="35">
        <v>5581</v>
      </c>
      <c r="F7" s="10">
        <f>((E7*100)/D7)-100</f>
        <v>-0.74693224257514146</v>
      </c>
      <c r="G7" s="1"/>
      <c r="H7" s="1"/>
      <c r="I7" s="1"/>
    </row>
    <row r="8" spans="1:12" x14ac:dyDescent="0.25">
      <c r="A8" s="11" t="s">
        <v>45</v>
      </c>
      <c r="B8" s="36">
        <v>11439</v>
      </c>
      <c r="C8" s="36">
        <v>12112</v>
      </c>
      <c r="D8" s="36">
        <v>147674</v>
      </c>
      <c r="E8" s="36">
        <v>154185</v>
      </c>
      <c r="F8" s="13">
        <f t="shared" ref="F8:F35" si="0">((E8*100)/D8)-100</f>
        <v>4.4090361201023853</v>
      </c>
      <c r="G8" s="1"/>
      <c r="H8" s="1"/>
      <c r="I8" s="1"/>
    </row>
    <row r="9" spans="1:12" x14ac:dyDescent="0.25">
      <c r="A9" s="8" t="s">
        <v>46</v>
      </c>
      <c r="B9" s="35">
        <v>223</v>
      </c>
      <c r="C9" s="35">
        <v>378</v>
      </c>
      <c r="D9" s="35">
        <v>2767</v>
      </c>
      <c r="E9" s="35">
        <v>4010</v>
      </c>
      <c r="F9" s="10">
        <f t="shared" si="0"/>
        <v>44.922298518250813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2</v>
      </c>
      <c r="D10" s="36">
        <v>0</v>
      </c>
      <c r="E10" s="36">
        <v>22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224366</v>
      </c>
      <c r="C11" s="35">
        <v>428212</v>
      </c>
      <c r="D11" s="35">
        <v>2816556</v>
      </c>
      <c r="E11" s="35">
        <v>3602631</v>
      </c>
      <c r="F11" s="10">
        <f t="shared" si="0"/>
        <v>27.909084711967381</v>
      </c>
      <c r="G11" s="1"/>
      <c r="H11" s="1"/>
      <c r="I11" s="1"/>
    </row>
    <row r="12" spans="1:12" x14ac:dyDescent="0.25">
      <c r="A12" s="11" t="s">
        <v>49</v>
      </c>
      <c r="B12" s="36">
        <v>7441</v>
      </c>
      <c r="C12" s="36">
        <v>10247</v>
      </c>
      <c r="D12" s="36">
        <v>109187</v>
      </c>
      <c r="E12" s="36">
        <v>92215</v>
      </c>
      <c r="F12" s="13">
        <f t="shared" si="0"/>
        <v>-15.543975015340649</v>
      </c>
      <c r="G12" s="1"/>
      <c r="H12" s="1"/>
      <c r="I12" s="1"/>
    </row>
    <row r="13" spans="1:12" x14ac:dyDescent="0.25">
      <c r="A13" s="8" t="s">
        <v>50</v>
      </c>
      <c r="B13" s="35">
        <v>5205</v>
      </c>
      <c r="C13" s="35">
        <v>3554</v>
      </c>
      <c r="D13" s="35">
        <v>78425</v>
      </c>
      <c r="E13" s="35">
        <v>67514</v>
      </c>
      <c r="F13" s="10">
        <f t="shared" si="0"/>
        <v>-13.91265540325152</v>
      </c>
      <c r="G13" s="1"/>
      <c r="H13" s="1"/>
      <c r="I13" s="1"/>
    </row>
    <row r="14" spans="1:12" x14ac:dyDescent="0.25">
      <c r="A14" s="11" t="s">
        <v>51</v>
      </c>
      <c r="B14" s="36">
        <v>170675</v>
      </c>
      <c r="C14" s="36">
        <v>139411</v>
      </c>
      <c r="D14" s="36">
        <v>1945734</v>
      </c>
      <c r="E14" s="36">
        <v>2033549</v>
      </c>
      <c r="F14" s="13">
        <f t="shared" si="0"/>
        <v>4.5132068412228961</v>
      </c>
      <c r="G14" s="1"/>
      <c r="H14" s="1"/>
      <c r="I14" s="1"/>
    </row>
    <row r="15" spans="1:12" x14ac:dyDescent="0.25">
      <c r="A15" s="8" t="s">
        <v>52</v>
      </c>
      <c r="B15" s="35">
        <v>60825</v>
      </c>
      <c r="C15" s="35">
        <v>56382</v>
      </c>
      <c r="D15" s="35">
        <v>531456</v>
      </c>
      <c r="E15" s="35">
        <v>572785</v>
      </c>
      <c r="F15" s="10">
        <f t="shared" si="0"/>
        <v>7.7765609947013417</v>
      </c>
      <c r="G15" s="1"/>
      <c r="H15" s="1"/>
      <c r="I15" s="1"/>
    </row>
    <row r="16" spans="1:12" x14ac:dyDescent="0.25">
      <c r="A16" s="11" t="s">
        <v>53</v>
      </c>
      <c r="B16" s="36">
        <v>5187</v>
      </c>
      <c r="C16" s="36">
        <v>5785</v>
      </c>
      <c r="D16" s="36">
        <v>64657</v>
      </c>
      <c r="E16" s="36">
        <v>72320</v>
      </c>
      <c r="F16" s="13">
        <f t="shared" si="0"/>
        <v>11.851771656587843</v>
      </c>
      <c r="G16" s="1"/>
      <c r="H16" s="1"/>
      <c r="I16" s="1"/>
    </row>
    <row r="17" spans="1:9" x14ac:dyDescent="0.25">
      <c r="A17" s="8" t="s">
        <v>54</v>
      </c>
      <c r="B17" s="35">
        <v>8513</v>
      </c>
      <c r="C17" s="35">
        <v>11473</v>
      </c>
      <c r="D17" s="35">
        <v>103956</v>
      </c>
      <c r="E17" s="35">
        <v>130963</v>
      </c>
      <c r="F17" s="10">
        <f t="shared" si="0"/>
        <v>25.979260456346921</v>
      </c>
      <c r="G17" s="1"/>
      <c r="H17" s="1"/>
      <c r="I17" s="1"/>
    </row>
    <row r="18" spans="1:9" x14ac:dyDescent="0.25">
      <c r="A18" s="11" t="s">
        <v>55</v>
      </c>
      <c r="B18" s="36">
        <v>751</v>
      </c>
      <c r="C18" s="36">
        <v>1323</v>
      </c>
      <c r="D18" s="36">
        <v>9571</v>
      </c>
      <c r="E18" s="36">
        <v>11450</v>
      </c>
      <c r="F18" s="13">
        <f t="shared" si="0"/>
        <v>19.632222338313653</v>
      </c>
      <c r="G18" s="1"/>
      <c r="H18" s="1"/>
      <c r="I18" s="1"/>
    </row>
    <row r="19" spans="1:9" x14ac:dyDescent="0.25">
      <c r="A19" s="8" t="s">
        <v>56</v>
      </c>
      <c r="B19" s="35">
        <v>55</v>
      </c>
      <c r="C19" s="35">
        <v>17</v>
      </c>
      <c r="D19" s="35">
        <v>439</v>
      </c>
      <c r="E19" s="35">
        <v>542</v>
      </c>
      <c r="F19" s="10">
        <f t="shared" si="0"/>
        <v>23.462414578587698</v>
      </c>
      <c r="G19" s="1"/>
      <c r="H19" s="1"/>
      <c r="I19" s="1"/>
    </row>
    <row r="20" spans="1:9" x14ac:dyDescent="0.25">
      <c r="A20" s="11" t="s">
        <v>57</v>
      </c>
      <c r="B20" s="36">
        <v>3405</v>
      </c>
      <c r="C20" s="36">
        <v>2847</v>
      </c>
      <c r="D20" s="36">
        <v>35571</v>
      </c>
      <c r="E20" s="36">
        <v>35860</v>
      </c>
      <c r="F20" s="13">
        <f t="shared" si="0"/>
        <v>0.8124595878665275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732</v>
      </c>
      <c r="D21" s="35">
        <v>0</v>
      </c>
      <c r="E21" s="35">
        <v>52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91565</v>
      </c>
      <c r="C22" s="36">
        <v>100437</v>
      </c>
      <c r="D22" s="36">
        <v>1117765</v>
      </c>
      <c r="E22" s="36">
        <v>1296978</v>
      </c>
      <c r="F22" s="13">
        <f t="shared" si="0"/>
        <v>16.033155448596077</v>
      </c>
      <c r="G22" s="1"/>
      <c r="H22" s="1"/>
      <c r="I22" s="1"/>
    </row>
    <row r="23" spans="1:9" x14ac:dyDescent="0.25">
      <c r="A23" s="8" t="s">
        <v>60</v>
      </c>
      <c r="B23" s="35">
        <v>22156</v>
      </c>
      <c r="C23" s="35">
        <v>64781</v>
      </c>
      <c r="D23" s="35">
        <v>298401</v>
      </c>
      <c r="E23" s="35">
        <v>476997</v>
      </c>
      <c r="F23" s="10">
        <f t="shared" si="0"/>
        <v>59.851005861240424</v>
      </c>
      <c r="G23" s="1"/>
      <c r="H23" s="1"/>
      <c r="I23" s="1"/>
    </row>
    <row r="24" spans="1:9" x14ac:dyDescent="0.25">
      <c r="A24" s="11" t="s">
        <v>61</v>
      </c>
      <c r="B24" s="36">
        <v>4199</v>
      </c>
      <c r="C24" s="36">
        <v>1193</v>
      </c>
      <c r="D24" s="36">
        <v>48675</v>
      </c>
      <c r="E24" s="36">
        <v>37669</v>
      </c>
      <c r="F24" s="13">
        <f t="shared" si="0"/>
        <v>-22.611196712891626</v>
      </c>
      <c r="G24" s="1"/>
      <c r="H24" s="1"/>
      <c r="I24" s="1"/>
    </row>
    <row r="25" spans="1:9" x14ac:dyDescent="0.25">
      <c r="A25" s="8" t="s">
        <v>62</v>
      </c>
      <c r="B25" s="35">
        <v>1748</v>
      </c>
      <c r="C25" s="35">
        <v>2833</v>
      </c>
      <c r="D25" s="35">
        <v>22389</v>
      </c>
      <c r="E25" s="35">
        <v>26912</v>
      </c>
      <c r="F25" s="10">
        <f t="shared" si="0"/>
        <v>20.201884854169464</v>
      </c>
      <c r="G25" s="1"/>
      <c r="H25" s="1"/>
      <c r="I25" s="1"/>
    </row>
    <row r="26" spans="1:9" x14ac:dyDescent="0.25">
      <c r="A26" s="11" t="s">
        <v>63</v>
      </c>
      <c r="B26" s="36">
        <v>397</v>
      </c>
      <c r="C26" s="36">
        <v>564</v>
      </c>
      <c r="D26" s="36">
        <v>2867</v>
      </c>
      <c r="E26" s="36">
        <v>4404</v>
      </c>
      <c r="F26" s="13">
        <f t="shared" si="0"/>
        <v>53.610045343564707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31194</v>
      </c>
      <c r="C28" s="36">
        <v>31192</v>
      </c>
      <c r="D28" s="36">
        <v>357472</v>
      </c>
      <c r="E28" s="36">
        <v>349273</v>
      </c>
      <c r="F28" s="13">
        <f t="shared" si="0"/>
        <v>-2.2936062125145469</v>
      </c>
      <c r="G28" s="1"/>
      <c r="H28" s="1"/>
      <c r="I28" s="1"/>
    </row>
    <row r="29" spans="1:9" x14ac:dyDescent="0.25">
      <c r="A29" s="8" t="s">
        <v>66</v>
      </c>
      <c r="B29" s="35">
        <v>133</v>
      </c>
      <c r="C29" s="35">
        <v>173</v>
      </c>
      <c r="D29" s="35">
        <v>1520</v>
      </c>
      <c r="E29" s="35">
        <v>2140</v>
      </c>
      <c r="F29" s="10">
        <f t="shared" si="0"/>
        <v>40.78947368421052</v>
      </c>
      <c r="G29" s="1"/>
      <c r="H29" s="1"/>
      <c r="I29" s="1"/>
    </row>
    <row r="30" spans="1:9" x14ac:dyDescent="0.25">
      <c r="A30" s="11" t="s">
        <v>67</v>
      </c>
      <c r="B30" s="36">
        <v>13756</v>
      </c>
      <c r="C30" s="36">
        <v>14569</v>
      </c>
      <c r="D30" s="36">
        <v>152612</v>
      </c>
      <c r="E30" s="36">
        <v>164642</v>
      </c>
      <c r="F30" s="13">
        <f t="shared" si="0"/>
        <v>7.8827353025974389</v>
      </c>
      <c r="G30" s="1"/>
      <c r="H30" s="1"/>
      <c r="I30" s="1"/>
    </row>
    <row r="31" spans="1:9" x14ac:dyDescent="0.25">
      <c r="A31" s="8" t="s">
        <v>68</v>
      </c>
      <c r="B31" s="35">
        <v>20768</v>
      </c>
      <c r="C31" s="35">
        <v>16311</v>
      </c>
      <c r="D31" s="35">
        <v>255407</v>
      </c>
      <c r="E31" s="35">
        <v>225748</v>
      </c>
      <c r="F31" s="10">
        <f t="shared" si="0"/>
        <v>-11.612446017532804</v>
      </c>
      <c r="G31" s="1"/>
      <c r="H31" s="1"/>
      <c r="I31" s="1"/>
    </row>
    <row r="32" spans="1:9" x14ac:dyDescent="0.25">
      <c r="A32" s="11" t="s">
        <v>69</v>
      </c>
      <c r="B32" s="36">
        <v>343198</v>
      </c>
      <c r="C32" s="36">
        <v>384668</v>
      </c>
      <c r="D32" s="36">
        <v>4206937</v>
      </c>
      <c r="E32" s="36">
        <v>4327371</v>
      </c>
      <c r="F32" s="13">
        <f t="shared" si="0"/>
        <v>2.8627478852191075</v>
      </c>
      <c r="G32" s="1"/>
      <c r="H32" s="1"/>
      <c r="I32" s="1"/>
    </row>
    <row r="33" spans="1:9" x14ac:dyDescent="0.25">
      <c r="A33" s="8" t="s">
        <v>70</v>
      </c>
      <c r="B33" s="35">
        <v>18158</v>
      </c>
      <c r="C33" s="35">
        <v>15961</v>
      </c>
      <c r="D33" s="35">
        <v>213123</v>
      </c>
      <c r="E33" s="35">
        <v>212120</v>
      </c>
      <c r="F33" s="10">
        <f t="shared" si="0"/>
        <v>-0.47062025215485903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2337</v>
      </c>
      <c r="D34" s="36">
        <v>589</v>
      </c>
      <c r="E34" s="36">
        <v>12228</v>
      </c>
      <c r="F34" s="13">
        <f t="shared" si="0"/>
        <v>1976.0611205432938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1045800</v>
      </c>
      <c r="C35" s="15">
        <f t="shared" ref="C35:E35" si="1">SUM(C7:C34)</f>
        <v>1307895</v>
      </c>
      <c r="D35" s="15">
        <f t="shared" si="1"/>
        <v>12529373</v>
      </c>
      <c r="E35" s="15">
        <f t="shared" si="1"/>
        <v>13920161</v>
      </c>
      <c r="F35" s="16">
        <f t="shared" si="0"/>
        <v>11.100220258427939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5581</v>
      </c>
      <c r="C38" s="41">
        <f>D7</f>
        <v>5623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4327371</v>
      </c>
      <c r="G38" s="42">
        <f>LOOKUP(E38,$A$38:$A$65,$C$38:$C$65)</f>
        <v>4206937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154185</v>
      </c>
      <c r="C39" s="41">
        <f t="shared" ref="C39:C65" si="5">D8</f>
        <v>147674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3602631</v>
      </c>
      <c r="G39" s="42">
        <f t="shared" ref="G39:G65" si="8">LOOKUP(E39,$A$38:$A$65,$C$38:$C$65)</f>
        <v>2816556</v>
      </c>
    </row>
    <row r="40" spans="1:9" x14ac:dyDescent="0.25">
      <c r="A40" s="42" t="str">
        <f t="shared" si="3"/>
        <v>ALMERIA</v>
      </c>
      <c r="B40" s="41">
        <f t="shared" si="4"/>
        <v>4010</v>
      </c>
      <c r="C40" s="41">
        <f t="shared" si="5"/>
        <v>2767</v>
      </c>
      <c r="D40" s="41">
        <f t="shared" si="6"/>
        <v>23</v>
      </c>
      <c r="E40" s="42" t="str">
        <f t="shared" si="2"/>
        <v>BARCELONA</v>
      </c>
      <c r="F40" s="42">
        <f t="shared" si="7"/>
        <v>2033549</v>
      </c>
      <c r="G40" s="42">
        <f t="shared" si="8"/>
        <v>1945734</v>
      </c>
    </row>
    <row r="41" spans="1:9" x14ac:dyDescent="0.25">
      <c r="A41" s="42" t="str">
        <f t="shared" si="3"/>
        <v>AVILES</v>
      </c>
      <c r="B41" s="41">
        <f t="shared" si="4"/>
        <v>22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1296978</v>
      </c>
      <c r="G41" s="42">
        <f t="shared" si="8"/>
        <v>1117765</v>
      </c>
    </row>
    <row r="42" spans="1:9" x14ac:dyDescent="0.25">
      <c r="A42" s="42" t="str">
        <f t="shared" si="3"/>
        <v>BAHIA DE ALGECIRAS</v>
      </c>
      <c r="B42" s="41">
        <f t="shared" si="4"/>
        <v>3602631</v>
      </c>
      <c r="C42" s="41">
        <f t="shared" si="5"/>
        <v>2816556</v>
      </c>
      <c r="D42" s="41">
        <f t="shared" si="6"/>
        <v>2</v>
      </c>
      <c r="E42" s="42" t="str">
        <f t="shared" si="2"/>
        <v>BILBAO</v>
      </c>
      <c r="F42" s="42">
        <f t="shared" si="7"/>
        <v>572785</v>
      </c>
      <c r="G42" s="42">
        <f t="shared" si="8"/>
        <v>531456</v>
      </c>
    </row>
    <row r="43" spans="1:9" x14ac:dyDescent="0.25">
      <c r="A43" s="42" t="str">
        <f t="shared" si="3"/>
        <v>BAHIA DE CADIZ</v>
      </c>
      <c r="B43" s="41">
        <f t="shared" si="4"/>
        <v>92215</v>
      </c>
      <c r="C43" s="41">
        <f t="shared" si="5"/>
        <v>109187</v>
      </c>
      <c r="D43" s="41">
        <f t="shared" si="6"/>
        <v>13</v>
      </c>
      <c r="E43" s="42" t="str">
        <f t="shared" si="2"/>
        <v>MALAGA</v>
      </c>
      <c r="F43" s="42">
        <f t="shared" si="7"/>
        <v>476997</v>
      </c>
      <c r="G43" s="42">
        <f t="shared" si="8"/>
        <v>298401</v>
      </c>
    </row>
    <row r="44" spans="1:9" x14ac:dyDescent="0.25">
      <c r="A44" s="42" t="str">
        <f t="shared" si="3"/>
        <v>BALEARES</v>
      </c>
      <c r="B44" s="41">
        <f t="shared" si="4"/>
        <v>67514</v>
      </c>
      <c r="C44" s="41">
        <f t="shared" si="5"/>
        <v>78425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349273</v>
      </c>
      <c r="G44" s="42">
        <f t="shared" si="8"/>
        <v>357472</v>
      </c>
    </row>
    <row r="45" spans="1:9" x14ac:dyDescent="0.25">
      <c r="A45" s="42" t="str">
        <f t="shared" si="3"/>
        <v>BARCELONA</v>
      </c>
      <c r="B45" s="41">
        <f t="shared" si="4"/>
        <v>2033549</v>
      </c>
      <c r="C45" s="41">
        <f t="shared" si="5"/>
        <v>1945734</v>
      </c>
      <c r="D45" s="41">
        <f t="shared" si="6"/>
        <v>3</v>
      </c>
      <c r="E45" s="42" t="str">
        <f t="shared" si="2"/>
        <v>TARRAGONA</v>
      </c>
      <c r="F45" s="42">
        <f t="shared" si="7"/>
        <v>225748</v>
      </c>
      <c r="G45" s="42">
        <f t="shared" si="8"/>
        <v>255407</v>
      </c>
    </row>
    <row r="46" spans="1:9" x14ac:dyDescent="0.25">
      <c r="A46" s="42" t="str">
        <f t="shared" si="3"/>
        <v>BILBAO</v>
      </c>
      <c r="B46" s="41">
        <f t="shared" si="4"/>
        <v>572785</v>
      </c>
      <c r="C46" s="41">
        <f t="shared" si="5"/>
        <v>531456</v>
      </c>
      <c r="D46" s="41">
        <f t="shared" si="6"/>
        <v>5</v>
      </c>
      <c r="E46" s="42" t="str">
        <f t="shared" si="2"/>
        <v>VIGO</v>
      </c>
      <c r="F46" s="42">
        <f t="shared" si="7"/>
        <v>212120</v>
      </c>
      <c r="G46" s="42">
        <f t="shared" si="8"/>
        <v>213123</v>
      </c>
    </row>
    <row r="47" spans="1:9" x14ac:dyDescent="0.25">
      <c r="A47" s="42" t="str">
        <f t="shared" si="3"/>
        <v>CARTAGENA</v>
      </c>
      <c r="B47" s="41">
        <f t="shared" si="4"/>
        <v>72320</v>
      </c>
      <c r="C47" s="41">
        <f t="shared" si="5"/>
        <v>64657</v>
      </c>
      <c r="D47" s="41">
        <f t="shared" si="6"/>
        <v>14</v>
      </c>
      <c r="E47" s="42" t="str">
        <f t="shared" si="2"/>
        <v>SEVILLA</v>
      </c>
      <c r="F47" s="42">
        <f t="shared" si="7"/>
        <v>164642</v>
      </c>
      <c r="G47" s="42">
        <f t="shared" si="8"/>
        <v>152612</v>
      </c>
    </row>
    <row r="48" spans="1:9" x14ac:dyDescent="0.25">
      <c r="A48" s="42" t="str">
        <f t="shared" si="3"/>
        <v>CASTELLON</v>
      </c>
      <c r="B48" s="41">
        <f t="shared" si="4"/>
        <v>130963</v>
      </c>
      <c r="C48" s="41">
        <f t="shared" si="5"/>
        <v>103956</v>
      </c>
      <c r="D48" s="41">
        <f t="shared" si="6"/>
        <v>12</v>
      </c>
      <c r="E48" s="42" t="str">
        <f t="shared" si="2"/>
        <v>ALICANTE</v>
      </c>
      <c r="F48" s="42">
        <f t="shared" si="7"/>
        <v>154185</v>
      </c>
      <c r="G48" s="42">
        <f t="shared" si="8"/>
        <v>147674</v>
      </c>
    </row>
    <row r="49" spans="1:7" x14ac:dyDescent="0.25">
      <c r="A49" s="42" t="str">
        <f t="shared" si="3"/>
        <v>CEUTA</v>
      </c>
      <c r="B49" s="41">
        <f t="shared" si="4"/>
        <v>11450</v>
      </c>
      <c r="C49" s="41">
        <f t="shared" si="5"/>
        <v>9571</v>
      </c>
      <c r="D49" s="41">
        <f t="shared" si="6"/>
        <v>20</v>
      </c>
      <c r="E49" s="42" t="str">
        <f t="shared" si="2"/>
        <v>CASTELLON</v>
      </c>
      <c r="F49" s="42">
        <f t="shared" si="7"/>
        <v>130963</v>
      </c>
      <c r="G49" s="42">
        <f t="shared" si="8"/>
        <v>103956</v>
      </c>
    </row>
    <row r="50" spans="1:7" x14ac:dyDescent="0.25">
      <c r="A50" s="42" t="str">
        <f t="shared" si="3"/>
        <v>FERROL-SAN CIBRAO</v>
      </c>
      <c r="B50" s="41">
        <f t="shared" si="4"/>
        <v>542</v>
      </c>
      <c r="C50" s="41">
        <f t="shared" si="5"/>
        <v>439</v>
      </c>
      <c r="D50" s="41">
        <f t="shared" si="6"/>
        <v>25</v>
      </c>
      <c r="E50" s="42" t="str">
        <f t="shared" si="2"/>
        <v>BAHIA DE CADIZ</v>
      </c>
      <c r="F50" s="42">
        <f t="shared" si="7"/>
        <v>92215</v>
      </c>
      <c r="G50" s="42">
        <f t="shared" si="8"/>
        <v>109187</v>
      </c>
    </row>
    <row r="51" spans="1:7" x14ac:dyDescent="0.25">
      <c r="A51" s="42" t="str">
        <f t="shared" si="3"/>
        <v>GIJON</v>
      </c>
      <c r="B51" s="41">
        <f t="shared" si="4"/>
        <v>35860</v>
      </c>
      <c r="C51" s="41">
        <f t="shared" si="5"/>
        <v>35571</v>
      </c>
      <c r="D51" s="41">
        <f t="shared" si="6"/>
        <v>17</v>
      </c>
      <c r="E51" s="42" t="str">
        <f t="shared" si="2"/>
        <v>CARTAGENA</v>
      </c>
      <c r="F51" s="42">
        <f t="shared" si="7"/>
        <v>72320</v>
      </c>
      <c r="G51" s="42">
        <f t="shared" si="8"/>
        <v>64657</v>
      </c>
    </row>
    <row r="52" spans="1:7" x14ac:dyDescent="0.25">
      <c r="A52" s="42" t="str">
        <f t="shared" si="3"/>
        <v>HUELVA</v>
      </c>
      <c r="B52" s="41">
        <f t="shared" si="4"/>
        <v>52</v>
      </c>
      <c r="C52" s="41">
        <f t="shared" si="5"/>
        <v>0</v>
      </c>
      <c r="D52" s="41">
        <f t="shared" si="6"/>
        <v>26</v>
      </c>
      <c r="E52" s="42" t="str">
        <f t="shared" si="2"/>
        <v>BALEARES</v>
      </c>
      <c r="F52" s="42">
        <f t="shared" si="7"/>
        <v>67514</v>
      </c>
      <c r="G52" s="42">
        <f t="shared" si="8"/>
        <v>78425</v>
      </c>
    </row>
    <row r="53" spans="1:7" x14ac:dyDescent="0.25">
      <c r="A53" s="42" t="str">
        <f t="shared" si="3"/>
        <v>LAS PALMAS</v>
      </c>
      <c r="B53" s="41">
        <f t="shared" si="4"/>
        <v>1296978</v>
      </c>
      <c r="C53" s="41">
        <f t="shared" si="5"/>
        <v>1117765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37669</v>
      </c>
      <c r="G53" s="42">
        <f t="shared" si="8"/>
        <v>48675</v>
      </c>
    </row>
    <row r="54" spans="1:7" x14ac:dyDescent="0.25">
      <c r="A54" s="42" t="str">
        <f t="shared" si="3"/>
        <v>MALAGA</v>
      </c>
      <c r="B54" s="41">
        <f t="shared" si="4"/>
        <v>476997</v>
      </c>
      <c r="C54" s="41">
        <f t="shared" si="5"/>
        <v>298401</v>
      </c>
      <c r="D54" s="41">
        <f t="shared" si="6"/>
        <v>6</v>
      </c>
      <c r="E54" s="42" t="str">
        <f t="shared" si="2"/>
        <v>GIJON</v>
      </c>
      <c r="F54" s="42">
        <f t="shared" si="7"/>
        <v>35860</v>
      </c>
      <c r="G54" s="42">
        <f t="shared" si="8"/>
        <v>35571</v>
      </c>
    </row>
    <row r="55" spans="1:7" x14ac:dyDescent="0.25">
      <c r="A55" s="42" t="str">
        <f t="shared" si="3"/>
        <v>MARIN Y RIA DE PONTEVEDRA</v>
      </c>
      <c r="B55" s="41">
        <f t="shared" si="4"/>
        <v>37669</v>
      </c>
      <c r="C55" s="41">
        <f t="shared" si="5"/>
        <v>48675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26912</v>
      </c>
      <c r="G55" s="42">
        <f t="shared" si="8"/>
        <v>22389</v>
      </c>
    </row>
    <row r="56" spans="1:7" x14ac:dyDescent="0.25">
      <c r="A56" s="42" t="str">
        <f t="shared" si="3"/>
        <v>MELILLA</v>
      </c>
      <c r="B56" s="41">
        <f t="shared" si="4"/>
        <v>26912</v>
      </c>
      <c r="C56" s="41">
        <f t="shared" si="5"/>
        <v>22389</v>
      </c>
      <c r="D56" s="41">
        <f t="shared" si="6"/>
        <v>18</v>
      </c>
      <c r="E56" s="42" t="str">
        <f t="shared" si="2"/>
        <v>VILAGARCIA</v>
      </c>
      <c r="F56" s="42">
        <f t="shared" si="9"/>
        <v>12228</v>
      </c>
      <c r="G56" s="42">
        <f t="shared" si="8"/>
        <v>589</v>
      </c>
    </row>
    <row r="57" spans="1:7" x14ac:dyDescent="0.25">
      <c r="A57" s="42" t="str">
        <f t="shared" si="3"/>
        <v>MOTRIL</v>
      </c>
      <c r="B57" s="41">
        <f t="shared" si="4"/>
        <v>4404</v>
      </c>
      <c r="C57" s="41">
        <f t="shared" si="5"/>
        <v>2867</v>
      </c>
      <c r="D57" s="41">
        <f t="shared" si="6"/>
        <v>22</v>
      </c>
      <c r="E57" s="42" t="str">
        <f t="shared" si="2"/>
        <v>CEUTA</v>
      </c>
      <c r="F57" s="42">
        <f t="shared" si="9"/>
        <v>11450</v>
      </c>
      <c r="G57" s="42">
        <f t="shared" si="8"/>
        <v>9571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5581</v>
      </c>
      <c r="G58" s="42">
        <f t="shared" si="8"/>
        <v>5623</v>
      </c>
    </row>
    <row r="59" spans="1:7" x14ac:dyDescent="0.25">
      <c r="A59" s="42" t="str">
        <f t="shared" si="3"/>
        <v>SANTA CRUZ DE TENERIFE</v>
      </c>
      <c r="B59" s="41">
        <f t="shared" si="4"/>
        <v>349273</v>
      </c>
      <c r="C59" s="41">
        <f t="shared" si="5"/>
        <v>357472</v>
      </c>
      <c r="D59" s="41">
        <f t="shared" si="6"/>
        <v>7</v>
      </c>
      <c r="E59" s="42" t="str">
        <f t="shared" si="2"/>
        <v>MOTRIL</v>
      </c>
      <c r="F59" s="42">
        <f t="shared" si="9"/>
        <v>4404</v>
      </c>
      <c r="G59" s="42">
        <f t="shared" si="8"/>
        <v>2867</v>
      </c>
    </row>
    <row r="60" spans="1:7" x14ac:dyDescent="0.25">
      <c r="A60" s="42" t="str">
        <f t="shared" si="3"/>
        <v>SANTANDER</v>
      </c>
      <c r="B60" s="41">
        <f t="shared" si="4"/>
        <v>2140</v>
      </c>
      <c r="C60" s="41">
        <f t="shared" si="5"/>
        <v>1520</v>
      </c>
      <c r="D60" s="41">
        <f t="shared" si="6"/>
        <v>24</v>
      </c>
      <c r="E60" s="42" t="str">
        <f t="shared" si="2"/>
        <v>ALMERIA</v>
      </c>
      <c r="F60" s="42">
        <f t="shared" si="9"/>
        <v>4010</v>
      </c>
      <c r="G60" s="42">
        <f t="shared" si="8"/>
        <v>2767</v>
      </c>
    </row>
    <row r="61" spans="1:7" x14ac:dyDescent="0.25">
      <c r="A61" s="42" t="str">
        <f t="shared" si="3"/>
        <v>SEVILLA</v>
      </c>
      <c r="B61" s="41">
        <f t="shared" si="4"/>
        <v>164642</v>
      </c>
      <c r="C61" s="41">
        <f t="shared" si="5"/>
        <v>152612</v>
      </c>
      <c r="D61" s="41">
        <f t="shared" si="6"/>
        <v>10</v>
      </c>
      <c r="E61" s="42" t="str">
        <f t="shared" si="2"/>
        <v>SANTANDER</v>
      </c>
      <c r="F61" s="42">
        <f t="shared" si="9"/>
        <v>2140</v>
      </c>
      <c r="G61" s="42">
        <f t="shared" si="8"/>
        <v>1520</v>
      </c>
    </row>
    <row r="62" spans="1:7" x14ac:dyDescent="0.25">
      <c r="A62" s="42" t="str">
        <f t="shared" si="3"/>
        <v>TARRAGONA</v>
      </c>
      <c r="B62" s="41">
        <f t="shared" si="4"/>
        <v>225748</v>
      </c>
      <c r="C62" s="41">
        <f t="shared" si="5"/>
        <v>255407</v>
      </c>
      <c r="D62" s="41">
        <f t="shared" si="6"/>
        <v>8</v>
      </c>
      <c r="E62" s="42" t="str">
        <f t="shared" si="2"/>
        <v>FERROL-SAN CIBRAO</v>
      </c>
      <c r="F62" s="42">
        <f t="shared" si="9"/>
        <v>542</v>
      </c>
      <c r="G62" s="42">
        <f t="shared" si="8"/>
        <v>439</v>
      </c>
    </row>
    <row r="63" spans="1:7" x14ac:dyDescent="0.25">
      <c r="A63" s="42" t="str">
        <f t="shared" si="3"/>
        <v>VALENCIA</v>
      </c>
      <c r="B63" s="41">
        <f t="shared" si="4"/>
        <v>4327371</v>
      </c>
      <c r="C63" s="41">
        <f t="shared" si="5"/>
        <v>4206937</v>
      </c>
      <c r="D63" s="41">
        <f t="shared" si="6"/>
        <v>1</v>
      </c>
      <c r="E63" s="42" t="str">
        <f t="shared" si="2"/>
        <v>HUELVA</v>
      </c>
      <c r="F63" s="42">
        <f t="shared" si="9"/>
        <v>52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212120</v>
      </c>
      <c r="C64" s="41">
        <f t="shared" si="5"/>
        <v>213123</v>
      </c>
      <c r="D64" s="41">
        <f t="shared" si="6"/>
        <v>9</v>
      </c>
      <c r="E64" s="42" t="str">
        <f t="shared" si="2"/>
        <v>AVILES</v>
      </c>
      <c r="F64" s="42">
        <f t="shared" si="9"/>
        <v>22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12228</v>
      </c>
      <c r="C65" s="41">
        <f t="shared" si="5"/>
        <v>589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28</v>
      </c>
      <c r="C8" s="38">
        <v>42</v>
      </c>
      <c r="D8" s="38">
        <v>430</v>
      </c>
      <c r="E8" s="38">
        <v>1324</v>
      </c>
      <c r="F8" s="13">
        <f t="shared" ref="F8:F35" si="0">((E8*100)/D8)-100</f>
        <v>207.90697674418607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206930</v>
      </c>
      <c r="C11" s="37">
        <v>405492</v>
      </c>
      <c r="D11" s="37">
        <v>2622487</v>
      </c>
      <c r="E11" s="37">
        <v>3347099</v>
      </c>
      <c r="F11" s="10">
        <f t="shared" si="0"/>
        <v>27.630718474486244</v>
      </c>
      <c r="G11" s="1"/>
      <c r="H11" s="1"/>
      <c r="I11" s="1"/>
    </row>
    <row r="12" spans="1:12" x14ac:dyDescent="0.25">
      <c r="A12" s="11" t="s">
        <v>49</v>
      </c>
      <c r="B12" s="38">
        <v>21</v>
      </c>
      <c r="C12" s="38">
        <v>0</v>
      </c>
      <c r="D12" s="38">
        <v>969</v>
      </c>
      <c r="E12" s="38">
        <v>487</v>
      </c>
      <c r="F12" s="13">
        <f t="shared" si="0"/>
        <v>-49.742002063983492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2</v>
      </c>
      <c r="D13" s="37">
        <v>0</v>
      </c>
      <c r="E13" s="37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66607</v>
      </c>
      <c r="C14" s="38">
        <v>41891</v>
      </c>
      <c r="D14" s="38">
        <v>633083</v>
      </c>
      <c r="E14" s="38">
        <v>656846</v>
      </c>
      <c r="F14" s="13">
        <f t="shared" si="0"/>
        <v>3.7535362661767948</v>
      </c>
      <c r="G14" s="1"/>
      <c r="H14" s="1"/>
      <c r="I14" s="1"/>
    </row>
    <row r="15" spans="1:12" x14ac:dyDescent="0.25">
      <c r="A15" s="8" t="s">
        <v>52</v>
      </c>
      <c r="B15" s="37">
        <v>985</v>
      </c>
      <c r="C15" s="37">
        <v>77</v>
      </c>
      <c r="D15" s="37">
        <v>6676</v>
      </c>
      <c r="E15" s="37">
        <v>2901</v>
      </c>
      <c r="F15" s="10">
        <f t="shared" si="0"/>
        <v>-56.545835829838225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111</v>
      </c>
      <c r="E16" s="38">
        <v>2</v>
      </c>
      <c r="F16" s="13">
        <f t="shared" si="0"/>
        <v>-98.198198198198199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0</v>
      </c>
      <c r="D17" s="37">
        <v>328</v>
      </c>
      <c r="E17" s="37">
        <v>1246</v>
      </c>
      <c r="F17" s="10">
        <f t="shared" si="0"/>
        <v>279.8780487804878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19</v>
      </c>
      <c r="E18" s="38">
        <v>10</v>
      </c>
      <c r="F18" s="17">
        <f t="shared" si="0"/>
        <v>-47.368421052631582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54193</v>
      </c>
      <c r="C22" s="38">
        <v>65124</v>
      </c>
      <c r="D22" s="38">
        <v>677220</v>
      </c>
      <c r="E22" s="38">
        <v>839089</v>
      </c>
      <c r="F22" s="13">
        <f t="shared" si="0"/>
        <v>23.901981630784675</v>
      </c>
      <c r="G22" s="1"/>
      <c r="H22" s="1"/>
      <c r="I22" s="1"/>
    </row>
    <row r="23" spans="1:9" x14ac:dyDescent="0.25">
      <c r="A23" s="8" t="s">
        <v>60</v>
      </c>
      <c r="B23" s="37">
        <v>20597</v>
      </c>
      <c r="C23" s="37">
        <v>62189</v>
      </c>
      <c r="D23" s="37">
        <v>279643</v>
      </c>
      <c r="E23" s="37">
        <v>450688</v>
      </c>
      <c r="F23" s="10">
        <f t="shared" si="0"/>
        <v>61.165485994643177</v>
      </c>
      <c r="G23" s="1"/>
      <c r="H23" s="1"/>
      <c r="I23" s="1"/>
    </row>
    <row r="24" spans="1:9" x14ac:dyDescent="0.25">
      <c r="A24" s="11" t="s">
        <v>61</v>
      </c>
      <c r="B24" s="38">
        <v>379</v>
      </c>
      <c r="C24" s="38">
        <v>4</v>
      </c>
      <c r="D24" s="38">
        <v>2304</v>
      </c>
      <c r="E24" s="38">
        <v>4659</v>
      </c>
      <c r="F24" s="13">
        <f t="shared" si="0"/>
        <v>102.21354166666666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1378</v>
      </c>
      <c r="C28" s="38">
        <v>514</v>
      </c>
      <c r="D28" s="38">
        <v>15928</v>
      </c>
      <c r="E28" s="38">
        <v>11632</v>
      </c>
      <c r="F28" s="13">
        <f t="shared" si="0"/>
        <v>-26.971371170266195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55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13932</v>
      </c>
      <c r="C31" s="37">
        <v>8678</v>
      </c>
      <c r="D31" s="37">
        <v>184709</v>
      </c>
      <c r="E31" s="37">
        <v>137909</v>
      </c>
      <c r="F31" s="10">
        <f t="shared" si="0"/>
        <v>-25.337151952530732</v>
      </c>
      <c r="G31" s="1"/>
      <c r="H31" s="1"/>
      <c r="I31" s="1"/>
    </row>
    <row r="32" spans="1:9" x14ac:dyDescent="0.25">
      <c r="A32" s="11" t="s">
        <v>69</v>
      </c>
      <c r="B32" s="38">
        <v>183821</v>
      </c>
      <c r="C32" s="38">
        <v>186787</v>
      </c>
      <c r="D32" s="38">
        <v>2155551</v>
      </c>
      <c r="E32" s="38">
        <v>2226295</v>
      </c>
      <c r="F32" s="13">
        <f t="shared" si="0"/>
        <v>3.2819450803993959</v>
      </c>
      <c r="G32" s="1"/>
      <c r="H32" s="1"/>
      <c r="I32" s="1"/>
    </row>
    <row r="33" spans="1:9" x14ac:dyDescent="0.25">
      <c r="A33" s="8" t="s">
        <v>70</v>
      </c>
      <c r="B33" s="37">
        <v>647</v>
      </c>
      <c r="C33" s="37">
        <v>1074</v>
      </c>
      <c r="D33" s="37">
        <v>9340</v>
      </c>
      <c r="E33" s="37">
        <v>9916</v>
      </c>
      <c r="F33" s="10">
        <f t="shared" si="0"/>
        <v>6.1670235546038583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549518</v>
      </c>
      <c r="C35" s="15">
        <f t="shared" ref="C35:E35" si="1">SUM(C7:C34)</f>
        <v>771874</v>
      </c>
      <c r="D35" s="15">
        <f t="shared" si="1"/>
        <v>6588904</v>
      </c>
      <c r="E35" s="15">
        <f t="shared" si="1"/>
        <v>7690160</v>
      </c>
      <c r="F35" s="16">
        <f t="shared" si="0"/>
        <v>16.71379640680756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3347099</v>
      </c>
      <c r="G38" s="42">
        <f>LOOKUP(E38,$A$38:$A$65,$C$38:$C$65)</f>
        <v>2622487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1324</v>
      </c>
      <c r="C39" s="41">
        <f t="shared" ref="C39:C65" si="5">D8</f>
        <v>430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2226295</v>
      </c>
      <c r="G39" s="42">
        <f t="shared" ref="G39:G65" si="8">LOOKUP(E39,$A$38:$A$65,$C$38:$C$65)</f>
        <v>2155551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839089</v>
      </c>
      <c r="G40" s="42">
        <f t="shared" si="8"/>
        <v>677220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656846</v>
      </c>
      <c r="G41" s="42">
        <f t="shared" si="8"/>
        <v>633083</v>
      </c>
    </row>
    <row r="42" spans="1:9" x14ac:dyDescent="0.25">
      <c r="A42" s="42" t="str">
        <f t="shared" si="3"/>
        <v>BAHIA DE ALGECIRAS</v>
      </c>
      <c r="B42" s="41">
        <f t="shared" si="4"/>
        <v>3347099</v>
      </c>
      <c r="C42" s="41">
        <f t="shared" si="5"/>
        <v>2622487</v>
      </c>
      <c r="D42" s="41">
        <f t="shared" si="6"/>
        <v>1</v>
      </c>
      <c r="E42" s="42" t="str">
        <f t="shared" si="2"/>
        <v>MALAGA</v>
      </c>
      <c r="F42" s="42">
        <f t="shared" si="7"/>
        <v>450688</v>
      </c>
      <c r="G42" s="42">
        <f t="shared" si="8"/>
        <v>279643</v>
      </c>
    </row>
    <row r="43" spans="1:9" x14ac:dyDescent="0.25">
      <c r="A43" s="42" t="str">
        <f t="shared" si="3"/>
        <v>BAHIA DE CADIZ</v>
      </c>
      <c r="B43" s="41">
        <f t="shared" si="4"/>
        <v>487</v>
      </c>
      <c r="C43" s="41">
        <f t="shared" si="5"/>
        <v>969</v>
      </c>
      <c r="D43" s="41">
        <f t="shared" si="6"/>
        <v>13</v>
      </c>
      <c r="E43" s="42" t="str">
        <f t="shared" si="2"/>
        <v>TARRAGONA</v>
      </c>
      <c r="F43" s="42">
        <f t="shared" si="7"/>
        <v>137909</v>
      </c>
      <c r="G43" s="42">
        <f t="shared" si="8"/>
        <v>184709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11632</v>
      </c>
      <c r="G44" s="42">
        <f t="shared" si="8"/>
        <v>15928</v>
      </c>
    </row>
    <row r="45" spans="1:9" x14ac:dyDescent="0.25">
      <c r="A45" s="42" t="str">
        <f t="shared" si="3"/>
        <v>BARCELONA</v>
      </c>
      <c r="B45" s="41">
        <f t="shared" si="4"/>
        <v>656846</v>
      </c>
      <c r="C45" s="41">
        <f t="shared" si="5"/>
        <v>633083</v>
      </c>
      <c r="D45" s="41">
        <f t="shared" si="6"/>
        <v>4</v>
      </c>
      <c r="E45" s="42" t="str">
        <f t="shared" si="2"/>
        <v>VIGO</v>
      </c>
      <c r="F45" s="42">
        <f t="shared" si="7"/>
        <v>9916</v>
      </c>
      <c r="G45" s="42">
        <f t="shared" si="8"/>
        <v>9340</v>
      </c>
    </row>
    <row r="46" spans="1:9" x14ac:dyDescent="0.25">
      <c r="A46" s="42" t="str">
        <f t="shared" si="3"/>
        <v>BILBAO</v>
      </c>
      <c r="B46" s="41">
        <f t="shared" si="4"/>
        <v>2901</v>
      </c>
      <c r="C46" s="41">
        <f t="shared" si="5"/>
        <v>6676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4659</v>
      </c>
      <c r="G46" s="42">
        <f t="shared" si="8"/>
        <v>2304</v>
      </c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111</v>
      </c>
      <c r="D47" s="41">
        <f t="shared" si="6"/>
        <v>17</v>
      </c>
      <c r="E47" s="42" t="str">
        <f t="shared" si="2"/>
        <v>BILBAO</v>
      </c>
      <c r="F47" s="42">
        <f t="shared" si="7"/>
        <v>2901</v>
      </c>
      <c r="G47" s="42">
        <f t="shared" si="8"/>
        <v>6676</v>
      </c>
    </row>
    <row r="48" spans="1:9" x14ac:dyDescent="0.25">
      <c r="A48" s="42" t="str">
        <f t="shared" si="3"/>
        <v>CASTELLON</v>
      </c>
      <c r="B48" s="41">
        <f t="shared" si="4"/>
        <v>1246</v>
      </c>
      <c r="C48" s="41">
        <f t="shared" si="5"/>
        <v>328</v>
      </c>
      <c r="D48" s="41">
        <f t="shared" si="6"/>
        <v>12</v>
      </c>
      <c r="E48" s="42" t="str">
        <f t="shared" si="2"/>
        <v>ALICANTE</v>
      </c>
      <c r="F48" s="42">
        <f t="shared" si="7"/>
        <v>1324</v>
      </c>
      <c r="G48" s="42">
        <f t="shared" si="8"/>
        <v>430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19</v>
      </c>
      <c r="D49" s="41">
        <f t="shared" si="6"/>
        <v>15</v>
      </c>
      <c r="E49" s="42" t="str">
        <f t="shared" si="2"/>
        <v>CASTELLON</v>
      </c>
      <c r="F49" s="42">
        <f t="shared" si="7"/>
        <v>1246</v>
      </c>
      <c r="G49" s="42">
        <f t="shared" si="8"/>
        <v>328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487</v>
      </c>
      <c r="G50" s="42">
        <f t="shared" si="8"/>
        <v>969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SANTANDER</v>
      </c>
      <c r="F51" s="42">
        <f t="shared" si="7"/>
        <v>55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10</v>
      </c>
      <c r="G52" s="42">
        <f t="shared" si="8"/>
        <v>19</v>
      </c>
    </row>
    <row r="53" spans="1:7" x14ac:dyDescent="0.25">
      <c r="A53" s="42" t="str">
        <f t="shared" si="3"/>
        <v>LAS PALMAS</v>
      </c>
      <c r="B53" s="41">
        <f t="shared" si="4"/>
        <v>839089</v>
      </c>
      <c r="C53" s="41">
        <f t="shared" si="5"/>
        <v>677220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450688</v>
      </c>
      <c r="C54" s="41">
        <f t="shared" si="5"/>
        <v>279643</v>
      </c>
      <c r="D54" s="41">
        <f t="shared" si="6"/>
        <v>5</v>
      </c>
      <c r="E54" s="42" t="str">
        <f t="shared" si="2"/>
        <v>BALEARES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4659</v>
      </c>
      <c r="C55" s="41">
        <f t="shared" si="5"/>
        <v>2304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11632</v>
      </c>
      <c r="C59" s="41">
        <f t="shared" si="5"/>
        <v>15928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137909</v>
      </c>
      <c r="C62" s="41">
        <f t="shared" si="5"/>
        <v>184709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2226295</v>
      </c>
      <c r="C63" s="41">
        <f t="shared" si="5"/>
        <v>2155551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9916</v>
      </c>
      <c r="C64" s="41">
        <f t="shared" si="5"/>
        <v>9340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">
        <v>40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24</v>
      </c>
      <c r="C7" s="9">
        <v>0</v>
      </c>
      <c r="D7" s="9">
        <v>85</v>
      </c>
      <c r="E7" s="9">
        <v>187</v>
      </c>
      <c r="F7" s="10">
        <f>((E7*100)/D7)-100</f>
        <v>120</v>
      </c>
      <c r="G7" s="1"/>
      <c r="H7" s="1"/>
      <c r="I7" s="1"/>
    </row>
    <row r="8" spans="1:12" x14ac:dyDescent="0.25">
      <c r="A8" s="11" t="s">
        <v>45</v>
      </c>
      <c r="B8" s="12">
        <v>9331</v>
      </c>
      <c r="C8" s="12">
        <v>8771</v>
      </c>
      <c r="D8" s="12">
        <v>124060</v>
      </c>
      <c r="E8" s="12">
        <v>111120</v>
      </c>
      <c r="F8" s="13">
        <f t="shared" ref="F8:F35" si="0">((E8*100)/D8)-100</f>
        <v>-10.430436885378043</v>
      </c>
      <c r="G8" s="1"/>
      <c r="H8" s="1"/>
      <c r="I8" s="1"/>
    </row>
    <row r="9" spans="1:12" x14ac:dyDescent="0.25">
      <c r="A9" s="8" t="s">
        <v>46</v>
      </c>
      <c r="B9" s="9">
        <v>205</v>
      </c>
      <c r="C9" s="9">
        <v>271</v>
      </c>
      <c r="D9" s="9">
        <v>2556</v>
      </c>
      <c r="E9" s="9">
        <v>3802</v>
      </c>
      <c r="F9" s="10">
        <f t="shared" si="0"/>
        <v>48.748043818466357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826</v>
      </c>
      <c r="C11" s="9">
        <v>1684</v>
      </c>
      <c r="D11" s="9">
        <v>9839</v>
      </c>
      <c r="E11" s="9">
        <v>17788</v>
      </c>
      <c r="F11" s="10">
        <f t="shared" si="0"/>
        <v>80.790730765321683</v>
      </c>
      <c r="G11" s="1"/>
      <c r="H11" s="1"/>
      <c r="I11" s="1"/>
    </row>
    <row r="12" spans="1:12" x14ac:dyDescent="0.25">
      <c r="A12" s="11" t="s">
        <v>49</v>
      </c>
      <c r="B12" s="12">
        <v>4361</v>
      </c>
      <c r="C12" s="12">
        <v>3439</v>
      </c>
      <c r="D12" s="12">
        <v>62262</v>
      </c>
      <c r="E12" s="12">
        <v>37900</v>
      </c>
      <c r="F12" s="13">
        <f t="shared" si="0"/>
        <v>-39.128200186309464</v>
      </c>
      <c r="G12" s="1"/>
      <c r="H12" s="1"/>
      <c r="I12" s="1"/>
    </row>
    <row r="13" spans="1:12" x14ac:dyDescent="0.25">
      <c r="A13" s="8" t="s">
        <v>50</v>
      </c>
      <c r="B13" s="9">
        <v>5205</v>
      </c>
      <c r="C13" s="9">
        <v>3552</v>
      </c>
      <c r="D13" s="9">
        <v>78425</v>
      </c>
      <c r="E13" s="9">
        <v>67200</v>
      </c>
      <c r="F13" s="10">
        <f t="shared" si="0"/>
        <v>-14.313037934332158</v>
      </c>
      <c r="G13" s="1"/>
      <c r="H13" s="1"/>
      <c r="I13" s="1"/>
    </row>
    <row r="14" spans="1:12" x14ac:dyDescent="0.25">
      <c r="A14" s="11" t="s">
        <v>51</v>
      </c>
      <c r="B14" s="12">
        <v>15994</v>
      </c>
      <c r="C14" s="12">
        <v>13797</v>
      </c>
      <c r="D14" s="12">
        <v>197959</v>
      </c>
      <c r="E14" s="12">
        <v>185638</v>
      </c>
      <c r="F14" s="13">
        <f t="shared" si="0"/>
        <v>-6.2240160841386398</v>
      </c>
      <c r="G14" s="1"/>
      <c r="H14" s="1"/>
      <c r="I14" s="1"/>
    </row>
    <row r="15" spans="1:12" x14ac:dyDescent="0.25">
      <c r="A15" s="8" t="s">
        <v>52</v>
      </c>
      <c r="B15" s="9">
        <v>4718</v>
      </c>
      <c r="C15" s="9">
        <v>7089</v>
      </c>
      <c r="D15" s="9">
        <v>51095</v>
      </c>
      <c r="E15" s="9">
        <v>52768</v>
      </c>
      <c r="F15" s="10">
        <f t="shared" si="0"/>
        <v>3.2742929836578867</v>
      </c>
      <c r="G15" s="1"/>
      <c r="H15" s="1"/>
      <c r="I15" s="1"/>
    </row>
    <row r="16" spans="1:12" x14ac:dyDescent="0.25">
      <c r="A16" s="11" t="s">
        <v>53</v>
      </c>
      <c r="B16" s="12">
        <v>3618</v>
      </c>
      <c r="C16" s="12">
        <v>2109</v>
      </c>
      <c r="D16" s="12">
        <v>44080</v>
      </c>
      <c r="E16" s="12">
        <v>28394</v>
      </c>
      <c r="F16" s="13">
        <f t="shared" si="0"/>
        <v>-35.585299455535392</v>
      </c>
      <c r="G16" s="1"/>
      <c r="H16" s="1"/>
      <c r="I16" s="1"/>
    </row>
    <row r="17" spans="1:9" x14ac:dyDescent="0.25">
      <c r="A17" s="8" t="s">
        <v>54</v>
      </c>
      <c r="B17" s="9">
        <v>309</v>
      </c>
      <c r="C17" s="9">
        <v>294</v>
      </c>
      <c r="D17" s="9">
        <v>3156</v>
      </c>
      <c r="E17" s="9">
        <v>4797</v>
      </c>
      <c r="F17" s="10">
        <f t="shared" si="0"/>
        <v>51.99619771863118</v>
      </c>
      <c r="G17" s="1"/>
      <c r="H17" s="1"/>
      <c r="I17" s="1"/>
    </row>
    <row r="18" spans="1:9" x14ac:dyDescent="0.25">
      <c r="A18" s="11" t="s">
        <v>55</v>
      </c>
      <c r="B18" s="12">
        <v>701</v>
      </c>
      <c r="C18" s="12">
        <v>1293</v>
      </c>
      <c r="D18" s="12">
        <v>8768</v>
      </c>
      <c r="E18" s="12">
        <v>10951</v>
      </c>
      <c r="F18" s="13">
        <f t="shared" si="0"/>
        <v>24.897354014598534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1083</v>
      </c>
      <c r="C20" s="12">
        <v>540</v>
      </c>
      <c r="D20" s="12">
        <v>10897</v>
      </c>
      <c r="E20" s="12">
        <v>8304</v>
      </c>
      <c r="F20" s="13">
        <f t="shared" si="0"/>
        <v>-23.7955400568964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430</v>
      </c>
      <c r="D21" s="9">
        <v>0</v>
      </c>
      <c r="E21" s="9">
        <v>907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30468</v>
      </c>
      <c r="C22" s="12">
        <v>28133</v>
      </c>
      <c r="D22" s="12">
        <v>349206</v>
      </c>
      <c r="E22" s="12">
        <v>350241</v>
      </c>
      <c r="F22" s="13">
        <f t="shared" si="0"/>
        <v>0.29638666002301761</v>
      </c>
      <c r="G22" s="1"/>
      <c r="H22" s="1"/>
      <c r="I22" s="1"/>
    </row>
    <row r="23" spans="1:9" x14ac:dyDescent="0.25">
      <c r="A23" s="8" t="s">
        <v>60</v>
      </c>
      <c r="B23" s="9">
        <v>926</v>
      </c>
      <c r="C23" s="9">
        <v>942</v>
      </c>
      <c r="D23" s="9">
        <v>12214</v>
      </c>
      <c r="E23" s="9">
        <v>10279</v>
      </c>
      <c r="F23" s="10">
        <f t="shared" si="0"/>
        <v>-15.842475847388243</v>
      </c>
      <c r="G23" s="1"/>
      <c r="H23" s="1"/>
      <c r="I23" s="1"/>
    </row>
    <row r="24" spans="1:9" x14ac:dyDescent="0.25">
      <c r="A24" s="11" t="s">
        <v>61</v>
      </c>
      <c r="B24" s="12">
        <v>2511</v>
      </c>
      <c r="C24" s="12">
        <v>495</v>
      </c>
      <c r="D24" s="12">
        <v>28385</v>
      </c>
      <c r="E24" s="12">
        <v>19397</v>
      </c>
      <c r="F24" s="13">
        <f t="shared" si="0"/>
        <v>-31.664611590628851</v>
      </c>
      <c r="G24" s="1"/>
      <c r="H24" s="1"/>
      <c r="I24" s="1"/>
    </row>
    <row r="25" spans="1:9" x14ac:dyDescent="0.25">
      <c r="A25" s="8" t="s">
        <v>62</v>
      </c>
      <c r="B25" s="9">
        <v>1063</v>
      </c>
      <c r="C25" s="9">
        <v>1628</v>
      </c>
      <c r="D25" s="9">
        <v>13620</v>
      </c>
      <c r="E25" s="9">
        <v>16731</v>
      </c>
      <c r="F25" s="10">
        <f t="shared" si="0"/>
        <v>22.841409691629963</v>
      </c>
      <c r="G25" s="1"/>
      <c r="H25" s="1"/>
      <c r="I25" s="1"/>
    </row>
    <row r="26" spans="1:9" x14ac:dyDescent="0.25">
      <c r="A26" s="11" t="s">
        <v>63</v>
      </c>
      <c r="B26" s="12">
        <v>192</v>
      </c>
      <c r="C26" s="12">
        <v>248</v>
      </c>
      <c r="D26" s="12">
        <v>1045</v>
      </c>
      <c r="E26" s="12">
        <v>1607</v>
      </c>
      <c r="F26" s="13">
        <f t="shared" si="0"/>
        <v>53.779904306220089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25783</v>
      </c>
      <c r="C28" s="12">
        <v>26253</v>
      </c>
      <c r="D28" s="12">
        <v>297343</v>
      </c>
      <c r="E28" s="12">
        <v>301693</v>
      </c>
      <c r="F28" s="13">
        <f t="shared" si="0"/>
        <v>1.462956921804107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12401</v>
      </c>
      <c r="C30" s="12">
        <v>12894</v>
      </c>
      <c r="D30" s="12">
        <v>130797</v>
      </c>
      <c r="E30" s="12">
        <v>142118</v>
      </c>
      <c r="F30" s="13">
        <f t="shared" si="0"/>
        <v>8.6553972950449918</v>
      </c>
      <c r="G30" s="1"/>
      <c r="H30" s="1"/>
      <c r="I30" s="1"/>
    </row>
    <row r="31" spans="1:9" x14ac:dyDescent="0.25">
      <c r="A31" s="8" t="s">
        <v>68</v>
      </c>
      <c r="B31" s="9">
        <v>2099</v>
      </c>
      <c r="C31" s="9">
        <v>1645</v>
      </c>
      <c r="D31" s="9">
        <v>15172</v>
      </c>
      <c r="E31" s="9">
        <v>26610</v>
      </c>
      <c r="F31" s="10">
        <f t="shared" si="0"/>
        <v>75.38887424202477</v>
      </c>
      <c r="G31" s="1"/>
      <c r="H31" s="1"/>
      <c r="I31" s="1"/>
    </row>
    <row r="32" spans="1:9" x14ac:dyDescent="0.25">
      <c r="A32" s="11" t="s">
        <v>69</v>
      </c>
      <c r="B32" s="12">
        <v>10362</v>
      </c>
      <c r="C32" s="12">
        <v>10747</v>
      </c>
      <c r="D32" s="12">
        <v>135746</v>
      </c>
      <c r="E32" s="12">
        <v>150684</v>
      </c>
      <c r="F32" s="13">
        <f t="shared" si="0"/>
        <v>11.004375819545331</v>
      </c>
      <c r="G32" s="1"/>
      <c r="H32" s="1"/>
      <c r="I32" s="1"/>
    </row>
    <row r="33" spans="1:9" x14ac:dyDescent="0.25">
      <c r="A33" s="8" t="s">
        <v>70</v>
      </c>
      <c r="B33" s="9">
        <v>3652</v>
      </c>
      <c r="C33" s="9">
        <v>1928</v>
      </c>
      <c r="D33" s="9">
        <v>40665</v>
      </c>
      <c r="E33" s="9">
        <v>29401</v>
      </c>
      <c r="F33" s="10">
        <f t="shared" si="0"/>
        <v>-27.699495880978731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2281</v>
      </c>
      <c r="D34" s="12">
        <v>34</v>
      </c>
      <c r="E34" s="12">
        <v>11617</v>
      </c>
      <c r="F34" s="13">
        <f t="shared" si="0"/>
        <v>34067.647058823532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135832</v>
      </c>
      <c r="C35" s="15">
        <f t="shared" ref="C35:E35" si="1">SUM(C7:C34)</f>
        <v>130463</v>
      </c>
      <c r="D35" s="15">
        <f t="shared" si="1"/>
        <v>1617409</v>
      </c>
      <c r="E35" s="15">
        <f t="shared" si="1"/>
        <v>1590134</v>
      </c>
      <c r="F35" s="16">
        <f t="shared" si="0"/>
        <v>-1.6863390768816089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187</v>
      </c>
      <c r="C38" s="41">
        <f>D7</f>
        <v>85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350241</v>
      </c>
      <c r="G38" s="42">
        <f>LOOKUP(E38,$A$38:$A$65,$C$38:$C$65)</f>
        <v>349206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111120</v>
      </c>
      <c r="C39" s="41">
        <f t="shared" ref="C39:C65" si="5">D8</f>
        <v>124060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301693</v>
      </c>
      <c r="G39" s="42">
        <f t="shared" ref="G39:G65" si="8">LOOKUP(E39,$A$38:$A$65,$C$38:$C$65)</f>
        <v>297343</v>
      </c>
    </row>
    <row r="40" spans="1:9" x14ac:dyDescent="0.25">
      <c r="A40" s="42" t="str">
        <f t="shared" si="3"/>
        <v>ALMERIA</v>
      </c>
      <c r="B40" s="41">
        <f t="shared" si="4"/>
        <v>3802</v>
      </c>
      <c r="C40" s="41">
        <f t="shared" si="5"/>
        <v>2556</v>
      </c>
      <c r="D40" s="41">
        <f t="shared" si="6"/>
        <v>21</v>
      </c>
      <c r="E40" s="42" t="str">
        <f t="shared" si="2"/>
        <v>BARCELONA</v>
      </c>
      <c r="F40" s="42">
        <f t="shared" si="7"/>
        <v>185638</v>
      </c>
      <c r="G40" s="42">
        <f t="shared" si="8"/>
        <v>197959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150684</v>
      </c>
      <c r="G41" s="42">
        <f t="shared" si="8"/>
        <v>135746</v>
      </c>
    </row>
    <row r="42" spans="1:9" x14ac:dyDescent="0.25">
      <c r="A42" s="42" t="str">
        <f t="shared" si="3"/>
        <v>BAHIA DE ALGECIRAS</v>
      </c>
      <c r="B42" s="41">
        <f t="shared" si="4"/>
        <v>17788</v>
      </c>
      <c r="C42" s="41">
        <f t="shared" si="5"/>
        <v>9839</v>
      </c>
      <c r="D42" s="41">
        <f t="shared" si="6"/>
        <v>14</v>
      </c>
      <c r="E42" s="42" t="str">
        <f t="shared" si="2"/>
        <v>SEVILLA</v>
      </c>
      <c r="F42" s="42">
        <f t="shared" si="7"/>
        <v>142118</v>
      </c>
      <c r="G42" s="42">
        <f t="shared" si="8"/>
        <v>130797</v>
      </c>
    </row>
    <row r="43" spans="1:9" x14ac:dyDescent="0.25">
      <c r="A43" s="42" t="str">
        <f t="shared" si="3"/>
        <v>BAHIA DE CADIZ</v>
      </c>
      <c r="B43" s="41">
        <f t="shared" si="4"/>
        <v>37900</v>
      </c>
      <c r="C43" s="41">
        <f t="shared" si="5"/>
        <v>62262</v>
      </c>
      <c r="D43" s="41">
        <f t="shared" si="6"/>
        <v>9</v>
      </c>
      <c r="E43" s="42" t="str">
        <f t="shared" si="2"/>
        <v>ALICANTE</v>
      </c>
      <c r="F43" s="42">
        <f t="shared" si="7"/>
        <v>111120</v>
      </c>
      <c r="G43" s="42">
        <f t="shared" si="8"/>
        <v>124060</v>
      </c>
    </row>
    <row r="44" spans="1:9" x14ac:dyDescent="0.25">
      <c r="A44" s="42" t="str">
        <f t="shared" si="3"/>
        <v>BALEARES</v>
      </c>
      <c r="B44" s="41">
        <f t="shared" si="4"/>
        <v>67200</v>
      </c>
      <c r="C44" s="41">
        <f t="shared" si="5"/>
        <v>78425</v>
      </c>
      <c r="D44" s="41">
        <f t="shared" si="6"/>
        <v>7</v>
      </c>
      <c r="E44" s="42" t="str">
        <f t="shared" si="2"/>
        <v>BALEARES</v>
      </c>
      <c r="F44" s="42">
        <f t="shared" si="7"/>
        <v>67200</v>
      </c>
      <c r="G44" s="42">
        <f t="shared" si="8"/>
        <v>78425</v>
      </c>
    </row>
    <row r="45" spans="1:9" x14ac:dyDescent="0.25">
      <c r="A45" s="42" t="str">
        <f t="shared" si="3"/>
        <v>BARCELONA</v>
      </c>
      <c r="B45" s="41">
        <f t="shared" si="4"/>
        <v>185638</v>
      </c>
      <c r="C45" s="41">
        <f t="shared" si="5"/>
        <v>197959</v>
      </c>
      <c r="D45" s="41">
        <f t="shared" si="6"/>
        <v>3</v>
      </c>
      <c r="E45" s="42" t="str">
        <f t="shared" si="2"/>
        <v>BILBAO</v>
      </c>
      <c r="F45" s="42">
        <f t="shared" si="7"/>
        <v>52768</v>
      </c>
      <c r="G45" s="42">
        <f t="shared" si="8"/>
        <v>51095</v>
      </c>
    </row>
    <row r="46" spans="1:9" x14ac:dyDescent="0.25">
      <c r="A46" s="42" t="str">
        <f t="shared" si="3"/>
        <v>BILBAO</v>
      </c>
      <c r="B46" s="41">
        <f t="shared" si="4"/>
        <v>52768</v>
      </c>
      <c r="C46" s="41">
        <f t="shared" si="5"/>
        <v>51095</v>
      </c>
      <c r="D46" s="41">
        <f t="shared" si="6"/>
        <v>8</v>
      </c>
      <c r="E46" s="42" t="str">
        <f t="shared" si="2"/>
        <v>BAHIA DE CADIZ</v>
      </c>
      <c r="F46" s="42">
        <f t="shared" si="7"/>
        <v>37900</v>
      </c>
      <c r="G46" s="42">
        <f t="shared" si="8"/>
        <v>62262</v>
      </c>
    </row>
    <row r="47" spans="1:9" x14ac:dyDescent="0.25">
      <c r="A47" s="42" t="str">
        <f t="shared" si="3"/>
        <v>CARTAGENA</v>
      </c>
      <c r="B47" s="41">
        <f t="shared" si="4"/>
        <v>28394</v>
      </c>
      <c r="C47" s="41">
        <f t="shared" si="5"/>
        <v>44080</v>
      </c>
      <c r="D47" s="41">
        <f t="shared" si="6"/>
        <v>11</v>
      </c>
      <c r="E47" s="42" t="str">
        <f t="shared" si="2"/>
        <v>VIGO</v>
      </c>
      <c r="F47" s="42">
        <f t="shared" si="7"/>
        <v>29401</v>
      </c>
      <c r="G47" s="42">
        <f t="shared" si="8"/>
        <v>40665</v>
      </c>
    </row>
    <row r="48" spans="1:9" x14ac:dyDescent="0.25">
      <c r="A48" s="42" t="str">
        <f t="shared" si="3"/>
        <v>CASTELLON</v>
      </c>
      <c r="B48" s="41">
        <f t="shared" si="4"/>
        <v>4797</v>
      </c>
      <c r="C48" s="41">
        <f t="shared" si="5"/>
        <v>3156</v>
      </c>
      <c r="D48" s="41">
        <f t="shared" si="6"/>
        <v>20</v>
      </c>
      <c r="E48" s="42" t="str">
        <f t="shared" si="2"/>
        <v>CARTAGENA</v>
      </c>
      <c r="F48" s="42">
        <f t="shared" si="7"/>
        <v>28394</v>
      </c>
      <c r="G48" s="42">
        <f t="shared" si="8"/>
        <v>44080</v>
      </c>
    </row>
    <row r="49" spans="1:7" x14ac:dyDescent="0.25">
      <c r="A49" s="42" t="str">
        <f t="shared" si="3"/>
        <v>CEUTA</v>
      </c>
      <c r="B49" s="41">
        <f t="shared" si="4"/>
        <v>10951</v>
      </c>
      <c r="C49" s="41">
        <f t="shared" si="5"/>
        <v>8768</v>
      </c>
      <c r="D49" s="41">
        <f t="shared" si="6"/>
        <v>17</v>
      </c>
      <c r="E49" s="42" t="str">
        <f t="shared" si="2"/>
        <v>TARRAGONA</v>
      </c>
      <c r="F49" s="42">
        <f t="shared" si="7"/>
        <v>26610</v>
      </c>
      <c r="G49" s="42">
        <f t="shared" si="8"/>
        <v>15172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19397</v>
      </c>
      <c r="G50" s="42">
        <f t="shared" si="8"/>
        <v>28385</v>
      </c>
    </row>
    <row r="51" spans="1:7" x14ac:dyDescent="0.25">
      <c r="A51" s="42" t="str">
        <f t="shared" si="3"/>
        <v>GIJON</v>
      </c>
      <c r="B51" s="41">
        <f t="shared" si="4"/>
        <v>8304</v>
      </c>
      <c r="C51" s="41">
        <f t="shared" si="5"/>
        <v>10897</v>
      </c>
      <c r="D51" s="41">
        <f t="shared" si="6"/>
        <v>19</v>
      </c>
      <c r="E51" s="42" t="str">
        <f t="shared" si="2"/>
        <v>BAHIA DE ALGECIRAS</v>
      </c>
      <c r="F51" s="42">
        <f t="shared" si="7"/>
        <v>17788</v>
      </c>
      <c r="G51" s="42">
        <f t="shared" si="8"/>
        <v>9839</v>
      </c>
    </row>
    <row r="52" spans="1:7" x14ac:dyDescent="0.25">
      <c r="A52" s="42" t="str">
        <f t="shared" si="3"/>
        <v>HUELVA</v>
      </c>
      <c r="B52" s="41">
        <f t="shared" si="4"/>
        <v>907</v>
      </c>
      <c r="C52" s="41">
        <f t="shared" si="5"/>
        <v>0</v>
      </c>
      <c r="D52" s="41">
        <f t="shared" si="6"/>
        <v>23</v>
      </c>
      <c r="E52" s="42" t="str">
        <f t="shared" si="2"/>
        <v>MELILLA</v>
      </c>
      <c r="F52" s="42">
        <f t="shared" si="7"/>
        <v>16731</v>
      </c>
      <c r="G52" s="42">
        <f t="shared" si="8"/>
        <v>13620</v>
      </c>
    </row>
    <row r="53" spans="1:7" x14ac:dyDescent="0.25">
      <c r="A53" s="42" t="str">
        <f t="shared" si="3"/>
        <v>LAS PALMAS</v>
      </c>
      <c r="B53" s="41">
        <f t="shared" si="4"/>
        <v>350241</v>
      </c>
      <c r="C53" s="41">
        <f t="shared" si="5"/>
        <v>349206</v>
      </c>
      <c r="D53" s="41">
        <f t="shared" si="6"/>
        <v>1</v>
      </c>
      <c r="E53" s="42" t="str">
        <f t="shared" si="2"/>
        <v>VILAGARCIA</v>
      </c>
      <c r="F53" s="42">
        <f t="shared" si="7"/>
        <v>11617</v>
      </c>
      <c r="G53" s="42">
        <f t="shared" si="8"/>
        <v>34</v>
      </c>
    </row>
    <row r="54" spans="1:7" x14ac:dyDescent="0.25">
      <c r="A54" s="42" t="str">
        <f t="shared" si="3"/>
        <v>MALAGA</v>
      </c>
      <c r="B54" s="41">
        <f t="shared" si="4"/>
        <v>10279</v>
      </c>
      <c r="C54" s="41">
        <f t="shared" si="5"/>
        <v>12214</v>
      </c>
      <c r="D54" s="41">
        <f t="shared" si="6"/>
        <v>18</v>
      </c>
      <c r="E54" s="42" t="str">
        <f t="shared" si="2"/>
        <v>CEUTA</v>
      </c>
      <c r="F54" s="42">
        <f t="shared" si="7"/>
        <v>10951</v>
      </c>
      <c r="G54" s="42">
        <f t="shared" si="8"/>
        <v>8768</v>
      </c>
    </row>
    <row r="55" spans="1:7" x14ac:dyDescent="0.25">
      <c r="A55" s="42" t="str">
        <f t="shared" si="3"/>
        <v>MARIN Y RIA DE PONTEVEDRA</v>
      </c>
      <c r="B55" s="41">
        <f t="shared" si="4"/>
        <v>19397</v>
      </c>
      <c r="C55" s="41">
        <f t="shared" si="5"/>
        <v>28385</v>
      </c>
      <c r="D55" s="41">
        <f t="shared" si="6"/>
        <v>13</v>
      </c>
      <c r="E55" s="42" t="str">
        <f t="shared" si="2"/>
        <v>MALAGA</v>
      </c>
      <c r="F55" s="42">
        <f t="shared" si="7"/>
        <v>10279</v>
      </c>
      <c r="G55" s="42">
        <f t="shared" si="8"/>
        <v>12214</v>
      </c>
    </row>
    <row r="56" spans="1:7" x14ac:dyDescent="0.25">
      <c r="A56" s="42" t="str">
        <f t="shared" si="3"/>
        <v>MELILLA</v>
      </c>
      <c r="B56" s="41">
        <f t="shared" si="4"/>
        <v>16731</v>
      </c>
      <c r="C56" s="41">
        <f t="shared" si="5"/>
        <v>13620</v>
      </c>
      <c r="D56" s="41">
        <f t="shared" si="6"/>
        <v>15</v>
      </c>
      <c r="E56" s="42" t="str">
        <f t="shared" si="2"/>
        <v>GIJON</v>
      </c>
      <c r="F56" s="42">
        <f t="shared" si="7"/>
        <v>8304</v>
      </c>
      <c r="G56" s="42">
        <f t="shared" si="8"/>
        <v>10897</v>
      </c>
    </row>
    <row r="57" spans="1:7" x14ac:dyDescent="0.25">
      <c r="A57" s="42" t="str">
        <f t="shared" si="3"/>
        <v>MOTRIL</v>
      </c>
      <c r="B57" s="41">
        <f t="shared" si="4"/>
        <v>1607</v>
      </c>
      <c r="C57" s="41">
        <f t="shared" si="5"/>
        <v>1045</v>
      </c>
      <c r="D57" s="41">
        <f t="shared" si="6"/>
        <v>22</v>
      </c>
      <c r="E57" s="42" t="str">
        <f t="shared" si="2"/>
        <v>CASTELLON</v>
      </c>
      <c r="F57" s="42">
        <f t="shared" si="7"/>
        <v>4797</v>
      </c>
      <c r="G57" s="42">
        <f t="shared" si="8"/>
        <v>3156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3802</v>
      </c>
      <c r="G58" s="42">
        <f t="shared" si="8"/>
        <v>2556</v>
      </c>
    </row>
    <row r="59" spans="1:7" x14ac:dyDescent="0.25">
      <c r="A59" s="42" t="str">
        <f t="shared" si="3"/>
        <v>SANTA CRUZ DE TENERIFE</v>
      </c>
      <c r="B59" s="41">
        <f t="shared" si="4"/>
        <v>301693</v>
      </c>
      <c r="C59" s="41">
        <f t="shared" si="5"/>
        <v>297343</v>
      </c>
      <c r="D59" s="41">
        <f t="shared" si="6"/>
        <v>2</v>
      </c>
      <c r="E59" s="42" t="str">
        <f t="shared" si="2"/>
        <v>MOTRIL</v>
      </c>
      <c r="F59" s="42">
        <f t="shared" si="7"/>
        <v>1607</v>
      </c>
      <c r="G59" s="42">
        <f t="shared" si="8"/>
        <v>1045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907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142118</v>
      </c>
      <c r="C61" s="41">
        <f t="shared" si="5"/>
        <v>130797</v>
      </c>
      <c r="D61" s="41">
        <f t="shared" si="6"/>
        <v>5</v>
      </c>
      <c r="E61" s="42" t="str">
        <f t="shared" si="2"/>
        <v>A CORUÑA</v>
      </c>
      <c r="F61" s="42">
        <f t="shared" si="7"/>
        <v>187</v>
      </c>
      <c r="G61" s="42">
        <f t="shared" si="8"/>
        <v>85</v>
      </c>
    </row>
    <row r="62" spans="1:7" x14ac:dyDescent="0.25">
      <c r="A62" s="42" t="str">
        <f t="shared" si="3"/>
        <v>TARRAGONA</v>
      </c>
      <c r="B62" s="41">
        <f t="shared" si="4"/>
        <v>26610</v>
      </c>
      <c r="C62" s="41">
        <f t="shared" si="5"/>
        <v>15172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150684</v>
      </c>
      <c r="C63" s="41">
        <f t="shared" si="5"/>
        <v>135746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29401</v>
      </c>
      <c r="C64" s="41">
        <f t="shared" si="5"/>
        <v>40665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11617</v>
      </c>
      <c r="C65" s="41">
        <f t="shared" si="5"/>
        <v>34</v>
      </c>
      <c r="D65" s="41">
        <f t="shared" si="6"/>
        <v>16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0" workbookViewId="0">
      <selection activeCell="A53" sqref="A53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">
        <v>40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419</v>
      </c>
      <c r="C7" s="9">
        <v>401</v>
      </c>
      <c r="D7" s="9">
        <v>5538</v>
      </c>
      <c r="E7" s="9">
        <v>5394</v>
      </c>
      <c r="F7" s="10">
        <f>((E7*100)/D7)-100</f>
        <v>-2.6002166847237334</v>
      </c>
      <c r="G7" s="1"/>
      <c r="H7" s="1"/>
      <c r="I7" s="1"/>
    </row>
    <row r="8" spans="1:12" x14ac:dyDescent="0.25">
      <c r="A8" s="11" t="s">
        <v>45</v>
      </c>
      <c r="B8" s="12">
        <v>2080</v>
      </c>
      <c r="C8" s="12">
        <v>3299</v>
      </c>
      <c r="D8" s="12">
        <v>22818</v>
      </c>
      <c r="E8" s="12">
        <v>41813</v>
      </c>
      <c r="F8" s="13">
        <f t="shared" ref="F8:F35" si="0">((E8*100)/D8)-100</f>
        <v>83.245683232535725</v>
      </c>
      <c r="G8" s="1"/>
      <c r="H8" s="1"/>
      <c r="I8" s="1"/>
    </row>
    <row r="9" spans="1:12" x14ac:dyDescent="0.25">
      <c r="A9" s="8" t="s">
        <v>46</v>
      </c>
      <c r="B9" s="9">
        <v>18</v>
      </c>
      <c r="C9" s="9">
        <v>107</v>
      </c>
      <c r="D9" s="9">
        <v>211</v>
      </c>
      <c r="E9" s="9">
        <v>208</v>
      </c>
      <c r="F9" s="10">
        <f t="shared" si="0"/>
        <v>-1.4218009478672968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0</v>
      </c>
      <c r="E10" s="12">
        <v>22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16610</v>
      </c>
      <c r="C11" s="9">
        <v>21036</v>
      </c>
      <c r="D11" s="9">
        <v>174555</v>
      </c>
      <c r="E11" s="9">
        <v>234908</v>
      </c>
      <c r="F11" s="10">
        <f t="shared" si="0"/>
        <v>34.575348743948894</v>
      </c>
      <c r="G11" s="1"/>
      <c r="H11" s="1"/>
      <c r="I11" s="1"/>
    </row>
    <row r="12" spans="1:12" x14ac:dyDescent="0.25">
      <c r="A12" s="11" t="s">
        <v>49</v>
      </c>
      <c r="B12" s="12">
        <v>3059</v>
      </c>
      <c r="C12" s="12">
        <v>6808</v>
      </c>
      <c r="D12" s="12">
        <v>45956</v>
      </c>
      <c r="E12" s="12">
        <v>53830</v>
      </c>
      <c r="F12" s="13">
        <f t="shared" si="0"/>
        <v>17.133780137522848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88075</v>
      </c>
      <c r="C14" s="12">
        <v>83724</v>
      </c>
      <c r="D14" s="12">
        <v>1099992</v>
      </c>
      <c r="E14" s="12">
        <v>1171458</v>
      </c>
      <c r="F14" s="13">
        <f t="shared" si="0"/>
        <v>6.4969563415006633</v>
      </c>
      <c r="G14" s="1"/>
      <c r="H14" s="1"/>
      <c r="I14" s="1"/>
    </row>
    <row r="15" spans="1:12" x14ac:dyDescent="0.25">
      <c r="A15" s="8" t="s">
        <v>52</v>
      </c>
      <c r="B15" s="9">
        <v>55122</v>
      </c>
      <c r="C15" s="9">
        <v>49216</v>
      </c>
      <c r="D15" s="9">
        <v>473685</v>
      </c>
      <c r="E15" s="9">
        <v>517115</v>
      </c>
      <c r="F15" s="10">
        <f t="shared" si="0"/>
        <v>9.1685402746551006</v>
      </c>
      <c r="G15" s="1"/>
      <c r="H15" s="1"/>
      <c r="I15" s="1"/>
    </row>
    <row r="16" spans="1:12" x14ac:dyDescent="0.25">
      <c r="A16" s="11" t="s">
        <v>53</v>
      </c>
      <c r="B16" s="12">
        <v>1569</v>
      </c>
      <c r="C16" s="12">
        <v>3676</v>
      </c>
      <c r="D16" s="12">
        <v>20298</v>
      </c>
      <c r="E16" s="12">
        <v>43924</v>
      </c>
      <c r="F16" s="13">
        <f t="shared" si="0"/>
        <v>116.39570401024733</v>
      </c>
      <c r="G16" s="1"/>
      <c r="H16" s="1"/>
      <c r="I16" s="1"/>
    </row>
    <row r="17" spans="1:9" x14ac:dyDescent="0.25">
      <c r="A17" s="8" t="s">
        <v>54</v>
      </c>
      <c r="B17" s="9">
        <v>8204</v>
      </c>
      <c r="C17" s="9">
        <v>11179</v>
      </c>
      <c r="D17" s="9">
        <v>100472</v>
      </c>
      <c r="E17" s="9">
        <v>124920</v>
      </c>
      <c r="F17" s="10">
        <f t="shared" si="0"/>
        <v>24.333147543594237</v>
      </c>
      <c r="G17" s="1"/>
      <c r="H17" s="1"/>
      <c r="I17" s="1"/>
    </row>
    <row r="18" spans="1:9" x14ac:dyDescent="0.25">
      <c r="A18" s="11" t="s">
        <v>55</v>
      </c>
      <c r="B18" s="12">
        <v>50</v>
      </c>
      <c r="C18" s="12">
        <v>30</v>
      </c>
      <c r="D18" s="12">
        <v>759</v>
      </c>
      <c r="E18" s="12">
        <v>470</v>
      </c>
      <c r="F18" s="13">
        <f t="shared" si="0"/>
        <v>-38.076416337285906</v>
      </c>
      <c r="G18" s="1"/>
      <c r="H18" s="1"/>
      <c r="I18" s="1"/>
    </row>
    <row r="19" spans="1:9" x14ac:dyDescent="0.25">
      <c r="A19" s="8" t="s">
        <v>56</v>
      </c>
      <c r="B19" s="9">
        <v>55</v>
      </c>
      <c r="C19" s="9">
        <v>17</v>
      </c>
      <c r="D19" s="9">
        <v>440</v>
      </c>
      <c r="E19" s="9">
        <v>542</v>
      </c>
      <c r="F19" s="10">
        <f t="shared" si="0"/>
        <v>23.181818181818187</v>
      </c>
      <c r="G19" s="1"/>
      <c r="H19" s="1"/>
      <c r="I19" s="1"/>
    </row>
    <row r="20" spans="1:9" x14ac:dyDescent="0.25">
      <c r="A20" s="11" t="s">
        <v>57</v>
      </c>
      <c r="B20" s="12">
        <v>2322</v>
      </c>
      <c r="C20" s="12">
        <v>2307</v>
      </c>
      <c r="D20" s="12">
        <v>24571</v>
      </c>
      <c r="E20" s="12">
        <v>27556</v>
      </c>
      <c r="F20" s="13">
        <f t="shared" si="0"/>
        <v>12.148467705832076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302</v>
      </c>
      <c r="D21" s="9">
        <v>0</v>
      </c>
      <c r="E21" s="9">
        <v>1087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6884</v>
      </c>
      <c r="C22" s="12">
        <v>7151</v>
      </c>
      <c r="D22" s="12">
        <v>91484</v>
      </c>
      <c r="E22" s="12">
        <v>97821</v>
      </c>
      <c r="F22" s="13">
        <f t="shared" si="0"/>
        <v>6.9268943203183113</v>
      </c>
      <c r="G22" s="1"/>
      <c r="H22" s="1"/>
      <c r="I22" s="1"/>
    </row>
    <row r="23" spans="1:9" x14ac:dyDescent="0.25">
      <c r="A23" s="8" t="s">
        <v>60</v>
      </c>
      <c r="B23" s="9">
        <v>633</v>
      </c>
      <c r="C23" s="9">
        <v>1650</v>
      </c>
      <c r="D23" s="9">
        <v>6544</v>
      </c>
      <c r="E23" s="9">
        <v>16030</v>
      </c>
      <c r="F23" s="10">
        <f t="shared" si="0"/>
        <v>144.95721271393643</v>
      </c>
      <c r="G23" s="1"/>
      <c r="H23" s="1"/>
      <c r="I23" s="1"/>
    </row>
    <row r="24" spans="1:9" x14ac:dyDescent="0.25">
      <c r="A24" s="11" t="s">
        <v>61</v>
      </c>
      <c r="B24" s="12">
        <v>1309</v>
      </c>
      <c r="C24" s="12">
        <v>694</v>
      </c>
      <c r="D24" s="12">
        <v>17990</v>
      </c>
      <c r="E24" s="12">
        <v>13613</v>
      </c>
      <c r="F24" s="13">
        <f t="shared" si="0"/>
        <v>-24.330183435241807</v>
      </c>
      <c r="G24" s="1"/>
      <c r="H24" s="1"/>
      <c r="I24" s="1"/>
    </row>
    <row r="25" spans="1:9" x14ac:dyDescent="0.25">
      <c r="A25" s="8" t="s">
        <v>62</v>
      </c>
      <c r="B25" s="9">
        <v>685</v>
      </c>
      <c r="C25" s="9">
        <v>1205</v>
      </c>
      <c r="D25" s="9">
        <v>8769</v>
      </c>
      <c r="E25" s="9">
        <v>10181</v>
      </c>
      <c r="F25" s="10">
        <f t="shared" si="0"/>
        <v>16.102178127494582</v>
      </c>
      <c r="G25" s="1"/>
      <c r="H25" s="1"/>
      <c r="I25" s="1"/>
    </row>
    <row r="26" spans="1:9" x14ac:dyDescent="0.25">
      <c r="A26" s="11" t="s">
        <v>63</v>
      </c>
      <c r="B26" s="12">
        <v>205</v>
      </c>
      <c r="C26" s="12">
        <v>316</v>
      </c>
      <c r="D26" s="12">
        <v>1818</v>
      </c>
      <c r="E26" s="12">
        <v>2797</v>
      </c>
      <c r="F26" s="13">
        <f t="shared" si="0"/>
        <v>53.850385038503845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4033</v>
      </c>
      <c r="C28" s="12">
        <v>4425</v>
      </c>
      <c r="D28" s="12">
        <v>44201</v>
      </c>
      <c r="E28" s="12">
        <v>25297</v>
      </c>
      <c r="F28" s="13">
        <f t="shared" si="0"/>
        <v>-42.768263161466933</v>
      </c>
      <c r="G28" s="1"/>
      <c r="H28" s="1"/>
      <c r="I28" s="1"/>
    </row>
    <row r="29" spans="1:9" x14ac:dyDescent="0.25">
      <c r="A29" s="8" t="s">
        <v>66</v>
      </c>
      <c r="B29" s="9">
        <v>133</v>
      </c>
      <c r="C29" s="9">
        <v>173</v>
      </c>
      <c r="D29" s="9">
        <v>1520</v>
      </c>
      <c r="E29" s="9">
        <v>2085</v>
      </c>
      <c r="F29" s="10">
        <f t="shared" si="0"/>
        <v>37.171052631578959</v>
      </c>
      <c r="G29" s="1"/>
      <c r="H29" s="1"/>
      <c r="I29" s="1"/>
    </row>
    <row r="30" spans="1:9" x14ac:dyDescent="0.25">
      <c r="A30" s="11" t="s">
        <v>67</v>
      </c>
      <c r="B30" s="12">
        <v>1355</v>
      </c>
      <c r="C30" s="12">
        <v>1675</v>
      </c>
      <c r="D30" s="12">
        <v>21815</v>
      </c>
      <c r="E30" s="12">
        <v>22524</v>
      </c>
      <c r="F30" s="13">
        <f t="shared" si="0"/>
        <v>3.2500573000229167</v>
      </c>
      <c r="G30" s="1"/>
      <c r="H30" s="1"/>
      <c r="I30" s="1"/>
    </row>
    <row r="31" spans="1:9" x14ac:dyDescent="0.25">
      <c r="A31" s="8" t="s">
        <v>68</v>
      </c>
      <c r="B31" s="9">
        <v>4737</v>
      </c>
      <c r="C31" s="9">
        <v>5988</v>
      </c>
      <c r="D31" s="9">
        <v>55526</v>
      </c>
      <c r="E31" s="9">
        <v>61228</v>
      </c>
      <c r="F31" s="10">
        <f t="shared" si="0"/>
        <v>10.269063141591332</v>
      </c>
      <c r="G31" s="1"/>
      <c r="H31" s="1"/>
      <c r="I31" s="1"/>
    </row>
    <row r="32" spans="1:9" x14ac:dyDescent="0.25">
      <c r="A32" s="11" t="s">
        <v>69</v>
      </c>
      <c r="B32" s="12">
        <v>149015</v>
      </c>
      <c r="C32" s="12">
        <v>187134</v>
      </c>
      <c r="D32" s="12">
        <v>1915640</v>
      </c>
      <c r="E32" s="12">
        <v>1950392</v>
      </c>
      <c r="F32" s="13">
        <f t="shared" si="0"/>
        <v>1.8141195631747138</v>
      </c>
      <c r="G32" s="1"/>
      <c r="H32" s="1"/>
      <c r="I32" s="1"/>
    </row>
    <row r="33" spans="1:9" x14ac:dyDescent="0.25">
      <c r="A33" s="8" t="s">
        <v>70</v>
      </c>
      <c r="B33" s="9">
        <v>13859</v>
      </c>
      <c r="C33" s="9">
        <v>12959</v>
      </c>
      <c r="D33" s="9">
        <v>163122</v>
      </c>
      <c r="E33" s="9">
        <v>172803</v>
      </c>
      <c r="F33" s="10">
        <f t="shared" si="0"/>
        <v>5.9348217898260174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56</v>
      </c>
      <c r="D34" s="12">
        <v>555</v>
      </c>
      <c r="E34" s="12">
        <v>611</v>
      </c>
      <c r="F34" s="13">
        <f t="shared" si="0"/>
        <v>10.090090090090087</v>
      </c>
      <c r="G34" s="1"/>
      <c r="H34" s="1"/>
      <c r="I34" s="1"/>
    </row>
    <row r="35" spans="1:9" x14ac:dyDescent="0.25">
      <c r="A35" s="14" t="s">
        <v>72</v>
      </c>
      <c r="B35" s="15">
        <f>SUM(B7:B34)</f>
        <v>360431</v>
      </c>
      <c r="C35" s="15">
        <f t="shared" ref="C35:E35" si="1">SUM(C7:C34)</f>
        <v>405530</v>
      </c>
      <c r="D35" s="15">
        <f t="shared" si="1"/>
        <v>4298279</v>
      </c>
      <c r="E35" s="15">
        <f t="shared" si="1"/>
        <v>4598637</v>
      </c>
      <c r="F35" s="16">
        <f t="shared" si="0"/>
        <v>6.9878665391427575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5394</v>
      </c>
      <c r="C38" s="41">
        <f>D7</f>
        <v>5538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1950392</v>
      </c>
      <c r="G38" s="42">
        <f>LOOKUP(E38,$A$38:$A$65,$C$38:$C$65)</f>
        <v>1915640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41813</v>
      </c>
      <c r="C39" s="41">
        <f t="shared" ref="C39:C65" si="5">D8</f>
        <v>22818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1171458</v>
      </c>
      <c r="G39" s="42">
        <f t="shared" ref="G39:G65" si="8">LOOKUP(E39,$A$38:$A$65,$C$38:$C$65)</f>
        <v>1099992</v>
      </c>
    </row>
    <row r="40" spans="1:9" x14ac:dyDescent="0.25">
      <c r="A40" s="42" t="str">
        <f t="shared" si="3"/>
        <v>ALMERIA</v>
      </c>
      <c r="B40" s="41">
        <f t="shared" si="4"/>
        <v>208</v>
      </c>
      <c r="C40" s="41">
        <f t="shared" si="5"/>
        <v>211</v>
      </c>
      <c r="D40" s="41">
        <f t="shared" si="6"/>
        <v>25</v>
      </c>
      <c r="E40" s="42" t="str">
        <f t="shared" si="2"/>
        <v>BILBAO</v>
      </c>
      <c r="F40" s="42">
        <f t="shared" si="7"/>
        <v>517115</v>
      </c>
      <c r="G40" s="42">
        <f t="shared" si="8"/>
        <v>473685</v>
      </c>
    </row>
    <row r="41" spans="1:9" x14ac:dyDescent="0.25">
      <c r="A41" s="42" t="str">
        <f t="shared" si="3"/>
        <v>AVILES</v>
      </c>
      <c r="B41" s="41">
        <f t="shared" si="4"/>
        <v>22</v>
      </c>
      <c r="C41" s="41">
        <f t="shared" si="5"/>
        <v>0</v>
      </c>
      <c r="D41" s="41">
        <f t="shared" si="6"/>
        <v>26</v>
      </c>
      <c r="E41" s="42" t="str">
        <f t="shared" si="2"/>
        <v>BAHIA DE ALGECIRAS</v>
      </c>
      <c r="F41" s="42">
        <f t="shared" si="7"/>
        <v>234908</v>
      </c>
      <c r="G41" s="42">
        <f t="shared" si="8"/>
        <v>174555</v>
      </c>
    </row>
    <row r="42" spans="1:9" x14ac:dyDescent="0.25">
      <c r="A42" s="42" t="str">
        <f t="shared" si="3"/>
        <v>BAHIA DE ALGECIRAS</v>
      </c>
      <c r="B42" s="41">
        <f t="shared" si="4"/>
        <v>234908</v>
      </c>
      <c r="C42" s="41">
        <f t="shared" si="5"/>
        <v>174555</v>
      </c>
      <c r="D42" s="41">
        <f t="shared" si="6"/>
        <v>4</v>
      </c>
      <c r="E42" s="42" t="str">
        <f t="shared" si="2"/>
        <v>VIGO</v>
      </c>
      <c r="F42" s="42">
        <f t="shared" si="7"/>
        <v>172803</v>
      </c>
      <c r="G42" s="42">
        <f t="shared" si="8"/>
        <v>163122</v>
      </c>
    </row>
    <row r="43" spans="1:9" x14ac:dyDescent="0.25">
      <c r="A43" s="42" t="str">
        <f t="shared" si="3"/>
        <v>BAHIA DE CADIZ</v>
      </c>
      <c r="B43" s="41">
        <f t="shared" si="4"/>
        <v>53830</v>
      </c>
      <c r="C43" s="41">
        <f t="shared" si="5"/>
        <v>45956</v>
      </c>
      <c r="D43" s="41">
        <f t="shared" si="6"/>
        <v>9</v>
      </c>
      <c r="E43" s="42" t="str">
        <f t="shared" si="2"/>
        <v>CASTELLON</v>
      </c>
      <c r="F43" s="42">
        <f t="shared" si="7"/>
        <v>124920</v>
      </c>
      <c r="G43" s="42">
        <f t="shared" si="8"/>
        <v>100472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97821</v>
      </c>
      <c r="G44" s="42">
        <f t="shared" si="8"/>
        <v>91484</v>
      </c>
    </row>
    <row r="45" spans="1:9" x14ac:dyDescent="0.25">
      <c r="A45" s="42" t="str">
        <f t="shared" si="3"/>
        <v>BARCELONA</v>
      </c>
      <c r="B45" s="41">
        <f t="shared" si="4"/>
        <v>1171458</v>
      </c>
      <c r="C45" s="41">
        <f t="shared" si="5"/>
        <v>1099992</v>
      </c>
      <c r="D45" s="41">
        <f t="shared" si="6"/>
        <v>2</v>
      </c>
      <c r="E45" s="42" t="str">
        <f t="shared" si="2"/>
        <v>TARRAGONA</v>
      </c>
      <c r="F45" s="42">
        <f t="shared" si="7"/>
        <v>61228</v>
      </c>
      <c r="G45" s="42">
        <f t="shared" si="8"/>
        <v>55526</v>
      </c>
    </row>
    <row r="46" spans="1:9" x14ac:dyDescent="0.25">
      <c r="A46" s="42" t="str">
        <f t="shared" si="3"/>
        <v>BILBAO</v>
      </c>
      <c r="B46" s="41">
        <f t="shared" si="4"/>
        <v>517115</v>
      </c>
      <c r="C46" s="41">
        <f t="shared" si="5"/>
        <v>473685</v>
      </c>
      <c r="D46" s="41">
        <f t="shared" si="6"/>
        <v>3</v>
      </c>
      <c r="E46" s="42" t="str">
        <f t="shared" si="2"/>
        <v>BAHIA DE CADIZ</v>
      </c>
      <c r="F46" s="42">
        <f t="shared" si="7"/>
        <v>53830</v>
      </c>
      <c r="G46" s="42">
        <f t="shared" si="8"/>
        <v>45956</v>
      </c>
    </row>
    <row r="47" spans="1:9" x14ac:dyDescent="0.25">
      <c r="A47" s="42" t="str">
        <f t="shared" si="3"/>
        <v>CARTAGENA</v>
      </c>
      <c r="B47" s="41">
        <f t="shared" si="4"/>
        <v>43924</v>
      </c>
      <c r="C47" s="41">
        <f t="shared" si="5"/>
        <v>20298</v>
      </c>
      <c r="D47" s="41">
        <f t="shared" si="6"/>
        <v>10</v>
      </c>
      <c r="E47" s="42" t="str">
        <f t="shared" si="2"/>
        <v>CARTAGENA</v>
      </c>
      <c r="F47" s="42">
        <f t="shared" si="7"/>
        <v>43924</v>
      </c>
      <c r="G47" s="42">
        <f t="shared" si="8"/>
        <v>20298</v>
      </c>
    </row>
    <row r="48" spans="1:9" x14ac:dyDescent="0.25">
      <c r="A48" s="42" t="str">
        <f t="shared" si="3"/>
        <v>CASTELLON</v>
      </c>
      <c r="B48" s="41">
        <f t="shared" si="4"/>
        <v>124920</v>
      </c>
      <c r="C48" s="41">
        <f t="shared" si="5"/>
        <v>100472</v>
      </c>
      <c r="D48" s="41">
        <f t="shared" si="6"/>
        <v>6</v>
      </c>
      <c r="E48" s="42" t="str">
        <f t="shared" si="2"/>
        <v>ALICANTE</v>
      </c>
      <c r="F48" s="42">
        <f t="shared" si="7"/>
        <v>41813</v>
      </c>
      <c r="G48" s="42">
        <f t="shared" si="8"/>
        <v>22818</v>
      </c>
    </row>
    <row r="49" spans="1:7" x14ac:dyDescent="0.25">
      <c r="A49" s="42" t="str">
        <f t="shared" si="3"/>
        <v>CEUTA</v>
      </c>
      <c r="B49" s="41">
        <f t="shared" si="4"/>
        <v>470</v>
      </c>
      <c r="C49" s="41">
        <f t="shared" si="5"/>
        <v>759</v>
      </c>
      <c r="D49" s="41">
        <f t="shared" si="6"/>
        <v>24</v>
      </c>
      <c r="E49" s="42" t="str">
        <f t="shared" si="2"/>
        <v>GIJON</v>
      </c>
      <c r="F49" s="42">
        <f t="shared" si="7"/>
        <v>27556</v>
      </c>
      <c r="G49" s="42">
        <f t="shared" si="8"/>
        <v>24571</v>
      </c>
    </row>
    <row r="50" spans="1:7" x14ac:dyDescent="0.25">
      <c r="A50" s="42" t="str">
        <f t="shared" si="3"/>
        <v>FERROL-SAN CIBRAO</v>
      </c>
      <c r="B50" s="41">
        <f t="shared" si="4"/>
        <v>542</v>
      </c>
      <c r="C50" s="41">
        <f t="shared" si="5"/>
        <v>440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25297</v>
      </c>
      <c r="G50" s="42">
        <f t="shared" si="8"/>
        <v>44201</v>
      </c>
    </row>
    <row r="51" spans="1:7" x14ac:dyDescent="0.25">
      <c r="A51" s="42" t="str">
        <f t="shared" si="3"/>
        <v>GIJON</v>
      </c>
      <c r="B51" s="41">
        <f t="shared" si="4"/>
        <v>27556</v>
      </c>
      <c r="C51" s="41">
        <f t="shared" si="5"/>
        <v>24571</v>
      </c>
      <c r="D51" s="41">
        <f t="shared" si="6"/>
        <v>12</v>
      </c>
      <c r="E51" s="42" t="str">
        <f t="shared" si="2"/>
        <v>SEVILLA</v>
      </c>
      <c r="F51" s="42">
        <f t="shared" si="7"/>
        <v>22524</v>
      </c>
      <c r="G51" s="42">
        <f t="shared" si="8"/>
        <v>21815</v>
      </c>
    </row>
    <row r="52" spans="1:7" x14ac:dyDescent="0.25">
      <c r="A52" s="42" t="str">
        <f t="shared" si="3"/>
        <v>HUELVA</v>
      </c>
      <c r="B52" s="41">
        <f t="shared" si="4"/>
        <v>1087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16030</v>
      </c>
      <c r="G52" s="42">
        <f t="shared" si="8"/>
        <v>6544</v>
      </c>
    </row>
    <row r="53" spans="1:7" x14ac:dyDescent="0.25">
      <c r="A53" s="42" t="str">
        <f t="shared" si="3"/>
        <v>LAS PALMAS</v>
      </c>
      <c r="B53" s="41">
        <f t="shared" si="4"/>
        <v>97821</v>
      </c>
      <c r="C53" s="41">
        <f t="shared" si="5"/>
        <v>91484</v>
      </c>
      <c r="D53" s="41">
        <f t="shared" si="6"/>
        <v>7</v>
      </c>
      <c r="E53" s="42" t="str">
        <f t="shared" si="2"/>
        <v>MARIN Y RIA DE PONTEVEDRA</v>
      </c>
      <c r="F53" s="42">
        <f t="shared" si="7"/>
        <v>13613</v>
      </c>
      <c r="G53" s="42">
        <f t="shared" si="8"/>
        <v>17990</v>
      </c>
    </row>
    <row r="54" spans="1:7" x14ac:dyDescent="0.25">
      <c r="A54" s="42" t="str">
        <f t="shared" si="3"/>
        <v>MALAGA</v>
      </c>
      <c r="B54" s="41">
        <f t="shared" si="4"/>
        <v>16030</v>
      </c>
      <c r="C54" s="41">
        <f t="shared" si="5"/>
        <v>6544</v>
      </c>
      <c r="D54" s="41">
        <f t="shared" si="6"/>
        <v>15</v>
      </c>
      <c r="E54" s="42" t="str">
        <f t="shared" si="2"/>
        <v>MELILLA</v>
      </c>
      <c r="F54" s="42">
        <f t="shared" si="7"/>
        <v>10181</v>
      </c>
      <c r="G54" s="42">
        <f t="shared" si="8"/>
        <v>8769</v>
      </c>
    </row>
    <row r="55" spans="1:7" x14ac:dyDescent="0.25">
      <c r="A55" s="42" t="str">
        <f t="shared" si="3"/>
        <v>MARIN Y RIA DE PONTEVEDRA</v>
      </c>
      <c r="B55" s="41">
        <f t="shared" si="4"/>
        <v>13613</v>
      </c>
      <c r="C55" s="41">
        <f t="shared" si="5"/>
        <v>17990</v>
      </c>
      <c r="D55" s="41">
        <f t="shared" si="6"/>
        <v>16</v>
      </c>
      <c r="E55" s="42" t="str">
        <f t="shared" si="2"/>
        <v>A CORUÑA</v>
      </c>
      <c r="F55" s="42">
        <f t="shared" si="7"/>
        <v>5394</v>
      </c>
      <c r="G55" s="42">
        <f t="shared" si="8"/>
        <v>5538</v>
      </c>
    </row>
    <row r="56" spans="1:7" x14ac:dyDescent="0.25">
      <c r="A56" s="42" t="str">
        <f t="shared" si="3"/>
        <v>MELILLA</v>
      </c>
      <c r="B56" s="41">
        <f t="shared" si="4"/>
        <v>10181</v>
      </c>
      <c r="C56" s="41">
        <f t="shared" si="5"/>
        <v>8769</v>
      </c>
      <c r="D56" s="41">
        <f t="shared" si="6"/>
        <v>17</v>
      </c>
      <c r="E56" s="42" t="str">
        <f t="shared" si="2"/>
        <v>MOTRIL</v>
      </c>
      <c r="F56" s="42">
        <f t="shared" si="7"/>
        <v>2797</v>
      </c>
      <c r="G56" s="42">
        <f t="shared" si="8"/>
        <v>1818</v>
      </c>
    </row>
    <row r="57" spans="1:7" x14ac:dyDescent="0.25">
      <c r="A57" s="42" t="str">
        <f t="shared" si="3"/>
        <v>MOTRIL</v>
      </c>
      <c r="B57" s="41">
        <f t="shared" si="4"/>
        <v>2797</v>
      </c>
      <c r="C57" s="41">
        <f t="shared" si="5"/>
        <v>1818</v>
      </c>
      <c r="D57" s="41">
        <f t="shared" si="6"/>
        <v>19</v>
      </c>
      <c r="E57" s="42" t="str">
        <f t="shared" si="2"/>
        <v>SANTANDER</v>
      </c>
      <c r="F57" s="42">
        <f t="shared" si="7"/>
        <v>2085</v>
      </c>
      <c r="G57" s="42">
        <f t="shared" si="8"/>
        <v>1520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1087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25297</v>
      </c>
      <c r="C59" s="41">
        <f t="shared" si="5"/>
        <v>44201</v>
      </c>
      <c r="D59" s="41">
        <f t="shared" si="6"/>
        <v>13</v>
      </c>
      <c r="E59" s="42" t="str">
        <f t="shared" si="2"/>
        <v>VILAGARCIA</v>
      </c>
      <c r="F59" s="42">
        <f t="shared" si="7"/>
        <v>611</v>
      </c>
      <c r="G59" s="42">
        <f t="shared" si="8"/>
        <v>555</v>
      </c>
    </row>
    <row r="60" spans="1:7" x14ac:dyDescent="0.25">
      <c r="A60" s="42" t="str">
        <f t="shared" si="3"/>
        <v>SANTANDER</v>
      </c>
      <c r="B60" s="41">
        <f t="shared" si="4"/>
        <v>2085</v>
      </c>
      <c r="C60" s="41">
        <f t="shared" si="5"/>
        <v>1520</v>
      </c>
      <c r="D60" s="41">
        <f t="shared" si="6"/>
        <v>20</v>
      </c>
      <c r="E60" s="42" t="str">
        <f t="shared" si="2"/>
        <v>FERROL-SAN CIBRAO</v>
      </c>
      <c r="F60" s="42">
        <f t="shared" si="7"/>
        <v>542</v>
      </c>
      <c r="G60" s="42">
        <f t="shared" si="8"/>
        <v>440</v>
      </c>
    </row>
    <row r="61" spans="1:7" x14ac:dyDescent="0.25">
      <c r="A61" s="42" t="str">
        <f t="shared" si="3"/>
        <v>SEVILLA</v>
      </c>
      <c r="B61" s="41">
        <f t="shared" si="4"/>
        <v>22524</v>
      </c>
      <c r="C61" s="41">
        <f t="shared" si="5"/>
        <v>21815</v>
      </c>
      <c r="D61" s="41">
        <f t="shared" si="6"/>
        <v>14</v>
      </c>
      <c r="E61" s="42" t="str">
        <f t="shared" si="2"/>
        <v>CEUTA</v>
      </c>
      <c r="F61" s="42">
        <f t="shared" si="7"/>
        <v>470</v>
      </c>
      <c r="G61" s="42">
        <f t="shared" si="8"/>
        <v>759</v>
      </c>
    </row>
    <row r="62" spans="1:7" x14ac:dyDescent="0.25">
      <c r="A62" s="42" t="str">
        <f t="shared" si="3"/>
        <v>TARRAGONA</v>
      </c>
      <c r="B62" s="41">
        <f t="shared" si="4"/>
        <v>61228</v>
      </c>
      <c r="C62" s="41">
        <f t="shared" si="5"/>
        <v>55526</v>
      </c>
      <c r="D62" s="41">
        <f t="shared" si="6"/>
        <v>8</v>
      </c>
      <c r="E62" s="42" t="str">
        <f t="shared" si="2"/>
        <v>ALMERIA</v>
      </c>
      <c r="F62" s="42">
        <f t="shared" si="7"/>
        <v>208</v>
      </c>
      <c r="G62" s="42">
        <f t="shared" si="8"/>
        <v>211</v>
      </c>
    </row>
    <row r="63" spans="1:7" x14ac:dyDescent="0.25">
      <c r="A63" s="42" t="str">
        <f t="shared" si="3"/>
        <v>VALENCIA</v>
      </c>
      <c r="B63" s="41">
        <f t="shared" si="4"/>
        <v>1950392</v>
      </c>
      <c r="C63" s="41">
        <f t="shared" si="5"/>
        <v>1915640</v>
      </c>
      <c r="D63" s="41">
        <f t="shared" si="6"/>
        <v>1</v>
      </c>
      <c r="E63" s="42" t="str">
        <f t="shared" si="2"/>
        <v>AVILES</v>
      </c>
      <c r="F63" s="42">
        <f t="shared" si="7"/>
        <v>22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172803</v>
      </c>
      <c r="C64" s="41">
        <f t="shared" si="5"/>
        <v>163122</v>
      </c>
      <c r="D64" s="41">
        <f t="shared" si="6"/>
        <v>5</v>
      </c>
      <c r="E64" s="42" t="str">
        <f t="shared" si="2"/>
        <v>BALEARES</v>
      </c>
      <c r="F64" s="42">
        <f t="shared" si="7"/>
        <v>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611</v>
      </c>
      <c r="C65" s="41">
        <f t="shared" si="5"/>
        <v>555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4"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">
        <v>40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443</v>
      </c>
      <c r="C7" s="9">
        <v>401</v>
      </c>
      <c r="D7" s="9">
        <v>5623</v>
      </c>
      <c r="E7" s="9">
        <v>5581</v>
      </c>
      <c r="F7" s="10">
        <f>((E7*100)/D7)-100</f>
        <v>-0.74693224257514146</v>
      </c>
      <c r="G7" s="1"/>
      <c r="H7" s="1"/>
      <c r="I7" s="1"/>
    </row>
    <row r="8" spans="1:12" x14ac:dyDescent="0.25">
      <c r="A8" s="11" t="s">
        <v>45</v>
      </c>
      <c r="B8" s="12">
        <v>11411</v>
      </c>
      <c r="C8" s="12">
        <v>12070</v>
      </c>
      <c r="D8" s="12">
        <v>146878</v>
      </c>
      <c r="E8" s="12">
        <v>152933</v>
      </c>
      <c r="F8" s="13">
        <f t="shared" ref="F8:F35" si="0">((E8*100)/D8)-100</f>
        <v>4.1224689878674781</v>
      </c>
      <c r="G8" s="1"/>
      <c r="H8" s="1"/>
      <c r="I8" s="1"/>
    </row>
    <row r="9" spans="1:12" x14ac:dyDescent="0.25">
      <c r="A9" s="8" t="s">
        <v>46</v>
      </c>
      <c r="B9" s="9">
        <v>223</v>
      </c>
      <c r="C9" s="9">
        <v>378</v>
      </c>
      <c r="D9" s="9">
        <v>2767</v>
      </c>
      <c r="E9" s="9">
        <v>4010</v>
      </c>
      <c r="F9" s="10">
        <f t="shared" si="0"/>
        <v>44.922298518250813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0</v>
      </c>
      <c r="E10" s="12">
        <v>22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17436</v>
      </c>
      <c r="C11" s="9">
        <v>22720</v>
      </c>
      <c r="D11" s="9">
        <v>184398</v>
      </c>
      <c r="E11" s="9">
        <v>255532</v>
      </c>
      <c r="F11" s="10">
        <f t="shared" si="0"/>
        <v>38.576340307378615</v>
      </c>
      <c r="G11" s="1"/>
      <c r="H11" s="1"/>
      <c r="I11" s="1"/>
    </row>
    <row r="12" spans="1:12" x14ac:dyDescent="0.25">
      <c r="A12" s="11" t="s">
        <v>49</v>
      </c>
      <c r="B12" s="12">
        <v>7420</v>
      </c>
      <c r="C12" s="12">
        <v>10247</v>
      </c>
      <c r="D12" s="12">
        <v>108218</v>
      </c>
      <c r="E12" s="12">
        <v>91730</v>
      </c>
      <c r="F12" s="13">
        <f t="shared" si="0"/>
        <v>-15.235912694745792</v>
      </c>
      <c r="G12" s="1"/>
      <c r="H12" s="1"/>
      <c r="I12" s="1"/>
    </row>
    <row r="13" spans="1:12" x14ac:dyDescent="0.25">
      <c r="A13" s="8" t="s">
        <v>50</v>
      </c>
      <c r="B13" s="9">
        <v>5205</v>
      </c>
      <c r="C13" s="9">
        <v>3552</v>
      </c>
      <c r="D13" s="9">
        <v>78425</v>
      </c>
      <c r="E13" s="9">
        <v>67208</v>
      </c>
      <c r="F13" s="10">
        <f t="shared" si="0"/>
        <v>-14.302837105514826</v>
      </c>
      <c r="G13" s="1"/>
      <c r="H13" s="1"/>
      <c r="I13" s="1"/>
    </row>
    <row r="14" spans="1:12" x14ac:dyDescent="0.25">
      <c r="A14" s="11" t="s">
        <v>51</v>
      </c>
      <c r="B14" s="12">
        <v>104068</v>
      </c>
      <c r="C14" s="12">
        <v>97520</v>
      </c>
      <c r="D14" s="12">
        <v>1297950</v>
      </c>
      <c r="E14" s="12">
        <v>1357122</v>
      </c>
      <c r="F14" s="13">
        <f t="shared" si="0"/>
        <v>4.5588813128394747</v>
      </c>
      <c r="G14" s="1"/>
      <c r="H14" s="1"/>
      <c r="I14" s="1"/>
    </row>
    <row r="15" spans="1:12" x14ac:dyDescent="0.25">
      <c r="A15" s="8" t="s">
        <v>52</v>
      </c>
      <c r="B15" s="9">
        <v>59840</v>
      </c>
      <c r="C15" s="9">
        <v>56305</v>
      </c>
      <c r="D15" s="9">
        <v>524780</v>
      </c>
      <c r="E15" s="9">
        <v>569883</v>
      </c>
      <c r="F15" s="10">
        <f t="shared" si="0"/>
        <v>8.5946491863256966</v>
      </c>
      <c r="G15" s="1"/>
      <c r="H15" s="1"/>
      <c r="I15" s="1"/>
    </row>
    <row r="16" spans="1:12" x14ac:dyDescent="0.25">
      <c r="A16" s="11" t="s">
        <v>53</v>
      </c>
      <c r="B16" s="12">
        <v>5187</v>
      </c>
      <c r="C16" s="12">
        <v>5785</v>
      </c>
      <c r="D16" s="12">
        <v>64378</v>
      </c>
      <c r="E16" s="12">
        <v>72318</v>
      </c>
      <c r="F16" s="13">
        <f t="shared" si="0"/>
        <v>12.333405821864616</v>
      </c>
      <c r="G16" s="1"/>
      <c r="H16" s="1"/>
      <c r="I16" s="1"/>
    </row>
    <row r="17" spans="1:9" x14ac:dyDescent="0.25">
      <c r="A17" s="8" t="s">
        <v>54</v>
      </c>
      <c r="B17" s="9">
        <v>8513</v>
      </c>
      <c r="C17" s="9">
        <v>11473</v>
      </c>
      <c r="D17" s="9">
        <v>103628</v>
      </c>
      <c r="E17" s="9">
        <v>129717</v>
      </c>
      <c r="F17" s="10">
        <f t="shared" si="0"/>
        <v>25.175628208592272</v>
      </c>
      <c r="G17" s="1"/>
      <c r="H17" s="1"/>
      <c r="I17" s="1"/>
    </row>
    <row r="18" spans="1:9" x14ac:dyDescent="0.25">
      <c r="A18" s="11" t="s">
        <v>55</v>
      </c>
      <c r="B18" s="12">
        <v>751</v>
      </c>
      <c r="C18" s="12">
        <v>1323</v>
      </c>
      <c r="D18" s="12">
        <v>9527</v>
      </c>
      <c r="E18" s="12">
        <v>11421</v>
      </c>
      <c r="F18" s="13">
        <f t="shared" si="0"/>
        <v>19.880340086071172</v>
      </c>
      <c r="G18" s="1"/>
      <c r="H18" s="1"/>
      <c r="I18" s="1"/>
    </row>
    <row r="19" spans="1:9" x14ac:dyDescent="0.25">
      <c r="A19" s="8" t="s">
        <v>56</v>
      </c>
      <c r="B19" s="9">
        <v>55</v>
      </c>
      <c r="C19" s="9">
        <v>17</v>
      </c>
      <c r="D19" s="9">
        <v>440</v>
      </c>
      <c r="E19" s="9">
        <v>542</v>
      </c>
      <c r="F19" s="10">
        <f t="shared" si="0"/>
        <v>23.181818181818187</v>
      </c>
      <c r="G19" s="1"/>
      <c r="H19" s="1"/>
      <c r="I19" s="1"/>
    </row>
    <row r="20" spans="1:9" x14ac:dyDescent="0.25">
      <c r="A20" s="11" t="s">
        <v>57</v>
      </c>
      <c r="B20" s="12">
        <v>3405</v>
      </c>
      <c r="C20" s="12">
        <v>2847</v>
      </c>
      <c r="D20" s="12">
        <v>35468</v>
      </c>
      <c r="E20" s="12">
        <v>35860</v>
      </c>
      <c r="F20" s="13">
        <f t="shared" si="0"/>
        <v>1.1052216082102149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732</v>
      </c>
      <c r="D21" s="9">
        <v>0</v>
      </c>
      <c r="E21" s="9">
        <v>1994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37372</v>
      </c>
      <c r="C22" s="12">
        <v>35313</v>
      </c>
      <c r="D22" s="12">
        <v>440728</v>
      </c>
      <c r="E22" s="12">
        <v>448300</v>
      </c>
      <c r="F22" s="13">
        <f t="shared" si="0"/>
        <v>1.7180664718375027</v>
      </c>
      <c r="G22" s="1"/>
      <c r="H22" s="1"/>
      <c r="I22" s="1"/>
    </row>
    <row r="23" spans="1:9" x14ac:dyDescent="0.25">
      <c r="A23" s="8" t="s">
        <v>60</v>
      </c>
      <c r="B23" s="9">
        <v>1559</v>
      </c>
      <c r="C23" s="9">
        <v>2592</v>
      </c>
      <c r="D23" s="9">
        <v>18758</v>
      </c>
      <c r="E23" s="9">
        <v>26309</v>
      </c>
      <c r="F23" s="10">
        <f t="shared" si="0"/>
        <v>40.254824608167183</v>
      </c>
      <c r="G23" s="1"/>
      <c r="H23" s="1"/>
      <c r="I23" s="1"/>
    </row>
    <row r="24" spans="1:9" x14ac:dyDescent="0.25">
      <c r="A24" s="11" t="s">
        <v>61</v>
      </c>
      <c r="B24" s="12">
        <v>3820</v>
      </c>
      <c r="C24" s="12">
        <v>1189</v>
      </c>
      <c r="D24" s="12">
        <v>46381</v>
      </c>
      <c r="E24" s="12">
        <v>33010</v>
      </c>
      <c r="F24" s="13">
        <f t="shared" si="0"/>
        <v>-28.828615165692852</v>
      </c>
      <c r="G24" s="1"/>
      <c r="H24" s="1"/>
      <c r="I24" s="1"/>
    </row>
    <row r="25" spans="1:9" x14ac:dyDescent="0.25">
      <c r="A25" s="8" t="s">
        <v>62</v>
      </c>
      <c r="B25" s="9">
        <v>1748</v>
      </c>
      <c r="C25" s="9">
        <v>2833</v>
      </c>
      <c r="D25" s="9">
        <v>22389</v>
      </c>
      <c r="E25" s="9">
        <v>26912</v>
      </c>
      <c r="F25" s="10">
        <f t="shared" si="0"/>
        <v>20.201884854169464</v>
      </c>
      <c r="G25" s="1"/>
      <c r="H25" s="1"/>
      <c r="I25" s="1"/>
    </row>
    <row r="26" spans="1:9" x14ac:dyDescent="0.25">
      <c r="A26" s="11" t="s">
        <v>63</v>
      </c>
      <c r="B26" s="12">
        <v>397</v>
      </c>
      <c r="C26" s="12">
        <v>564</v>
      </c>
      <c r="D26" s="12">
        <v>2863</v>
      </c>
      <c r="E26" s="12">
        <v>4404</v>
      </c>
      <c r="F26" s="13">
        <f t="shared" si="0"/>
        <v>53.824659448131342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29816</v>
      </c>
      <c r="C28" s="12">
        <v>30678</v>
      </c>
      <c r="D28" s="12">
        <v>341544</v>
      </c>
      <c r="E28" s="12">
        <v>326990</v>
      </c>
      <c r="F28" s="13">
        <f t="shared" si="0"/>
        <v>-4.2612372051624448</v>
      </c>
      <c r="G28" s="1"/>
      <c r="H28" s="1"/>
      <c r="I28" s="1"/>
    </row>
    <row r="29" spans="1:9" x14ac:dyDescent="0.25">
      <c r="A29" s="8" t="s">
        <v>66</v>
      </c>
      <c r="B29" s="9">
        <v>133</v>
      </c>
      <c r="C29" s="9">
        <v>173</v>
      </c>
      <c r="D29" s="9">
        <v>1520</v>
      </c>
      <c r="E29" s="9">
        <v>2085</v>
      </c>
      <c r="F29" s="10">
        <f t="shared" si="0"/>
        <v>37.171052631578959</v>
      </c>
      <c r="G29" s="1"/>
      <c r="H29" s="1"/>
      <c r="I29" s="1"/>
    </row>
    <row r="30" spans="1:9" x14ac:dyDescent="0.25">
      <c r="A30" s="11" t="s">
        <v>67</v>
      </c>
      <c r="B30" s="12">
        <v>13756</v>
      </c>
      <c r="C30" s="12">
        <v>14569</v>
      </c>
      <c r="D30" s="12">
        <v>152612</v>
      </c>
      <c r="E30" s="12">
        <v>164642</v>
      </c>
      <c r="F30" s="13">
        <f t="shared" si="0"/>
        <v>7.8827353025974389</v>
      </c>
      <c r="G30" s="1"/>
      <c r="H30" s="1"/>
      <c r="I30" s="1"/>
    </row>
    <row r="31" spans="1:9" x14ac:dyDescent="0.25">
      <c r="A31" s="8" t="s">
        <v>68</v>
      </c>
      <c r="B31" s="9">
        <v>6836</v>
      </c>
      <c r="C31" s="9">
        <v>7633</v>
      </c>
      <c r="D31" s="9">
        <v>70698</v>
      </c>
      <c r="E31" s="9">
        <v>87838</v>
      </c>
      <c r="F31" s="10">
        <f t="shared" si="0"/>
        <v>24.243967297519021</v>
      </c>
      <c r="G31" s="1"/>
      <c r="H31" s="1"/>
      <c r="I31" s="1"/>
    </row>
    <row r="32" spans="1:9" x14ac:dyDescent="0.25">
      <c r="A32" s="11" t="s">
        <v>69</v>
      </c>
      <c r="B32" s="12">
        <v>159377</v>
      </c>
      <c r="C32" s="12">
        <v>197881</v>
      </c>
      <c r="D32" s="12">
        <v>2051386</v>
      </c>
      <c r="E32" s="12">
        <v>2101076</v>
      </c>
      <c r="F32" s="13">
        <f t="shared" si="0"/>
        <v>2.4222647517337066</v>
      </c>
      <c r="G32" s="1"/>
      <c r="H32" s="1"/>
      <c r="I32" s="1"/>
    </row>
    <row r="33" spans="1:9" x14ac:dyDescent="0.25">
      <c r="A33" s="8" t="s">
        <v>70</v>
      </c>
      <c r="B33" s="9">
        <v>17511</v>
      </c>
      <c r="C33" s="9">
        <v>14887</v>
      </c>
      <c r="D33" s="9">
        <v>203787</v>
      </c>
      <c r="E33" s="9">
        <v>202204</v>
      </c>
      <c r="F33" s="10">
        <f t="shared" si="0"/>
        <v>-0.77679145382188608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2337</v>
      </c>
      <c r="D34" s="12">
        <v>589</v>
      </c>
      <c r="E34" s="12">
        <v>12228</v>
      </c>
      <c r="F34" s="13">
        <f t="shared" si="0"/>
        <v>1976.0611205432938</v>
      </c>
      <c r="G34" s="1"/>
      <c r="H34" s="1"/>
      <c r="I34" s="1"/>
    </row>
    <row r="35" spans="1:9" x14ac:dyDescent="0.25">
      <c r="A35" s="14" t="s">
        <v>72</v>
      </c>
      <c r="B35" s="15">
        <f>SUM(B7:B34)</f>
        <v>496282</v>
      </c>
      <c r="C35" s="15">
        <f t="shared" ref="C35:E35" si="1">SUM(C7:C34)</f>
        <v>536021</v>
      </c>
      <c r="D35" s="15">
        <f t="shared" si="1"/>
        <v>5915735</v>
      </c>
      <c r="E35" s="15">
        <f t="shared" si="1"/>
        <v>6191871</v>
      </c>
      <c r="F35" s="16">
        <f t="shared" si="0"/>
        <v>4.6678223416025162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5581</v>
      </c>
      <c r="C38" s="41">
        <f>D7</f>
        <v>5623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2101076</v>
      </c>
      <c r="G38" s="42">
        <f>LOOKUP(E38,$A$38:$A$65,$C$38:$C$65)</f>
        <v>2051386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152933</v>
      </c>
      <c r="C39" s="41">
        <f t="shared" ref="C39:C65" si="5">D8</f>
        <v>146878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1357122</v>
      </c>
      <c r="G39" s="42">
        <f t="shared" ref="G39:G65" si="8">LOOKUP(E39,$A$38:$A$65,$C$38:$C$65)</f>
        <v>1297950</v>
      </c>
    </row>
    <row r="40" spans="1:9" x14ac:dyDescent="0.25">
      <c r="A40" s="42" t="str">
        <f t="shared" si="3"/>
        <v>ALMERIA</v>
      </c>
      <c r="B40" s="41">
        <f t="shared" si="4"/>
        <v>4010</v>
      </c>
      <c r="C40" s="41">
        <f t="shared" si="5"/>
        <v>2767</v>
      </c>
      <c r="D40" s="41">
        <f t="shared" si="6"/>
        <v>23</v>
      </c>
      <c r="E40" s="42" t="str">
        <f t="shared" si="2"/>
        <v>BILBAO</v>
      </c>
      <c r="F40" s="42">
        <f t="shared" si="7"/>
        <v>569883</v>
      </c>
      <c r="G40" s="42">
        <f t="shared" si="8"/>
        <v>524780</v>
      </c>
    </row>
    <row r="41" spans="1:9" x14ac:dyDescent="0.25">
      <c r="A41" s="42" t="str">
        <f t="shared" si="3"/>
        <v>AVILES</v>
      </c>
      <c r="B41" s="41">
        <f t="shared" si="4"/>
        <v>22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448300</v>
      </c>
      <c r="G41" s="42">
        <f t="shared" si="8"/>
        <v>440728</v>
      </c>
    </row>
    <row r="42" spans="1:9" x14ac:dyDescent="0.25">
      <c r="A42" s="42" t="str">
        <f t="shared" si="3"/>
        <v>BAHIA DE ALGECIRAS</v>
      </c>
      <c r="B42" s="41">
        <f t="shared" si="4"/>
        <v>255532</v>
      </c>
      <c r="C42" s="41">
        <f t="shared" si="5"/>
        <v>184398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326990</v>
      </c>
      <c r="G42" s="42">
        <f t="shared" si="8"/>
        <v>341544</v>
      </c>
    </row>
    <row r="43" spans="1:9" x14ac:dyDescent="0.25">
      <c r="A43" s="42" t="str">
        <f t="shared" si="3"/>
        <v>BAHIA DE CADIZ</v>
      </c>
      <c r="B43" s="41">
        <f t="shared" si="4"/>
        <v>91730</v>
      </c>
      <c r="C43" s="41">
        <f t="shared" si="5"/>
        <v>108218</v>
      </c>
      <c r="D43" s="41">
        <f t="shared" si="6"/>
        <v>11</v>
      </c>
      <c r="E43" s="42" t="str">
        <f t="shared" si="2"/>
        <v>BAHIA DE ALGECIRAS</v>
      </c>
      <c r="F43" s="42">
        <f t="shared" si="7"/>
        <v>255532</v>
      </c>
      <c r="G43" s="42">
        <f t="shared" si="8"/>
        <v>184398</v>
      </c>
    </row>
    <row r="44" spans="1:9" x14ac:dyDescent="0.25">
      <c r="A44" s="42" t="str">
        <f t="shared" si="3"/>
        <v>BALEARES</v>
      </c>
      <c r="B44" s="41">
        <f t="shared" si="4"/>
        <v>67208</v>
      </c>
      <c r="C44" s="41">
        <f t="shared" si="5"/>
        <v>78425</v>
      </c>
      <c r="D44" s="41">
        <f t="shared" si="6"/>
        <v>14</v>
      </c>
      <c r="E44" s="42" t="str">
        <f t="shared" si="2"/>
        <v>VIGO</v>
      </c>
      <c r="F44" s="42">
        <f t="shared" si="7"/>
        <v>202204</v>
      </c>
      <c r="G44" s="42">
        <f t="shared" si="8"/>
        <v>203787</v>
      </c>
    </row>
    <row r="45" spans="1:9" x14ac:dyDescent="0.25">
      <c r="A45" s="42" t="str">
        <f t="shared" si="3"/>
        <v>BARCELONA</v>
      </c>
      <c r="B45" s="41">
        <f t="shared" si="4"/>
        <v>1357122</v>
      </c>
      <c r="C45" s="41">
        <f t="shared" si="5"/>
        <v>1297950</v>
      </c>
      <c r="D45" s="41">
        <f t="shared" si="6"/>
        <v>2</v>
      </c>
      <c r="E45" s="42" t="str">
        <f t="shared" si="2"/>
        <v>SEVILLA</v>
      </c>
      <c r="F45" s="42">
        <f t="shared" si="7"/>
        <v>164642</v>
      </c>
      <c r="G45" s="42">
        <f t="shared" si="8"/>
        <v>152612</v>
      </c>
    </row>
    <row r="46" spans="1:9" x14ac:dyDescent="0.25">
      <c r="A46" s="42" t="str">
        <f t="shared" si="3"/>
        <v>BILBAO</v>
      </c>
      <c r="B46" s="41">
        <f t="shared" si="4"/>
        <v>569883</v>
      </c>
      <c r="C46" s="41">
        <f t="shared" si="5"/>
        <v>524780</v>
      </c>
      <c r="D46" s="41">
        <f t="shared" si="6"/>
        <v>3</v>
      </c>
      <c r="E46" s="42" t="str">
        <f t="shared" si="2"/>
        <v>ALICANTE</v>
      </c>
      <c r="F46" s="42">
        <f t="shared" si="7"/>
        <v>152933</v>
      </c>
      <c r="G46" s="42">
        <f t="shared" si="8"/>
        <v>146878</v>
      </c>
    </row>
    <row r="47" spans="1:9" x14ac:dyDescent="0.25">
      <c r="A47" s="42" t="str">
        <f t="shared" si="3"/>
        <v>CARTAGENA</v>
      </c>
      <c r="B47" s="41">
        <f t="shared" si="4"/>
        <v>72318</v>
      </c>
      <c r="C47" s="41">
        <f t="shared" si="5"/>
        <v>64378</v>
      </c>
      <c r="D47" s="41">
        <f t="shared" si="6"/>
        <v>13</v>
      </c>
      <c r="E47" s="42" t="str">
        <f t="shared" si="2"/>
        <v>CASTELLON</v>
      </c>
      <c r="F47" s="42">
        <f t="shared" si="7"/>
        <v>129717</v>
      </c>
      <c r="G47" s="42">
        <f t="shared" si="8"/>
        <v>103628</v>
      </c>
    </row>
    <row r="48" spans="1:9" x14ac:dyDescent="0.25">
      <c r="A48" s="42" t="str">
        <f t="shared" si="3"/>
        <v>CASTELLON</v>
      </c>
      <c r="B48" s="41">
        <f t="shared" si="4"/>
        <v>129717</v>
      </c>
      <c r="C48" s="41">
        <f t="shared" si="5"/>
        <v>103628</v>
      </c>
      <c r="D48" s="41">
        <f t="shared" si="6"/>
        <v>10</v>
      </c>
      <c r="E48" s="42" t="str">
        <f t="shared" si="2"/>
        <v>BAHIA DE CADIZ</v>
      </c>
      <c r="F48" s="42">
        <f t="shared" si="7"/>
        <v>91730</v>
      </c>
      <c r="G48" s="42">
        <f t="shared" si="8"/>
        <v>108218</v>
      </c>
    </row>
    <row r="49" spans="1:7" x14ac:dyDescent="0.25">
      <c r="A49" s="42" t="str">
        <f t="shared" si="3"/>
        <v>CEUTA</v>
      </c>
      <c r="B49" s="41">
        <f t="shared" si="4"/>
        <v>11421</v>
      </c>
      <c r="C49" s="41">
        <f t="shared" si="5"/>
        <v>9527</v>
      </c>
      <c r="D49" s="41">
        <f t="shared" si="6"/>
        <v>20</v>
      </c>
      <c r="E49" s="42" t="str">
        <f t="shared" si="2"/>
        <v>TARRAGONA</v>
      </c>
      <c r="F49" s="42">
        <f t="shared" si="7"/>
        <v>87838</v>
      </c>
      <c r="G49" s="42">
        <f t="shared" si="8"/>
        <v>70698</v>
      </c>
    </row>
    <row r="50" spans="1:7" x14ac:dyDescent="0.25">
      <c r="A50" s="42" t="str">
        <f t="shared" si="3"/>
        <v>FERROL-SAN CIBRAO</v>
      </c>
      <c r="B50" s="41">
        <f t="shared" si="4"/>
        <v>542</v>
      </c>
      <c r="C50" s="41">
        <f t="shared" si="5"/>
        <v>440</v>
      </c>
      <c r="D50" s="41">
        <f t="shared" si="6"/>
        <v>26</v>
      </c>
      <c r="E50" s="42" t="str">
        <f t="shared" si="2"/>
        <v>CARTAGENA</v>
      </c>
      <c r="F50" s="42">
        <f t="shared" si="7"/>
        <v>72318</v>
      </c>
      <c r="G50" s="42">
        <f t="shared" si="8"/>
        <v>64378</v>
      </c>
    </row>
    <row r="51" spans="1:7" x14ac:dyDescent="0.25">
      <c r="A51" s="42" t="str">
        <f t="shared" si="3"/>
        <v>GIJON</v>
      </c>
      <c r="B51" s="41">
        <f t="shared" si="4"/>
        <v>35860</v>
      </c>
      <c r="C51" s="41">
        <f t="shared" si="5"/>
        <v>35468</v>
      </c>
      <c r="D51" s="41">
        <f t="shared" si="6"/>
        <v>15</v>
      </c>
      <c r="E51" s="42" t="str">
        <f t="shared" si="2"/>
        <v>BALEARES</v>
      </c>
      <c r="F51" s="42">
        <f t="shared" si="7"/>
        <v>67208</v>
      </c>
      <c r="G51" s="42">
        <f t="shared" si="8"/>
        <v>78425</v>
      </c>
    </row>
    <row r="52" spans="1:7" x14ac:dyDescent="0.25">
      <c r="A52" s="42" t="str">
        <f t="shared" si="3"/>
        <v>HUELVA</v>
      </c>
      <c r="B52" s="41">
        <f t="shared" si="4"/>
        <v>1994</v>
      </c>
      <c r="C52" s="41">
        <f t="shared" si="5"/>
        <v>0</v>
      </c>
      <c r="D52" s="41">
        <f t="shared" si="6"/>
        <v>25</v>
      </c>
      <c r="E52" s="42" t="str">
        <f t="shared" si="2"/>
        <v>GIJON</v>
      </c>
      <c r="F52" s="42">
        <f t="shared" si="7"/>
        <v>35860</v>
      </c>
      <c r="G52" s="42">
        <f t="shared" si="8"/>
        <v>35468</v>
      </c>
    </row>
    <row r="53" spans="1:7" x14ac:dyDescent="0.25">
      <c r="A53" s="42" t="str">
        <f t="shared" si="3"/>
        <v>LAS PALMAS</v>
      </c>
      <c r="B53" s="41">
        <f t="shared" si="4"/>
        <v>448300</v>
      </c>
      <c r="C53" s="41">
        <f t="shared" si="5"/>
        <v>440728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33010</v>
      </c>
      <c r="G53" s="42">
        <f t="shared" si="8"/>
        <v>46381</v>
      </c>
    </row>
    <row r="54" spans="1:7" x14ac:dyDescent="0.25">
      <c r="A54" s="42" t="str">
        <f t="shared" si="3"/>
        <v>MALAGA</v>
      </c>
      <c r="B54" s="41">
        <f t="shared" si="4"/>
        <v>26309</v>
      </c>
      <c r="C54" s="41">
        <f t="shared" si="5"/>
        <v>18758</v>
      </c>
      <c r="D54" s="41">
        <f t="shared" si="6"/>
        <v>18</v>
      </c>
      <c r="E54" s="42" t="str">
        <f t="shared" si="2"/>
        <v>MELILLA</v>
      </c>
      <c r="F54" s="42">
        <f t="shared" si="7"/>
        <v>26912</v>
      </c>
      <c r="G54" s="42">
        <f t="shared" si="8"/>
        <v>22389</v>
      </c>
    </row>
    <row r="55" spans="1:7" x14ac:dyDescent="0.25">
      <c r="A55" s="42" t="str">
        <f t="shared" si="3"/>
        <v>MARIN Y RIA DE PONTEVEDRA</v>
      </c>
      <c r="B55" s="41">
        <f t="shared" si="4"/>
        <v>33010</v>
      </c>
      <c r="C55" s="41">
        <f t="shared" si="5"/>
        <v>46381</v>
      </c>
      <c r="D55" s="41">
        <f t="shared" si="6"/>
        <v>16</v>
      </c>
      <c r="E55" s="42" t="str">
        <f t="shared" si="2"/>
        <v>MALAGA</v>
      </c>
      <c r="F55" s="42">
        <f t="shared" si="7"/>
        <v>26309</v>
      </c>
      <c r="G55" s="42">
        <f t="shared" si="8"/>
        <v>18758</v>
      </c>
    </row>
    <row r="56" spans="1:7" x14ac:dyDescent="0.25">
      <c r="A56" s="42" t="str">
        <f t="shared" si="3"/>
        <v>MELILLA</v>
      </c>
      <c r="B56" s="41">
        <f t="shared" si="4"/>
        <v>26912</v>
      </c>
      <c r="C56" s="41">
        <f t="shared" si="5"/>
        <v>22389</v>
      </c>
      <c r="D56" s="41">
        <f t="shared" si="6"/>
        <v>17</v>
      </c>
      <c r="E56" s="42" t="str">
        <f t="shared" si="2"/>
        <v>VILAGARCIA</v>
      </c>
      <c r="F56" s="42">
        <f t="shared" si="7"/>
        <v>12228</v>
      </c>
      <c r="G56" s="42">
        <f t="shared" si="8"/>
        <v>589</v>
      </c>
    </row>
    <row r="57" spans="1:7" x14ac:dyDescent="0.25">
      <c r="A57" s="42" t="str">
        <f t="shared" si="3"/>
        <v>MOTRIL</v>
      </c>
      <c r="B57" s="41">
        <f t="shared" si="4"/>
        <v>4404</v>
      </c>
      <c r="C57" s="41">
        <f t="shared" si="5"/>
        <v>2863</v>
      </c>
      <c r="D57" s="41">
        <f t="shared" si="6"/>
        <v>22</v>
      </c>
      <c r="E57" s="42" t="str">
        <f t="shared" si="2"/>
        <v>CEUTA</v>
      </c>
      <c r="F57" s="42">
        <f t="shared" si="7"/>
        <v>11421</v>
      </c>
      <c r="G57" s="42">
        <f t="shared" si="8"/>
        <v>9527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5581</v>
      </c>
      <c r="G58" s="42">
        <f t="shared" si="8"/>
        <v>5623</v>
      </c>
    </row>
    <row r="59" spans="1:7" x14ac:dyDescent="0.25">
      <c r="A59" s="42" t="str">
        <f t="shared" si="3"/>
        <v>SANTA CRUZ DE TENERIFE</v>
      </c>
      <c r="B59" s="41">
        <f t="shared" si="4"/>
        <v>326990</v>
      </c>
      <c r="C59" s="41">
        <f t="shared" si="5"/>
        <v>341544</v>
      </c>
      <c r="D59" s="41">
        <f t="shared" si="6"/>
        <v>5</v>
      </c>
      <c r="E59" s="42" t="str">
        <f t="shared" si="2"/>
        <v>MOTRIL</v>
      </c>
      <c r="F59" s="42">
        <f t="shared" si="7"/>
        <v>4404</v>
      </c>
      <c r="G59" s="42">
        <f t="shared" si="8"/>
        <v>2863</v>
      </c>
    </row>
    <row r="60" spans="1:7" x14ac:dyDescent="0.25">
      <c r="A60" s="42" t="str">
        <f t="shared" si="3"/>
        <v>SANTANDER</v>
      </c>
      <c r="B60" s="41">
        <f t="shared" si="4"/>
        <v>2085</v>
      </c>
      <c r="C60" s="41">
        <f t="shared" si="5"/>
        <v>1520</v>
      </c>
      <c r="D60" s="41">
        <f t="shared" si="6"/>
        <v>24</v>
      </c>
      <c r="E60" s="42" t="str">
        <f t="shared" si="2"/>
        <v>ALMERIA</v>
      </c>
      <c r="F60" s="42">
        <f t="shared" si="7"/>
        <v>4010</v>
      </c>
      <c r="G60" s="42">
        <f t="shared" si="8"/>
        <v>2767</v>
      </c>
    </row>
    <row r="61" spans="1:7" x14ac:dyDescent="0.25">
      <c r="A61" s="42" t="str">
        <f t="shared" si="3"/>
        <v>SEVILLA</v>
      </c>
      <c r="B61" s="41">
        <f t="shared" si="4"/>
        <v>164642</v>
      </c>
      <c r="C61" s="41">
        <f t="shared" si="5"/>
        <v>152612</v>
      </c>
      <c r="D61" s="41">
        <f t="shared" si="6"/>
        <v>8</v>
      </c>
      <c r="E61" s="42" t="str">
        <f t="shared" si="2"/>
        <v>SANTANDER</v>
      </c>
      <c r="F61" s="42">
        <f t="shared" si="7"/>
        <v>2085</v>
      </c>
      <c r="G61" s="42">
        <f t="shared" si="8"/>
        <v>1520</v>
      </c>
    </row>
    <row r="62" spans="1:7" x14ac:dyDescent="0.25">
      <c r="A62" s="42" t="str">
        <f t="shared" si="3"/>
        <v>TARRAGONA</v>
      </c>
      <c r="B62" s="41">
        <f t="shared" si="4"/>
        <v>87838</v>
      </c>
      <c r="C62" s="41">
        <f t="shared" si="5"/>
        <v>70698</v>
      </c>
      <c r="D62" s="41">
        <f t="shared" si="6"/>
        <v>12</v>
      </c>
      <c r="E62" s="42" t="str">
        <f t="shared" si="2"/>
        <v>HUELVA</v>
      </c>
      <c r="F62" s="42">
        <f t="shared" si="7"/>
        <v>1994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2101076</v>
      </c>
      <c r="C63" s="41">
        <f t="shared" si="5"/>
        <v>2051386</v>
      </c>
      <c r="D63" s="41">
        <f t="shared" si="6"/>
        <v>1</v>
      </c>
      <c r="E63" s="42" t="str">
        <f t="shared" si="2"/>
        <v>FERROL-SAN CIBRAO</v>
      </c>
      <c r="F63" s="42">
        <f t="shared" si="7"/>
        <v>542</v>
      </c>
      <c r="G63" s="42">
        <f t="shared" si="8"/>
        <v>440</v>
      </c>
    </row>
    <row r="64" spans="1:7" x14ac:dyDescent="0.25">
      <c r="A64" s="42" t="str">
        <f t="shared" si="3"/>
        <v>VIGO</v>
      </c>
      <c r="B64" s="41">
        <f t="shared" si="4"/>
        <v>202204</v>
      </c>
      <c r="C64" s="41">
        <f t="shared" si="5"/>
        <v>203787</v>
      </c>
      <c r="D64" s="41">
        <f t="shared" si="6"/>
        <v>7</v>
      </c>
      <c r="E64" s="42" t="str">
        <f t="shared" si="2"/>
        <v>AVILES</v>
      </c>
      <c r="F64" s="42">
        <f t="shared" si="7"/>
        <v>22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12228</v>
      </c>
      <c r="C65" s="41">
        <f t="shared" si="5"/>
        <v>589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8651</v>
      </c>
      <c r="C7" s="9">
        <v>7196</v>
      </c>
      <c r="D7" s="9">
        <v>70695</v>
      </c>
      <c r="E7" s="9">
        <v>128563</v>
      </c>
      <c r="F7" s="10">
        <f>((E7*100)/D7)-100</f>
        <v>81.855859678902334</v>
      </c>
      <c r="G7" s="1"/>
      <c r="H7" s="1"/>
      <c r="I7" s="1"/>
    </row>
    <row r="8" spans="1:12" x14ac:dyDescent="0.25">
      <c r="A8" s="11" t="s">
        <v>45</v>
      </c>
      <c r="B8" s="12">
        <v>19599</v>
      </c>
      <c r="C8" s="12">
        <v>12302</v>
      </c>
      <c r="D8" s="12">
        <v>308249</v>
      </c>
      <c r="E8" s="12">
        <v>333532</v>
      </c>
      <c r="F8" s="13">
        <f t="shared" ref="F8:F35" si="0">((E8*100)/D8)-100</f>
        <v>8.202135286732485</v>
      </c>
      <c r="G8" s="1"/>
      <c r="H8" s="1"/>
      <c r="I8" s="1"/>
    </row>
    <row r="9" spans="1:12" x14ac:dyDescent="0.25">
      <c r="A9" s="8" t="s">
        <v>46</v>
      </c>
      <c r="B9" s="9">
        <v>51393</v>
      </c>
      <c r="C9" s="9">
        <v>56956</v>
      </c>
      <c r="D9" s="9">
        <v>994752</v>
      </c>
      <c r="E9" s="9">
        <v>926699</v>
      </c>
      <c r="F9" s="10">
        <f t="shared" si="0"/>
        <v>-6.8412026314096437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362863</v>
      </c>
      <c r="C11" s="9">
        <v>330445</v>
      </c>
      <c r="D11" s="9">
        <v>4730042</v>
      </c>
      <c r="E11" s="9">
        <v>4445503</v>
      </c>
      <c r="F11" s="10">
        <f t="shared" si="0"/>
        <v>-6.0155702634352934</v>
      </c>
      <c r="G11" s="1"/>
      <c r="H11" s="1"/>
      <c r="I11" s="1"/>
    </row>
    <row r="12" spans="1:12" x14ac:dyDescent="0.25">
      <c r="A12" s="11" t="s">
        <v>49</v>
      </c>
      <c r="B12" s="12">
        <v>14218</v>
      </c>
      <c r="C12" s="12">
        <v>18278</v>
      </c>
      <c r="D12" s="12">
        <v>356258</v>
      </c>
      <c r="E12" s="12">
        <v>397554</v>
      </c>
      <c r="F12" s="13">
        <f t="shared" si="0"/>
        <v>11.591599346540988</v>
      </c>
      <c r="G12" s="1"/>
      <c r="H12" s="1"/>
      <c r="I12" s="1"/>
    </row>
    <row r="13" spans="1:12" x14ac:dyDescent="0.25">
      <c r="A13" s="8" t="s">
        <v>50</v>
      </c>
      <c r="B13" s="9">
        <v>175156</v>
      </c>
      <c r="C13" s="9">
        <v>147240</v>
      </c>
      <c r="D13" s="9">
        <v>5458169</v>
      </c>
      <c r="E13" s="9">
        <v>5646352</v>
      </c>
      <c r="F13" s="10">
        <f t="shared" si="0"/>
        <v>3.4477312813143044</v>
      </c>
      <c r="G13" s="1"/>
      <c r="H13" s="1"/>
      <c r="I13" s="1"/>
    </row>
    <row r="14" spans="1:12" x14ac:dyDescent="0.25">
      <c r="A14" s="11" t="s">
        <v>51</v>
      </c>
      <c r="B14" s="12">
        <v>126140</v>
      </c>
      <c r="C14" s="12">
        <v>110643</v>
      </c>
      <c r="D14" s="12">
        <v>3444491</v>
      </c>
      <c r="E14" s="12">
        <v>3835062</v>
      </c>
      <c r="F14" s="13">
        <f t="shared" si="0"/>
        <v>11.339004805064093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4503</v>
      </c>
      <c r="D15" s="9">
        <v>165024</v>
      </c>
      <c r="E15" s="9">
        <v>152201</v>
      </c>
      <c r="F15" s="10">
        <f t="shared" si="0"/>
        <v>-7.7703849137095204</v>
      </c>
      <c r="G15" s="1"/>
      <c r="H15" s="1"/>
      <c r="I15" s="1"/>
    </row>
    <row r="16" spans="1:12" x14ac:dyDescent="0.25">
      <c r="A16" s="11" t="s">
        <v>53</v>
      </c>
      <c r="B16" s="12">
        <v>5445</v>
      </c>
      <c r="C16" s="12">
        <v>5031</v>
      </c>
      <c r="D16" s="12">
        <v>104294</v>
      </c>
      <c r="E16" s="12">
        <v>88081</v>
      </c>
      <c r="F16" s="13">
        <f t="shared" si="0"/>
        <v>-15.545477208660131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849</v>
      </c>
      <c r="E17" s="9">
        <v>586</v>
      </c>
      <c r="F17" s="10">
        <f t="shared" si="0"/>
        <v>-30.977620730270914</v>
      </c>
      <c r="G17" s="1"/>
      <c r="H17" s="1"/>
      <c r="I17" s="1"/>
    </row>
    <row r="18" spans="1:9" x14ac:dyDescent="0.25">
      <c r="A18" s="11" t="s">
        <v>55</v>
      </c>
      <c r="B18" s="12">
        <v>159948</v>
      </c>
      <c r="C18" s="12">
        <v>152066</v>
      </c>
      <c r="D18" s="12">
        <v>1927230</v>
      </c>
      <c r="E18" s="12">
        <v>1863128</v>
      </c>
      <c r="F18" s="13">
        <f t="shared" si="0"/>
        <v>-3.3261209092843131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584</v>
      </c>
      <c r="D19" s="9">
        <v>643</v>
      </c>
      <c r="E19" s="9">
        <v>9423</v>
      </c>
      <c r="F19" s="10">
        <f t="shared" si="0"/>
        <v>1365.4743390357698</v>
      </c>
      <c r="G19" s="1"/>
      <c r="H19" s="1"/>
      <c r="I19" s="1"/>
    </row>
    <row r="20" spans="1:9" x14ac:dyDescent="0.25">
      <c r="A20" s="11" t="s">
        <v>57</v>
      </c>
      <c r="B20" s="12">
        <v>1959</v>
      </c>
      <c r="C20" s="12">
        <v>2319</v>
      </c>
      <c r="D20" s="12">
        <v>11431</v>
      </c>
      <c r="E20" s="12">
        <v>57096</v>
      </c>
      <c r="F20" s="13">
        <f t="shared" si="0"/>
        <v>399.48385967981801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3047</v>
      </c>
      <c r="D21" s="9">
        <v>0</v>
      </c>
      <c r="E21" s="9">
        <v>29781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197012</v>
      </c>
      <c r="C22" s="12">
        <v>207595</v>
      </c>
      <c r="D22" s="12">
        <v>1533826</v>
      </c>
      <c r="E22" s="12">
        <v>1677101</v>
      </c>
      <c r="F22" s="13">
        <f t="shared" si="0"/>
        <v>9.3410204286535787</v>
      </c>
      <c r="G22" s="1"/>
      <c r="H22" s="1"/>
      <c r="I22" s="1"/>
    </row>
    <row r="23" spans="1:9" x14ac:dyDescent="0.25">
      <c r="A23" s="8" t="s">
        <v>60</v>
      </c>
      <c r="B23" s="9">
        <v>65015</v>
      </c>
      <c r="C23" s="9">
        <v>56368</v>
      </c>
      <c r="D23" s="9">
        <v>985038</v>
      </c>
      <c r="E23" s="9">
        <v>942214</v>
      </c>
      <c r="F23" s="10">
        <f t="shared" si="0"/>
        <v>-4.3474464944499545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50433</v>
      </c>
      <c r="C25" s="9">
        <v>48608</v>
      </c>
      <c r="D25" s="9">
        <v>633044</v>
      </c>
      <c r="E25" s="9">
        <v>642733</v>
      </c>
      <c r="F25" s="10">
        <f t="shared" si="0"/>
        <v>1.5305413209824223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12300</v>
      </c>
      <c r="D26" s="12">
        <v>2335</v>
      </c>
      <c r="E26" s="12">
        <v>75886</v>
      </c>
      <c r="F26" s="13">
        <f t="shared" si="0"/>
        <v>3149.9357601713064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450262</v>
      </c>
      <c r="C28" s="12">
        <v>463753</v>
      </c>
      <c r="D28" s="12">
        <v>4653629</v>
      </c>
      <c r="E28" s="12">
        <v>4930379</v>
      </c>
      <c r="F28" s="13">
        <f t="shared" si="0"/>
        <v>5.9469717074566972</v>
      </c>
      <c r="G28" s="1"/>
      <c r="H28" s="1"/>
      <c r="I28" s="1"/>
    </row>
    <row r="29" spans="1:9" x14ac:dyDescent="0.25">
      <c r="A29" s="8" t="s">
        <v>66</v>
      </c>
      <c r="B29" s="9">
        <v>14066</v>
      </c>
      <c r="C29" s="9">
        <v>6762</v>
      </c>
      <c r="D29" s="9">
        <v>246700</v>
      </c>
      <c r="E29" s="9">
        <v>219202</v>
      </c>
      <c r="F29" s="10">
        <f t="shared" si="0"/>
        <v>-11.146331576813949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972</v>
      </c>
      <c r="D30" s="12">
        <v>12413</v>
      </c>
      <c r="E30" s="12">
        <v>16058</v>
      </c>
      <c r="F30" s="13">
        <f t="shared" si="0"/>
        <v>29.364376057359209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752</v>
      </c>
      <c r="F31" s="10">
        <f t="shared" si="0"/>
        <v>-76.11181702668361</v>
      </c>
      <c r="G31" s="1"/>
      <c r="H31" s="1"/>
      <c r="I31" s="1"/>
    </row>
    <row r="32" spans="1:9" x14ac:dyDescent="0.25">
      <c r="A32" s="11" t="s">
        <v>69</v>
      </c>
      <c r="B32" s="12">
        <v>21680</v>
      </c>
      <c r="C32" s="12">
        <v>30421</v>
      </c>
      <c r="D32" s="12">
        <v>504452</v>
      </c>
      <c r="E32" s="12">
        <v>716443</v>
      </c>
      <c r="F32" s="13">
        <f t="shared" si="0"/>
        <v>42.024018142459539</v>
      </c>
      <c r="G32" s="1"/>
      <c r="H32" s="1"/>
      <c r="I32" s="1"/>
    </row>
    <row r="33" spans="1:9" x14ac:dyDescent="0.25">
      <c r="A33" s="8" t="s">
        <v>70</v>
      </c>
      <c r="B33" s="9">
        <v>13298</v>
      </c>
      <c r="C33" s="9">
        <v>11295</v>
      </c>
      <c r="D33" s="9">
        <v>233644</v>
      </c>
      <c r="E33" s="9">
        <v>253637</v>
      </c>
      <c r="F33" s="10">
        <f t="shared" si="0"/>
        <v>8.5570354898906089</v>
      </c>
      <c r="G33" s="1"/>
      <c r="H33" s="1"/>
      <c r="I33" s="1"/>
    </row>
    <row r="34" spans="1:9" x14ac:dyDescent="0.25">
      <c r="A34" s="11" t="s">
        <v>71</v>
      </c>
      <c r="B34" s="12">
        <v>395</v>
      </c>
      <c r="C34" s="12">
        <v>0</v>
      </c>
      <c r="D34" s="12">
        <v>4373</v>
      </c>
      <c r="E34" s="12">
        <v>3126</v>
      </c>
      <c r="F34" s="13">
        <f t="shared" si="0"/>
        <v>-28.515892979647845</v>
      </c>
      <c r="G34" s="1"/>
      <c r="H34" s="1"/>
      <c r="I34" s="1"/>
    </row>
    <row r="35" spans="1:9" x14ac:dyDescent="0.25">
      <c r="A35" s="14" t="s">
        <v>72</v>
      </c>
      <c r="B35" s="15">
        <f>SUM(B7:B34)</f>
        <v>1737533</v>
      </c>
      <c r="C35" s="15">
        <f t="shared" ref="C35:E35" si="1">SUM(C7:C34)</f>
        <v>1688684</v>
      </c>
      <c r="D35" s="15">
        <f t="shared" si="1"/>
        <v>26384729</v>
      </c>
      <c r="E35" s="15">
        <f t="shared" si="1"/>
        <v>27391092</v>
      </c>
      <c r="F35" s="16">
        <f t="shared" si="0"/>
        <v>3.814187365729623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128563</v>
      </c>
      <c r="C38" s="41">
        <f>D7</f>
        <v>70695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5646352</v>
      </c>
      <c r="G38" s="42">
        <f>LOOKUP(E38,$A$38:$A$65,$C$38:$C$65)</f>
        <v>5458169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333532</v>
      </c>
      <c r="C39" s="41">
        <f t="shared" ref="C39:C65" si="5">D8</f>
        <v>308249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4930379</v>
      </c>
      <c r="G39" s="42">
        <f t="shared" ref="G39:G65" si="8">LOOKUP(E39,$A$38:$A$65,$C$38:$C$65)</f>
        <v>4653629</v>
      </c>
    </row>
    <row r="40" spans="1:9" x14ac:dyDescent="0.25">
      <c r="A40" s="42" t="str">
        <f t="shared" si="3"/>
        <v>ALMERIA</v>
      </c>
      <c r="B40" s="41">
        <f t="shared" si="4"/>
        <v>926699</v>
      </c>
      <c r="C40" s="41">
        <f t="shared" si="5"/>
        <v>994752</v>
      </c>
      <c r="D40" s="41">
        <f t="shared" si="6"/>
        <v>8</v>
      </c>
      <c r="E40" s="42" t="str">
        <f t="shared" si="2"/>
        <v>BAHIA DE ALGECIRAS</v>
      </c>
      <c r="F40" s="42">
        <f t="shared" si="7"/>
        <v>4445503</v>
      </c>
      <c r="G40" s="42">
        <f t="shared" si="8"/>
        <v>4730042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3835062</v>
      </c>
      <c r="G41" s="42">
        <f t="shared" si="8"/>
        <v>3444491</v>
      </c>
    </row>
    <row r="42" spans="1:9" x14ac:dyDescent="0.25">
      <c r="A42" s="42" t="str">
        <f t="shared" si="3"/>
        <v>BAHIA DE ALGECIRAS</v>
      </c>
      <c r="B42" s="41">
        <f t="shared" si="4"/>
        <v>4445503</v>
      </c>
      <c r="C42" s="41">
        <f t="shared" si="5"/>
        <v>4730042</v>
      </c>
      <c r="D42" s="41">
        <f t="shared" si="6"/>
        <v>3</v>
      </c>
      <c r="E42" s="42" t="str">
        <f t="shared" si="2"/>
        <v>CEUTA</v>
      </c>
      <c r="F42" s="42">
        <f t="shared" si="7"/>
        <v>1863128</v>
      </c>
      <c r="G42" s="42">
        <f t="shared" si="8"/>
        <v>1927230</v>
      </c>
    </row>
    <row r="43" spans="1:9" x14ac:dyDescent="0.25">
      <c r="A43" s="42" t="str">
        <f t="shared" si="3"/>
        <v>BAHIA DE CADIZ</v>
      </c>
      <c r="B43" s="41">
        <f t="shared" si="4"/>
        <v>397554</v>
      </c>
      <c r="C43" s="41">
        <f t="shared" si="5"/>
        <v>356258</v>
      </c>
      <c r="D43" s="41">
        <f t="shared" si="6"/>
        <v>11</v>
      </c>
      <c r="E43" s="42" t="str">
        <f t="shared" si="2"/>
        <v>LAS PALMAS</v>
      </c>
      <c r="F43" s="42">
        <f t="shared" si="7"/>
        <v>1677101</v>
      </c>
      <c r="G43" s="42">
        <f t="shared" si="8"/>
        <v>1533826</v>
      </c>
    </row>
    <row r="44" spans="1:9" x14ac:dyDescent="0.25">
      <c r="A44" s="42" t="str">
        <f t="shared" si="3"/>
        <v>BALEARES</v>
      </c>
      <c r="B44" s="41">
        <f t="shared" si="4"/>
        <v>5646352</v>
      </c>
      <c r="C44" s="41">
        <f t="shared" si="5"/>
        <v>5458169</v>
      </c>
      <c r="D44" s="41">
        <f t="shared" si="6"/>
        <v>1</v>
      </c>
      <c r="E44" s="42" t="str">
        <f t="shared" si="2"/>
        <v>MALAGA</v>
      </c>
      <c r="F44" s="42">
        <f t="shared" si="7"/>
        <v>942214</v>
      </c>
      <c r="G44" s="42">
        <f t="shared" si="8"/>
        <v>985038</v>
      </c>
    </row>
    <row r="45" spans="1:9" x14ac:dyDescent="0.25">
      <c r="A45" s="42" t="str">
        <f t="shared" si="3"/>
        <v>BARCELONA</v>
      </c>
      <c r="B45" s="41">
        <f t="shared" si="4"/>
        <v>3835062</v>
      </c>
      <c r="C45" s="41">
        <f t="shared" si="5"/>
        <v>3444491</v>
      </c>
      <c r="D45" s="41">
        <f t="shared" si="6"/>
        <v>4</v>
      </c>
      <c r="E45" s="42" t="str">
        <f t="shared" si="2"/>
        <v>ALMERIA</v>
      </c>
      <c r="F45" s="42">
        <f t="shared" si="7"/>
        <v>926699</v>
      </c>
      <c r="G45" s="42">
        <f t="shared" si="8"/>
        <v>994752</v>
      </c>
    </row>
    <row r="46" spans="1:9" x14ac:dyDescent="0.25">
      <c r="A46" s="42" t="str">
        <f t="shared" si="3"/>
        <v>BILBAO</v>
      </c>
      <c r="B46" s="41">
        <f t="shared" si="4"/>
        <v>152201</v>
      </c>
      <c r="C46" s="41">
        <f t="shared" si="5"/>
        <v>165024</v>
      </c>
      <c r="D46" s="41">
        <f t="shared" si="6"/>
        <v>15</v>
      </c>
      <c r="E46" s="42" t="str">
        <f t="shared" si="2"/>
        <v>VALENCIA</v>
      </c>
      <c r="F46" s="42">
        <f t="shared" si="7"/>
        <v>716443</v>
      </c>
      <c r="G46" s="42">
        <f t="shared" si="8"/>
        <v>504452</v>
      </c>
    </row>
    <row r="47" spans="1:9" x14ac:dyDescent="0.25">
      <c r="A47" s="42" t="str">
        <f t="shared" si="3"/>
        <v>CARTAGENA</v>
      </c>
      <c r="B47" s="41">
        <f t="shared" si="4"/>
        <v>88081</v>
      </c>
      <c r="C47" s="41">
        <f t="shared" si="5"/>
        <v>104294</v>
      </c>
      <c r="D47" s="41">
        <f t="shared" si="6"/>
        <v>17</v>
      </c>
      <c r="E47" s="42" t="str">
        <f t="shared" si="2"/>
        <v>MELILLA</v>
      </c>
      <c r="F47" s="42">
        <f t="shared" si="7"/>
        <v>642733</v>
      </c>
      <c r="G47" s="42">
        <f t="shared" si="8"/>
        <v>633044</v>
      </c>
    </row>
    <row r="48" spans="1:9" x14ac:dyDescent="0.25">
      <c r="A48" s="42" t="str">
        <f t="shared" si="3"/>
        <v>CASTELLON</v>
      </c>
      <c r="B48" s="41">
        <f t="shared" si="4"/>
        <v>586</v>
      </c>
      <c r="C48" s="41">
        <f t="shared" si="5"/>
        <v>849</v>
      </c>
      <c r="D48" s="41">
        <f t="shared" si="6"/>
        <v>25</v>
      </c>
      <c r="E48" s="42" t="str">
        <f t="shared" si="2"/>
        <v>BAHIA DE CADIZ</v>
      </c>
      <c r="F48" s="42">
        <f t="shared" si="7"/>
        <v>397554</v>
      </c>
      <c r="G48" s="42">
        <f t="shared" si="8"/>
        <v>356258</v>
      </c>
    </row>
    <row r="49" spans="1:7" x14ac:dyDescent="0.25">
      <c r="A49" s="42" t="str">
        <f t="shared" si="3"/>
        <v>CEUTA</v>
      </c>
      <c r="B49" s="41">
        <f t="shared" si="4"/>
        <v>1863128</v>
      </c>
      <c r="C49" s="41">
        <f t="shared" si="5"/>
        <v>1927230</v>
      </c>
      <c r="D49" s="41">
        <f t="shared" si="6"/>
        <v>5</v>
      </c>
      <c r="E49" s="42" t="str">
        <f t="shared" si="2"/>
        <v>ALICANTE</v>
      </c>
      <c r="F49" s="42">
        <f t="shared" si="7"/>
        <v>333532</v>
      </c>
      <c r="G49" s="42">
        <f t="shared" si="8"/>
        <v>308249</v>
      </c>
    </row>
    <row r="50" spans="1:7" x14ac:dyDescent="0.25">
      <c r="A50" s="42" t="str">
        <f t="shared" si="3"/>
        <v>FERROL-SAN CIBRAO</v>
      </c>
      <c r="B50" s="41">
        <f t="shared" si="4"/>
        <v>9423</v>
      </c>
      <c r="C50" s="41">
        <f t="shared" si="5"/>
        <v>643</v>
      </c>
      <c r="D50" s="41">
        <f t="shared" si="6"/>
        <v>22</v>
      </c>
      <c r="E50" s="42" t="str">
        <f t="shared" si="2"/>
        <v>VIGO</v>
      </c>
      <c r="F50" s="42">
        <f t="shared" si="7"/>
        <v>253637</v>
      </c>
      <c r="G50" s="42">
        <f t="shared" si="8"/>
        <v>233644</v>
      </c>
    </row>
    <row r="51" spans="1:7" x14ac:dyDescent="0.25">
      <c r="A51" s="42" t="str">
        <f t="shared" si="3"/>
        <v>GIJON</v>
      </c>
      <c r="B51" s="41">
        <f t="shared" si="4"/>
        <v>57096</v>
      </c>
      <c r="C51" s="41">
        <f t="shared" si="5"/>
        <v>11431</v>
      </c>
      <c r="D51" s="41">
        <f t="shared" si="6"/>
        <v>19</v>
      </c>
      <c r="E51" s="42" t="str">
        <f t="shared" si="2"/>
        <v>SANTANDER</v>
      </c>
      <c r="F51" s="42">
        <f t="shared" si="7"/>
        <v>219202</v>
      </c>
      <c r="G51" s="42">
        <f t="shared" si="8"/>
        <v>246700</v>
      </c>
    </row>
    <row r="52" spans="1:7" x14ac:dyDescent="0.25">
      <c r="A52" s="42" t="str">
        <f t="shared" si="3"/>
        <v>HUELVA</v>
      </c>
      <c r="B52" s="41">
        <f t="shared" si="4"/>
        <v>29781</v>
      </c>
      <c r="C52" s="41">
        <f t="shared" si="5"/>
        <v>0</v>
      </c>
      <c r="D52" s="41">
        <f t="shared" si="6"/>
        <v>20</v>
      </c>
      <c r="E52" s="42" t="str">
        <f t="shared" si="2"/>
        <v>BILBAO</v>
      </c>
      <c r="F52" s="42">
        <f t="shared" si="7"/>
        <v>152201</v>
      </c>
      <c r="G52" s="42">
        <f t="shared" si="8"/>
        <v>165024</v>
      </c>
    </row>
    <row r="53" spans="1:7" x14ac:dyDescent="0.25">
      <c r="A53" s="42" t="str">
        <f t="shared" si="3"/>
        <v>LAS PALMAS</v>
      </c>
      <c r="B53" s="41">
        <f t="shared" si="4"/>
        <v>1677101</v>
      </c>
      <c r="C53" s="41">
        <f t="shared" si="5"/>
        <v>1533826</v>
      </c>
      <c r="D53" s="41">
        <f t="shared" si="6"/>
        <v>6</v>
      </c>
      <c r="E53" s="42" t="str">
        <f t="shared" si="2"/>
        <v>A CORUÑA</v>
      </c>
      <c r="F53" s="42">
        <f t="shared" si="7"/>
        <v>128563</v>
      </c>
      <c r="G53" s="42">
        <f t="shared" si="8"/>
        <v>70695</v>
      </c>
    </row>
    <row r="54" spans="1:7" x14ac:dyDescent="0.25">
      <c r="A54" s="42" t="str">
        <f t="shared" si="3"/>
        <v>MALAGA</v>
      </c>
      <c r="B54" s="41">
        <f t="shared" si="4"/>
        <v>942214</v>
      </c>
      <c r="C54" s="41">
        <f t="shared" si="5"/>
        <v>985038</v>
      </c>
      <c r="D54" s="41">
        <f t="shared" si="6"/>
        <v>7</v>
      </c>
      <c r="E54" s="42" t="str">
        <f t="shared" si="2"/>
        <v>CARTAGENA</v>
      </c>
      <c r="F54" s="42">
        <f t="shared" si="7"/>
        <v>88081</v>
      </c>
      <c r="G54" s="42">
        <f t="shared" si="8"/>
        <v>104294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75886</v>
      </c>
      <c r="G55" s="42">
        <f t="shared" si="8"/>
        <v>2335</v>
      </c>
    </row>
    <row r="56" spans="1:7" x14ac:dyDescent="0.25">
      <c r="A56" s="42" t="str">
        <f t="shared" si="3"/>
        <v>MELILLA</v>
      </c>
      <c r="B56" s="41">
        <f t="shared" si="4"/>
        <v>642733</v>
      </c>
      <c r="C56" s="41">
        <f t="shared" si="5"/>
        <v>633044</v>
      </c>
      <c r="D56" s="41">
        <f t="shared" si="6"/>
        <v>10</v>
      </c>
      <c r="E56" s="42" t="str">
        <f t="shared" si="2"/>
        <v>GIJON</v>
      </c>
      <c r="F56" s="42">
        <f t="shared" si="9"/>
        <v>57096</v>
      </c>
      <c r="G56" s="42">
        <f t="shared" si="8"/>
        <v>11431</v>
      </c>
    </row>
    <row r="57" spans="1:7" x14ac:dyDescent="0.25">
      <c r="A57" s="42" t="str">
        <f t="shared" si="3"/>
        <v>MOTRIL</v>
      </c>
      <c r="B57" s="41">
        <f t="shared" si="4"/>
        <v>75886</v>
      </c>
      <c r="C57" s="41">
        <f t="shared" si="5"/>
        <v>2335</v>
      </c>
      <c r="D57" s="41">
        <f t="shared" si="6"/>
        <v>18</v>
      </c>
      <c r="E57" s="42" t="str">
        <f t="shared" si="2"/>
        <v>HUELVA</v>
      </c>
      <c r="F57" s="42">
        <f t="shared" si="9"/>
        <v>29781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16058</v>
      </c>
      <c r="G58" s="42">
        <f t="shared" si="8"/>
        <v>12413</v>
      </c>
    </row>
    <row r="59" spans="1:7" x14ac:dyDescent="0.25">
      <c r="A59" s="42" t="str">
        <f t="shared" si="3"/>
        <v>SANTA CRUZ DE TENERIFE</v>
      </c>
      <c r="B59" s="41">
        <f t="shared" si="4"/>
        <v>4930379</v>
      </c>
      <c r="C59" s="41">
        <f t="shared" si="5"/>
        <v>4653629</v>
      </c>
      <c r="D59" s="41">
        <f t="shared" si="6"/>
        <v>2</v>
      </c>
      <c r="E59" s="42" t="str">
        <f t="shared" si="2"/>
        <v>FERROL-SAN CIBRAO</v>
      </c>
      <c r="F59" s="42">
        <f t="shared" si="9"/>
        <v>9423</v>
      </c>
      <c r="G59" s="42">
        <f t="shared" si="8"/>
        <v>643</v>
      </c>
    </row>
    <row r="60" spans="1:7" x14ac:dyDescent="0.25">
      <c r="A60" s="42" t="str">
        <f t="shared" si="3"/>
        <v>SANTANDER</v>
      </c>
      <c r="B60" s="41">
        <f t="shared" si="4"/>
        <v>219202</v>
      </c>
      <c r="C60" s="41">
        <f t="shared" si="5"/>
        <v>246700</v>
      </c>
      <c r="D60" s="41">
        <f t="shared" si="6"/>
        <v>14</v>
      </c>
      <c r="E60" s="42" t="str">
        <f t="shared" si="2"/>
        <v>VILAGARCIA</v>
      </c>
      <c r="F60" s="42">
        <f t="shared" si="9"/>
        <v>3126</v>
      </c>
      <c r="G60" s="42">
        <f t="shared" si="8"/>
        <v>4373</v>
      </c>
    </row>
    <row r="61" spans="1:7" x14ac:dyDescent="0.25">
      <c r="A61" s="42" t="str">
        <f t="shared" si="3"/>
        <v>SEVILLA</v>
      </c>
      <c r="B61" s="41">
        <f t="shared" si="4"/>
        <v>16058</v>
      </c>
      <c r="C61" s="41">
        <f t="shared" si="5"/>
        <v>12413</v>
      </c>
      <c r="D61" s="41">
        <f t="shared" si="6"/>
        <v>21</v>
      </c>
      <c r="E61" s="42" t="str">
        <f t="shared" si="2"/>
        <v>TARRAGONA</v>
      </c>
      <c r="F61" s="42">
        <f t="shared" si="9"/>
        <v>752</v>
      </c>
      <c r="G61" s="42">
        <f t="shared" si="8"/>
        <v>3148</v>
      </c>
    </row>
    <row r="62" spans="1:7" x14ac:dyDescent="0.25">
      <c r="A62" s="42" t="str">
        <f t="shared" si="3"/>
        <v>TARRAGONA</v>
      </c>
      <c r="B62" s="41">
        <f t="shared" si="4"/>
        <v>752</v>
      </c>
      <c r="C62" s="41">
        <f t="shared" si="5"/>
        <v>3148</v>
      </c>
      <c r="D62" s="41">
        <f t="shared" si="6"/>
        <v>24</v>
      </c>
      <c r="E62" s="42" t="str">
        <f t="shared" si="2"/>
        <v>CASTELLON</v>
      </c>
      <c r="F62" s="42">
        <f t="shared" si="9"/>
        <v>586</v>
      </c>
      <c r="G62" s="42">
        <f t="shared" si="8"/>
        <v>849</v>
      </c>
    </row>
    <row r="63" spans="1:7" x14ac:dyDescent="0.25">
      <c r="A63" s="42" t="str">
        <f t="shared" si="3"/>
        <v>VALENCIA</v>
      </c>
      <c r="B63" s="41">
        <f t="shared" si="4"/>
        <v>716443</v>
      </c>
      <c r="C63" s="41">
        <f t="shared" si="5"/>
        <v>504452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253637</v>
      </c>
      <c r="C64" s="41">
        <f t="shared" si="5"/>
        <v>233644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4373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8651</v>
      </c>
      <c r="C7" s="9">
        <v>7196</v>
      </c>
      <c r="D7" s="9">
        <v>70695</v>
      </c>
      <c r="E7" s="9">
        <v>128563</v>
      </c>
      <c r="F7" s="10">
        <f>((E7*100)/D7)-100</f>
        <v>81.855859678902334</v>
      </c>
      <c r="G7" s="1"/>
      <c r="H7" s="1"/>
      <c r="I7" s="1"/>
    </row>
    <row r="8" spans="1:12" x14ac:dyDescent="0.25">
      <c r="A8" s="11" t="s">
        <v>45</v>
      </c>
      <c r="B8" s="12">
        <v>7418</v>
      </c>
      <c r="C8" s="12">
        <v>570</v>
      </c>
      <c r="D8" s="12">
        <v>75795</v>
      </c>
      <c r="E8" s="12">
        <v>108435</v>
      </c>
      <c r="F8" s="13">
        <f t="shared" ref="F8:F35" si="0">((E8*100)/D8)-100</f>
        <v>43.063526617850783</v>
      </c>
      <c r="G8" s="1"/>
      <c r="H8" s="1"/>
      <c r="I8" s="1"/>
    </row>
    <row r="9" spans="1:12" x14ac:dyDescent="0.25">
      <c r="A9" s="8" t="s">
        <v>46</v>
      </c>
      <c r="B9" s="9">
        <v>1159</v>
      </c>
      <c r="C9" s="9">
        <v>570</v>
      </c>
      <c r="D9" s="9">
        <v>57902</v>
      </c>
      <c r="E9" s="9">
        <v>37047</v>
      </c>
      <c r="F9" s="10">
        <f t="shared" si="0"/>
        <v>-36.017754136299267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13197</v>
      </c>
      <c r="C12" s="12">
        <v>16816</v>
      </c>
      <c r="D12" s="12">
        <v>336761</v>
      </c>
      <c r="E12" s="12">
        <v>377434</v>
      </c>
      <c r="F12" s="13">
        <f t="shared" si="0"/>
        <v>12.077704959897375</v>
      </c>
      <c r="G12" s="1"/>
      <c r="H12" s="1"/>
      <c r="I12" s="1"/>
    </row>
    <row r="13" spans="1:12" x14ac:dyDescent="0.25">
      <c r="A13" s="8" t="s">
        <v>50</v>
      </c>
      <c r="B13" s="9">
        <v>31259</v>
      </c>
      <c r="C13" s="9">
        <v>19242</v>
      </c>
      <c r="D13" s="9">
        <v>1546739</v>
      </c>
      <c r="E13" s="9">
        <v>1608704</v>
      </c>
      <c r="F13" s="10">
        <f t="shared" si="0"/>
        <v>4.0061704010825423</v>
      </c>
      <c r="G13" s="1"/>
      <c r="H13" s="1"/>
      <c r="I13" s="1"/>
    </row>
    <row r="14" spans="1:12" x14ac:dyDescent="0.25">
      <c r="A14" s="11" t="s">
        <v>51</v>
      </c>
      <c r="B14" s="12">
        <v>77475</v>
      </c>
      <c r="C14" s="12">
        <v>67334</v>
      </c>
      <c r="D14" s="12">
        <v>2347976</v>
      </c>
      <c r="E14" s="12">
        <v>2657244</v>
      </c>
      <c r="F14" s="13">
        <f t="shared" si="0"/>
        <v>13.171684889453729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43394</v>
      </c>
      <c r="E15" s="9">
        <v>77413</v>
      </c>
      <c r="F15" s="10">
        <f t="shared" si="0"/>
        <v>78.395630732359308</v>
      </c>
      <c r="G15" s="1"/>
      <c r="H15" s="1"/>
      <c r="I15" s="1"/>
    </row>
    <row r="16" spans="1:12" x14ac:dyDescent="0.25">
      <c r="A16" s="11" t="s">
        <v>53</v>
      </c>
      <c r="B16" s="12">
        <v>5445</v>
      </c>
      <c r="C16" s="12">
        <v>5031</v>
      </c>
      <c r="D16" s="12">
        <v>104294</v>
      </c>
      <c r="E16" s="12">
        <v>88081</v>
      </c>
      <c r="F16" s="13">
        <f t="shared" si="0"/>
        <v>-15.545477208660131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849</v>
      </c>
      <c r="E17" s="9">
        <v>586</v>
      </c>
      <c r="F17" s="10">
        <f t="shared" si="0"/>
        <v>-30.977620730270914</v>
      </c>
      <c r="G17" s="1"/>
      <c r="H17" s="1"/>
      <c r="I17" s="1"/>
    </row>
    <row r="18" spans="1:9" x14ac:dyDescent="0.25">
      <c r="A18" s="11" t="s">
        <v>55</v>
      </c>
      <c r="B18" s="12">
        <v>1012</v>
      </c>
      <c r="C18" s="12">
        <v>429</v>
      </c>
      <c r="D18" s="12">
        <v>4220</v>
      </c>
      <c r="E18" s="12">
        <v>4841</v>
      </c>
      <c r="F18" s="13">
        <f t="shared" si="0"/>
        <v>14.715639810426538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584</v>
      </c>
      <c r="D19" s="9">
        <v>640</v>
      </c>
      <c r="E19" s="9">
        <v>9423</v>
      </c>
      <c r="F19" s="10">
        <f t="shared" si="0"/>
        <v>1372.34375</v>
      </c>
      <c r="G19" s="1"/>
      <c r="H19" s="1"/>
      <c r="I19" s="1"/>
    </row>
    <row r="20" spans="1:9" x14ac:dyDescent="0.25">
      <c r="A20" s="11" t="s">
        <v>57</v>
      </c>
      <c r="B20" s="12">
        <v>1959</v>
      </c>
      <c r="C20" s="12">
        <v>0</v>
      </c>
      <c r="D20" s="12">
        <v>5082</v>
      </c>
      <c r="E20" s="12">
        <v>7307</v>
      </c>
      <c r="F20" s="13">
        <f t="shared" si="0"/>
        <v>43.781975600157409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650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119457</v>
      </c>
      <c r="C22" s="12">
        <v>125796</v>
      </c>
      <c r="D22" s="12">
        <v>664861</v>
      </c>
      <c r="E22" s="12">
        <v>771160</v>
      </c>
      <c r="F22" s="13">
        <f t="shared" si="0"/>
        <v>15.988153914878453</v>
      </c>
      <c r="G22" s="1"/>
      <c r="H22" s="1"/>
      <c r="I22" s="1"/>
    </row>
    <row r="23" spans="1:9" x14ac:dyDescent="0.25">
      <c r="A23" s="8" t="s">
        <v>60</v>
      </c>
      <c r="B23" s="9">
        <v>39154</v>
      </c>
      <c r="C23" s="9">
        <v>35267</v>
      </c>
      <c r="D23" s="9">
        <v>659123</v>
      </c>
      <c r="E23" s="9">
        <v>638845</v>
      </c>
      <c r="F23" s="10">
        <f t="shared" si="0"/>
        <v>-3.0765122746437328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2265</v>
      </c>
      <c r="E25" s="9">
        <v>844</v>
      </c>
      <c r="F25" s="10">
        <f t="shared" si="0"/>
        <v>-62.737306843267106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1197</v>
      </c>
      <c r="D26" s="12">
        <v>2335</v>
      </c>
      <c r="E26" s="12">
        <v>8998</v>
      </c>
      <c r="F26" s="13">
        <f t="shared" si="0"/>
        <v>285.35331905781584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121474</v>
      </c>
      <c r="C28" s="12">
        <v>132503</v>
      </c>
      <c r="D28" s="12">
        <v>740022</v>
      </c>
      <c r="E28" s="12">
        <v>828332</v>
      </c>
      <c r="F28" s="13">
        <f t="shared" si="0"/>
        <v>11.933429006164687</v>
      </c>
      <c r="G28" s="1"/>
      <c r="H28" s="1"/>
      <c r="I28" s="1"/>
    </row>
    <row r="29" spans="1:9" x14ac:dyDescent="0.25">
      <c r="A29" s="8" t="s">
        <v>66</v>
      </c>
      <c r="B29" s="9">
        <v>1320</v>
      </c>
      <c r="C29" s="9">
        <v>973</v>
      </c>
      <c r="D29" s="9">
        <v>13939</v>
      </c>
      <c r="E29" s="9">
        <v>14207</v>
      </c>
      <c r="F29" s="10">
        <f t="shared" si="0"/>
        <v>1.922663031781326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972</v>
      </c>
      <c r="D30" s="12">
        <v>12413</v>
      </c>
      <c r="E30" s="12">
        <v>16058</v>
      </c>
      <c r="F30" s="13">
        <f t="shared" si="0"/>
        <v>29.364376057359209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3148</v>
      </c>
      <c r="E31" s="9">
        <v>752</v>
      </c>
      <c r="F31" s="10">
        <f t="shared" si="0"/>
        <v>-76.11181702668361</v>
      </c>
      <c r="G31" s="1"/>
      <c r="H31" s="1"/>
      <c r="I31" s="1"/>
    </row>
    <row r="32" spans="1:9" x14ac:dyDescent="0.25">
      <c r="A32" s="11" t="s">
        <v>69</v>
      </c>
      <c r="B32" s="12">
        <v>5428</v>
      </c>
      <c r="C32" s="12">
        <v>12136</v>
      </c>
      <c r="D32" s="12">
        <v>253743</v>
      </c>
      <c r="E32" s="12">
        <v>378463</v>
      </c>
      <c r="F32" s="13">
        <f t="shared" si="0"/>
        <v>49.152094836113719</v>
      </c>
      <c r="G32" s="1"/>
      <c r="H32" s="1"/>
      <c r="I32" s="1"/>
    </row>
    <row r="33" spans="1:9" x14ac:dyDescent="0.25">
      <c r="A33" s="8" t="s">
        <v>70</v>
      </c>
      <c r="B33" s="9">
        <v>13298</v>
      </c>
      <c r="C33" s="9">
        <v>11295</v>
      </c>
      <c r="D33" s="9">
        <v>233644</v>
      </c>
      <c r="E33" s="9">
        <v>253637</v>
      </c>
      <c r="F33" s="10">
        <f t="shared" si="0"/>
        <v>8.5570354898906089</v>
      </c>
      <c r="G33" s="1"/>
      <c r="H33" s="1"/>
      <c r="I33" s="1"/>
    </row>
    <row r="34" spans="1:9" x14ac:dyDescent="0.25">
      <c r="A34" s="11" t="s">
        <v>71</v>
      </c>
      <c r="B34" s="12">
        <v>395</v>
      </c>
      <c r="C34" s="12">
        <v>0</v>
      </c>
      <c r="D34" s="12">
        <v>4373</v>
      </c>
      <c r="E34" s="12">
        <v>3126</v>
      </c>
      <c r="F34" s="13">
        <f t="shared" si="0"/>
        <v>-28.515892979647845</v>
      </c>
      <c r="G34" s="1"/>
      <c r="H34" s="1"/>
      <c r="I34" s="1"/>
    </row>
    <row r="35" spans="1:9" x14ac:dyDescent="0.25">
      <c r="A35" s="14" t="s">
        <v>72</v>
      </c>
      <c r="B35" s="15">
        <f>SUM(B7:B34)</f>
        <v>448101</v>
      </c>
      <c r="C35" s="15">
        <f t="shared" ref="C35:E35" si="1">SUM(C7:C34)</f>
        <v>437911</v>
      </c>
      <c r="D35" s="15">
        <f t="shared" si="1"/>
        <v>7184213</v>
      </c>
      <c r="E35" s="15">
        <f t="shared" si="1"/>
        <v>8020150</v>
      </c>
      <c r="F35" s="16">
        <f t="shared" si="0"/>
        <v>11.635749107104701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128563</v>
      </c>
      <c r="C38" s="41">
        <f>D7</f>
        <v>70695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2657244</v>
      </c>
      <c r="G38" s="42">
        <f>LOOKUP(E38,$A$38:$A$65,$C$38:$C$65)</f>
        <v>2347976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108435</v>
      </c>
      <c r="C39" s="41">
        <f t="shared" ref="C39:C65" si="5">D8</f>
        <v>75795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1608704</v>
      </c>
      <c r="G39" s="42">
        <f t="shared" ref="G39:G65" si="8">LOOKUP(E39,$A$38:$A$65,$C$38:$C$65)</f>
        <v>1546739</v>
      </c>
    </row>
    <row r="40" spans="1:9" x14ac:dyDescent="0.25">
      <c r="A40" s="42" t="str">
        <f t="shared" si="3"/>
        <v>ALMERIA</v>
      </c>
      <c r="B40" s="41">
        <f t="shared" si="4"/>
        <v>37047</v>
      </c>
      <c r="C40" s="41">
        <f t="shared" si="5"/>
        <v>57902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828332</v>
      </c>
      <c r="G40" s="42">
        <f t="shared" si="8"/>
        <v>740022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771160</v>
      </c>
      <c r="G41" s="42">
        <f t="shared" si="8"/>
        <v>664861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638845</v>
      </c>
      <c r="G42" s="42">
        <f t="shared" si="8"/>
        <v>659123</v>
      </c>
    </row>
    <row r="43" spans="1:9" x14ac:dyDescent="0.25">
      <c r="A43" s="42" t="str">
        <f t="shared" si="3"/>
        <v>BAHIA DE CADIZ</v>
      </c>
      <c r="B43" s="41">
        <f t="shared" si="4"/>
        <v>377434</v>
      </c>
      <c r="C43" s="41">
        <f t="shared" si="5"/>
        <v>336761</v>
      </c>
      <c r="D43" s="41">
        <f t="shared" si="6"/>
        <v>7</v>
      </c>
      <c r="E43" s="42" t="str">
        <f t="shared" si="2"/>
        <v>VALENCIA</v>
      </c>
      <c r="F43" s="42">
        <f t="shared" si="7"/>
        <v>378463</v>
      </c>
      <c r="G43" s="42">
        <f t="shared" si="8"/>
        <v>253743</v>
      </c>
    </row>
    <row r="44" spans="1:9" x14ac:dyDescent="0.25">
      <c r="A44" s="42" t="str">
        <f t="shared" si="3"/>
        <v>BALEARES</v>
      </c>
      <c r="B44" s="41">
        <f t="shared" si="4"/>
        <v>1608704</v>
      </c>
      <c r="C44" s="41">
        <f t="shared" si="5"/>
        <v>1546739</v>
      </c>
      <c r="D44" s="41">
        <f t="shared" si="6"/>
        <v>2</v>
      </c>
      <c r="E44" s="42" t="str">
        <f t="shared" si="2"/>
        <v>BAHIA DE CADIZ</v>
      </c>
      <c r="F44" s="42">
        <f t="shared" si="7"/>
        <v>377434</v>
      </c>
      <c r="G44" s="42">
        <f t="shared" si="8"/>
        <v>336761</v>
      </c>
    </row>
    <row r="45" spans="1:9" x14ac:dyDescent="0.25">
      <c r="A45" s="42" t="str">
        <f t="shared" si="3"/>
        <v>BARCELONA</v>
      </c>
      <c r="B45" s="41">
        <f t="shared" si="4"/>
        <v>2657244</v>
      </c>
      <c r="C45" s="41">
        <f t="shared" si="5"/>
        <v>2347976</v>
      </c>
      <c r="D45" s="41">
        <f t="shared" si="6"/>
        <v>1</v>
      </c>
      <c r="E45" s="42" t="str">
        <f t="shared" si="2"/>
        <v>VIGO</v>
      </c>
      <c r="F45" s="42">
        <f t="shared" si="7"/>
        <v>253637</v>
      </c>
      <c r="G45" s="42">
        <f t="shared" si="8"/>
        <v>233644</v>
      </c>
    </row>
    <row r="46" spans="1:9" x14ac:dyDescent="0.25">
      <c r="A46" s="42" t="str">
        <f t="shared" si="3"/>
        <v>BILBAO</v>
      </c>
      <c r="B46" s="41">
        <f t="shared" si="4"/>
        <v>77413</v>
      </c>
      <c r="C46" s="41">
        <f t="shared" si="5"/>
        <v>43394</v>
      </c>
      <c r="D46" s="41">
        <f t="shared" si="6"/>
        <v>12</v>
      </c>
      <c r="E46" s="42" t="str">
        <f t="shared" si="2"/>
        <v>A CORUÑA</v>
      </c>
      <c r="F46" s="42">
        <f t="shared" si="7"/>
        <v>128563</v>
      </c>
      <c r="G46" s="42">
        <f t="shared" si="8"/>
        <v>70695</v>
      </c>
    </row>
    <row r="47" spans="1:9" x14ac:dyDescent="0.25">
      <c r="A47" s="42" t="str">
        <f t="shared" si="3"/>
        <v>CARTAGENA</v>
      </c>
      <c r="B47" s="41">
        <f t="shared" si="4"/>
        <v>88081</v>
      </c>
      <c r="C47" s="41">
        <f t="shared" si="5"/>
        <v>104294</v>
      </c>
      <c r="D47" s="41">
        <f t="shared" si="6"/>
        <v>11</v>
      </c>
      <c r="E47" s="42" t="str">
        <f t="shared" si="2"/>
        <v>ALICANTE</v>
      </c>
      <c r="F47" s="42">
        <f t="shared" si="7"/>
        <v>108435</v>
      </c>
      <c r="G47" s="42">
        <f t="shared" si="8"/>
        <v>75795</v>
      </c>
    </row>
    <row r="48" spans="1:9" x14ac:dyDescent="0.25">
      <c r="A48" s="42" t="str">
        <f t="shared" si="3"/>
        <v>CASTELLON</v>
      </c>
      <c r="B48" s="41">
        <f t="shared" si="4"/>
        <v>586</v>
      </c>
      <c r="C48" s="41">
        <f t="shared" si="5"/>
        <v>849</v>
      </c>
      <c r="D48" s="41">
        <f t="shared" si="6"/>
        <v>24</v>
      </c>
      <c r="E48" s="42" t="str">
        <f t="shared" si="2"/>
        <v>CARTAGENA</v>
      </c>
      <c r="F48" s="42">
        <f t="shared" si="7"/>
        <v>88081</v>
      </c>
      <c r="G48" s="42">
        <f t="shared" si="8"/>
        <v>104294</v>
      </c>
    </row>
    <row r="49" spans="1:7" x14ac:dyDescent="0.25">
      <c r="A49" s="42" t="str">
        <f t="shared" si="3"/>
        <v>CEUTA</v>
      </c>
      <c r="B49" s="41">
        <f t="shared" si="4"/>
        <v>4841</v>
      </c>
      <c r="C49" s="41">
        <f t="shared" si="5"/>
        <v>4220</v>
      </c>
      <c r="D49" s="41">
        <f t="shared" si="6"/>
        <v>19</v>
      </c>
      <c r="E49" s="42" t="str">
        <f t="shared" si="2"/>
        <v>BILBAO</v>
      </c>
      <c r="F49" s="42">
        <f t="shared" si="7"/>
        <v>77413</v>
      </c>
      <c r="G49" s="42">
        <f t="shared" si="8"/>
        <v>43394</v>
      </c>
    </row>
    <row r="50" spans="1:7" x14ac:dyDescent="0.25">
      <c r="A50" s="42" t="str">
        <f t="shared" si="3"/>
        <v>FERROL-SAN CIBRAO</v>
      </c>
      <c r="B50" s="41">
        <f t="shared" si="4"/>
        <v>9423</v>
      </c>
      <c r="C50" s="41">
        <f t="shared" si="5"/>
        <v>640</v>
      </c>
      <c r="D50" s="41">
        <f t="shared" si="6"/>
        <v>16</v>
      </c>
      <c r="E50" s="42" t="str">
        <f t="shared" si="2"/>
        <v>ALMERIA</v>
      </c>
      <c r="F50" s="42">
        <f t="shared" si="7"/>
        <v>37047</v>
      </c>
      <c r="G50" s="42">
        <f t="shared" si="8"/>
        <v>57902</v>
      </c>
    </row>
    <row r="51" spans="1:7" x14ac:dyDescent="0.25">
      <c r="A51" s="42" t="str">
        <f t="shared" si="3"/>
        <v>GIJON</v>
      </c>
      <c r="B51" s="41">
        <f t="shared" si="4"/>
        <v>7307</v>
      </c>
      <c r="C51" s="41">
        <f t="shared" si="5"/>
        <v>5082</v>
      </c>
      <c r="D51" s="41">
        <f t="shared" si="6"/>
        <v>18</v>
      </c>
      <c r="E51" s="42" t="str">
        <f t="shared" si="2"/>
        <v>SEVILLA</v>
      </c>
      <c r="F51" s="42">
        <f t="shared" si="7"/>
        <v>16058</v>
      </c>
      <c r="G51" s="42">
        <f t="shared" si="8"/>
        <v>12413</v>
      </c>
    </row>
    <row r="52" spans="1:7" x14ac:dyDescent="0.25">
      <c r="A52" s="42" t="str">
        <f t="shared" si="3"/>
        <v>HUELVA</v>
      </c>
      <c r="B52" s="41">
        <f t="shared" si="4"/>
        <v>650</v>
      </c>
      <c r="C52" s="41">
        <f t="shared" si="5"/>
        <v>0</v>
      </c>
      <c r="D52" s="41">
        <f t="shared" si="6"/>
        <v>23</v>
      </c>
      <c r="E52" s="42" t="str">
        <f t="shared" si="2"/>
        <v>SANTANDER</v>
      </c>
      <c r="F52" s="42">
        <f t="shared" si="7"/>
        <v>14207</v>
      </c>
      <c r="G52" s="42">
        <f t="shared" si="8"/>
        <v>13939</v>
      </c>
    </row>
    <row r="53" spans="1:7" x14ac:dyDescent="0.25">
      <c r="A53" s="42" t="str">
        <f t="shared" si="3"/>
        <v>LAS PALMAS</v>
      </c>
      <c r="B53" s="41">
        <f t="shared" si="4"/>
        <v>771160</v>
      </c>
      <c r="C53" s="41">
        <f t="shared" si="5"/>
        <v>664861</v>
      </c>
      <c r="D53" s="41">
        <f t="shared" si="6"/>
        <v>4</v>
      </c>
      <c r="E53" s="42" t="str">
        <f t="shared" si="2"/>
        <v>FERROL-SAN CIBRAO</v>
      </c>
      <c r="F53" s="42">
        <f t="shared" si="7"/>
        <v>9423</v>
      </c>
      <c r="G53" s="42">
        <f t="shared" si="8"/>
        <v>640</v>
      </c>
    </row>
    <row r="54" spans="1:7" x14ac:dyDescent="0.25">
      <c r="A54" s="42" t="str">
        <f t="shared" si="3"/>
        <v>MALAGA</v>
      </c>
      <c r="B54" s="41">
        <f t="shared" si="4"/>
        <v>638845</v>
      </c>
      <c r="C54" s="41">
        <f t="shared" si="5"/>
        <v>659123</v>
      </c>
      <c r="D54" s="41">
        <f t="shared" si="6"/>
        <v>5</v>
      </c>
      <c r="E54" s="42" t="str">
        <f t="shared" si="2"/>
        <v>MOTRIL</v>
      </c>
      <c r="F54" s="42">
        <f t="shared" si="7"/>
        <v>8998</v>
      </c>
      <c r="G54" s="42">
        <f t="shared" si="8"/>
        <v>2335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7307</v>
      </c>
      <c r="G55" s="42">
        <f t="shared" si="8"/>
        <v>5082</v>
      </c>
    </row>
    <row r="56" spans="1:7" x14ac:dyDescent="0.25">
      <c r="A56" s="42" t="str">
        <f t="shared" si="3"/>
        <v>MELILLA</v>
      </c>
      <c r="B56" s="41">
        <f t="shared" si="4"/>
        <v>844</v>
      </c>
      <c r="C56" s="41">
        <f t="shared" si="5"/>
        <v>2265</v>
      </c>
      <c r="D56" s="41">
        <f t="shared" si="6"/>
        <v>21</v>
      </c>
      <c r="E56" s="42" t="str">
        <f t="shared" si="2"/>
        <v>CEUTA</v>
      </c>
      <c r="F56" s="42">
        <f t="shared" si="9"/>
        <v>4841</v>
      </c>
      <c r="G56" s="42">
        <f t="shared" si="8"/>
        <v>4220</v>
      </c>
    </row>
    <row r="57" spans="1:7" x14ac:dyDescent="0.25">
      <c r="A57" s="42" t="str">
        <f t="shared" si="3"/>
        <v>MOTRIL</v>
      </c>
      <c r="B57" s="41">
        <f t="shared" si="4"/>
        <v>8998</v>
      </c>
      <c r="C57" s="41">
        <f t="shared" si="5"/>
        <v>2335</v>
      </c>
      <c r="D57" s="41">
        <f t="shared" si="6"/>
        <v>17</v>
      </c>
      <c r="E57" s="42" t="str">
        <f t="shared" si="2"/>
        <v>VILAGARCIA</v>
      </c>
      <c r="F57" s="42">
        <f t="shared" si="9"/>
        <v>3126</v>
      </c>
      <c r="G57" s="42">
        <f t="shared" si="8"/>
        <v>4373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844</v>
      </c>
      <c r="G58" s="42">
        <f t="shared" si="8"/>
        <v>2265</v>
      </c>
    </row>
    <row r="59" spans="1:7" x14ac:dyDescent="0.25">
      <c r="A59" s="42" t="str">
        <f t="shared" si="3"/>
        <v>SANTA CRUZ DE TENERIFE</v>
      </c>
      <c r="B59" s="41">
        <f t="shared" si="4"/>
        <v>828332</v>
      </c>
      <c r="C59" s="41">
        <f t="shared" si="5"/>
        <v>740022</v>
      </c>
      <c r="D59" s="41">
        <f t="shared" si="6"/>
        <v>3</v>
      </c>
      <c r="E59" s="42" t="str">
        <f t="shared" si="2"/>
        <v>TARRAGONA</v>
      </c>
      <c r="F59" s="42">
        <f t="shared" si="9"/>
        <v>752</v>
      </c>
      <c r="G59" s="42">
        <f t="shared" si="8"/>
        <v>3148</v>
      </c>
    </row>
    <row r="60" spans="1:7" x14ac:dyDescent="0.25">
      <c r="A60" s="42" t="str">
        <f t="shared" si="3"/>
        <v>SANTANDER</v>
      </c>
      <c r="B60" s="41">
        <f t="shared" si="4"/>
        <v>14207</v>
      </c>
      <c r="C60" s="41">
        <f t="shared" si="5"/>
        <v>13939</v>
      </c>
      <c r="D60" s="41">
        <f t="shared" si="6"/>
        <v>15</v>
      </c>
      <c r="E60" s="42" t="str">
        <f t="shared" si="2"/>
        <v>HUELVA</v>
      </c>
      <c r="F60" s="42">
        <f t="shared" si="9"/>
        <v>650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16058</v>
      </c>
      <c r="C61" s="41">
        <f t="shared" si="5"/>
        <v>12413</v>
      </c>
      <c r="D61" s="41">
        <f t="shared" si="6"/>
        <v>14</v>
      </c>
      <c r="E61" s="42" t="str">
        <f t="shared" si="2"/>
        <v>CASTELLON</v>
      </c>
      <c r="F61" s="42">
        <f t="shared" si="9"/>
        <v>586</v>
      </c>
      <c r="G61" s="42">
        <f t="shared" si="8"/>
        <v>849</v>
      </c>
    </row>
    <row r="62" spans="1:7" x14ac:dyDescent="0.25">
      <c r="A62" s="42" t="str">
        <f t="shared" si="3"/>
        <v>TARRAGONA</v>
      </c>
      <c r="B62" s="41">
        <f t="shared" si="4"/>
        <v>752</v>
      </c>
      <c r="C62" s="41">
        <f t="shared" si="5"/>
        <v>3148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378463</v>
      </c>
      <c r="C63" s="41">
        <f t="shared" si="5"/>
        <v>253743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253637</v>
      </c>
      <c r="C64" s="41">
        <f t="shared" si="5"/>
        <v>233644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3126</v>
      </c>
      <c r="C65" s="41">
        <f t="shared" si="5"/>
        <v>4373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2933</v>
      </c>
      <c r="C8" s="12">
        <v>3207</v>
      </c>
      <c r="D8" s="12">
        <v>55508</v>
      </c>
      <c r="E8" s="12">
        <v>56385</v>
      </c>
      <c r="F8" s="13">
        <f t="shared" ref="F8:F35" si="0">((E8*100)/D8)-100</f>
        <v>1.5799524392880357</v>
      </c>
      <c r="G8" s="1"/>
      <c r="H8" s="1"/>
      <c r="I8" s="1"/>
    </row>
    <row r="9" spans="1:12" x14ac:dyDescent="0.25">
      <c r="A9" s="8" t="s">
        <v>46</v>
      </c>
      <c r="B9" s="9">
        <v>9059</v>
      </c>
      <c r="C9" s="9">
        <v>13384</v>
      </c>
      <c r="D9" s="9">
        <v>182546</v>
      </c>
      <c r="E9" s="9">
        <v>176284</v>
      </c>
      <c r="F9" s="10">
        <f t="shared" si="0"/>
        <v>-3.4303682359514909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81648</v>
      </c>
      <c r="C11" s="9">
        <v>78880</v>
      </c>
      <c r="D11" s="9">
        <v>1173980</v>
      </c>
      <c r="E11" s="9">
        <v>1096326</v>
      </c>
      <c r="F11" s="10">
        <f t="shared" si="0"/>
        <v>-6.6145930935791029</v>
      </c>
      <c r="G11" s="1"/>
      <c r="H11" s="1"/>
      <c r="I11" s="1"/>
    </row>
    <row r="12" spans="1:12" x14ac:dyDescent="0.25">
      <c r="A12" s="11" t="s">
        <v>49</v>
      </c>
      <c r="B12" s="12">
        <v>496</v>
      </c>
      <c r="C12" s="12">
        <v>733</v>
      </c>
      <c r="D12" s="12">
        <v>10813</v>
      </c>
      <c r="E12" s="12">
        <v>10568</v>
      </c>
      <c r="F12" s="13">
        <f t="shared" si="0"/>
        <v>-2.2657911772866015</v>
      </c>
      <c r="G12" s="1"/>
      <c r="H12" s="1"/>
      <c r="I12" s="1"/>
    </row>
    <row r="13" spans="1:12" x14ac:dyDescent="0.25">
      <c r="A13" s="8" t="s">
        <v>50</v>
      </c>
      <c r="B13" s="9">
        <v>22514</v>
      </c>
      <c r="C13" s="9">
        <v>19878</v>
      </c>
      <c r="D13" s="9">
        <v>434857</v>
      </c>
      <c r="E13" s="9">
        <v>397319</v>
      </c>
      <c r="F13" s="10">
        <f t="shared" si="0"/>
        <v>-8.6322630197973069</v>
      </c>
      <c r="G13" s="1"/>
      <c r="H13" s="1"/>
      <c r="I13" s="1"/>
    </row>
    <row r="14" spans="1:12" x14ac:dyDescent="0.25">
      <c r="A14" s="11" t="s">
        <v>51</v>
      </c>
      <c r="B14" s="12">
        <v>14029</v>
      </c>
      <c r="C14" s="12">
        <v>11953</v>
      </c>
      <c r="D14" s="12">
        <v>296104</v>
      </c>
      <c r="E14" s="12">
        <v>287551</v>
      </c>
      <c r="F14" s="13">
        <f t="shared" si="0"/>
        <v>-2.888512144381707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1780</v>
      </c>
      <c r="D15" s="9">
        <v>30114</v>
      </c>
      <c r="E15" s="9">
        <v>29993</v>
      </c>
      <c r="F15" s="10">
        <f t="shared" si="0"/>
        <v>-0.4018064687520706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33584</v>
      </c>
      <c r="C18" s="12">
        <v>29710</v>
      </c>
      <c r="D18" s="12">
        <v>394352</v>
      </c>
      <c r="E18" s="12">
        <v>366547</v>
      </c>
      <c r="F18" s="13">
        <f t="shared" si="0"/>
        <v>-7.050807400494989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526</v>
      </c>
      <c r="C20" s="12">
        <v>582</v>
      </c>
      <c r="D20" s="12">
        <v>1858</v>
      </c>
      <c r="E20" s="12">
        <v>12505</v>
      </c>
      <c r="F20" s="13">
        <f t="shared" si="0"/>
        <v>573.03552206673839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1687</v>
      </c>
      <c r="D21" s="9">
        <v>0</v>
      </c>
      <c r="E21" s="9">
        <v>14310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21116</v>
      </c>
      <c r="C22" s="12">
        <v>22674</v>
      </c>
      <c r="D22" s="12">
        <v>226754</v>
      </c>
      <c r="E22" s="12">
        <v>259916</v>
      </c>
      <c r="F22" s="13">
        <f t="shared" si="0"/>
        <v>14.624659322437537</v>
      </c>
      <c r="G22" s="1"/>
      <c r="H22" s="1"/>
      <c r="I22" s="1"/>
    </row>
    <row r="23" spans="1:9" x14ac:dyDescent="0.25">
      <c r="A23" s="8" t="s">
        <v>60</v>
      </c>
      <c r="B23" s="9">
        <v>2608</v>
      </c>
      <c r="C23" s="9">
        <v>2631</v>
      </c>
      <c r="D23" s="9">
        <v>31954</v>
      </c>
      <c r="E23" s="9">
        <v>31253</v>
      </c>
      <c r="F23" s="10">
        <f t="shared" si="0"/>
        <v>-2.1937785566752268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6518</v>
      </c>
      <c r="C25" s="9">
        <v>9045</v>
      </c>
      <c r="D25" s="9">
        <v>78805</v>
      </c>
      <c r="E25" s="9">
        <v>95915</v>
      </c>
      <c r="F25" s="10">
        <f t="shared" si="0"/>
        <v>21.711820315969803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3295</v>
      </c>
      <c r="D26" s="12">
        <v>0</v>
      </c>
      <c r="E26" s="12">
        <v>19300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70371</v>
      </c>
      <c r="C28" s="12">
        <v>68043</v>
      </c>
      <c r="D28" s="12">
        <v>804295</v>
      </c>
      <c r="E28" s="12">
        <v>838478</v>
      </c>
      <c r="F28" s="13">
        <f t="shared" si="0"/>
        <v>4.2500575037766026</v>
      </c>
      <c r="G28" s="1"/>
      <c r="H28" s="1"/>
      <c r="I28" s="1"/>
    </row>
    <row r="29" spans="1:9" x14ac:dyDescent="0.25">
      <c r="A29" s="8" t="s">
        <v>66</v>
      </c>
      <c r="B29" s="9">
        <v>4957</v>
      </c>
      <c r="C29" s="9">
        <v>2457</v>
      </c>
      <c r="D29" s="9">
        <v>86651</v>
      </c>
      <c r="E29" s="9">
        <v>81477</v>
      </c>
      <c r="F29" s="10">
        <f t="shared" si="0"/>
        <v>-5.9710793874277215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668</v>
      </c>
      <c r="E30" s="12">
        <v>596</v>
      </c>
      <c r="F30" s="17">
        <f t="shared" si="0"/>
        <v>-10.778443113772454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4726</v>
      </c>
      <c r="C32" s="12">
        <v>4479</v>
      </c>
      <c r="D32" s="12">
        <v>73531</v>
      </c>
      <c r="E32" s="12">
        <v>72261</v>
      </c>
      <c r="F32" s="13">
        <f t="shared" si="0"/>
        <v>-1.7271626932858197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275085</v>
      </c>
      <c r="C35" s="15">
        <f t="shared" ref="C35:E35" si="1">SUM(C7:C34)</f>
        <v>274418</v>
      </c>
      <c r="D35" s="15">
        <f t="shared" si="1"/>
        <v>3882790</v>
      </c>
      <c r="E35" s="15">
        <f t="shared" si="1"/>
        <v>3846984</v>
      </c>
      <c r="F35" s="16">
        <f t="shared" si="0"/>
        <v>-0.92217194337061414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1096326</v>
      </c>
      <c r="G38" s="42">
        <f>LOOKUP(E38,$A$38:$A$65,$C$38:$C$65)</f>
        <v>1173980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56385</v>
      </c>
      <c r="C39" s="41">
        <f t="shared" ref="C39:C65" si="5">D8</f>
        <v>55508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838478</v>
      </c>
      <c r="G39" s="42">
        <f t="shared" ref="G39:G65" si="8">LOOKUP(E39,$A$38:$A$65,$C$38:$C$65)</f>
        <v>804295</v>
      </c>
    </row>
    <row r="40" spans="1:9" x14ac:dyDescent="0.25">
      <c r="A40" s="42" t="str">
        <f t="shared" si="3"/>
        <v>ALMERIA</v>
      </c>
      <c r="B40" s="41">
        <f t="shared" si="4"/>
        <v>176284</v>
      </c>
      <c r="C40" s="41">
        <f t="shared" si="5"/>
        <v>182546</v>
      </c>
      <c r="D40" s="41">
        <f t="shared" si="6"/>
        <v>7</v>
      </c>
      <c r="E40" s="42" t="str">
        <f t="shared" si="2"/>
        <v>BALEARES</v>
      </c>
      <c r="F40" s="42">
        <f t="shared" si="7"/>
        <v>397319</v>
      </c>
      <c r="G40" s="42">
        <f t="shared" si="8"/>
        <v>434857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366547</v>
      </c>
      <c r="G41" s="42">
        <f t="shared" si="8"/>
        <v>394352</v>
      </c>
    </row>
    <row r="42" spans="1:9" x14ac:dyDescent="0.25">
      <c r="A42" s="42" t="str">
        <f t="shared" si="3"/>
        <v>BAHIA DE ALGECIRAS</v>
      </c>
      <c r="B42" s="41">
        <f t="shared" si="4"/>
        <v>1096326</v>
      </c>
      <c r="C42" s="41">
        <f t="shared" si="5"/>
        <v>1173980</v>
      </c>
      <c r="D42" s="41">
        <f t="shared" si="6"/>
        <v>1</v>
      </c>
      <c r="E42" s="42" t="str">
        <f t="shared" si="2"/>
        <v>BARCELONA</v>
      </c>
      <c r="F42" s="42">
        <f t="shared" si="7"/>
        <v>287551</v>
      </c>
      <c r="G42" s="42">
        <f t="shared" si="8"/>
        <v>296104</v>
      </c>
    </row>
    <row r="43" spans="1:9" x14ac:dyDescent="0.25">
      <c r="A43" s="42" t="str">
        <f t="shared" si="3"/>
        <v>BAHIA DE CADIZ</v>
      </c>
      <c r="B43" s="41">
        <f t="shared" si="4"/>
        <v>10568</v>
      </c>
      <c r="C43" s="41">
        <f t="shared" si="5"/>
        <v>10813</v>
      </c>
      <c r="D43" s="41">
        <f t="shared" si="6"/>
        <v>17</v>
      </c>
      <c r="E43" s="42" t="str">
        <f t="shared" si="2"/>
        <v>LAS PALMAS</v>
      </c>
      <c r="F43" s="42">
        <f t="shared" si="7"/>
        <v>259916</v>
      </c>
      <c r="G43" s="42">
        <f t="shared" si="8"/>
        <v>226754</v>
      </c>
    </row>
    <row r="44" spans="1:9" x14ac:dyDescent="0.25">
      <c r="A44" s="42" t="str">
        <f t="shared" si="3"/>
        <v>BALEARES</v>
      </c>
      <c r="B44" s="41">
        <f t="shared" si="4"/>
        <v>397319</v>
      </c>
      <c r="C44" s="41">
        <f t="shared" si="5"/>
        <v>434857</v>
      </c>
      <c r="D44" s="41">
        <f t="shared" si="6"/>
        <v>3</v>
      </c>
      <c r="E44" s="42" t="str">
        <f t="shared" si="2"/>
        <v>ALMERIA</v>
      </c>
      <c r="F44" s="42">
        <f t="shared" si="7"/>
        <v>176284</v>
      </c>
      <c r="G44" s="42">
        <f t="shared" si="8"/>
        <v>182546</v>
      </c>
    </row>
    <row r="45" spans="1:9" x14ac:dyDescent="0.25">
      <c r="A45" s="42" t="str">
        <f t="shared" si="3"/>
        <v>BARCELONA</v>
      </c>
      <c r="B45" s="41">
        <f t="shared" si="4"/>
        <v>287551</v>
      </c>
      <c r="C45" s="41">
        <f t="shared" si="5"/>
        <v>296104</v>
      </c>
      <c r="D45" s="41">
        <f t="shared" si="6"/>
        <v>5</v>
      </c>
      <c r="E45" s="42" t="str">
        <f t="shared" si="2"/>
        <v>MELILLA</v>
      </c>
      <c r="F45" s="42">
        <f t="shared" si="7"/>
        <v>95915</v>
      </c>
      <c r="G45" s="42">
        <f t="shared" si="8"/>
        <v>78805</v>
      </c>
    </row>
    <row r="46" spans="1:9" x14ac:dyDescent="0.25">
      <c r="A46" s="42" t="str">
        <f t="shared" si="3"/>
        <v>BILBAO</v>
      </c>
      <c r="B46" s="41">
        <f t="shared" si="4"/>
        <v>29993</v>
      </c>
      <c r="C46" s="41">
        <f t="shared" si="5"/>
        <v>30114</v>
      </c>
      <c r="D46" s="41">
        <f t="shared" si="6"/>
        <v>13</v>
      </c>
      <c r="E46" s="42" t="str">
        <f t="shared" si="2"/>
        <v>SANTANDER</v>
      </c>
      <c r="F46" s="42">
        <f t="shared" si="7"/>
        <v>81477</v>
      </c>
      <c r="G46" s="42">
        <f t="shared" si="8"/>
        <v>86651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72261</v>
      </c>
      <c r="G47" s="42">
        <f t="shared" si="8"/>
        <v>73531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56385</v>
      </c>
      <c r="G48" s="42">
        <f t="shared" si="8"/>
        <v>55508</v>
      </c>
    </row>
    <row r="49" spans="1:7" x14ac:dyDescent="0.25">
      <c r="A49" s="42" t="str">
        <f t="shared" si="3"/>
        <v>CEUTA</v>
      </c>
      <c r="B49" s="41">
        <f t="shared" si="4"/>
        <v>366547</v>
      </c>
      <c r="C49" s="41">
        <f t="shared" si="5"/>
        <v>394352</v>
      </c>
      <c r="D49" s="41">
        <f t="shared" si="6"/>
        <v>4</v>
      </c>
      <c r="E49" s="42" t="str">
        <f t="shared" si="2"/>
        <v>MALAGA</v>
      </c>
      <c r="F49" s="42">
        <f t="shared" si="7"/>
        <v>31253</v>
      </c>
      <c r="G49" s="42">
        <f t="shared" si="8"/>
        <v>31954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29993</v>
      </c>
      <c r="G50" s="42">
        <f t="shared" si="8"/>
        <v>30114</v>
      </c>
    </row>
    <row r="51" spans="1:7" x14ac:dyDescent="0.25">
      <c r="A51" s="42" t="str">
        <f t="shared" si="3"/>
        <v>GIJON</v>
      </c>
      <c r="B51" s="41">
        <f t="shared" si="4"/>
        <v>12505</v>
      </c>
      <c r="C51" s="41">
        <f t="shared" si="5"/>
        <v>1858</v>
      </c>
      <c r="D51" s="41">
        <f t="shared" si="6"/>
        <v>16</v>
      </c>
      <c r="E51" s="42" t="str">
        <f t="shared" si="2"/>
        <v>MOTRIL</v>
      </c>
      <c r="F51" s="42">
        <f t="shared" si="7"/>
        <v>19300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14310</v>
      </c>
      <c r="C52" s="41">
        <f t="shared" si="5"/>
        <v>0</v>
      </c>
      <c r="D52" s="41">
        <f t="shared" si="6"/>
        <v>15</v>
      </c>
      <c r="E52" s="42" t="str">
        <f t="shared" si="2"/>
        <v>HUELVA</v>
      </c>
      <c r="F52" s="42">
        <f t="shared" si="7"/>
        <v>14310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259916</v>
      </c>
      <c r="C53" s="41">
        <f t="shared" si="5"/>
        <v>226754</v>
      </c>
      <c r="D53" s="41">
        <f t="shared" si="6"/>
        <v>6</v>
      </c>
      <c r="E53" s="42" t="str">
        <f t="shared" si="2"/>
        <v>GIJON</v>
      </c>
      <c r="F53" s="42">
        <f t="shared" si="7"/>
        <v>12505</v>
      </c>
      <c r="G53" s="42">
        <f t="shared" si="8"/>
        <v>1858</v>
      </c>
    </row>
    <row r="54" spans="1:7" x14ac:dyDescent="0.25">
      <c r="A54" s="42" t="str">
        <f t="shared" si="3"/>
        <v>MALAGA</v>
      </c>
      <c r="B54" s="41">
        <f t="shared" si="4"/>
        <v>31253</v>
      </c>
      <c r="C54" s="41">
        <f t="shared" si="5"/>
        <v>31954</v>
      </c>
      <c r="D54" s="41">
        <f t="shared" si="6"/>
        <v>12</v>
      </c>
      <c r="E54" s="42" t="str">
        <f t="shared" si="2"/>
        <v>BAHIA DE CADIZ</v>
      </c>
      <c r="F54" s="42">
        <f t="shared" si="7"/>
        <v>10568</v>
      </c>
      <c r="G54" s="42">
        <f t="shared" si="8"/>
        <v>10813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596</v>
      </c>
      <c r="G55" s="42">
        <f t="shared" si="8"/>
        <v>668</v>
      </c>
    </row>
    <row r="56" spans="1:7" x14ac:dyDescent="0.25">
      <c r="A56" s="42" t="str">
        <f t="shared" si="3"/>
        <v>MELILLA</v>
      </c>
      <c r="B56" s="41">
        <f t="shared" si="4"/>
        <v>95915</v>
      </c>
      <c r="C56" s="41">
        <f t="shared" si="5"/>
        <v>78805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19300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838478</v>
      </c>
      <c r="C59" s="41">
        <f t="shared" si="5"/>
        <v>804295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81477</v>
      </c>
      <c r="C60" s="41">
        <f t="shared" si="5"/>
        <v>86651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596</v>
      </c>
      <c r="C61" s="41">
        <f t="shared" si="5"/>
        <v>668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72261</v>
      </c>
      <c r="C63" s="41">
        <f t="shared" si="5"/>
        <v>73531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117</v>
      </c>
      <c r="C7" s="9">
        <v>98</v>
      </c>
      <c r="D7" s="9">
        <v>1260</v>
      </c>
      <c r="E7" s="9">
        <v>1222</v>
      </c>
      <c r="F7" s="10">
        <f>((E7*100)/D7)-100</f>
        <v>-3.0158730158730123</v>
      </c>
      <c r="G7" s="1"/>
      <c r="H7" s="1"/>
      <c r="I7" s="1"/>
    </row>
    <row r="8" spans="1:12" x14ac:dyDescent="0.25">
      <c r="A8" s="11" t="s">
        <v>45</v>
      </c>
      <c r="B8" s="12">
        <v>64</v>
      </c>
      <c r="C8" s="12">
        <v>63</v>
      </c>
      <c r="D8" s="12">
        <v>907</v>
      </c>
      <c r="E8" s="12">
        <v>890</v>
      </c>
      <c r="F8" s="13">
        <f t="shared" ref="F8:F35" si="0">((E8*100)/D8)-100</f>
        <v>-1.8743109151047435</v>
      </c>
      <c r="G8" s="1"/>
      <c r="H8" s="1"/>
      <c r="I8" s="1"/>
    </row>
    <row r="9" spans="1:12" x14ac:dyDescent="0.25">
      <c r="A9" s="8" t="s">
        <v>46</v>
      </c>
      <c r="B9" s="9">
        <v>125</v>
      </c>
      <c r="C9" s="9">
        <v>114</v>
      </c>
      <c r="D9" s="9">
        <v>1892</v>
      </c>
      <c r="E9" s="9">
        <v>1611</v>
      </c>
      <c r="F9" s="10">
        <f t="shared" si="0"/>
        <v>-14.852008456659618</v>
      </c>
      <c r="G9" s="1"/>
      <c r="H9" s="1"/>
      <c r="I9" s="1"/>
    </row>
    <row r="10" spans="1:12" x14ac:dyDescent="0.25">
      <c r="A10" s="11" t="s">
        <v>47</v>
      </c>
      <c r="B10" s="12">
        <v>66</v>
      </c>
      <c r="C10" s="12">
        <v>51</v>
      </c>
      <c r="D10" s="12">
        <v>861</v>
      </c>
      <c r="E10" s="12">
        <v>861</v>
      </c>
      <c r="F10" s="13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2419</v>
      </c>
      <c r="C11" s="9">
        <v>2302</v>
      </c>
      <c r="D11" s="9">
        <v>29368</v>
      </c>
      <c r="E11" s="9">
        <v>28604</v>
      </c>
      <c r="F11" s="10">
        <f t="shared" si="0"/>
        <v>-2.6014709888313803</v>
      </c>
      <c r="G11" s="1"/>
      <c r="H11" s="1"/>
      <c r="I11" s="1"/>
    </row>
    <row r="12" spans="1:12" x14ac:dyDescent="0.25">
      <c r="A12" s="11" t="s">
        <v>49</v>
      </c>
      <c r="B12" s="12">
        <v>130</v>
      </c>
      <c r="C12" s="12">
        <v>128</v>
      </c>
      <c r="D12" s="12">
        <v>1484</v>
      </c>
      <c r="E12" s="12">
        <v>1497</v>
      </c>
      <c r="F12" s="13">
        <f t="shared" si="0"/>
        <v>0.87601078167115531</v>
      </c>
      <c r="G12" s="1"/>
      <c r="H12" s="1"/>
      <c r="I12" s="1"/>
    </row>
    <row r="13" spans="1:12" x14ac:dyDescent="0.25">
      <c r="A13" s="8" t="s">
        <v>50</v>
      </c>
      <c r="B13" s="9">
        <v>1265</v>
      </c>
      <c r="C13" s="9">
        <v>1711</v>
      </c>
      <c r="D13" s="9">
        <v>7981</v>
      </c>
      <c r="E13" s="9">
        <v>29011</v>
      </c>
      <c r="F13" s="10">
        <f t="shared" si="0"/>
        <v>263.50081443428144</v>
      </c>
      <c r="G13" s="1"/>
      <c r="H13" s="1"/>
      <c r="I13" s="1"/>
    </row>
    <row r="14" spans="1:12" x14ac:dyDescent="0.25">
      <c r="A14" s="11" t="s">
        <v>51</v>
      </c>
      <c r="B14" s="12">
        <v>605</v>
      </c>
      <c r="C14" s="12">
        <v>575</v>
      </c>
      <c r="D14" s="12">
        <v>8182</v>
      </c>
      <c r="E14" s="12">
        <v>7996</v>
      </c>
      <c r="F14" s="13">
        <f t="shared" si="0"/>
        <v>-2.2732828159374208</v>
      </c>
      <c r="G14" s="1"/>
      <c r="H14" s="1"/>
      <c r="I14" s="1"/>
    </row>
    <row r="15" spans="1:12" x14ac:dyDescent="0.25">
      <c r="A15" s="8" t="s">
        <v>52</v>
      </c>
      <c r="B15" s="9">
        <v>299</v>
      </c>
      <c r="C15" s="9">
        <v>203</v>
      </c>
      <c r="D15" s="9">
        <v>3240</v>
      </c>
      <c r="E15" s="9">
        <v>2990</v>
      </c>
      <c r="F15" s="10">
        <f t="shared" si="0"/>
        <v>-7.7160493827160508</v>
      </c>
      <c r="G15" s="1"/>
      <c r="H15" s="1"/>
      <c r="I15" s="1"/>
    </row>
    <row r="16" spans="1:12" x14ac:dyDescent="0.25">
      <c r="A16" s="11" t="s">
        <v>53</v>
      </c>
      <c r="B16" s="12">
        <v>126</v>
      </c>
      <c r="C16" s="12">
        <v>137</v>
      </c>
      <c r="D16" s="12">
        <v>1423</v>
      </c>
      <c r="E16" s="12">
        <v>1434</v>
      </c>
      <c r="F16" s="13">
        <f t="shared" si="0"/>
        <v>0.77301475755446347</v>
      </c>
      <c r="G16" s="1"/>
      <c r="H16" s="1"/>
      <c r="I16" s="1"/>
    </row>
    <row r="17" spans="1:9" x14ac:dyDescent="0.25">
      <c r="A17" s="8" t="s">
        <v>54</v>
      </c>
      <c r="B17" s="9">
        <v>126</v>
      </c>
      <c r="C17" s="9">
        <v>134</v>
      </c>
      <c r="D17" s="9">
        <v>1385</v>
      </c>
      <c r="E17" s="9">
        <v>1450</v>
      </c>
      <c r="F17" s="10">
        <f t="shared" si="0"/>
        <v>4.6931407942238224</v>
      </c>
      <c r="G17" s="1"/>
      <c r="H17" s="1"/>
      <c r="I17" s="1"/>
    </row>
    <row r="18" spans="1:9" x14ac:dyDescent="0.25">
      <c r="A18" s="11" t="s">
        <v>55</v>
      </c>
      <c r="B18" s="12">
        <v>1102</v>
      </c>
      <c r="C18" s="12">
        <v>1143</v>
      </c>
      <c r="D18" s="12">
        <v>12426</v>
      </c>
      <c r="E18" s="12">
        <v>13007</v>
      </c>
      <c r="F18" s="13">
        <f t="shared" si="0"/>
        <v>4.675680025752456</v>
      </c>
      <c r="G18" s="1"/>
      <c r="H18" s="1"/>
      <c r="I18" s="1"/>
    </row>
    <row r="19" spans="1:9" x14ac:dyDescent="0.25">
      <c r="A19" s="8" t="s">
        <v>56</v>
      </c>
      <c r="B19" s="9">
        <v>119</v>
      </c>
      <c r="C19" s="9">
        <v>120</v>
      </c>
      <c r="D19" s="9">
        <v>1118</v>
      </c>
      <c r="E19" s="9">
        <v>1037</v>
      </c>
      <c r="F19" s="10">
        <f t="shared" si="0"/>
        <v>-7.2450805008944599</v>
      </c>
      <c r="G19" s="1"/>
      <c r="H19" s="1"/>
      <c r="I19" s="1"/>
    </row>
    <row r="20" spans="1:9" x14ac:dyDescent="0.25">
      <c r="A20" s="11" t="s">
        <v>57</v>
      </c>
      <c r="B20" s="12">
        <v>94</v>
      </c>
      <c r="C20" s="12">
        <v>87</v>
      </c>
      <c r="D20" s="12">
        <v>1050</v>
      </c>
      <c r="E20" s="12">
        <v>1065</v>
      </c>
      <c r="F20" s="13">
        <f t="shared" si="0"/>
        <v>1.4285714285714306</v>
      </c>
      <c r="G20" s="1"/>
      <c r="H20" s="1"/>
      <c r="I20" s="1"/>
    </row>
    <row r="21" spans="1:9" x14ac:dyDescent="0.25">
      <c r="A21" s="8" t="s">
        <v>58</v>
      </c>
      <c r="B21" s="9">
        <v>244</v>
      </c>
      <c r="C21" s="9">
        <v>263</v>
      </c>
      <c r="D21" s="9">
        <v>1861</v>
      </c>
      <c r="E21" s="9">
        <v>1981</v>
      </c>
      <c r="F21" s="10">
        <f t="shared" si="0"/>
        <v>6.4481461579795791</v>
      </c>
      <c r="G21" s="1"/>
      <c r="H21" s="1"/>
      <c r="I21" s="1"/>
    </row>
    <row r="22" spans="1:9" x14ac:dyDescent="0.25">
      <c r="A22" s="11" t="s">
        <v>59</v>
      </c>
      <c r="B22" s="12">
        <v>930</v>
      </c>
      <c r="C22" s="12">
        <v>1070</v>
      </c>
      <c r="D22" s="12">
        <v>10027</v>
      </c>
      <c r="E22" s="12">
        <v>10977</v>
      </c>
      <c r="F22" s="13">
        <f t="shared" si="0"/>
        <v>9.4744190685150045</v>
      </c>
      <c r="G22" s="1"/>
      <c r="H22" s="1"/>
      <c r="I22" s="1"/>
    </row>
    <row r="23" spans="1:9" x14ac:dyDescent="0.25">
      <c r="A23" s="8" t="s">
        <v>60</v>
      </c>
      <c r="B23" s="9">
        <v>149</v>
      </c>
      <c r="C23" s="9">
        <v>208</v>
      </c>
      <c r="D23" s="9">
        <v>1764</v>
      </c>
      <c r="E23" s="9">
        <v>2020</v>
      </c>
      <c r="F23" s="10">
        <f t="shared" si="0"/>
        <v>14.512471655328795</v>
      </c>
      <c r="G23" s="1"/>
      <c r="H23" s="1"/>
      <c r="I23" s="1"/>
    </row>
    <row r="24" spans="1:9" x14ac:dyDescent="0.25">
      <c r="A24" s="11" t="s">
        <v>61</v>
      </c>
      <c r="B24" s="12">
        <v>49</v>
      </c>
      <c r="C24" s="12">
        <v>43</v>
      </c>
      <c r="D24" s="12">
        <v>584</v>
      </c>
      <c r="E24" s="12">
        <v>591</v>
      </c>
      <c r="F24" s="13">
        <f t="shared" si="0"/>
        <v>1.1986301369862957</v>
      </c>
      <c r="G24" s="1"/>
      <c r="H24" s="1"/>
      <c r="I24" s="1"/>
    </row>
    <row r="25" spans="1:9" x14ac:dyDescent="0.25">
      <c r="A25" s="8" t="s">
        <v>62</v>
      </c>
      <c r="B25" s="9">
        <v>89</v>
      </c>
      <c r="C25" s="9">
        <v>116</v>
      </c>
      <c r="D25" s="9">
        <v>1235</v>
      </c>
      <c r="E25" s="9">
        <v>1357</v>
      </c>
      <c r="F25" s="10">
        <f t="shared" si="0"/>
        <v>9.8785425101214628</v>
      </c>
      <c r="G25" s="1"/>
      <c r="H25" s="1"/>
      <c r="I25" s="1"/>
    </row>
    <row r="26" spans="1:9" x14ac:dyDescent="0.25">
      <c r="A26" s="11" t="s">
        <v>63</v>
      </c>
      <c r="B26" s="12">
        <v>25</v>
      </c>
      <c r="C26" s="12">
        <v>55</v>
      </c>
      <c r="D26" s="12">
        <v>342</v>
      </c>
      <c r="E26" s="12">
        <v>550</v>
      </c>
      <c r="F26" s="13">
        <f t="shared" si="0"/>
        <v>60.818713450292393</v>
      </c>
      <c r="G26" s="1"/>
      <c r="H26" s="1"/>
      <c r="I26" s="1"/>
    </row>
    <row r="27" spans="1:9" x14ac:dyDescent="0.25">
      <c r="A27" s="8" t="s">
        <v>64</v>
      </c>
      <c r="B27" s="9">
        <v>95</v>
      </c>
      <c r="C27" s="9">
        <v>78</v>
      </c>
      <c r="D27" s="9">
        <v>1086</v>
      </c>
      <c r="E27" s="9">
        <v>963</v>
      </c>
      <c r="F27" s="10">
        <f t="shared" si="0"/>
        <v>-11.325966850828735</v>
      </c>
      <c r="G27" s="1"/>
      <c r="H27" s="1"/>
      <c r="I27" s="1"/>
    </row>
    <row r="28" spans="1:9" x14ac:dyDescent="0.25">
      <c r="A28" s="11" t="s">
        <v>65</v>
      </c>
      <c r="B28" s="12">
        <v>1389</v>
      </c>
      <c r="C28" s="12">
        <v>1304</v>
      </c>
      <c r="D28" s="12">
        <v>17007</v>
      </c>
      <c r="E28" s="12">
        <v>14682</v>
      </c>
      <c r="F28" s="13">
        <f t="shared" si="0"/>
        <v>-13.670841418239547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98</v>
      </c>
      <c r="D29" s="9">
        <v>1395</v>
      </c>
      <c r="E29" s="9">
        <v>1400</v>
      </c>
      <c r="F29" s="10">
        <f t="shared" si="0"/>
        <v>0.35842293906810596</v>
      </c>
      <c r="G29" s="1"/>
      <c r="H29" s="1"/>
      <c r="I29" s="1"/>
    </row>
    <row r="30" spans="1:9" x14ac:dyDescent="0.25">
      <c r="A30" s="11" t="s">
        <v>67</v>
      </c>
      <c r="B30" s="12">
        <v>100</v>
      </c>
      <c r="C30" s="12">
        <v>104</v>
      </c>
      <c r="D30" s="12">
        <v>1181</v>
      </c>
      <c r="E30" s="12">
        <v>1209</v>
      </c>
      <c r="F30" s="13">
        <f t="shared" si="0"/>
        <v>2.370872142252324</v>
      </c>
      <c r="G30" s="1"/>
      <c r="H30" s="1"/>
      <c r="I30" s="1"/>
    </row>
    <row r="31" spans="1:9" x14ac:dyDescent="0.25">
      <c r="A31" s="8" t="s">
        <v>68</v>
      </c>
      <c r="B31" s="9">
        <v>233</v>
      </c>
      <c r="C31" s="9">
        <v>222</v>
      </c>
      <c r="D31" s="9">
        <v>3159</v>
      </c>
      <c r="E31" s="9">
        <v>2939</v>
      </c>
      <c r="F31" s="10">
        <f t="shared" si="0"/>
        <v>-6.964229186451405</v>
      </c>
      <c r="G31" s="1"/>
      <c r="H31" s="1"/>
      <c r="I31" s="1"/>
    </row>
    <row r="32" spans="1:9" x14ac:dyDescent="0.25">
      <c r="A32" s="11" t="s">
        <v>69</v>
      </c>
      <c r="B32" s="12">
        <v>564</v>
      </c>
      <c r="C32" s="12">
        <v>509</v>
      </c>
      <c r="D32" s="12">
        <v>7043</v>
      </c>
      <c r="E32" s="12">
        <v>6916</v>
      </c>
      <c r="F32" s="13">
        <f t="shared" si="0"/>
        <v>-1.8032088598608595</v>
      </c>
      <c r="G32" s="1"/>
      <c r="H32" s="1"/>
      <c r="I32" s="1"/>
    </row>
    <row r="33" spans="1:9" x14ac:dyDescent="0.25">
      <c r="A33" s="8" t="s">
        <v>70</v>
      </c>
      <c r="B33" s="9">
        <v>155</v>
      </c>
      <c r="C33" s="9">
        <v>131</v>
      </c>
      <c r="D33" s="9">
        <v>1979</v>
      </c>
      <c r="E33" s="9">
        <v>1898</v>
      </c>
      <c r="F33" s="10">
        <f t="shared" si="0"/>
        <v>-4.0929762506316365</v>
      </c>
      <c r="G33" s="1"/>
      <c r="H33" s="1"/>
      <c r="I33" s="1"/>
    </row>
    <row r="34" spans="1:9" x14ac:dyDescent="0.25">
      <c r="A34" s="11" t="s">
        <v>71</v>
      </c>
      <c r="B34" s="12">
        <v>20</v>
      </c>
      <c r="C34" s="12">
        <v>20</v>
      </c>
      <c r="D34" s="12">
        <v>210</v>
      </c>
      <c r="E34" s="12">
        <v>225</v>
      </c>
      <c r="F34" s="13">
        <f t="shared" si="0"/>
        <v>7.1428571428571388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10820</v>
      </c>
      <c r="C35" s="15">
        <f t="shared" ref="C35:E35" si="1">SUM(C7:C34)</f>
        <v>11087</v>
      </c>
      <c r="D35" s="15">
        <f t="shared" si="1"/>
        <v>121450</v>
      </c>
      <c r="E35" s="15">
        <f t="shared" si="1"/>
        <v>140383</v>
      </c>
      <c r="F35" s="16">
        <f t="shared" si="0"/>
        <v>15.589131329765337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1222</v>
      </c>
      <c r="C38" s="41">
        <f>D7</f>
        <v>1260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29011</v>
      </c>
      <c r="G38" s="42">
        <f>LOOKUP(E38,$A$38:$A$65,$C$38:$C$65)</f>
        <v>7981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890</v>
      </c>
      <c r="C39" s="41">
        <f t="shared" ref="C39:C65" si="5">D8</f>
        <v>907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28604</v>
      </c>
      <c r="G39" s="42">
        <f t="shared" ref="G39:G65" si="8">LOOKUP(E39,$A$38:$A$65,$C$38:$C$65)</f>
        <v>29368</v>
      </c>
    </row>
    <row r="40" spans="1:9" x14ac:dyDescent="0.25">
      <c r="A40" s="42" t="str">
        <f t="shared" si="3"/>
        <v>ALMERIA</v>
      </c>
      <c r="B40" s="41">
        <f t="shared" si="4"/>
        <v>1611</v>
      </c>
      <c r="C40" s="41">
        <f t="shared" si="5"/>
        <v>1892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14682</v>
      </c>
      <c r="G40" s="42">
        <f t="shared" si="8"/>
        <v>17007</v>
      </c>
    </row>
    <row r="41" spans="1:9" x14ac:dyDescent="0.25">
      <c r="A41" s="42" t="str">
        <f t="shared" si="3"/>
        <v>AVILES</v>
      </c>
      <c r="B41" s="41">
        <f t="shared" si="4"/>
        <v>861</v>
      </c>
      <c r="C41" s="41">
        <f t="shared" si="5"/>
        <v>861</v>
      </c>
      <c r="D41" s="41">
        <f t="shared" si="6"/>
        <v>25</v>
      </c>
      <c r="E41" s="42" t="str">
        <f t="shared" si="2"/>
        <v>CEUTA</v>
      </c>
      <c r="F41" s="42">
        <f t="shared" si="7"/>
        <v>13007</v>
      </c>
      <c r="G41" s="42">
        <f t="shared" si="8"/>
        <v>12426</v>
      </c>
    </row>
    <row r="42" spans="1:9" x14ac:dyDescent="0.25">
      <c r="A42" s="42" t="str">
        <f t="shared" si="3"/>
        <v>BAHIA DE ALGECIRAS</v>
      </c>
      <c r="B42" s="41">
        <f t="shared" si="4"/>
        <v>28604</v>
      </c>
      <c r="C42" s="41">
        <f t="shared" si="5"/>
        <v>29368</v>
      </c>
      <c r="D42" s="41">
        <f t="shared" si="6"/>
        <v>2</v>
      </c>
      <c r="E42" s="42" t="str">
        <f t="shared" si="2"/>
        <v>LAS PALMAS</v>
      </c>
      <c r="F42" s="42">
        <f t="shared" si="7"/>
        <v>10977</v>
      </c>
      <c r="G42" s="42">
        <f t="shared" si="8"/>
        <v>10027</v>
      </c>
    </row>
    <row r="43" spans="1:9" x14ac:dyDescent="0.25">
      <c r="A43" s="42" t="str">
        <f t="shared" si="3"/>
        <v>BAHIA DE CADIZ</v>
      </c>
      <c r="B43" s="41">
        <f t="shared" si="4"/>
        <v>1497</v>
      </c>
      <c r="C43" s="41">
        <f t="shared" si="5"/>
        <v>1484</v>
      </c>
      <c r="D43" s="41">
        <f t="shared" si="6"/>
        <v>14</v>
      </c>
      <c r="E43" s="42" t="str">
        <f t="shared" si="2"/>
        <v>BARCELONA</v>
      </c>
      <c r="F43" s="42">
        <f t="shared" si="7"/>
        <v>7996</v>
      </c>
      <c r="G43" s="42">
        <f t="shared" si="8"/>
        <v>8182</v>
      </c>
    </row>
    <row r="44" spans="1:9" x14ac:dyDescent="0.25">
      <c r="A44" s="42" t="str">
        <f t="shared" si="3"/>
        <v>BALEARES</v>
      </c>
      <c r="B44" s="41">
        <f t="shared" si="4"/>
        <v>29011</v>
      </c>
      <c r="C44" s="41">
        <f t="shared" si="5"/>
        <v>7981</v>
      </c>
      <c r="D44" s="41">
        <f t="shared" si="6"/>
        <v>1</v>
      </c>
      <c r="E44" s="42" t="str">
        <f t="shared" si="2"/>
        <v>VALENCIA</v>
      </c>
      <c r="F44" s="42">
        <f t="shared" si="7"/>
        <v>6916</v>
      </c>
      <c r="G44" s="42">
        <f t="shared" si="8"/>
        <v>7043</v>
      </c>
    </row>
    <row r="45" spans="1:9" x14ac:dyDescent="0.25">
      <c r="A45" s="42" t="str">
        <f t="shared" si="3"/>
        <v>BARCELONA</v>
      </c>
      <c r="B45" s="41">
        <f t="shared" si="4"/>
        <v>7996</v>
      </c>
      <c r="C45" s="41">
        <f t="shared" si="5"/>
        <v>8182</v>
      </c>
      <c r="D45" s="41">
        <f t="shared" si="6"/>
        <v>6</v>
      </c>
      <c r="E45" s="42" t="str">
        <f t="shared" si="2"/>
        <v>BILBAO</v>
      </c>
      <c r="F45" s="42">
        <f t="shared" si="7"/>
        <v>2990</v>
      </c>
      <c r="G45" s="42">
        <f t="shared" si="8"/>
        <v>3240</v>
      </c>
    </row>
    <row r="46" spans="1:9" x14ac:dyDescent="0.25">
      <c r="A46" s="42" t="str">
        <f t="shared" si="3"/>
        <v>BILBAO</v>
      </c>
      <c r="B46" s="41">
        <f t="shared" si="4"/>
        <v>2990</v>
      </c>
      <c r="C46" s="41">
        <f t="shared" si="5"/>
        <v>3240</v>
      </c>
      <c r="D46" s="41">
        <f t="shared" si="6"/>
        <v>8</v>
      </c>
      <c r="E46" s="42" t="str">
        <f t="shared" si="2"/>
        <v>TARRAGONA</v>
      </c>
      <c r="F46" s="42">
        <f t="shared" si="7"/>
        <v>2939</v>
      </c>
      <c r="G46" s="42">
        <f t="shared" si="8"/>
        <v>3159</v>
      </c>
    </row>
    <row r="47" spans="1:9" x14ac:dyDescent="0.25">
      <c r="A47" s="42" t="str">
        <f t="shared" si="3"/>
        <v>CARTAGENA</v>
      </c>
      <c r="B47" s="41">
        <f t="shared" si="4"/>
        <v>1434</v>
      </c>
      <c r="C47" s="41">
        <f t="shared" si="5"/>
        <v>1423</v>
      </c>
      <c r="D47" s="41">
        <f t="shared" si="6"/>
        <v>16</v>
      </c>
      <c r="E47" s="42" t="str">
        <f t="shared" si="2"/>
        <v>MALAGA</v>
      </c>
      <c r="F47" s="42">
        <f t="shared" si="7"/>
        <v>2020</v>
      </c>
      <c r="G47" s="42">
        <f t="shared" si="8"/>
        <v>1764</v>
      </c>
    </row>
    <row r="48" spans="1:9" x14ac:dyDescent="0.25">
      <c r="A48" s="42" t="str">
        <f t="shared" si="3"/>
        <v>CASTELLON</v>
      </c>
      <c r="B48" s="41">
        <f t="shared" si="4"/>
        <v>1450</v>
      </c>
      <c r="C48" s="41">
        <f t="shared" si="5"/>
        <v>1385</v>
      </c>
      <c r="D48" s="41">
        <f t="shared" si="6"/>
        <v>15</v>
      </c>
      <c r="E48" s="42" t="str">
        <f t="shared" si="2"/>
        <v>HUELVA</v>
      </c>
      <c r="F48" s="42">
        <f t="shared" si="7"/>
        <v>1981</v>
      </c>
      <c r="G48" s="42">
        <f t="shared" si="8"/>
        <v>1861</v>
      </c>
    </row>
    <row r="49" spans="1:7" x14ac:dyDescent="0.25">
      <c r="A49" s="42" t="str">
        <f t="shared" si="3"/>
        <v>CEUTA</v>
      </c>
      <c r="B49" s="41">
        <f t="shared" si="4"/>
        <v>13007</v>
      </c>
      <c r="C49" s="41">
        <f t="shared" si="5"/>
        <v>12426</v>
      </c>
      <c r="D49" s="41">
        <f t="shared" si="6"/>
        <v>4</v>
      </c>
      <c r="E49" s="42" t="str">
        <f t="shared" si="2"/>
        <v>VIGO</v>
      </c>
      <c r="F49" s="42">
        <f t="shared" si="7"/>
        <v>1898</v>
      </c>
      <c r="G49" s="42">
        <f t="shared" si="8"/>
        <v>1979</v>
      </c>
    </row>
    <row r="50" spans="1:7" x14ac:dyDescent="0.25">
      <c r="A50" s="42" t="str">
        <f t="shared" si="3"/>
        <v>FERROL-SAN CIBRAO</v>
      </c>
      <c r="B50" s="41">
        <f t="shared" si="4"/>
        <v>1037</v>
      </c>
      <c r="C50" s="41">
        <f t="shared" si="5"/>
        <v>1118</v>
      </c>
      <c r="D50" s="41">
        <f t="shared" si="6"/>
        <v>22</v>
      </c>
      <c r="E50" s="42" t="str">
        <f t="shared" si="2"/>
        <v>ALMERIA</v>
      </c>
      <c r="F50" s="42">
        <f t="shared" si="7"/>
        <v>1611</v>
      </c>
      <c r="G50" s="42">
        <f t="shared" si="8"/>
        <v>1892</v>
      </c>
    </row>
    <row r="51" spans="1:7" x14ac:dyDescent="0.25">
      <c r="A51" s="42" t="str">
        <f t="shared" si="3"/>
        <v>GIJON</v>
      </c>
      <c r="B51" s="41">
        <f t="shared" si="4"/>
        <v>1065</v>
      </c>
      <c r="C51" s="41">
        <f t="shared" si="5"/>
        <v>1050</v>
      </c>
      <c r="D51" s="41">
        <f t="shared" si="6"/>
        <v>21</v>
      </c>
      <c r="E51" s="42" t="str">
        <f t="shared" si="2"/>
        <v>BAHIA DE CADIZ</v>
      </c>
      <c r="F51" s="42">
        <f t="shared" si="7"/>
        <v>1497</v>
      </c>
      <c r="G51" s="42">
        <f t="shared" si="8"/>
        <v>1484</v>
      </c>
    </row>
    <row r="52" spans="1:7" x14ac:dyDescent="0.25">
      <c r="A52" s="42" t="str">
        <f t="shared" si="3"/>
        <v>HUELVA</v>
      </c>
      <c r="B52" s="41">
        <f t="shared" si="4"/>
        <v>1981</v>
      </c>
      <c r="C52" s="41">
        <f t="shared" si="5"/>
        <v>1861</v>
      </c>
      <c r="D52" s="41">
        <f t="shared" si="6"/>
        <v>11</v>
      </c>
      <c r="E52" s="42" t="str">
        <f t="shared" si="2"/>
        <v>CASTELLON</v>
      </c>
      <c r="F52" s="42">
        <f t="shared" si="7"/>
        <v>1450</v>
      </c>
      <c r="G52" s="42">
        <f t="shared" si="8"/>
        <v>1385</v>
      </c>
    </row>
    <row r="53" spans="1:7" x14ac:dyDescent="0.25">
      <c r="A53" s="42" t="str">
        <f t="shared" si="3"/>
        <v>LAS PALMAS</v>
      </c>
      <c r="B53" s="41">
        <f t="shared" si="4"/>
        <v>10977</v>
      </c>
      <c r="C53" s="41">
        <f t="shared" si="5"/>
        <v>10027</v>
      </c>
      <c r="D53" s="41">
        <f t="shared" si="6"/>
        <v>5</v>
      </c>
      <c r="E53" s="42" t="str">
        <f t="shared" si="2"/>
        <v>CARTAGENA</v>
      </c>
      <c r="F53" s="42">
        <f t="shared" si="7"/>
        <v>1434</v>
      </c>
      <c r="G53" s="42">
        <f t="shared" si="8"/>
        <v>1423</v>
      </c>
    </row>
    <row r="54" spans="1:7" x14ac:dyDescent="0.25">
      <c r="A54" s="42" t="str">
        <f t="shared" si="3"/>
        <v>MALAGA</v>
      </c>
      <c r="B54" s="41">
        <f t="shared" si="4"/>
        <v>2020</v>
      </c>
      <c r="C54" s="41">
        <f t="shared" si="5"/>
        <v>1764</v>
      </c>
      <c r="D54" s="41">
        <f t="shared" si="6"/>
        <v>10</v>
      </c>
      <c r="E54" s="42" t="str">
        <f t="shared" si="2"/>
        <v>SANTANDER</v>
      </c>
      <c r="F54" s="42">
        <f t="shared" si="7"/>
        <v>1400</v>
      </c>
      <c r="G54" s="42">
        <f t="shared" si="8"/>
        <v>1395</v>
      </c>
    </row>
    <row r="55" spans="1:7" x14ac:dyDescent="0.25">
      <c r="A55" s="42" t="str">
        <f t="shared" si="3"/>
        <v>MARIN Y RIA DE PONTEVEDRA</v>
      </c>
      <c r="B55" s="41">
        <f t="shared" si="4"/>
        <v>591</v>
      </c>
      <c r="C55" s="41">
        <f t="shared" si="5"/>
        <v>584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1357</v>
      </c>
      <c r="G55" s="42">
        <f t="shared" si="8"/>
        <v>1235</v>
      </c>
    </row>
    <row r="56" spans="1:7" x14ac:dyDescent="0.25">
      <c r="A56" s="42" t="str">
        <f t="shared" si="3"/>
        <v>MELILLA</v>
      </c>
      <c r="B56" s="41">
        <f t="shared" si="4"/>
        <v>1357</v>
      </c>
      <c r="C56" s="41">
        <f t="shared" si="5"/>
        <v>1235</v>
      </c>
      <c r="D56" s="41">
        <f t="shared" si="6"/>
        <v>18</v>
      </c>
      <c r="E56" s="42" t="str">
        <f t="shared" si="2"/>
        <v>A CORUÑA</v>
      </c>
      <c r="F56" s="42">
        <f t="shared" si="9"/>
        <v>1222</v>
      </c>
      <c r="G56" s="42">
        <f t="shared" si="8"/>
        <v>1260</v>
      </c>
    </row>
    <row r="57" spans="1:7" x14ac:dyDescent="0.25">
      <c r="A57" s="42" t="str">
        <f t="shared" si="3"/>
        <v>MOTRIL</v>
      </c>
      <c r="B57" s="41">
        <f t="shared" si="4"/>
        <v>550</v>
      </c>
      <c r="C57" s="41">
        <f t="shared" si="5"/>
        <v>342</v>
      </c>
      <c r="D57" s="41">
        <f t="shared" si="6"/>
        <v>27</v>
      </c>
      <c r="E57" s="42" t="str">
        <f t="shared" si="2"/>
        <v>SEVILLA</v>
      </c>
      <c r="F57" s="42">
        <f t="shared" si="9"/>
        <v>1209</v>
      </c>
      <c r="G57" s="42">
        <f t="shared" si="8"/>
        <v>1181</v>
      </c>
    </row>
    <row r="58" spans="1:7" x14ac:dyDescent="0.25">
      <c r="A58" s="42" t="str">
        <f t="shared" si="3"/>
        <v>PASAIA</v>
      </c>
      <c r="B58" s="41">
        <f t="shared" si="4"/>
        <v>963</v>
      </c>
      <c r="C58" s="41">
        <f t="shared" si="5"/>
        <v>1086</v>
      </c>
      <c r="D58" s="41">
        <f t="shared" si="6"/>
        <v>23</v>
      </c>
      <c r="E58" s="42" t="str">
        <f t="shared" si="2"/>
        <v>GIJON</v>
      </c>
      <c r="F58" s="42">
        <f t="shared" si="9"/>
        <v>1065</v>
      </c>
      <c r="G58" s="42">
        <f t="shared" si="8"/>
        <v>1050</v>
      </c>
    </row>
    <row r="59" spans="1:7" x14ac:dyDescent="0.25">
      <c r="A59" s="42" t="str">
        <f t="shared" si="3"/>
        <v>SANTA CRUZ DE TENERIFE</v>
      </c>
      <c r="B59" s="41">
        <f t="shared" si="4"/>
        <v>14682</v>
      </c>
      <c r="C59" s="41">
        <f t="shared" si="5"/>
        <v>17007</v>
      </c>
      <c r="D59" s="41">
        <f t="shared" si="6"/>
        <v>3</v>
      </c>
      <c r="E59" s="42" t="str">
        <f t="shared" si="2"/>
        <v>FERROL-SAN CIBRAO</v>
      </c>
      <c r="F59" s="42">
        <f t="shared" si="9"/>
        <v>1037</v>
      </c>
      <c r="G59" s="42">
        <f t="shared" si="8"/>
        <v>1118</v>
      </c>
    </row>
    <row r="60" spans="1:7" x14ac:dyDescent="0.25">
      <c r="A60" s="42" t="str">
        <f t="shared" si="3"/>
        <v>SANTANDER</v>
      </c>
      <c r="B60" s="41">
        <f t="shared" si="4"/>
        <v>1400</v>
      </c>
      <c r="C60" s="41">
        <f t="shared" si="5"/>
        <v>1395</v>
      </c>
      <c r="D60" s="41">
        <f t="shared" si="6"/>
        <v>17</v>
      </c>
      <c r="E60" s="42" t="str">
        <f t="shared" si="2"/>
        <v>PASAIA</v>
      </c>
      <c r="F60" s="42">
        <f t="shared" si="9"/>
        <v>963</v>
      </c>
      <c r="G60" s="42">
        <f t="shared" si="8"/>
        <v>1086</v>
      </c>
    </row>
    <row r="61" spans="1:7" x14ac:dyDescent="0.25">
      <c r="A61" s="42" t="str">
        <f t="shared" si="3"/>
        <v>SEVILLA</v>
      </c>
      <c r="B61" s="41">
        <f t="shared" si="4"/>
        <v>1209</v>
      </c>
      <c r="C61" s="41">
        <f t="shared" si="5"/>
        <v>1181</v>
      </c>
      <c r="D61" s="41">
        <f t="shared" si="6"/>
        <v>20</v>
      </c>
      <c r="E61" s="42" t="str">
        <f t="shared" si="2"/>
        <v>ALICANTE</v>
      </c>
      <c r="F61" s="42">
        <f t="shared" si="9"/>
        <v>890</v>
      </c>
      <c r="G61" s="42">
        <f t="shared" si="8"/>
        <v>907</v>
      </c>
    </row>
    <row r="62" spans="1:7" x14ac:dyDescent="0.25">
      <c r="A62" s="42" t="str">
        <f t="shared" si="3"/>
        <v>TARRAGONA</v>
      </c>
      <c r="B62" s="41">
        <f t="shared" si="4"/>
        <v>2939</v>
      </c>
      <c r="C62" s="41">
        <f t="shared" si="5"/>
        <v>3159</v>
      </c>
      <c r="D62" s="41">
        <f t="shared" si="6"/>
        <v>9</v>
      </c>
      <c r="E62" s="42" t="str">
        <f t="shared" si="2"/>
        <v>AVILES</v>
      </c>
      <c r="F62" s="42">
        <f t="shared" si="9"/>
        <v>861</v>
      </c>
      <c r="G62" s="42">
        <f t="shared" si="8"/>
        <v>861</v>
      </c>
    </row>
    <row r="63" spans="1:7" x14ac:dyDescent="0.25">
      <c r="A63" s="42" t="str">
        <f t="shared" si="3"/>
        <v>VALENCIA</v>
      </c>
      <c r="B63" s="41">
        <f t="shared" si="4"/>
        <v>6916</v>
      </c>
      <c r="C63" s="41">
        <f t="shared" si="5"/>
        <v>7043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591</v>
      </c>
      <c r="G63" s="42">
        <f t="shared" si="8"/>
        <v>584</v>
      </c>
    </row>
    <row r="64" spans="1:7" x14ac:dyDescent="0.25">
      <c r="A64" s="42" t="str">
        <f t="shared" si="3"/>
        <v>VIGO</v>
      </c>
      <c r="B64" s="41">
        <f t="shared" si="4"/>
        <v>1898</v>
      </c>
      <c r="C64" s="41">
        <f t="shared" si="5"/>
        <v>1979</v>
      </c>
      <c r="D64" s="41">
        <f t="shared" si="6"/>
        <v>12</v>
      </c>
      <c r="E64" s="42" t="str">
        <f t="shared" si="2"/>
        <v>MOTRIL</v>
      </c>
      <c r="F64" s="42">
        <f t="shared" si="9"/>
        <v>550</v>
      </c>
      <c r="G64" s="42">
        <f t="shared" si="8"/>
        <v>342</v>
      </c>
    </row>
    <row r="65" spans="1:7" x14ac:dyDescent="0.25">
      <c r="A65" s="42" t="str">
        <f t="shared" si="3"/>
        <v>VILAGARCIA</v>
      </c>
      <c r="B65" s="41">
        <f t="shared" si="4"/>
        <v>225</v>
      </c>
      <c r="C65" s="41">
        <f t="shared" si="5"/>
        <v>210</v>
      </c>
      <c r="D65" s="41">
        <f t="shared" si="6"/>
        <v>28</v>
      </c>
      <c r="E65" s="42" t="str">
        <f t="shared" si="2"/>
        <v>VILAGARCIA</v>
      </c>
      <c r="F65" s="42">
        <f t="shared" si="9"/>
        <v>225</v>
      </c>
      <c r="G65" s="42">
        <f t="shared" si="8"/>
        <v>210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1240111</v>
      </c>
      <c r="C7" s="9">
        <v>1102363</v>
      </c>
      <c r="D7" s="9">
        <v>13653422</v>
      </c>
      <c r="E7" s="9">
        <v>15400588</v>
      </c>
      <c r="F7" s="10">
        <f>((E7*100)/D7)-100</f>
        <v>12.796542874013568</v>
      </c>
      <c r="G7" s="1"/>
      <c r="H7" s="1"/>
      <c r="I7" s="1"/>
    </row>
    <row r="8" spans="1:12" x14ac:dyDescent="0.25">
      <c r="A8" s="11" t="s">
        <v>45</v>
      </c>
      <c r="B8" s="12">
        <v>910045</v>
      </c>
      <c r="C8" s="12">
        <v>546491</v>
      </c>
      <c r="D8" s="12">
        <v>12131152</v>
      </c>
      <c r="E8" s="12">
        <v>12865101</v>
      </c>
      <c r="F8" s="13">
        <f t="shared" ref="F8:F35" si="0">((E8*100)/D8)-100</f>
        <v>6.050117911308007</v>
      </c>
      <c r="G8" s="1"/>
      <c r="H8" s="1"/>
      <c r="I8" s="1"/>
    </row>
    <row r="9" spans="1:12" x14ac:dyDescent="0.25">
      <c r="A9" s="8" t="s">
        <v>46</v>
      </c>
      <c r="B9" s="9">
        <v>1520415</v>
      </c>
      <c r="C9" s="9">
        <v>1977152</v>
      </c>
      <c r="D9" s="9">
        <v>25222720</v>
      </c>
      <c r="E9" s="9">
        <v>24734312</v>
      </c>
      <c r="F9" s="10">
        <f t="shared" si="0"/>
        <v>-1.9363811674553801</v>
      </c>
      <c r="G9" s="1"/>
      <c r="H9" s="1"/>
      <c r="I9" s="1"/>
    </row>
    <row r="10" spans="1:12" x14ac:dyDescent="0.25">
      <c r="A10" s="11" t="s">
        <v>47</v>
      </c>
      <c r="B10" s="12">
        <v>346806</v>
      </c>
      <c r="C10" s="12">
        <v>247603</v>
      </c>
      <c r="D10" s="12">
        <v>4672642</v>
      </c>
      <c r="E10" s="12">
        <v>5363515</v>
      </c>
      <c r="F10" s="13">
        <f t="shared" si="0"/>
        <v>14.785489665161592</v>
      </c>
      <c r="G10" s="1"/>
      <c r="H10" s="1"/>
      <c r="I10" s="1"/>
    </row>
    <row r="11" spans="1:12" x14ac:dyDescent="0.25">
      <c r="A11" s="8" t="s">
        <v>48</v>
      </c>
      <c r="B11" s="9">
        <v>25364314</v>
      </c>
      <c r="C11" s="9">
        <v>28609022</v>
      </c>
      <c r="D11" s="9">
        <v>296008517</v>
      </c>
      <c r="E11" s="9">
        <v>329892313</v>
      </c>
      <c r="F11" s="10">
        <f t="shared" si="0"/>
        <v>11.446899009328163</v>
      </c>
      <c r="G11" s="1"/>
      <c r="H11" s="1"/>
      <c r="I11" s="1"/>
    </row>
    <row r="12" spans="1:12" x14ac:dyDescent="0.25">
      <c r="A12" s="11" t="s">
        <v>49</v>
      </c>
      <c r="B12" s="12">
        <v>1574134</v>
      </c>
      <c r="C12" s="12">
        <v>1873723</v>
      </c>
      <c r="D12" s="12">
        <v>26562472</v>
      </c>
      <c r="E12" s="12">
        <v>28518343</v>
      </c>
      <c r="F12" s="13">
        <f t="shared" si="0"/>
        <v>7.3632868205941122</v>
      </c>
      <c r="G12" s="1"/>
      <c r="H12" s="1"/>
      <c r="I12" s="1"/>
    </row>
    <row r="13" spans="1:12" x14ac:dyDescent="0.25">
      <c r="A13" s="8" t="s">
        <v>50</v>
      </c>
      <c r="B13" s="9">
        <v>10443135</v>
      </c>
      <c r="C13" s="9">
        <v>9286678</v>
      </c>
      <c r="D13" s="9">
        <v>153500809</v>
      </c>
      <c r="E13" s="9">
        <v>168813604</v>
      </c>
      <c r="F13" s="10">
        <f t="shared" si="0"/>
        <v>9.9757096394195486</v>
      </c>
      <c r="G13" s="1"/>
      <c r="H13" s="1"/>
      <c r="I13" s="1"/>
    </row>
    <row r="14" spans="1:12" x14ac:dyDescent="0.25">
      <c r="A14" s="11" t="s">
        <v>51</v>
      </c>
      <c r="B14" s="12">
        <v>18089940</v>
      </c>
      <c r="C14" s="12">
        <v>17180249</v>
      </c>
      <c r="D14" s="12">
        <v>256182393</v>
      </c>
      <c r="E14" s="12">
        <v>265561744</v>
      </c>
      <c r="F14" s="13">
        <f t="shared" si="0"/>
        <v>3.6612004791445543</v>
      </c>
      <c r="G14" s="1"/>
      <c r="H14" s="1"/>
      <c r="I14" s="1"/>
    </row>
    <row r="15" spans="1:12" x14ac:dyDescent="0.25">
      <c r="A15" s="8" t="s">
        <v>52</v>
      </c>
      <c r="B15" s="9">
        <v>3476895</v>
      </c>
      <c r="C15" s="9">
        <v>2748682</v>
      </c>
      <c r="D15" s="9">
        <v>43253602</v>
      </c>
      <c r="E15" s="9">
        <v>41669327</v>
      </c>
      <c r="F15" s="10">
        <f t="shared" si="0"/>
        <v>-3.6627585374277061</v>
      </c>
      <c r="G15" s="1"/>
      <c r="H15" s="1"/>
      <c r="I15" s="1"/>
    </row>
    <row r="16" spans="1:12" x14ac:dyDescent="0.25">
      <c r="A16" s="11" t="s">
        <v>53</v>
      </c>
      <c r="B16" s="12">
        <v>2181397</v>
      </c>
      <c r="C16" s="12">
        <v>2691470</v>
      </c>
      <c r="D16" s="12">
        <v>26960874</v>
      </c>
      <c r="E16" s="12">
        <v>28489753</v>
      </c>
      <c r="F16" s="13">
        <f t="shared" si="0"/>
        <v>5.6707323360511168</v>
      </c>
      <c r="G16" s="1"/>
      <c r="H16" s="1"/>
      <c r="I16" s="1"/>
    </row>
    <row r="17" spans="1:9" x14ac:dyDescent="0.25">
      <c r="A17" s="8" t="s">
        <v>54</v>
      </c>
      <c r="B17" s="9">
        <v>1454814</v>
      </c>
      <c r="C17" s="9">
        <v>1503135</v>
      </c>
      <c r="D17" s="9">
        <v>15459004</v>
      </c>
      <c r="E17" s="9">
        <v>16412124</v>
      </c>
      <c r="F17" s="10">
        <f t="shared" si="0"/>
        <v>6.1654683574698623</v>
      </c>
      <c r="G17" s="1"/>
      <c r="H17" s="1"/>
      <c r="I17" s="1"/>
    </row>
    <row r="18" spans="1:9" x14ac:dyDescent="0.25">
      <c r="A18" s="11" t="s">
        <v>55</v>
      </c>
      <c r="B18" s="12">
        <v>5681667</v>
      </c>
      <c r="C18" s="12">
        <v>5675747</v>
      </c>
      <c r="D18" s="12">
        <v>64606169</v>
      </c>
      <c r="E18" s="12">
        <v>65974198</v>
      </c>
      <c r="F18" s="13">
        <f t="shared" si="0"/>
        <v>2.1174897400277644</v>
      </c>
      <c r="G18" s="1"/>
      <c r="H18" s="1"/>
      <c r="I18" s="1"/>
    </row>
    <row r="19" spans="1:9" x14ac:dyDescent="0.25">
      <c r="A19" s="8" t="s">
        <v>56</v>
      </c>
      <c r="B19" s="9">
        <v>1049176</v>
      </c>
      <c r="C19" s="9">
        <v>1416724</v>
      </c>
      <c r="D19" s="9">
        <v>13721020</v>
      </c>
      <c r="E19" s="9">
        <v>14259645</v>
      </c>
      <c r="F19" s="10">
        <f t="shared" si="0"/>
        <v>3.925546351510306</v>
      </c>
      <c r="G19" s="1"/>
      <c r="H19" s="1"/>
      <c r="I19" s="1"/>
    </row>
    <row r="20" spans="1:9" x14ac:dyDescent="0.25">
      <c r="A20" s="11" t="s">
        <v>57</v>
      </c>
      <c r="B20" s="12">
        <v>1356773</v>
      </c>
      <c r="C20" s="12">
        <v>1223740</v>
      </c>
      <c r="D20" s="12">
        <v>14253782</v>
      </c>
      <c r="E20" s="12">
        <v>17734572</v>
      </c>
      <c r="F20" s="13">
        <f t="shared" si="0"/>
        <v>24.420115306941</v>
      </c>
      <c r="G20" s="1"/>
      <c r="H20" s="1"/>
      <c r="I20" s="1"/>
    </row>
    <row r="21" spans="1:9" x14ac:dyDescent="0.25">
      <c r="A21" s="8" t="s">
        <v>58</v>
      </c>
      <c r="B21" s="9">
        <v>3278283</v>
      </c>
      <c r="C21" s="9">
        <v>3734951</v>
      </c>
      <c r="D21" s="9">
        <v>25085162</v>
      </c>
      <c r="E21" s="9">
        <v>29126675</v>
      </c>
      <c r="F21" s="10">
        <f t="shared" si="0"/>
        <v>16.111169622902977</v>
      </c>
      <c r="G21" s="1"/>
      <c r="H21" s="1"/>
      <c r="I21" s="1"/>
    </row>
    <row r="22" spans="1:9" x14ac:dyDescent="0.25">
      <c r="A22" s="11" t="s">
        <v>59</v>
      </c>
      <c r="B22" s="12">
        <v>17615405</v>
      </c>
      <c r="C22" s="12">
        <v>20379688</v>
      </c>
      <c r="D22" s="12">
        <v>182482537</v>
      </c>
      <c r="E22" s="12">
        <v>215923316</v>
      </c>
      <c r="F22" s="13">
        <f t="shared" si="0"/>
        <v>18.325468041909133</v>
      </c>
      <c r="G22" s="1"/>
      <c r="H22" s="1"/>
      <c r="I22" s="1"/>
    </row>
    <row r="23" spans="1:9" x14ac:dyDescent="0.25">
      <c r="A23" s="8" t="s">
        <v>60</v>
      </c>
      <c r="B23" s="9">
        <v>3362573</v>
      </c>
      <c r="C23" s="9">
        <v>4495423</v>
      </c>
      <c r="D23" s="9">
        <v>42652794</v>
      </c>
      <c r="E23" s="9">
        <v>49439394</v>
      </c>
      <c r="F23" s="10">
        <f t="shared" si="0"/>
        <v>15.911267149345477</v>
      </c>
      <c r="G23" s="1"/>
      <c r="H23" s="1"/>
      <c r="I23" s="1"/>
    </row>
    <row r="24" spans="1:9" x14ac:dyDescent="0.25">
      <c r="A24" s="11" t="s">
        <v>61</v>
      </c>
      <c r="B24" s="12">
        <v>312228</v>
      </c>
      <c r="C24" s="12">
        <v>234639</v>
      </c>
      <c r="D24" s="12">
        <v>3776061</v>
      </c>
      <c r="E24" s="12">
        <v>3611389</v>
      </c>
      <c r="F24" s="13">
        <f t="shared" si="0"/>
        <v>-4.3609464995401339</v>
      </c>
      <c r="G24" s="1"/>
      <c r="H24" s="1"/>
      <c r="I24" s="1"/>
    </row>
    <row r="25" spans="1:9" x14ac:dyDescent="0.25">
      <c r="A25" s="8" t="s">
        <v>62</v>
      </c>
      <c r="B25" s="9">
        <v>1172285</v>
      </c>
      <c r="C25" s="9">
        <v>2086367</v>
      </c>
      <c r="D25" s="9">
        <v>14666559</v>
      </c>
      <c r="E25" s="9">
        <v>18752338</v>
      </c>
      <c r="F25" s="10">
        <f t="shared" si="0"/>
        <v>27.857788592402628</v>
      </c>
      <c r="G25" s="1"/>
      <c r="H25" s="1"/>
      <c r="I25" s="1"/>
    </row>
    <row r="26" spans="1:9" x14ac:dyDescent="0.25">
      <c r="A26" s="11" t="s">
        <v>63</v>
      </c>
      <c r="B26" s="12">
        <v>237737</v>
      </c>
      <c r="C26" s="12">
        <v>723941</v>
      </c>
      <c r="D26" s="12">
        <v>2985274</v>
      </c>
      <c r="E26" s="12">
        <v>5984275</v>
      </c>
      <c r="F26" s="13">
        <f t="shared" si="0"/>
        <v>100.45982378836916</v>
      </c>
      <c r="G26" s="1"/>
      <c r="H26" s="1"/>
      <c r="I26" s="1"/>
    </row>
    <row r="27" spans="1:9" x14ac:dyDescent="0.25">
      <c r="A27" s="8" t="s">
        <v>64</v>
      </c>
      <c r="B27" s="9">
        <v>608012</v>
      </c>
      <c r="C27" s="9">
        <v>461361</v>
      </c>
      <c r="D27" s="9">
        <v>6528902</v>
      </c>
      <c r="E27" s="9">
        <v>6239654</v>
      </c>
      <c r="F27" s="10">
        <f t="shared" si="0"/>
        <v>-4.4302702046990419</v>
      </c>
      <c r="G27" s="1"/>
      <c r="H27" s="1"/>
      <c r="I27" s="1"/>
    </row>
    <row r="28" spans="1:9" x14ac:dyDescent="0.25">
      <c r="A28" s="11" t="s">
        <v>65</v>
      </c>
      <c r="B28" s="12">
        <v>19633099</v>
      </c>
      <c r="C28" s="12">
        <v>19402973</v>
      </c>
      <c r="D28" s="12">
        <v>206030938</v>
      </c>
      <c r="E28" s="12">
        <v>208749594</v>
      </c>
      <c r="F28" s="13">
        <f t="shared" si="0"/>
        <v>1.3195377482579858</v>
      </c>
      <c r="G28" s="1"/>
      <c r="H28" s="1"/>
      <c r="I28" s="1"/>
    </row>
    <row r="29" spans="1:9" x14ac:dyDescent="0.25">
      <c r="A29" s="8" t="s">
        <v>66</v>
      </c>
      <c r="B29" s="9">
        <v>1873237</v>
      </c>
      <c r="C29" s="9">
        <v>1099407</v>
      </c>
      <c r="D29" s="9">
        <v>21274151</v>
      </c>
      <c r="E29" s="9">
        <v>20869148</v>
      </c>
      <c r="F29" s="10">
        <f t="shared" si="0"/>
        <v>-1.9037328446150497</v>
      </c>
      <c r="G29" s="1"/>
      <c r="H29" s="1"/>
      <c r="I29" s="1"/>
    </row>
    <row r="30" spans="1:9" x14ac:dyDescent="0.25">
      <c r="A30" s="11" t="s">
        <v>67</v>
      </c>
      <c r="B30" s="12">
        <v>467908</v>
      </c>
      <c r="C30" s="12">
        <v>509871</v>
      </c>
      <c r="D30" s="12">
        <v>5318795</v>
      </c>
      <c r="E30" s="12">
        <v>5686458</v>
      </c>
      <c r="F30" s="13">
        <f t="shared" si="0"/>
        <v>6.9125243593708774</v>
      </c>
      <c r="G30" s="1"/>
      <c r="H30" s="1"/>
      <c r="I30" s="1"/>
    </row>
    <row r="31" spans="1:9" x14ac:dyDescent="0.25">
      <c r="A31" s="8" t="s">
        <v>68</v>
      </c>
      <c r="B31" s="9">
        <v>3423264</v>
      </c>
      <c r="C31" s="9">
        <v>3272931</v>
      </c>
      <c r="D31" s="9">
        <v>45270079</v>
      </c>
      <c r="E31" s="9">
        <v>42880321</v>
      </c>
      <c r="F31" s="10">
        <f t="shared" si="0"/>
        <v>-5.2788907216176995</v>
      </c>
      <c r="G31" s="1"/>
      <c r="H31" s="1"/>
      <c r="I31" s="1"/>
    </row>
    <row r="32" spans="1:9" x14ac:dyDescent="0.25">
      <c r="A32" s="11" t="s">
        <v>69</v>
      </c>
      <c r="B32" s="12">
        <v>15878197</v>
      </c>
      <c r="C32" s="12">
        <v>15221697</v>
      </c>
      <c r="D32" s="12">
        <v>190423071</v>
      </c>
      <c r="E32" s="12">
        <v>201278371</v>
      </c>
      <c r="F32" s="13">
        <f t="shared" si="0"/>
        <v>5.7006222738630186</v>
      </c>
      <c r="G32" s="1"/>
      <c r="H32" s="1"/>
      <c r="I32" s="1"/>
    </row>
    <row r="33" spans="1:9" x14ac:dyDescent="0.25">
      <c r="A33" s="8" t="s">
        <v>70</v>
      </c>
      <c r="B33" s="9">
        <v>2539053</v>
      </c>
      <c r="C33" s="9">
        <v>2232304</v>
      </c>
      <c r="D33" s="9">
        <v>33043783</v>
      </c>
      <c r="E33" s="9">
        <v>33243138</v>
      </c>
      <c r="F33" s="10">
        <f t="shared" si="0"/>
        <v>0.6033056203038285</v>
      </c>
      <c r="G33" s="1"/>
      <c r="H33" s="1"/>
      <c r="I33" s="1"/>
    </row>
    <row r="34" spans="1:9" x14ac:dyDescent="0.25">
      <c r="A34" s="11" t="s">
        <v>71</v>
      </c>
      <c r="B34" s="12">
        <v>85342</v>
      </c>
      <c r="C34" s="12">
        <v>143534</v>
      </c>
      <c r="D34" s="12">
        <v>1211731</v>
      </c>
      <c r="E34" s="12">
        <v>1414189</v>
      </c>
      <c r="F34" s="13">
        <f t="shared" si="0"/>
        <v>16.708163775623461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145176245</v>
      </c>
      <c r="C35" s="15">
        <f t="shared" ref="C35:E35" si="1">SUM(C7:C34)</f>
        <v>150081866</v>
      </c>
      <c r="D35" s="15">
        <f t="shared" si="1"/>
        <v>1746938415</v>
      </c>
      <c r="E35" s="15">
        <f t="shared" si="1"/>
        <v>1878887399</v>
      </c>
      <c r="F35" s="16">
        <f t="shared" si="0"/>
        <v>7.5531560166647296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15400588</v>
      </c>
      <c r="C38" s="41">
        <f>D7</f>
        <v>13653422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329892313</v>
      </c>
      <c r="G38" s="42">
        <f>LOOKUP(E38,$A$38:$A$65,$C$38:$C$65)</f>
        <v>296008517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12865101</v>
      </c>
      <c r="C39" s="41">
        <f t="shared" ref="C39:C65" si="5">D8</f>
        <v>12131152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265561744</v>
      </c>
      <c r="G39" s="42">
        <f t="shared" ref="G39:G65" si="8">LOOKUP(E39,$A$38:$A$65,$C$38:$C$65)</f>
        <v>256182393</v>
      </c>
    </row>
    <row r="40" spans="1:9" x14ac:dyDescent="0.25">
      <c r="A40" s="42" t="str">
        <f t="shared" si="3"/>
        <v>ALMERIA</v>
      </c>
      <c r="B40" s="41">
        <f t="shared" si="4"/>
        <v>24734312</v>
      </c>
      <c r="C40" s="41">
        <f t="shared" si="5"/>
        <v>25222720</v>
      </c>
      <c r="D40" s="41">
        <f t="shared" si="6"/>
        <v>15</v>
      </c>
      <c r="E40" s="42" t="str">
        <f t="shared" si="2"/>
        <v>LAS PALMAS</v>
      </c>
      <c r="F40" s="42">
        <f t="shared" si="7"/>
        <v>215923316</v>
      </c>
      <c r="G40" s="42">
        <f t="shared" si="8"/>
        <v>182482537</v>
      </c>
    </row>
    <row r="41" spans="1:9" x14ac:dyDescent="0.25">
      <c r="A41" s="42" t="str">
        <f t="shared" si="3"/>
        <v>AVILES</v>
      </c>
      <c r="B41" s="41">
        <f t="shared" si="4"/>
        <v>5363515</v>
      </c>
      <c r="C41" s="41">
        <f t="shared" si="5"/>
        <v>4672642</v>
      </c>
      <c r="D41" s="41">
        <f t="shared" si="6"/>
        <v>26</v>
      </c>
      <c r="E41" s="42" t="str">
        <f t="shared" si="2"/>
        <v>SANTA CRUZ DE TENERIFE</v>
      </c>
      <c r="F41" s="42">
        <f t="shared" si="7"/>
        <v>208749594</v>
      </c>
      <c r="G41" s="42">
        <f t="shared" si="8"/>
        <v>206030938</v>
      </c>
    </row>
    <row r="42" spans="1:9" x14ac:dyDescent="0.25">
      <c r="A42" s="42" t="str">
        <f t="shared" si="3"/>
        <v>BAHIA DE ALGECIRAS</v>
      </c>
      <c r="B42" s="41">
        <f t="shared" si="4"/>
        <v>329892313</v>
      </c>
      <c r="C42" s="41">
        <f t="shared" si="5"/>
        <v>296008517</v>
      </c>
      <c r="D42" s="41">
        <f t="shared" si="6"/>
        <v>1</v>
      </c>
      <c r="E42" s="42" t="str">
        <f t="shared" si="2"/>
        <v>VALENCIA</v>
      </c>
      <c r="F42" s="42">
        <f t="shared" si="7"/>
        <v>201278371</v>
      </c>
      <c r="G42" s="42">
        <f t="shared" si="8"/>
        <v>190423071</v>
      </c>
    </row>
    <row r="43" spans="1:9" x14ac:dyDescent="0.25">
      <c r="A43" s="42" t="str">
        <f t="shared" si="3"/>
        <v>BAHIA DE CADIZ</v>
      </c>
      <c r="B43" s="41">
        <f t="shared" si="4"/>
        <v>28518343</v>
      </c>
      <c r="C43" s="41">
        <f t="shared" si="5"/>
        <v>26562472</v>
      </c>
      <c r="D43" s="41">
        <f t="shared" si="6"/>
        <v>13</v>
      </c>
      <c r="E43" s="42" t="str">
        <f t="shared" si="2"/>
        <v>BALEARES</v>
      </c>
      <c r="F43" s="42">
        <f t="shared" si="7"/>
        <v>168813604</v>
      </c>
      <c r="G43" s="42">
        <f t="shared" si="8"/>
        <v>153500809</v>
      </c>
    </row>
    <row r="44" spans="1:9" x14ac:dyDescent="0.25">
      <c r="A44" s="42" t="str">
        <f t="shared" si="3"/>
        <v>BALEARES</v>
      </c>
      <c r="B44" s="41">
        <f t="shared" si="4"/>
        <v>168813604</v>
      </c>
      <c r="C44" s="41">
        <f t="shared" si="5"/>
        <v>153500809</v>
      </c>
      <c r="D44" s="41">
        <f t="shared" si="6"/>
        <v>6</v>
      </c>
      <c r="E44" s="42" t="str">
        <f t="shared" si="2"/>
        <v>CEUTA</v>
      </c>
      <c r="F44" s="42">
        <f t="shared" si="7"/>
        <v>65974198</v>
      </c>
      <c r="G44" s="42">
        <f t="shared" si="8"/>
        <v>64606169</v>
      </c>
    </row>
    <row r="45" spans="1:9" x14ac:dyDescent="0.25">
      <c r="A45" s="42" t="str">
        <f t="shared" si="3"/>
        <v>BARCELONA</v>
      </c>
      <c r="B45" s="41">
        <f t="shared" si="4"/>
        <v>265561744</v>
      </c>
      <c r="C45" s="41">
        <f t="shared" si="5"/>
        <v>256182393</v>
      </c>
      <c r="D45" s="41">
        <f t="shared" si="6"/>
        <v>2</v>
      </c>
      <c r="E45" s="42" t="str">
        <f t="shared" si="2"/>
        <v>MALAGA</v>
      </c>
      <c r="F45" s="42">
        <f t="shared" si="7"/>
        <v>49439394</v>
      </c>
      <c r="G45" s="42">
        <f t="shared" si="8"/>
        <v>42652794</v>
      </c>
    </row>
    <row r="46" spans="1:9" x14ac:dyDescent="0.25">
      <c r="A46" s="42" t="str">
        <f t="shared" si="3"/>
        <v>BILBAO</v>
      </c>
      <c r="B46" s="41">
        <f t="shared" si="4"/>
        <v>41669327</v>
      </c>
      <c r="C46" s="41">
        <f t="shared" si="5"/>
        <v>43253602</v>
      </c>
      <c r="D46" s="41">
        <f t="shared" si="6"/>
        <v>10</v>
      </c>
      <c r="E46" s="42" t="str">
        <f t="shared" si="2"/>
        <v>TARRAGONA</v>
      </c>
      <c r="F46" s="42">
        <f t="shared" si="7"/>
        <v>42880321</v>
      </c>
      <c r="G46" s="42">
        <f t="shared" si="8"/>
        <v>45270079</v>
      </c>
    </row>
    <row r="47" spans="1:9" x14ac:dyDescent="0.25">
      <c r="A47" s="42" t="str">
        <f t="shared" si="3"/>
        <v>CARTAGENA</v>
      </c>
      <c r="B47" s="41">
        <f t="shared" si="4"/>
        <v>28489753</v>
      </c>
      <c r="C47" s="41">
        <f t="shared" si="5"/>
        <v>26960874</v>
      </c>
      <c r="D47" s="41">
        <f t="shared" si="6"/>
        <v>14</v>
      </c>
      <c r="E47" s="42" t="str">
        <f t="shared" si="2"/>
        <v>BILBAO</v>
      </c>
      <c r="F47" s="42">
        <f t="shared" si="7"/>
        <v>41669327</v>
      </c>
      <c r="G47" s="42">
        <f t="shared" si="8"/>
        <v>43253602</v>
      </c>
    </row>
    <row r="48" spans="1:9" x14ac:dyDescent="0.25">
      <c r="A48" s="42" t="str">
        <f t="shared" si="3"/>
        <v>CASTELLON</v>
      </c>
      <c r="B48" s="41">
        <f t="shared" si="4"/>
        <v>16412124</v>
      </c>
      <c r="C48" s="41">
        <f t="shared" si="5"/>
        <v>15459004</v>
      </c>
      <c r="D48" s="41">
        <f t="shared" si="6"/>
        <v>19</v>
      </c>
      <c r="E48" s="42" t="str">
        <f t="shared" si="2"/>
        <v>VIGO</v>
      </c>
      <c r="F48" s="42">
        <f t="shared" si="7"/>
        <v>33243138</v>
      </c>
      <c r="G48" s="42">
        <f t="shared" si="8"/>
        <v>33043783</v>
      </c>
    </row>
    <row r="49" spans="1:7" x14ac:dyDescent="0.25">
      <c r="A49" s="42" t="str">
        <f t="shared" si="3"/>
        <v>CEUTA</v>
      </c>
      <c r="B49" s="41">
        <f t="shared" si="4"/>
        <v>65974198</v>
      </c>
      <c r="C49" s="41">
        <f t="shared" si="5"/>
        <v>64606169</v>
      </c>
      <c r="D49" s="41">
        <f t="shared" si="6"/>
        <v>7</v>
      </c>
      <c r="E49" s="42" t="str">
        <f t="shared" si="2"/>
        <v>HUELVA</v>
      </c>
      <c r="F49" s="42">
        <f t="shared" si="7"/>
        <v>29126675</v>
      </c>
      <c r="G49" s="42">
        <f t="shared" si="8"/>
        <v>25085162</v>
      </c>
    </row>
    <row r="50" spans="1:7" x14ac:dyDescent="0.25">
      <c r="A50" s="42" t="str">
        <f t="shared" si="3"/>
        <v>FERROL-SAN CIBRAO</v>
      </c>
      <c r="B50" s="41">
        <f t="shared" si="4"/>
        <v>14259645</v>
      </c>
      <c r="C50" s="41">
        <f t="shared" si="5"/>
        <v>13721020</v>
      </c>
      <c r="D50" s="41">
        <f t="shared" si="6"/>
        <v>21</v>
      </c>
      <c r="E50" s="42" t="str">
        <f t="shared" si="2"/>
        <v>BAHIA DE CADIZ</v>
      </c>
      <c r="F50" s="42">
        <f t="shared" si="7"/>
        <v>28518343</v>
      </c>
      <c r="G50" s="42">
        <f t="shared" si="8"/>
        <v>26562472</v>
      </c>
    </row>
    <row r="51" spans="1:7" x14ac:dyDescent="0.25">
      <c r="A51" s="42" t="str">
        <f t="shared" si="3"/>
        <v>GIJON</v>
      </c>
      <c r="B51" s="41">
        <f t="shared" si="4"/>
        <v>17734572</v>
      </c>
      <c r="C51" s="41">
        <f t="shared" si="5"/>
        <v>14253782</v>
      </c>
      <c r="D51" s="41">
        <f t="shared" si="6"/>
        <v>18</v>
      </c>
      <c r="E51" s="42" t="str">
        <f t="shared" si="2"/>
        <v>CARTAGENA</v>
      </c>
      <c r="F51" s="42">
        <f t="shared" si="7"/>
        <v>28489753</v>
      </c>
      <c r="G51" s="42">
        <f t="shared" si="8"/>
        <v>26960874</v>
      </c>
    </row>
    <row r="52" spans="1:7" x14ac:dyDescent="0.25">
      <c r="A52" s="42" t="str">
        <f t="shared" si="3"/>
        <v>HUELVA</v>
      </c>
      <c r="B52" s="41">
        <f t="shared" si="4"/>
        <v>29126675</v>
      </c>
      <c r="C52" s="41">
        <f t="shared" si="5"/>
        <v>25085162</v>
      </c>
      <c r="D52" s="41">
        <f t="shared" si="6"/>
        <v>12</v>
      </c>
      <c r="E52" s="42" t="str">
        <f t="shared" si="2"/>
        <v>ALMERIA</v>
      </c>
      <c r="F52" s="42">
        <f t="shared" si="7"/>
        <v>24734312</v>
      </c>
      <c r="G52" s="42">
        <f t="shared" si="8"/>
        <v>25222720</v>
      </c>
    </row>
    <row r="53" spans="1:7" x14ac:dyDescent="0.25">
      <c r="A53" s="42" t="str">
        <f t="shared" si="3"/>
        <v>LAS PALMAS</v>
      </c>
      <c r="B53" s="41">
        <f t="shared" si="4"/>
        <v>215923316</v>
      </c>
      <c r="C53" s="41">
        <f t="shared" si="5"/>
        <v>182482537</v>
      </c>
      <c r="D53" s="41">
        <f t="shared" si="6"/>
        <v>3</v>
      </c>
      <c r="E53" s="42" t="str">
        <f t="shared" si="2"/>
        <v>SANTANDER</v>
      </c>
      <c r="F53" s="42">
        <f t="shared" si="7"/>
        <v>20869148</v>
      </c>
      <c r="G53" s="42">
        <f t="shared" si="8"/>
        <v>21274151</v>
      </c>
    </row>
    <row r="54" spans="1:7" x14ac:dyDescent="0.25">
      <c r="A54" s="42" t="str">
        <f t="shared" si="3"/>
        <v>MALAGA</v>
      </c>
      <c r="B54" s="41">
        <f t="shared" si="4"/>
        <v>49439394</v>
      </c>
      <c r="C54" s="41">
        <f t="shared" si="5"/>
        <v>42652794</v>
      </c>
      <c r="D54" s="41">
        <f t="shared" si="6"/>
        <v>8</v>
      </c>
      <c r="E54" s="42" t="str">
        <f t="shared" si="2"/>
        <v>MELILLA</v>
      </c>
      <c r="F54" s="42">
        <f t="shared" si="7"/>
        <v>18752338</v>
      </c>
      <c r="G54" s="42">
        <f t="shared" si="8"/>
        <v>14666559</v>
      </c>
    </row>
    <row r="55" spans="1:7" x14ac:dyDescent="0.25">
      <c r="A55" s="42" t="str">
        <f t="shared" si="3"/>
        <v>MARIN Y RIA DE PONTEVEDRA</v>
      </c>
      <c r="B55" s="41">
        <f t="shared" si="4"/>
        <v>3611389</v>
      </c>
      <c r="C55" s="41">
        <f t="shared" si="5"/>
        <v>3776061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17734572</v>
      </c>
      <c r="G55" s="42">
        <f t="shared" si="8"/>
        <v>14253782</v>
      </c>
    </row>
    <row r="56" spans="1:7" x14ac:dyDescent="0.25">
      <c r="A56" s="42" t="str">
        <f t="shared" si="3"/>
        <v>MELILLA</v>
      </c>
      <c r="B56" s="41">
        <f t="shared" si="4"/>
        <v>18752338</v>
      </c>
      <c r="C56" s="41">
        <f t="shared" si="5"/>
        <v>14666559</v>
      </c>
      <c r="D56" s="41">
        <f t="shared" si="6"/>
        <v>17</v>
      </c>
      <c r="E56" s="42" t="str">
        <f t="shared" si="2"/>
        <v>CASTELLON</v>
      </c>
      <c r="F56" s="42">
        <f t="shared" si="9"/>
        <v>16412124</v>
      </c>
      <c r="G56" s="42">
        <f t="shared" si="8"/>
        <v>15459004</v>
      </c>
    </row>
    <row r="57" spans="1:7" x14ac:dyDescent="0.25">
      <c r="A57" s="42" t="str">
        <f t="shared" si="3"/>
        <v>MOTRIL</v>
      </c>
      <c r="B57" s="41">
        <f t="shared" si="4"/>
        <v>5984275</v>
      </c>
      <c r="C57" s="41">
        <f t="shared" si="5"/>
        <v>2985274</v>
      </c>
      <c r="D57" s="41">
        <f t="shared" si="6"/>
        <v>24</v>
      </c>
      <c r="E57" s="42" t="str">
        <f t="shared" si="2"/>
        <v>A CORUÑA</v>
      </c>
      <c r="F57" s="42">
        <f t="shared" si="9"/>
        <v>15400588</v>
      </c>
      <c r="G57" s="42">
        <f t="shared" si="8"/>
        <v>13653422</v>
      </c>
    </row>
    <row r="58" spans="1:7" x14ac:dyDescent="0.25">
      <c r="A58" s="42" t="str">
        <f t="shared" si="3"/>
        <v>PASAIA</v>
      </c>
      <c r="B58" s="41">
        <f t="shared" si="4"/>
        <v>6239654</v>
      </c>
      <c r="C58" s="41">
        <f t="shared" si="5"/>
        <v>6528902</v>
      </c>
      <c r="D58" s="41">
        <f t="shared" si="6"/>
        <v>23</v>
      </c>
      <c r="E58" s="42" t="str">
        <f t="shared" si="2"/>
        <v>FERROL-SAN CIBRAO</v>
      </c>
      <c r="F58" s="42">
        <f t="shared" si="9"/>
        <v>14259645</v>
      </c>
      <c r="G58" s="42">
        <f t="shared" si="8"/>
        <v>13721020</v>
      </c>
    </row>
    <row r="59" spans="1:7" x14ac:dyDescent="0.25">
      <c r="A59" s="42" t="str">
        <f t="shared" si="3"/>
        <v>SANTA CRUZ DE TENERIFE</v>
      </c>
      <c r="B59" s="41">
        <f t="shared" si="4"/>
        <v>208749594</v>
      </c>
      <c r="C59" s="41">
        <f t="shared" si="5"/>
        <v>206030938</v>
      </c>
      <c r="D59" s="41">
        <f t="shared" si="6"/>
        <v>4</v>
      </c>
      <c r="E59" s="42" t="str">
        <f t="shared" si="2"/>
        <v>ALICANTE</v>
      </c>
      <c r="F59" s="42">
        <f t="shared" si="9"/>
        <v>12865101</v>
      </c>
      <c r="G59" s="42">
        <f t="shared" si="8"/>
        <v>12131152</v>
      </c>
    </row>
    <row r="60" spans="1:7" x14ac:dyDescent="0.25">
      <c r="A60" s="42" t="str">
        <f t="shared" si="3"/>
        <v>SANTANDER</v>
      </c>
      <c r="B60" s="41">
        <f t="shared" si="4"/>
        <v>20869148</v>
      </c>
      <c r="C60" s="41">
        <f t="shared" si="5"/>
        <v>21274151</v>
      </c>
      <c r="D60" s="41">
        <f t="shared" si="6"/>
        <v>16</v>
      </c>
      <c r="E60" s="42" t="str">
        <f t="shared" si="2"/>
        <v>PASAIA</v>
      </c>
      <c r="F60" s="42">
        <f t="shared" si="9"/>
        <v>6239654</v>
      </c>
      <c r="G60" s="42">
        <f t="shared" si="8"/>
        <v>6528902</v>
      </c>
    </row>
    <row r="61" spans="1:7" x14ac:dyDescent="0.25">
      <c r="A61" s="42" t="str">
        <f t="shared" si="3"/>
        <v>SEVILLA</v>
      </c>
      <c r="B61" s="41">
        <f t="shared" si="4"/>
        <v>5686458</v>
      </c>
      <c r="C61" s="41">
        <f t="shared" si="5"/>
        <v>5318795</v>
      </c>
      <c r="D61" s="41">
        <f t="shared" si="6"/>
        <v>25</v>
      </c>
      <c r="E61" s="42" t="str">
        <f t="shared" si="2"/>
        <v>MOTRIL</v>
      </c>
      <c r="F61" s="42">
        <f t="shared" si="9"/>
        <v>5984275</v>
      </c>
      <c r="G61" s="42">
        <f t="shared" si="8"/>
        <v>2985274</v>
      </c>
    </row>
    <row r="62" spans="1:7" x14ac:dyDescent="0.25">
      <c r="A62" s="42" t="str">
        <f t="shared" si="3"/>
        <v>TARRAGONA</v>
      </c>
      <c r="B62" s="41">
        <f t="shared" si="4"/>
        <v>42880321</v>
      </c>
      <c r="C62" s="41">
        <f t="shared" si="5"/>
        <v>45270079</v>
      </c>
      <c r="D62" s="41">
        <f t="shared" si="6"/>
        <v>9</v>
      </c>
      <c r="E62" s="42" t="str">
        <f t="shared" si="2"/>
        <v>SEVILLA</v>
      </c>
      <c r="F62" s="42">
        <f t="shared" si="9"/>
        <v>5686458</v>
      </c>
      <c r="G62" s="42">
        <f t="shared" si="8"/>
        <v>5318795</v>
      </c>
    </row>
    <row r="63" spans="1:7" x14ac:dyDescent="0.25">
      <c r="A63" s="42" t="str">
        <f t="shared" si="3"/>
        <v>VALENCIA</v>
      </c>
      <c r="B63" s="41">
        <f t="shared" si="4"/>
        <v>201278371</v>
      </c>
      <c r="C63" s="41">
        <f t="shared" si="5"/>
        <v>190423071</v>
      </c>
      <c r="D63" s="41">
        <f t="shared" si="6"/>
        <v>5</v>
      </c>
      <c r="E63" s="42" t="str">
        <f t="shared" si="2"/>
        <v>AVILES</v>
      </c>
      <c r="F63" s="42">
        <f t="shared" si="9"/>
        <v>5363515</v>
      </c>
      <c r="G63" s="42">
        <f t="shared" si="8"/>
        <v>4672642</v>
      </c>
    </row>
    <row r="64" spans="1:7" x14ac:dyDescent="0.25">
      <c r="A64" s="42" t="str">
        <f t="shared" si="3"/>
        <v>VIGO</v>
      </c>
      <c r="B64" s="41">
        <f t="shared" si="4"/>
        <v>33243138</v>
      </c>
      <c r="C64" s="41">
        <f t="shared" si="5"/>
        <v>33043783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3611389</v>
      </c>
      <c r="G64" s="42">
        <f t="shared" si="8"/>
        <v>3776061</v>
      </c>
    </row>
    <row r="65" spans="1:7" x14ac:dyDescent="0.25">
      <c r="A65" s="42" t="str">
        <f t="shared" si="3"/>
        <v>VILAGARCIA</v>
      </c>
      <c r="B65" s="41">
        <f t="shared" si="4"/>
        <v>1414189</v>
      </c>
      <c r="C65" s="41">
        <f t="shared" si="5"/>
        <v>1211731</v>
      </c>
      <c r="D65" s="41">
        <f t="shared" si="6"/>
        <v>28</v>
      </c>
      <c r="E65" s="42" t="str">
        <f t="shared" si="2"/>
        <v>VILAGARCIA</v>
      </c>
      <c r="F65" s="42">
        <f t="shared" si="9"/>
        <v>1414189</v>
      </c>
      <c r="G65" s="42">
        <f t="shared" si="8"/>
        <v>1211731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J42" sqref="J42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Diciembre</v>
      </c>
      <c r="C5" s="50"/>
      <c r="D5" s="49" t="str">
        <f>'Resumen general'!F6</f>
        <v>Acumulado desde Enero</v>
      </c>
      <c r="E5" s="50"/>
      <c r="F5" s="50"/>
      <c r="L5" s="39">
        <f>'Resumen general'!I4</f>
        <v>42999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</v>
      </c>
      <c r="C7" s="9">
        <v>3</v>
      </c>
      <c r="D7" s="9">
        <v>62</v>
      </c>
      <c r="E7" s="9">
        <v>79</v>
      </c>
      <c r="F7" s="10">
        <f>((E7*100)/D7)-100</f>
        <v>27.41935483870968</v>
      </c>
      <c r="G7" s="1"/>
      <c r="H7" s="1"/>
      <c r="I7" s="1"/>
    </row>
    <row r="8" spans="1:12" x14ac:dyDescent="0.25">
      <c r="A8" s="11" t="s">
        <v>45</v>
      </c>
      <c r="B8" s="12">
        <v>3</v>
      </c>
      <c r="C8" s="12">
        <v>1</v>
      </c>
      <c r="D8" s="12">
        <v>47</v>
      </c>
      <c r="E8" s="12">
        <v>57</v>
      </c>
      <c r="F8" s="13">
        <f t="shared" ref="F8:F35" si="0">((E8*100)/D8)-100</f>
        <v>21.276595744680847</v>
      </c>
      <c r="G8" s="1"/>
      <c r="H8" s="1"/>
      <c r="I8" s="1"/>
    </row>
    <row r="9" spans="1:12" x14ac:dyDescent="0.25">
      <c r="A9" s="8" t="s">
        <v>46</v>
      </c>
      <c r="B9" s="9">
        <v>1</v>
      </c>
      <c r="C9" s="9">
        <v>1</v>
      </c>
      <c r="D9" s="9">
        <v>50</v>
      </c>
      <c r="E9" s="9">
        <v>42</v>
      </c>
      <c r="F9" s="10">
        <f t="shared" si="0"/>
        <v>-16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8</v>
      </c>
      <c r="C12" s="12">
        <v>15</v>
      </c>
      <c r="D12" s="12">
        <v>298</v>
      </c>
      <c r="E12" s="12">
        <v>306</v>
      </c>
      <c r="F12" s="13">
        <f t="shared" si="0"/>
        <v>2.6845637583892596</v>
      </c>
      <c r="G12" s="1"/>
      <c r="H12" s="1"/>
      <c r="I12" s="1"/>
    </row>
    <row r="13" spans="1:12" x14ac:dyDescent="0.25">
      <c r="A13" s="8" t="s">
        <v>50</v>
      </c>
      <c r="B13" s="9">
        <v>10</v>
      </c>
      <c r="C13" s="9">
        <v>10</v>
      </c>
      <c r="D13" s="9">
        <v>724</v>
      </c>
      <c r="E13" s="9">
        <v>745</v>
      </c>
      <c r="F13" s="10">
        <f t="shared" si="0"/>
        <v>2.9005524861878484</v>
      </c>
      <c r="G13" s="1"/>
      <c r="H13" s="1"/>
      <c r="I13" s="1"/>
    </row>
    <row r="14" spans="1:12" x14ac:dyDescent="0.25">
      <c r="A14" s="11" t="s">
        <v>51</v>
      </c>
      <c r="B14" s="12">
        <v>29</v>
      </c>
      <c r="C14" s="12">
        <v>23</v>
      </c>
      <c r="D14" s="12">
        <v>850</v>
      </c>
      <c r="E14" s="12">
        <v>880</v>
      </c>
      <c r="F14" s="13">
        <f t="shared" si="0"/>
        <v>3.529411764705884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33</v>
      </c>
      <c r="E15" s="9">
        <v>53</v>
      </c>
      <c r="F15" s="10">
        <f t="shared" si="0"/>
        <v>60.606060606060595</v>
      </c>
      <c r="G15" s="1"/>
      <c r="H15" s="1"/>
      <c r="I15" s="1"/>
    </row>
    <row r="16" spans="1:12" x14ac:dyDescent="0.25">
      <c r="A16" s="11" t="s">
        <v>53</v>
      </c>
      <c r="B16" s="12">
        <v>3</v>
      </c>
      <c r="C16" s="12">
        <v>3</v>
      </c>
      <c r="D16" s="12">
        <v>77</v>
      </c>
      <c r="E16" s="12">
        <v>79</v>
      </c>
      <c r="F16" s="13">
        <f t="shared" si="0"/>
        <v>2.5974025974025921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2</v>
      </c>
      <c r="E17" s="9">
        <v>2</v>
      </c>
      <c r="F17" s="10">
        <f t="shared" si="0"/>
        <v>0</v>
      </c>
      <c r="G17" s="1"/>
      <c r="H17" s="1"/>
      <c r="I17" s="1"/>
    </row>
    <row r="18" spans="1:9" x14ac:dyDescent="0.25">
      <c r="A18" s="11" t="s">
        <v>55</v>
      </c>
      <c r="B18" s="12">
        <v>2</v>
      </c>
      <c r="C18" s="12">
        <v>1</v>
      </c>
      <c r="D18" s="12">
        <v>8</v>
      </c>
      <c r="E18" s="12">
        <v>8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</v>
      </c>
      <c r="D19" s="9">
        <v>3</v>
      </c>
      <c r="E19" s="9">
        <v>4</v>
      </c>
      <c r="F19" s="10">
        <f t="shared" si="0"/>
        <v>33.333333333333343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9</v>
      </c>
      <c r="E20" s="12">
        <v>9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1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71</v>
      </c>
      <c r="C22" s="12">
        <v>84</v>
      </c>
      <c r="D22" s="12">
        <v>384</v>
      </c>
      <c r="E22" s="12">
        <v>429</v>
      </c>
      <c r="F22" s="13">
        <f t="shared" si="0"/>
        <v>11.71875</v>
      </c>
      <c r="G22" s="1"/>
      <c r="H22" s="1"/>
      <c r="I22" s="1"/>
    </row>
    <row r="23" spans="1:9" x14ac:dyDescent="0.25">
      <c r="A23" s="8" t="s">
        <v>60</v>
      </c>
      <c r="B23" s="9">
        <v>17</v>
      </c>
      <c r="C23" s="9">
        <v>19</v>
      </c>
      <c r="D23" s="9">
        <v>322</v>
      </c>
      <c r="E23" s="9">
        <v>312</v>
      </c>
      <c r="F23" s="10">
        <f t="shared" si="0"/>
        <v>-3.1055900621118013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5</v>
      </c>
      <c r="E25" s="9">
        <v>4</v>
      </c>
      <c r="F25" s="10">
        <f t="shared" si="0"/>
        <v>-20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</v>
      </c>
      <c r="D26" s="12">
        <v>17</v>
      </c>
      <c r="E26" s="12">
        <v>26</v>
      </c>
      <c r="F26" s="13">
        <f t="shared" si="0"/>
        <v>52.941176470588232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67</v>
      </c>
      <c r="C28" s="12">
        <v>105</v>
      </c>
      <c r="D28" s="12">
        <v>387</v>
      </c>
      <c r="E28" s="12">
        <v>467</v>
      </c>
      <c r="F28" s="13">
        <f t="shared" si="0"/>
        <v>20.671834625323001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8</v>
      </c>
      <c r="E29" s="9">
        <v>7</v>
      </c>
      <c r="F29" s="10">
        <f t="shared" si="0"/>
        <v>-12.5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3</v>
      </c>
      <c r="D30" s="12">
        <v>48</v>
      </c>
      <c r="E30" s="12">
        <v>57</v>
      </c>
      <c r="F30" s="13">
        <f t="shared" si="0"/>
        <v>18.75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</v>
      </c>
      <c r="E31" s="9">
        <v>1</v>
      </c>
      <c r="F31" s="10">
        <f t="shared" si="0"/>
        <v>-50</v>
      </c>
      <c r="G31" s="1"/>
      <c r="H31" s="1"/>
      <c r="I31" s="1"/>
    </row>
    <row r="32" spans="1:9" x14ac:dyDescent="0.25">
      <c r="A32" s="11" t="s">
        <v>69</v>
      </c>
      <c r="B32" s="12">
        <v>4</v>
      </c>
      <c r="C32" s="12">
        <v>9</v>
      </c>
      <c r="D32" s="12">
        <v>157</v>
      </c>
      <c r="E32" s="12">
        <v>203</v>
      </c>
      <c r="F32" s="13">
        <f t="shared" si="0"/>
        <v>29.299363057324854</v>
      </c>
      <c r="G32" s="1"/>
      <c r="H32" s="1"/>
      <c r="I32" s="1"/>
    </row>
    <row r="33" spans="1:9" x14ac:dyDescent="0.25">
      <c r="A33" s="8" t="s">
        <v>70</v>
      </c>
      <c r="B33" s="9">
        <v>5</v>
      </c>
      <c r="C33" s="9">
        <v>5</v>
      </c>
      <c r="D33" s="9">
        <v>114</v>
      </c>
      <c r="E33" s="9">
        <v>118</v>
      </c>
      <c r="F33" s="10">
        <f t="shared" si="0"/>
        <v>3.5087719298245617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0</v>
      </c>
      <c r="D34" s="12">
        <v>14</v>
      </c>
      <c r="E34" s="12">
        <v>12</v>
      </c>
      <c r="F34" s="13">
        <f t="shared" si="0"/>
        <v>-14.285714285714292</v>
      </c>
      <c r="G34" s="1"/>
      <c r="H34" s="1"/>
      <c r="I34" s="1"/>
    </row>
    <row r="35" spans="1:9" x14ac:dyDescent="0.25">
      <c r="A35" s="14" t="s">
        <v>72</v>
      </c>
      <c r="B35" s="15">
        <f>SUM(B7:B34)</f>
        <v>226</v>
      </c>
      <c r="C35" s="15">
        <f t="shared" ref="C35:E35" si="1">SUM(C7:C34)</f>
        <v>285</v>
      </c>
      <c r="D35" s="15">
        <f t="shared" si="1"/>
        <v>3621</v>
      </c>
      <c r="E35" s="15">
        <f t="shared" si="1"/>
        <v>3901</v>
      </c>
      <c r="F35" s="16">
        <f t="shared" si="0"/>
        <v>7.7326705330019365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79</v>
      </c>
      <c r="C38" s="41">
        <f>D7</f>
        <v>62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880</v>
      </c>
      <c r="G38" s="42">
        <f>LOOKUP(E38,$A$38:$A$65,$C$38:$C$65)</f>
        <v>850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57</v>
      </c>
      <c r="C39" s="41">
        <f t="shared" ref="C39:C65" si="5">D8</f>
        <v>47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745</v>
      </c>
      <c r="G39" s="42">
        <f t="shared" ref="G39:G65" si="8">LOOKUP(E39,$A$38:$A$65,$C$38:$C$65)</f>
        <v>724</v>
      </c>
      <c r="H39" s="45"/>
    </row>
    <row r="40" spans="1:9" x14ac:dyDescent="0.25">
      <c r="A40" s="42" t="str">
        <f t="shared" si="3"/>
        <v>ALMERIA</v>
      </c>
      <c r="B40" s="41">
        <f t="shared" si="4"/>
        <v>42</v>
      </c>
      <c r="C40" s="41">
        <f t="shared" si="5"/>
        <v>50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467</v>
      </c>
      <c r="G40" s="42">
        <f t="shared" si="8"/>
        <v>387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429</v>
      </c>
      <c r="G41" s="42">
        <f t="shared" si="8"/>
        <v>384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312</v>
      </c>
      <c r="G42" s="42">
        <f t="shared" si="8"/>
        <v>322</v>
      </c>
      <c r="H42" s="45"/>
    </row>
    <row r="43" spans="1:9" x14ac:dyDescent="0.25">
      <c r="A43" s="42" t="str">
        <f t="shared" si="3"/>
        <v>BAHIA DE CADIZ</v>
      </c>
      <c r="B43" s="41">
        <f t="shared" si="4"/>
        <v>306</v>
      </c>
      <c r="C43" s="41">
        <f t="shared" si="5"/>
        <v>298</v>
      </c>
      <c r="D43" s="41">
        <f t="shared" si="6"/>
        <v>6</v>
      </c>
      <c r="E43" s="42" t="str">
        <f t="shared" si="2"/>
        <v>BAHIA DE CADIZ</v>
      </c>
      <c r="F43" s="42">
        <f t="shared" si="7"/>
        <v>306</v>
      </c>
      <c r="G43" s="42">
        <f t="shared" si="8"/>
        <v>298</v>
      </c>
      <c r="H43" s="45"/>
    </row>
    <row r="44" spans="1:9" x14ac:dyDescent="0.25">
      <c r="A44" s="42" t="str">
        <f t="shared" si="3"/>
        <v>BALEARES</v>
      </c>
      <c r="B44" s="41">
        <f t="shared" si="4"/>
        <v>745</v>
      </c>
      <c r="C44" s="41">
        <f t="shared" si="5"/>
        <v>724</v>
      </c>
      <c r="D44" s="41">
        <f t="shared" si="6"/>
        <v>2</v>
      </c>
      <c r="E44" s="42" t="str">
        <f t="shared" si="2"/>
        <v>VALENCIA</v>
      </c>
      <c r="F44" s="42">
        <f t="shared" si="7"/>
        <v>203</v>
      </c>
      <c r="G44" s="42">
        <f t="shared" si="8"/>
        <v>157</v>
      </c>
      <c r="H44" s="45"/>
    </row>
    <row r="45" spans="1:9" x14ac:dyDescent="0.25">
      <c r="A45" s="42" t="str">
        <f t="shared" si="3"/>
        <v>BARCELONA</v>
      </c>
      <c r="B45" s="41">
        <f t="shared" si="4"/>
        <v>880</v>
      </c>
      <c r="C45" s="41">
        <f t="shared" si="5"/>
        <v>850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118</v>
      </c>
      <c r="G45" s="42">
        <f t="shared" si="8"/>
        <v>114</v>
      </c>
      <c r="H45" s="45"/>
    </row>
    <row r="46" spans="1:9" x14ac:dyDescent="0.25">
      <c r="A46" s="42" t="str">
        <f t="shared" si="3"/>
        <v>BILBAO</v>
      </c>
      <c r="B46" s="41">
        <f t="shared" si="4"/>
        <v>53</v>
      </c>
      <c r="C46" s="41">
        <f t="shared" si="5"/>
        <v>33</v>
      </c>
      <c r="D46" s="41">
        <f t="shared" si="6"/>
        <v>13</v>
      </c>
      <c r="E46" s="42" t="str">
        <f>A47</f>
        <v>CARTAGENA</v>
      </c>
      <c r="F46" s="42">
        <f>LOOKUP(E46,$A$38:$A$65,$B$38:$B$65)</f>
        <v>79</v>
      </c>
      <c r="G46" s="42">
        <f>LOOKUP(E46,$A$38:$A$65,$C$38:$C$65)</f>
        <v>77</v>
      </c>
      <c r="H46" s="45"/>
    </row>
    <row r="47" spans="1:9" x14ac:dyDescent="0.25">
      <c r="A47" s="42" t="str">
        <f t="shared" si="3"/>
        <v>CARTAGENA</v>
      </c>
      <c r="B47" s="41">
        <f t="shared" si="4"/>
        <v>79</v>
      </c>
      <c r="C47" s="41">
        <f t="shared" si="5"/>
        <v>77</v>
      </c>
      <c r="D47" s="41">
        <f t="shared" si="6"/>
        <v>10</v>
      </c>
      <c r="E47" s="42" t="str">
        <f t="shared" si="2"/>
        <v>A CORUÑA</v>
      </c>
      <c r="F47" s="42">
        <f t="shared" si="7"/>
        <v>79</v>
      </c>
      <c r="G47" s="42">
        <f t="shared" si="8"/>
        <v>62</v>
      </c>
      <c r="H47" s="45"/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</v>
      </c>
      <c r="D48" s="41">
        <f t="shared" si="6"/>
        <v>22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  <c r="H48" s="45"/>
    </row>
    <row r="49" spans="1:8" x14ac:dyDescent="0.25">
      <c r="A49" s="42" t="str">
        <f t="shared" si="3"/>
        <v>CEUTA</v>
      </c>
      <c r="B49" s="41">
        <f t="shared" si="4"/>
        <v>8</v>
      </c>
      <c r="C49" s="41">
        <f t="shared" si="5"/>
        <v>8</v>
      </c>
      <c r="D49" s="41">
        <f t="shared" si="6"/>
        <v>18</v>
      </c>
      <c r="E49" s="42" t="str">
        <f t="shared" si="2"/>
        <v>ALICANTE</v>
      </c>
      <c r="F49" s="42">
        <f t="shared" si="7"/>
        <v>57</v>
      </c>
      <c r="G49" s="42">
        <f t="shared" si="8"/>
        <v>47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4</v>
      </c>
      <c r="C50" s="41">
        <f t="shared" si="5"/>
        <v>3</v>
      </c>
      <c r="D50" s="41">
        <f t="shared" si="6"/>
        <v>21</v>
      </c>
      <c r="E50" s="42" t="str">
        <f t="shared" si="2"/>
        <v>BILBAO</v>
      </c>
      <c r="F50" s="42">
        <f t="shared" si="7"/>
        <v>53</v>
      </c>
      <c r="G50" s="42">
        <f t="shared" si="8"/>
        <v>33</v>
      </c>
      <c r="H50" s="45"/>
    </row>
    <row r="51" spans="1:8" x14ac:dyDescent="0.25">
      <c r="A51" s="42" t="str">
        <f t="shared" si="3"/>
        <v>GIJON</v>
      </c>
      <c r="B51" s="41">
        <f t="shared" si="4"/>
        <v>9</v>
      </c>
      <c r="C51" s="41">
        <f t="shared" si="5"/>
        <v>9</v>
      </c>
      <c r="D51" s="41">
        <f t="shared" si="6"/>
        <v>17</v>
      </c>
      <c r="E51" s="42" t="str">
        <f t="shared" si="2"/>
        <v>ALMERIA</v>
      </c>
      <c r="F51" s="42">
        <f t="shared" si="7"/>
        <v>42</v>
      </c>
      <c r="G51" s="42">
        <f t="shared" si="8"/>
        <v>50</v>
      </c>
      <c r="H51" s="45"/>
    </row>
    <row r="52" spans="1:8" x14ac:dyDescent="0.25">
      <c r="A52" s="42" t="str">
        <f t="shared" si="3"/>
        <v>HUELVA</v>
      </c>
      <c r="B52" s="41">
        <f t="shared" si="4"/>
        <v>1</v>
      </c>
      <c r="C52" s="41">
        <f t="shared" si="5"/>
        <v>0</v>
      </c>
      <c r="D52" s="41">
        <f t="shared" si="6"/>
        <v>24</v>
      </c>
      <c r="E52" s="42" t="str">
        <f t="shared" si="2"/>
        <v>MOTRIL</v>
      </c>
      <c r="F52" s="42">
        <f t="shared" si="7"/>
        <v>26</v>
      </c>
      <c r="G52" s="42">
        <f t="shared" si="8"/>
        <v>17</v>
      </c>
      <c r="H52" s="45"/>
    </row>
    <row r="53" spans="1:8" x14ac:dyDescent="0.25">
      <c r="A53" s="42" t="str">
        <f t="shared" si="3"/>
        <v>LAS PALMAS</v>
      </c>
      <c r="B53" s="41">
        <f t="shared" si="4"/>
        <v>429</v>
      </c>
      <c r="C53" s="41">
        <f t="shared" si="5"/>
        <v>384</v>
      </c>
      <c r="D53" s="41">
        <f t="shared" si="6"/>
        <v>4</v>
      </c>
      <c r="E53" s="42" t="str">
        <f t="shared" si="2"/>
        <v>VILAGARCIA</v>
      </c>
      <c r="F53" s="42">
        <f t="shared" si="7"/>
        <v>12</v>
      </c>
      <c r="G53" s="42">
        <f t="shared" si="8"/>
        <v>14</v>
      </c>
      <c r="H53" s="45"/>
    </row>
    <row r="54" spans="1:8" x14ac:dyDescent="0.25">
      <c r="A54" s="42" t="str">
        <f t="shared" si="3"/>
        <v>MALAGA</v>
      </c>
      <c r="B54" s="41">
        <f t="shared" si="4"/>
        <v>312</v>
      </c>
      <c r="C54" s="41">
        <f t="shared" si="5"/>
        <v>322</v>
      </c>
      <c r="D54" s="41">
        <f t="shared" si="6"/>
        <v>5</v>
      </c>
      <c r="E54" s="42" t="str">
        <f t="shared" si="2"/>
        <v>GIJON</v>
      </c>
      <c r="F54" s="42">
        <f t="shared" si="7"/>
        <v>9</v>
      </c>
      <c r="G54" s="42">
        <f t="shared" si="8"/>
        <v>9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8</v>
      </c>
      <c r="G55" s="42">
        <f t="shared" si="8"/>
        <v>8</v>
      </c>
      <c r="H55" s="45"/>
    </row>
    <row r="56" spans="1:8" x14ac:dyDescent="0.25">
      <c r="A56" s="42" t="str">
        <f t="shared" si="3"/>
        <v>MELILLA</v>
      </c>
      <c r="B56" s="41">
        <f t="shared" si="4"/>
        <v>4</v>
      </c>
      <c r="C56" s="41">
        <f t="shared" si="5"/>
        <v>5</v>
      </c>
      <c r="D56" s="41">
        <f t="shared" si="6"/>
        <v>21</v>
      </c>
      <c r="E56" s="42" t="str">
        <f t="shared" si="2"/>
        <v>SANTANDER</v>
      </c>
      <c r="F56" s="42">
        <f t="shared" si="9"/>
        <v>7</v>
      </c>
      <c r="G56" s="42">
        <f t="shared" si="8"/>
        <v>8</v>
      </c>
      <c r="H56" s="45"/>
    </row>
    <row r="57" spans="1:8" x14ac:dyDescent="0.25">
      <c r="A57" s="42" t="str">
        <f t="shared" si="3"/>
        <v>MOTRIL</v>
      </c>
      <c r="B57" s="41">
        <f t="shared" si="4"/>
        <v>26</v>
      </c>
      <c r="C57" s="41">
        <f t="shared" si="5"/>
        <v>17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4</v>
      </c>
      <c r="G58" s="42">
        <f t="shared" si="8"/>
        <v>3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467</v>
      </c>
      <c r="C59" s="41">
        <f t="shared" si="5"/>
        <v>387</v>
      </c>
      <c r="D59" s="41">
        <f t="shared" si="6"/>
        <v>3</v>
      </c>
      <c r="E59" s="42" t="str">
        <f t="shared" si="2"/>
        <v>CASTELLON</v>
      </c>
      <c r="F59" s="42">
        <f t="shared" si="9"/>
        <v>2</v>
      </c>
      <c r="G59" s="42">
        <f t="shared" si="8"/>
        <v>2</v>
      </c>
      <c r="H59" s="45"/>
    </row>
    <row r="60" spans="1:8" x14ac:dyDescent="0.25">
      <c r="A60" s="42" t="str">
        <f t="shared" si="3"/>
        <v>SANTANDER</v>
      </c>
      <c r="B60" s="41">
        <f t="shared" si="4"/>
        <v>7</v>
      </c>
      <c r="C60" s="41">
        <f t="shared" si="5"/>
        <v>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57</v>
      </c>
      <c r="C61" s="41">
        <f t="shared" si="5"/>
        <v>48</v>
      </c>
      <c r="D61" s="41">
        <f t="shared" si="6"/>
        <v>12</v>
      </c>
      <c r="E61" s="42" t="str">
        <f t="shared" si="2"/>
        <v>HUELVA</v>
      </c>
      <c r="F61" s="42">
        <f t="shared" si="9"/>
        <v>1</v>
      </c>
      <c r="G61" s="42">
        <f t="shared" si="8"/>
        <v>0</v>
      </c>
      <c r="H61" s="45"/>
    </row>
    <row r="62" spans="1:8" x14ac:dyDescent="0.25">
      <c r="A62" s="42" t="str">
        <f t="shared" si="3"/>
        <v>TARRAGONA</v>
      </c>
      <c r="B62" s="41">
        <f t="shared" si="4"/>
        <v>1</v>
      </c>
      <c r="C62" s="41">
        <f t="shared" si="5"/>
        <v>2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203</v>
      </c>
      <c r="C63" s="41">
        <f t="shared" si="5"/>
        <v>157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118</v>
      </c>
      <c r="C64" s="41">
        <f t="shared" si="5"/>
        <v>114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12</v>
      </c>
      <c r="C65" s="41">
        <f t="shared" si="5"/>
        <v>14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BD4A5564-CBD7-4F7F-8512-0F705E2FCFF4}"/>
</file>

<file path=customXml/itemProps2.xml><?xml version="1.0" encoding="utf-8"?>
<ds:datastoreItem xmlns:ds="http://schemas.openxmlformats.org/officeDocument/2006/customXml" ds:itemID="{E35C2839-93DE-47BD-B578-30FB70A670D8}"/>
</file>

<file path=customXml/itemProps3.xml><?xml version="1.0" encoding="utf-8"?>
<ds:datastoreItem xmlns:ds="http://schemas.openxmlformats.org/officeDocument/2006/customXml" ds:itemID="{EDC2E7D6-1EA2-4B3E-A227-87631204B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