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olors21.xml" ContentType="application/vnd.ms-office.chartcolorstyle+xml"/>
  <Override PartName="/xl/charts/style21.xml" ContentType="application/vnd.ms-office.chartstyle+xml"/>
  <Override PartName="/xl/charts/colors20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style20.xml" ContentType="application/vnd.ms-office.chartstyle+xml"/>
  <Override PartName="/xl/charts/chart20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worksheets/sheet1.xml" ContentType="application/vnd.openxmlformats-officedocument.spreadsheetml.worksheet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drawings/drawing20.xml" ContentType="application/vnd.openxmlformats-officedocument.drawing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drawings/drawing16.xml" ContentType="application/vnd.openxmlformats-officedocument.drawing+xml"/>
  <Override PartName="/xl/charts/colors15.xml" ContentType="application/vnd.ms-office.chartcolorstyle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colors6.xml" ContentType="application/vnd.ms-office.chartcolor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8.xml" ContentType="application/vnd.openxmlformats-officedocument.drawing+xml"/>
  <Override PartName="/xl/charts/style6.xml" ContentType="application/vnd.ms-office.chartstyle+xml"/>
  <Override PartName="/xl/charts/chart7.xml" ContentType="application/vnd.openxmlformats-officedocument.drawingml.chart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hart12.xml" ContentType="application/vnd.openxmlformats-officedocument.drawingml.chart+xml"/>
  <Override PartName="/xl/charts/style12.xml" ContentType="application/vnd.ms-office.chart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charts/colors7.xml" ContentType="application/vnd.ms-office.chartcolorstyle+xml"/>
  <Override PartName="/xl/charts/style8.xml" ContentType="application/vnd.ms-office.chartstyle+xml"/>
  <Override PartName="/xl/drawings/drawing10.xml" ContentType="application/vnd.openxmlformats-officedocument.drawing+xml"/>
  <Override PartName="/xl/charts/colors8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D19" i="4" l="1"/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46" i="27"/>
  <c r="F63" i="27"/>
  <c r="F63" i="28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<sst xmlns="http://schemas.openxmlformats.org/spreadsheetml/2006/main" count="755" uniqueCount="99">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</sst>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34" fillId="0" borderId="0"/>
  </cellStyleXfs>
  <cellXfs count="117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3" fontId="24" fillId="0" borderId="0" xfId="0" applyNumberFormat="1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5" fillId="0" borderId="0" xfId="0" applyFont="1"/>
    <xf numFmtId="0" fontId="35" fillId="0" borderId="0" xfId="0" applyFont="1" applyAlignment="1"/>
    <xf numFmtId="0" fontId="38" fillId="0" borderId="0" xfId="0" applyFont="1"/>
    <xf numFmtId="14" fontId="39" fillId="0" borderId="0" xfId="0" applyNumberFormat="1" applyFont="1" applyAlignment="1">
      <alignment horizontal="right"/>
    </xf>
    <xf numFmtId="0" fontId="36" fillId="6" borderId="9" xfId="0" applyFont="1" applyFill="1" applyBorder="1" applyAlignment="1">
      <alignment horizontal="center"/>
    </xf>
    <xf numFmtId="0" fontId="40" fillId="2" borderId="9" xfId="0" applyFont="1" applyFill="1" applyBorder="1" applyAlignment="1">
      <alignment horizontal="left"/>
    </xf>
    <xf numFmtId="3" fontId="41" fillId="2" borderId="9" xfId="0" applyNumberFormat="1" applyFont="1" applyFill="1" applyBorder="1" applyAlignment="1">
      <alignment horizontal="right" vertical="center"/>
    </xf>
    <xf numFmtId="4" fontId="41" fillId="2" borderId="9" xfId="0" applyNumberFormat="1" applyFont="1" applyFill="1" applyBorder="1" applyAlignment="1">
      <alignment horizontal="right"/>
    </xf>
    <xf numFmtId="4" fontId="38" fillId="0" borderId="0" xfId="0" applyNumberFormat="1" applyFont="1"/>
    <xf numFmtId="0" fontId="40" fillId="5" borderId="9" xfId="0" applyFont="1" applyFill="1" applyBorder="1" applyAlignment="1">
      <alignment horizontal="left"/>
    </xf>
    <xf numFmtId="3" fontId="41" fillId="5" borderId="9" xfId="0" applyNumberFormat="1" applyFont="1" applyFill="1" applyBorder="1" applyAlignment="1">
      <alignment horizontal="right" vertical="center"/>
    </xf>
    <xf numFmtId="4" fontId="41" fillId="5" borderId="9" xfId="0" applyNumberFormat="1" applyFont="1" applyFill="1" applyBorder="1" applyAlignment="1">
      <alignment horizontal="right"/>
    </xf>
    <xf numFmtId="4" fontId="42" fillId="5" borderId="9" xfId="0" applyNumberFormat="1" applyFont="1" applyFill="1" applyBorder="1" applyAlignment="1">
      <alignment horizontal="right"/>
    </xf>
    <xf numFmtId="4" fontId="42" fillId="2" borderId="9" xfId="0" applyNumberFormat="1" applyFont="1" applyFill="1" applyBorder="1" applyAlignment="1">
      <alignment horizontal="right"/>
    </xf>
    <xf numFmtId="0" fontId="39" fillId="6" borderId="9" xfId="0" applyFont="1" applyFill="1" applyBorder="1" applyAlignment="1">
      <alignment horizontal="left"/>
    </xf>
    <xf numFmtId="3" fontId="39" fillId="6" borderId="9" xfId="0" applyNumberFormat="1" applyFont="1" applyFill="1" applyBorder="1" applyAlignment="1">
      <alignment horizontal="right"/>
    </xf>
    <xf numFmtId="4" fontId="39" fillId="6" borderId="9" xfId="0" applyNumberFormat="1" applyFont="1" applyFill="1" applyBorder="1" applyAlignment="1">
      <alignment horizontal="right"/>
    </xf>
    <xf numFmtId="0" fontId="43" fillId="0" borderId="0" xfId="0" applyFont="1"/>
    <xf numFmtId="3" fontId="43" fillId="0" borderId="0" xfId="0" applyNumberFormat="1" applyFont="1"/>
    <xf numFmtId="0" fontId="43" fillId="0" borderId="6" xfId="0" applyFont="1" applyBorder="1"/>
    <xf numFmtId="0" fontId="43" fillId="0" borderId="7" xfId="0" applyFont="1" applyBorder="1"/>
    <xf numFmtId="0" fontId="43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37" fillId="6" borderId="9" xfId="0" applyFont="1" applyFill="1" applyBorder="1" applyAlignment="1">
      <alignment horizontal="center"/>
    </xf>
    <xf numFmtId="0" fontId="38" fillId="0" borderId="9" xfId="0" applyFont="1" applyBorder="1" applyAlignment="1">
      <alignment horizontal="center"/>
    </xf>
    <xf numFmtId="0" fontId="36" fillId="6" borderId="9" xfId="0" applyFont="1" applyFill="1" applyBorder="1" applyAlignment="1">
      <alignment horizontal="left" vertical="center"/>
    </xf>
    <xf numFmtId="0" fontId="38" fillId="0" borderId="9" xfId="0" applyFont="1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44" fillId="0" borderId="0" xfId="0" applyFont="1"/>
    <xf numFmtId="0" fontId="45" fillId="0" borderId="0" xfId="0" applyFont="1" applyAlignment="1"/>
    <xf numFmtId="0" fontId="46" fillId="0" borderId="0" xfId="0" applyFont="1"/>
    <xf numFmtId="14" fontId="47" fillId="0" borderId="0" xfId="0" applyNumberFormat="1" applyFont="1" applyAlignment="1">
      <alignment horizontal="right"/>
    </xf>
    <xf numFmtId="0" fontId="44" fillId="4" borderId="0" xfId="0" applyFont="1" applyFill="1" applyAlignment="1">
      <alignment horizontal="center" vertical="center"/>
    </xf>
    <xf numFmtId="0" fontId="44" fillId="0" borderId="0" xfId="0" applyFont="1" applyAlignment="1"/>
    <xf numFmtId="0" fontId="44" fillId="4" borderId="5" xfId="0" applyFont="1" applyFill="1" applyBorder="1" applyAlignment="1">
      <alignment horizontal="center"/>
    </xf>
    <xf numFmtId="0" fontId="44" fillId="0" borderId="5" xfId="0" applyFont="1" applyBorder="1" applyAlignment="1">
      <alignment horizontal="center"/>
    </xf>
    <xf numFmtId="0" fontId="44" fillId="0" borderId="5" xfId="0" applyFont="1" applyBorder="1" applyAlignment="1"/>
    <xf numFmtId="0" fontId="48" fillId="4" borderId="1" xfId="0" applyFont="1" applyFill="1" applyBorder="1" applyAlignment="1">
      <alignment horizontal="center"/>
    </xf>
    <xf numFmtId="0" fontId="48" fillId="2" borderId="2" xfId="0" applyFont="1" applyFill="1" applyBorder="1" applyAlignment="1">
      <alignment horizontal="center" vertical="center"/>
    </xf>
    <xf numFmtId="0" fontId="48" fillId="2" borderId="1" xfId="0" applyFont="1" applyFill="1" applyBorder="1" applyAlignment="1">
      <alignment horizontal="left"/>
    </xf>
    <xf numFmtId="3" fontId="48" fillId="2" borderId="1" xfId="0" applyNumberFormat="1" applyFont="1" applyFill="1" applyBorder="1" applyAlignment="1">
      <alignment horizontal="right"/>
    </xf>
    <xf numFmtId="4" fontId="48" fillId="2" borderId="1" xfId="0" applyNumberFormat="1" applyFont="1" applyFill="1" applyBorder="1" applyAlignment="1">
      <alignment horizontal="right"/>
    </xf>
    <xf numFmtId="0" fontId="48" fillId="2" borderId="3" xfId="0" applyFont="1" applyFill="1" applyBorder="1" applyAlignment="1">
      <alignment horizontal="center" vertical="center"/>
    </xf>
    <xf numFmtId="0" fontId="48" fillId="2" borderId="4" xfId="0" applyFont="1" applyFill="1" applyBorder="1" applyAlignment="1">
      <alignment horizontal="center" vertical="center"/>
    </xf>
    <xf numFmtId="0" fontId="49" fillId="3" borderId="1" xfId="0" applyFont="1" applyFill="1" applyBorder="1" applyAlignment="1">
      <alignment horizontal="center" vertical="center"/>
    </xf>
    <xf numFmtId="0" fontId="48" fillId="5" borderId="1" xfId="0" applyFont="1" applyFill="1" applyBorder="1" applyAlignment="1">
      <alignment horizontal="center"/>
    </xf>
    <xf numFmtId="3" fontId="49" fillId="5" borderId="1" xfId="0" applyNumberFormat="1" applyFont="1" applyFill="1" applyBorder="1" applyAlignment="1">
      <alignment horizontal="right"/>
    </xf>
    <xf numFmtId="4" fontId="49" fillId="5" borderId="1" xfId="0" applyNumberFormat="1" applyFont="1" applyFill="1" applyBorder="1" applyAlignment="1">
      <alignment horizontal="right"/>
    </xf>
    <xf numFmtId="0" fontId="48" fillId="2" borderId="1" xfId="0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48" fillId="4" borderId="1" xfId="0" applyFont="1" applyFill="1" applyBorder="1" applyAlignment="1">
      <alignment horizontal="right"/>
    </xf>
    <xf numFmtId="3" fontId="49" fillId="4" borderId="1" xfId="0" applyNumberFormat="1" applyFont="1" applyFill="1" applyBorder="1" applyAlignment="1">
      <alignment horizontal="right"/>
    </xf>
    <xf numFmtId="4" fontId="49" fillId="4" borderId="1" xfId="0" applyNumberFormat="1" applyFont="1" applyFill="1" applyBorder="1" applyAlignment="1">
      <alignment horizontal="right"/>
    </xf>
    <xf numFmtId="4" fontId="44" fillId="0" borderId="0" xfId="0" applyNumberFormat="1" applyFont="1"/>
    <xf numFmtId="0" fontId="48" fillId="2" borderId="4" xfId="0" applyFont="1" applyFill="1" applyBorder="1" applyAlignment="1">
      <alignment horizontal="center"/>
    </xf>
    <xf numFmtId="0" fontId="48" fillId="2" borderId="4" xfId="0" applyFont="1" applyFill="1" applyBorder="1" applyAlignment="1">
      <alignment horizontal="left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TARRAGONA</c:v>
                </c:pt>
                <c:pt idx="3">
                  <c:v>BARCELONA</c:v>
                </c:pt>
                <c:pt idx="4">
                  <c:v>CARTAGENA</c:v>
                </c:pt>
                <c:pt idx="5">
                  <c:v>LAS PALMAS</c:v>
                </c:pt>
                <c:pt idx="6">
                  <c:v>BILBAO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FERROL-SAN CIBRAO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7575354</c:v>
                </c:pt>
                <c:pt idx="1">
                  <c:v>5424897</c:v>
                </c:pt>
                <c:pt idx="2">
                  <c:v>3401983</c:v>
                </c:pt>
                <c:pt idx="3">
                  <c:v>3276408</c:v>
                </c:pt>
                <c:pt idx="4">
                  <c:v>2471339</c:v>
                </c:pt>
                <c:pt idx="5">
                  <c:v>2108511</c:v>
                </c:pt>
                <c:pt idx="6">
                  <c:v>2056434</c:v>
                </c:pt>
                <c:pt idx="7">
                  <c:v>1509654</c:v>
                </c:pt>
                <c:pt idx="8">
                  <c:v>1233818</c:v>
                </c:pt>
                <c:pt idx="9">
                  <c:v>991383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TARRAGONA</c:v>
                </c:pt>
                <c:pt idx="3">
                  <c:v>BARCELONA</c:v>
                </c:pt>
                <c:pt idx="4">
                  <c:v>CARTAGENA</c:v>
                </c:pt>
                <c:pt idx="5">
                  <c:v>LAS PALMAS</c:v>
                </c:pt>
                <c:pt idx="6">
                  <c:v>BILBAO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FERROL-SAN CIBRAO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6833060</c:v>
                </c:pt>
                <c:pt idx="1">
                  <c:v>4898796</c:v>
                </c:pt>
                <c:pt idx="2">
                  <c:v>2626073</c:v>
                </c:pt>
                <c:pt idx="3">
                  <c:v>3838001</c:v>
                </c:pt>
                <c:pt idx="4">
                  <c:v>1860225</c:v>
                </c:pt>
                <c:pt idx="5">
                  <c:v>1947267</c:v>
                </c:pt>
                <c:pt idx="6">
                  <c:v>2821620</c:v>
                </c:pt>
                <c:pt idx="7">
                  <c:v>479272</c:v>
                </c:pt>
                <c:pt idx="8">
                  <c:v>1170512</c:v>
                </c:pt>
                <c:pt idx="9">
                  <c:v>699941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TARRAGONA</c:v>
                </c:pt>
                <c:pt idx="3">
                  <c:v>BARCELONA</c:v>
                </c:pt>
                <c:pt idx="4">
                  <c:v>CARTAGENA</c:v>
                </c:pt>
                <c:pt idx="5">
                  <c:v>BILBAO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7121230</c:v>
                </c:pt>
                <c:pt idx="1">
                  <c:v>5405219</c:v>
                </c:pt>
                <c:pt idx="2">
                  <c:v>3395665</c:v>
                </c:pt>
                <c:pt idx="3">
                  <c:v>3212686</c:v>
                </c:pt>
                <c:pt idx="4">
                  <c:v>2468518</c:v>
                </c:pt>
                <c:pt idx="5">
                  <c:v>2046799</c:v>
                </c:pt>
                <c:pt idx="6">
                  <c:v>1882562</c:v>
                </c:pt>
                <c:pt idx="7">
                  <c:v>1497930</c:v>
                </c:pt>
                <c:pt idx="8">
                  <c:v>1149805</c:v>
                </c:pt>
                <c:pt idx="9">
                  <c:v>990259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TARRAGONA</c:v>
                </c:pt>
                <c:pt idx="3">
                  <c:v>BARCELONA</c:v>
                </c:pt>
                <c:pt idx="4">
                  <c:v>CARTAGENA</c:v>
                </c:pt>
                <c:pt idx="5">
                  <c:v>BILBAO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6433887</c:v>
                </c:pt>
                <c:pt idx="1">
                  <c:v>4875217</c:v>
                </c:pt>
                <c:pt idx="2">
                  <c:v>2605496</c:v>
                </c:pt>
                <c:pt idx="3">
                  <c:v>3757613</c:v>
                </c:pt>
                <c:pt idx="4">
                  <c:v>1849375</c:v>
                </c:pt>
                <c:pt idx="5">
                  <c:v>2810935</c:v>
                </c:pt>
                <c:pt idx="6">
                  <c:v>1726433</c:v>
                </c:pt>
                <c:pt idx="7">
                  <c:v>477868</c:v>
                </c:pt>
                <c:pt idx="8">
                  <c:v>1077806</c:v>
                </c:pt>
                <c:pt idx="9">
                  <c:v>696926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TARRAGONA</c:v>
                </c:pt>
                <c:pt idx="1">
                  <c:v>CARTAGENA</c:v>
                </c:pt>
                <c:pt idx="2">
                  <c:v>BAHIA DE ALGECIRAS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2003088</c:v>
                </c:pt>
                <c:pt idx="1">
                  <c:v>1923328</c:v>
                </c:pt>
                <c:pt idx="2">
                  <c:v>1799600</c:v>
                </c:pt>
                <c:pt idx="3">
                  <c:v>1228981</c:v>
                </c:pt>
                <c:pt idx="4">
                  <c:v>1099141</c:v>
                </c:pt>
                <c:pt idx="5">
                  <c:v>835666</c:v>
                </c:pt>
                <c:pt idx="6">
                  <c:v>658082</c:v>
                </c:pt>
                <c:pt idx="7">
                  <c:v>554671</c:v>
                </c:pt>
                <c:pt idx="8">
                  <c:v>442397</c:v>
                </c:pt>
                <c:pt idx="9">
                  <c:v>415082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TARRAGONA</c:v>
                </c:pt>
                <c:pt idx="1">
                  <c:v>CARTAGENA</c:v>
                </c:pt>
                <c:pt idx="2">
                  <c:v>BAHIA DE ALGECIRAS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1704888</c:v>
                </c:pt>
                <c:pt idx="1">
                  <c:v>1555349</c:v>
                </c:pt>
                <c:pt idx="2">
                  <c:v>2938877</c:v>
                </c:pt>
                <c:pt idx="3">
                  <c:v>370428</c:v>
                </c:pt>
                <c:pt idx="4">
                  <c:v>1943441</c:v>
                </c:pt>
                <c:pt idx="5">
                  <c:v>1106665</c:v>
                </c:pt>
                <c:pt idx="6">
                  <c:v>595504</c:v>
                </c:pt>
                <c:pt idx="7">
                  <c:v>712962</c:v>
                </c:pt>
                <c:pt idx="8">
                  <c:v>659640</c:v>
                </c:pt>
                <c:pt idx="9">
                  <c:v>530509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TARRAGONA</c:v>
                </c:pt>
                <c:pt idx="1">
                  <c:v>FERROL-SAN CIBRAO</c:v>
                </c:pt>
                <c:pt idx="2">
                  <c:v>GIJON</c:v>
                </c:pt>
                <c:pt idx="3">
                  <c:v>CARTAGENA</c:v>
                </c:pt>
                <c:pt idx="4">
                  <c:v>BARCELONA</c:v>
                </c:pt>
                <c:pt idx="5">
                  <c:v>ALMERIA</c:v>
                </c:pt>
                <c:pt idx="6">
                  <c:v>BILBAO</c:v>
                </c:pt>
                <c:pt idx="7">
                  <c:v>A CORUÑA</c:v>
                </c:pt>
                <c:pt idx="8">
                  <c:v>AVILES</c:v>
                </c:pt>
                <c:pt idx="9">
                  <c:v>HUELVA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1077370</c:v>
                </c:pt>
                <c:pt idx="1">
                  <c:v>813618</c:v>
                </c:pt>
                <c:pt idx="2">
                  <c:v>754888</c:v>
                </c:pt>
                <c:pt idx="3">
                  <c:v>395608</c:v>
                </c:pt>
                <c:pt idx="4">
                  <c:v>350851</c:v>
                </c:pt>
                <c:pt idx="5">
                  <c:v>340420</c:v>
                </c:pt>
                <c:pt idx="6">
                  <c:v>328289</c:v>
                </c:pt>
                <c:pt idx="7">
                  <c:v>309905</c:v>
                </c:pt>
                <c:pt idx="8">
                  <c:v>283657</c:v>
                </c:pt>
                <c:pt idx="9">
                  <c:v>238821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TARRAGONA</c:v>
                </c:pt>
                <c:pt idx="1">
                  <c:v>FERROL-SAN CIBRAO</c:v>
                </c:pt>
                <c:pt idx="2">
                  <c:v>GIJON</c:v>
                </c:pt>
                <c:pt idx="3">
                  <c:v>CARTAGENA</c:v>
                </c:pt>
                <c:pt idx="4">
                  <c:v>BARCELONA</c:v>
                </c:pt>
                <c:pt idx="5">
                  <c:v>ALMERIA</c:v>
                </c:pt>
                <c:pt idx="6">
                  <c:v>BILBAO</c:v>
                </c:pt>
                <c:pt idx="7">
                  <c:v>A CORUÑA</c:v>
                </c:pt>
                <c:pt idx="8">
                  <c:v>AVILES</c:v>
                </c:pt>
                <c:pt idx="9">
                  <c:v>HUELVA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639670</c:v>
                </c:pt>
                <c:pt idx="1">
                  <c:v>491665</c:v>
                </c:pt>
                <c:pt idx="2">
                  <c:v>1124144</c:v>
                </c:pt>
                <c:pt idx="3">
                  <c:v>225556</c:v>
                </c:pt>
                <c:pt idx="4">
                  <c:v>217057</c:v>
                </c:pt>
                <c:pt idx="5">
                  <c:v>480628</c:v>
                </c:pt>
                <c:pt idx="6">
                  <c:v>308406</c:v>
                </c:pt>
                <c:pt idx="7">
                  <c:v>308495</c:v>
                </c:pt>
                <c:pt idx="8">
                  <c:v>317225</c:v>
                </c:pt>
                <c:pt idx="9">
                  <c:v>103640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BALEARES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5259458</c:v>
                </c:pt>
                <c:pt idx="1">
                  <c:v>4861285</c:v>
                </c:pt>
                <c:pt idx="2">
                  <c:v>2026169</c:v>
                </c:pt>
                <c:pt idx="3">
                  <c:v>1439590</c:v>
                </c:pt>
                <c:pt idx="4">
                  <c:v>780614</c:v>
                </c:pt>
                <c:pt idx="5">
                  <c:v>619369</c:v>
                </c:pt>
                <c:pt idx="6">
                  <c:v>510476</c:v>
                </c:pt>
                <c:pt idx="7">
                  <c:v>457372</c:v>
                </c:pt>
                <c:pt idx="8">
                  <c:v>315207</c:v>
                </c:pt>
                <c:pt idx="9">
                  <c:v>235061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BALEARES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3291662</c:v>
                </c:pt>
                <c:pt idx="1">
                  <c:v>4352813</c:v>
                </c:pt>
                <c:pt idx="2">
                  <c:v>2433891</c:v>
                </c:pt>
                <c:pt idx="3">
                  <c:v>1135801</c:v>
                </c:pt>
                <c:pt idx="4">
                  <c:v>107671</c:v>
                </c:pt>
                <c:pt idx="5">
                  <c:v>559088</c:v>
                </c:pt>
                <c:pt idx="6">
                  <c:v>488569</c:v>
                </c:pt>
                <c:pt idx="7">
                  <c:v>423077</c:v>
                </c:pt>
                <c:pt idx="8">
                  <c:v>260938</c:v>
                </c:pt>
                <c:pt idx="9">
                  <c:v>250273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ALMERIA</c:v>
                </c:pt>
                <c:pt idx="6">
                  <c:v>GIJON</c:v>
                </c:pt>
                <c:pt idx="7">
                  <c:v>BALEARES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4252</c:v>
                </c:pt>
                <c:pt idx="1">
                  <c:v>2810</c:v>
                </c:pt>
                <c:pt idx="2">
                  <c:v>1969</c:v>
                </c:pt>
                <c:pt idx="3">
                  <c:v>813</c:v>
                </c:pt>
                <c:pt idx="4">
                  <c:v>641</c:v>
                </c:pt>
                <c:pt idx="5">
                  <c:v>405</c:v>
                </c:pt>
                <c:pt idx="6">
                  <c:v>391</c:v>
                </c:pt>
                <c:pt idx="7">
                  <c:v>346</c:v>
                </c:pt>
                <c:pt idx="8">
                  <c:v>306</c:v>
                </c:pt>
                <c:pt idx="9">
                  <c:v>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ALMERIA</c:v>
                </c:pt>
                <c:pt idx="6">
                  <c:v>GIJON</c:v>
                </c:pt>
                <c:pt idx="7">
                  <c:v>BALEARES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3829</c:v>
                </c:pt>
                <c:pt idx="1">
                  <c:v>2613</c:v>
                </c:pt>
                <c:pt idx="2">
                  <c:v>2143</c:v>
                </c:pt>
                <c:pt idx="3">
                  <c:v>782</c:v>
                </c:pt>
                <c:pt idx="4">
                  <c:v>880</c:v>
                </c:pt>
                <c:pt idx="5">
                  <c:v>264</c:v>
                </c:pt>
                <c:pt idx="6">
                  <c:v>369</c:v>
                </c:pt>
                <c:pt idx="7">
                  <c:v>245</c:v>
                </c:pt>
                <c:pt idx="8">
                  <c:v>147</c:v>
                </c:pt>
                <c:pt idx="9">
                  <c:v>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HUELVA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236643</c:v>
                </c:pt>
                <c:pt idx="1">
                  <c:v>225949</c:v>
                </c:pt>
                <c:pt idx="2">
                  <c:v>83918</c:v>
                </c:pt>
                <c:pt idx="3">
                  <c:v>63722</c:v>
                </c:pt>
                <c:pt idx="4">
                  <c:v>63378</c:v>
                </c:pt>
                <c:pt idx="5">
                  <c:v>22996</c:v>
                </c:pt>
                <c:pt idx="6">
                  <c:v>19608</c:v>
                </c:pt>
                <c:pt idx="7">
                  <c:v>11531</c:v>
                </c:pt>
                <c:pt idx="8">
                  <c:v>9635</c:v>
                </c:pt>
                <c:pt idx="9">
                  <c:v>6209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HUELVA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217995</c:v>
                </c:pt>
                <c:pt idx="1">
                  <c:v>220797</c:v>
                </c:pt>
                <c:pt idx="2">
                  <c:v>92544</c:v>
                </c:pt>
                <c:pt idx="3">
                  <c:v>80042</c:v>
                </c:pt>
                <c:pt idx="4">
                  <c:v>58910</c:v>
                </c:pt>
                <c:pt idx="5">
                  <c:v>24401</c:v>
                </c:pt>
                <c:pt idx="6">
                  <c:v>23516</c:v>
                </c:pt>
                <c:pt idx="7">
                  <c:v>1228</c:v>
                </c:pt>
                <c:pt idx="8">
                  <c:v>10685</c:v>
                </c:pt>
                <c:pt idx="9">
                  <c:v>20471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TARRAGONA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4755960</c:v>
                </c:pt>
                <c:pt idx="1">
                  <c:v>2802825</c:v>
                </c:pt>
                <c:pt idx="2">
                  <c:v>958114</c:v>
                </c:pt>
                <c:pt idx="3">
                  <c:v>723742</c:v>
                </c:pt>
                <c:pt idx="4">
                  <c:v>533912</c:v>
                </c:pt>
                <c:pt idx="5">
                  <c:v>415581</c:v>
                </c:pt>
                <c:pt idx="6">
                  <c:v>154537</c:v>
                </c:pt>
                <c:pt idx="7">
                  <c:v>83804</c:v>
                </c:pt>
                <c:pt idx="8">
                  <c:v>28346</c:v>
                </c:pt>
                <c:pt idx="9">
                  <c:v>23320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TARRAGONA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2716067</c:v>
                </c:pt>
                <c:pt idx="1">
                  <c:v>2446479</c:v>
                </c:pt>
                <c:pt idx="2">
                  <c:v>713552</c:v>
                </c:pt>
                <c:pt idx="3">
                  <c:v>66096</c:v>
                </c:pt>
                <c:pt idx="4">
                  <c:v>426406</c:v>
                </c:pt>
                <c:pt idx="5">
                  <c:v>910816</c:v>
                </c:pt>
                <c:pt idx="6">
                  <c:v>0</c:v>
                </c:pt>
                <c:pt idx="7">
                  <c:v>19088</c:v>
                </c:pt>
                <c:pt idx="8">
                  <c:v>24029</c:v>
                </c:pt>
                <c:pt idx="9">
                  <c:v>13775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ALICANTE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4614271</c:v>
                </c:pt>
                <c:pt idx="1">
                  <c:v>2793301</c:v>
                </c:pt>
                <c:pt idx="2">
                  <c:v>891042</c:v>
                </c:pt>
                <c:pt idx="3">
                  <c:v>723742</c:v>
                </c:pt>
                <c:pt idx="4">
                  <c:v>410838</c:v>
                </c:pt>
                <c:pt idx="5">
                  <c:v>158028</c:v>
                </c:pt>
                <c:pt idx="6">
                  <c:v>7974</c:v>
                </c:pt>
                <c:pt idx="7">
                  <c:v>6442</c:v>
                </c:pt>
                <c:pt idx="8">
                  <c:v>5108</c:v>
                </c:pt>
                <c:pt idx="9">
                  <c:v>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ALICANTE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2680103</c:v>
                </c:pt>
                <c:pt idx="1">
                  <c:v>2442305</c:v>
                </c:pt>
                <c:pt idx="2">
                  <c:v>673407</c:v>
                </c:pt>
                <c:pt idx="3">
                  <c:v>66096</c:v>
                </c:pt>
                <c:pt idx="4">
                  <c:v>891609</c:v>
                </c:pt>
                <c:pt idx="5">
                  <c:v>130980</c:v>
                </c:pt>
                <c:pt idx="6">
                  <c:v>6817</c:v>
                </c:pt>
                <c:pt idx="7">
                  <c:v>3737</c:v>
                </c:pt>
                <c:pt idx="8">
                  <c:v>11349</c:v>
                </c:pt>
                <c:pt idx="9">
                  <c:v>2451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TARRAGONA</c:v>
                </c:pt>
                <c:pt idx="7">
                  <c:v>SANTA CRUZ DE TENERIFE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4751315</c:v>
                </c:pt>
                <c:pt idx="1">
                  <c:v>4313176</c:v>
                </c:pt>
                <c:pt idx="2">
                  <c:v>1408750</c:v>
                </c:pt>
                <c:pt idx="3">
                  <c:v>1152557</c:v>
                </c:pt>
                <c:pt idx="4">
                  <c:v>748690</c:v>
                </c:pt>
                <c:pt idx="5">
                  <c:v>397718</c:v>
                </c:pt>
                <c:pt idx="6">
                  <c:v>215064</c:v>
                </c:pt>
                <c:pt idx="7">
                  <c:v>190054</c:v>
                </c:pt>
                <c:pt idx="8">
                  <c:v>161296</c:v>
                </c:pt>
                <c:pt idx="9">
                  <c:v>123153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TARRAGONA</c:v>
                </c:pt>
                <c:pt idx="7">
                  <c:v>SANTA CRUZ DE TENERIFE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2872167</c:v>
                </c:pt>
                <c:pt idx="1">
                  <c:v>3781682</c:v>
                </c:pt>
                <c:pt idx="2">
                  <c:v>1877288</c:v>
                </c:pt>
                <c:pt idx="3">
                  <c:v>912345</c:v>
                </c:pt>
                <c:pt idx="4">
                  <c:v>78924</c:v>
                </c:pt>
                <c:pt idx="5">
                  <c:v>346241</c:v>
                </c:pt>
                <c:pt idx="6">
                  <c:v>183424</c:v>
                </c:pt>
                <c:pt idx="7">
                  <c:v>201000</c:v>
                </c:pt>
                <c:pt idx="8">
                  <c:v>184149</c:v>
                </c:pt>
                <c:pt idx="9">
                  <c:v>103442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CEUTA</c:v>
                </c:pt>
                <c:pt idx="9">
                  <c:v>VIGO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608966</c:v>
                </c:pt>
                <c:pt idx="1">
                  <c:v>498046</c:v>
                </c:pt>
                <c:pt idx="2">
                  <c:v>473017</c:v>
                </c:pt>
                <c:pt idx="3">
                  <c:v>386026</c:v>
                </c:pt>
                <c:pt idx="4">
                  <c:v>264244</c:v>
                </c:pt>
                <c:pt idx="5">
                  <c:v>219670</c:v>
                </c:pt>
                <c:pt idx="6">
                  <c:v>93568</c:v>
                </c:pt>
                <c:pt idx="7">
                  <c:v>79008</c:v>
                </c:pt>
                <c:pt idx="8">
                  <c:v>73715</c:v>
                </c:pt>
                <c:pt idx="9">
                  <c:v>62351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CEUTA</c:v>
                </c:pt>
                <c:pt idx="9">
                  <c:v>VIGO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553634</c:v>
                </c:pt>
                <c:pt idx="1">
                  <c:v>484073</c:v>
                </c:pt>
                <c:pt idx="2">
                  <c:v>404550</c:v>
                </c:pt>
                <c:pt idx="3">
                  <c:v>404995</c:v>
                </c:pt>
                <c:pt idx="4">
                  <c:v>215311</c:v>
                </c:pt>
                <c:pt idx="5">
                  <c:v>180587</c:v>
                </c:pt>
                <c:pt idx="6">
                  <c:v>99871</c:v>
                </c:pt>
                <c:pt idx="7">
                  <c:v>88867</c:v>
                </c:pt>
                <c:pt idx="8">
                  <c:v>60450</c:v>
                </c:pt>
                <c:pt idx="9">
                  <c:v>81987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364161</c:v>
                </c:pt>
                <c:pt idx="1">
                  <c:v>304015</c:v>
                </c:pt>
                <c:pt idx="2">
                  <c:v>143995</c:v>
                </c:pt>
                <c:pt idx="3">
                  <c:v>103300</c:v>
                </c:pt>
                <c:pt idx="4">
                  <c:v>56873</c:v>
                </c:pt>
                <c:pt idx="5">
                  <c:v>37044.75</c:v>
                </c:pt>
                <c:pt idx="6">
                  <c:v>24971</c:v>
                </c:pt>
                <c:pt idx="7">
                  <c:v>18943</c:v>
                </c:pt>
                <c:pt idx="8">
                  <c:v>15598</c:v>
                </c:pt>
                <c:pt idx="9">
                  <c:v>12606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335167</c:v>
                </c:pt>
                <c:pt idx="1">
                  <c:v>212898</c:v>
                </c:pt>
                <c:pt idx="2">
                  <c:v>196681</c:v>
                </c:pt>
                <c:pt idx="3">
                  <c:v>84187</c:v>
                </c:pt>
                <c:pt idx="4">
                  <c:v>29032</c:v>
                </c:pt>
                <c:pt idx="5">
                  <c:v>32189</c:v>
                </c:pt>
                <c:pt idx="6">
                  <c:v>25666</c:v>
                </c:pt>
                <c:pt idx="7">
                  <c:v>16325</c:v>
                </c:pt>
                <c:pt idx="8">
                  <c:v>19051</c:v>
                </c:pt>
                <c:pt idx="9">
                  <c:v>12425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MARIN Y RIA DE PONTEVEDRA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ALICANTE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286758</c:v>
                </c:pt>
                <c:pt idx="1">
                  <c:v>190028</c:v>
                </c:pt>
                <c:pt idx="2">
                  <c:v>68728</c:v>
                </c:pt>
                <c:pt idx="3">
                  <c:v>54287</c:v>
                </c:pt>
                <c:pt idx="4">
                  <c:v>43161</c:v>
                </c:pt>
                <c:pt idx="5">
                  <c:v>11970</c:v>
                </c:pt>
                <c:pt idx="6">
                  <c:v>535</c:v>
                </c:pt>
                <c:pt idx="7">
                  <c:v>465</c:v>
                </c:pt>
                <c:pt idx="8">
                  <c:v>433</c:v>
                </c:pt>
                <c:pt idx="9">
                  <c:v>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MARIN Y RIA DE PONTEVEDRA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ALICANTE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195621</c:v>
                </c:pt>
                <c:pt idx="1">
                  <c:v>170469</c:v>
                </c:pt>
                <c:pt idx="2">
                  <c:v>51569</c:v>
                </c:pt>
                <c:pt idx="3">
                  <c:v>27445</c:v>
                </c:pt>
                <c:pt idx="4">
                  <c:v>87198.5</c:v>
                </c:pt>
                <c:pt idx="5">
                  <c:v>10982</c:v>
                </c:pt>
                <c:pt idx="6">
                  <c:v>325</c:v>
                </c:pt>
                <c:pt idx="7">
                  <c:v>469</c:v>
                </c:pt>
                <c:pt idx="8">
                  <c:v>828</c:v>
                </c:pt>
                <c:pt idx="9">
                  <c:v>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27309</c:v>
                </c:pt>
                <c:pt idx="1">
                  <c:v>22703</c:v>
                </c:pt>
                <c:pt idx="2">
                  <c:v>12154</c:v>
                </c:pt>
                <c:pt idx="3">
                  <c:v>11858</c:v>
                </c:pt>
                <c:pt idx="4">
                  <c:v>11265</c:v>
                </c:pt>
                <c:pt idx="5">
                  <c:v>9185</c:v>
                </c:pt>
                <c:pt idx="6">
                  <c:v>4487.25</c:v>
                </c:pt>
                <c:pt idx="7">
                  <c:v>3138</c:v>
                </c:pt>
                <c:pt idx="8">
                  <c:v>2786</c:v>
                </c:pt>
                <c:pt idx="9">
                  <c:v>2406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26903</c:v>
                </c:pt>
                <c:pt idx="1">
                  <c:v>23841</c:v>
                </c:pt>
                <c:pt idx="2">
                  <c:v>13270</c:v>
                </c:pt>
                <c:pt idx="3">
                  <c:v>10578</c:v>
                </c:pt>
                <c:pt idx="4">
                  <c:v>11737</c:v>
                </c:pt>
                <c:pt idx="5">
                  <c:v>8996</c:v>
                </c:pt>
                <c:pt idx="6">
                  <c:v>2405.25</c:v>
                </c:pt>
                <c:pt idx="7">
                  <c:v>4325</c:v>
                </c:pt>
                <c:pt idx="8">
                  <c:v>2846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CARTAGENA</c:v>
                </c:pt>
                <c:pt idx="9">
                  <c:v>GIJON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162275</c:v>
                </c:pt>
                <c:pt idx="1">
                  <c:v>88611</c:v>
                </c:pt>
                <c:pt idx="2">
                  <c:v>32511.5</c:v>
                </c:pt>
                <c:pt idx="3">
                  <c:v>15476</c:v>
                </c:pt>
                <c:pt idx="4">
                  <c:v>12988</c:v>
                </c:pt>
                <c:pt idx="5">
                  <c:v>9020</c:v>
                </c:pt>
                <c:pt idx="6">
                  <c:v>7230</c:v>
                </c:pt>
                <c:pt idx="7">
                  <c:v>5270</c:v>
                </c:pt>
                <c:pt idx="8">
                  <c:v>4967</c:v>
                </c:pt>
                <c:pt idx="9">
                  <c:v>3438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CARTAGENA</c:v>
                </c:pt>
                <c:pt idx="9">
                  <c:v>GIJON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154120</c:v>
                </c:pt>
                <c:pt idx="1">
                  <c:v>96212.5</c:v>
                </c:pt>
                <c:pt idx="2">
                  <c:v>29376.75</c:v>
                </c:pt>
                <c:pt idx="3">
                  <c:v>14406</c:v>
                </c:pt>
                <c:pt idx="4">
                  <c:v>14978</c:v>
                </c:pt>
                <c:pt idx="5">
                  <c:v>7936</c:v>
                </c:pt>
                <c:pt idx="6">
                  <c:v>5715</c:v>
                </c:pt>
                <c:pt idx="7">
                  <c:v>2973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174133</c:v>
                </c:pt>
                <c:pt idx="1">
                  <c:v>100834</c:v>
                </c:pt>
                <c:pt idx="2">
                  <c:v>36998.75</c:v>
                </c:pt>
                <c:pt idx="3">
                  <c:v>34572</c:v>
                </c:pt>
                <c:pt idx="4">
                  <c:v>24538</c:v>
                </c:pt>
                <c:pt idx="5">
                  <c:v>17257</c:v>
                </c:pt>
                <c:pt idx="6">
                  <c:v>15133</c:v>
                </c:pt>
                <c:pt idx="7">
                  <c:v>12478</c:v>
                </c:pt>
                <c:pt idx="8">
                  <c:v>12357</c:v>
                </c:pt>
                <c:pt idx="9">
                  <c:v>9746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164698</c:v>
                </c:pt>
                <c:pt idx="1">
                  <c:v>109482.5</c:v>
                </c:pt>
                <c:pt idx="2">
                  <c:v>31782</c:v>
                </c:pt>
                <c:pt idx="3">
                  <c:v>32618</c:v>
                </c:pt>
                <c:pt idx="4">
                  <c:v>24838</c:v>
                </c:pt>
                <c:pt idx="5">
                  <c:v>17277</c:v>
                </c:pt>
                <c:pt idx="6">
                  <c:v>18582</c:v>
                </c:pt>
                <c:pt idx="7">
                  <c:v>13045</c:v>
                </c:pt>
                <c:pt idx="8">
                  <c:v>12179</c:v>
                </c:pt>
                <c:pt idx="9">
                  <c:v>8146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MALAGA</c:v>
                </c:pt>
                <c:pt idx="7">
                  <c:v>MELILLA</c:v>
                </c:pt>
                <c:pt idx="8">
                  <c:v>ALMERIA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408873</c:v>
                </c:pt>
                <c:pt idx="1">
                  <c:v>307397</c:v>
                </c:pt>
                <c:pt idx="2">
                  <c:v>163524</c:v>
                </c:pt>
                <c:pt idx="3">
                  <c:v>138632</c:v>
                </c:pt>
                <c:pt idx="4">
                  <c:v>102297</c:v>
                </c:pt>
                <c:pt idx="5">
                  <c:v>95381</c:v>
                </c:pt>
                <c:pt idx="6">
                  <c:v>54022</c:v>
                </c:pt>
                <c:pt idx="7">
                  <c:v>47827</c:v>
                </c:pt>
                <c:pt idx="8">
                  <c:v>45560</c:v>
                </c:pt>
                <c:pt idx="9">
                  <c:v>24330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MALAGA</c:v>
                </c:pt>
                <c:pt idx="7">
                  <c:v>MELILLA</c:v>
                </c:pt>
                <c:pt idx="8">
                  <c:v>ALMERIA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372899</c:v>
                </c:pt>
                <c:pt idx="1">
                  <c:v>282239</c:v>
                </c:pt>
                <c:pt idx="2">
                  <c:v>122737</c:v>
                </c:pt>
                <c:pt idx="3">
                  <c:v>133579</c:v>
                </c:pt>
                <c:pt idx="4">
                  <c:v>118527</c:v>
                </c:pt>
                <c:pt idx="5">
                  <c:v>99422</c:v>
                </c:pt>
                <c:pt idx="6">
                  <c:v>47413</c:v>
                </c:pt>
                <c:pt idx="7">
                  <c:v>37656</c:v>
                </c:pt>
                <c:pt idx="8">
                  <c:v>41894</c:v>
                </c:pt>
                <c:pt idx="9">
                  <c:v>13881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A CORUÑA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BALEARES</c:v>
                </c:pt>
                <c:pt idx="9">
                  <c:v>SANTANDER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110649</c:v>
                </c:pt>
                <c:pt idx="1">
                  <c:v>107340</c:v>
                </c:pt>
                <c:pt idx="2">
                  <c:v>57664</c:v>
                </c:pt>
                <c:pt idx="3">
                  <c:v>35265</c:v>
                </c:pt>
                <c:pt idx="4">
                  <c:v>11259</c:v>
                </c:pt>
                <c:pt idx="5">
                  <c:v>10828</c:v>
                </c:pt>
                <c:pt idx="6">
                  <c:v>7444</c:v>
                </c:pt>
                <c:pt idx="7">
                  <c:v>7094</c:v>
                </c:pt>
                <c:pt idx="8">
                  <c:v>7040</c:v>
                </c:pt>
                <c:pt idx="9">
                  <c:v>1321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A CORUÑA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BALEARES</c:v>
                </c:pt>
                <c:pt idx="9">
                  <c:v>SANTANDER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74085</c:v>
                </c:pt>
                <c:pt idx="1">
                  <c:v>84195</c:v>
                </c:pt>
                <c:pt idx="2">
                  <c:v>62202</c:v>
                </c:pt>
                <c:pt idx="3">
                  <c:v>26736</c:v>
                </c:pt>
                <c:pt idx="4">
                  <c:v>0</c:v>
                </c:pt>
                <c:pt idx="5">
                  <c:v>14269</c:v>
                </c:pt>
                <c:pt idx="6">
                  <c:v>3542</c:v>
                </c:pt>
                <c:pt idx="7">
                  <c:v>0</c:v>
                </c:pt>
                <c:pt idx="8">
                  <c:v>27718</c:v>
                </c:pt>
                <c:pt idx="9">
                  <c:v>1424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75178</c:v>
                </c:pt>
                <c:pt idx="1">
                  <c:v>55219</c:v>
                </c:pt>
                <c:pt idx="2">
                  <c:v>27728</c:v>
                </c:pt>
                <c:pt idx="3">
                  <c:v>17646</c:v>
                </c:pt>
                <c:pt idx="4">
                  <c:v>14671</c:v>
                </c:pt>
                <c:pt idx="5">
                  <c:v>11529</c:v>
                </c:pt>
                <c:pt idx="6">
                  <c:v>10354</c:v>
                </c:pt>
                <c:pt idx="7">
                  <c:v>9402</c:v>
                </c:pt>
                <c:pt idx="8">
                  <c:v>4637</c:v>
                </c:pt>
                <c:pt idx="9">
                  <c:v>3308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70416</c:v>
                </c:pt>
                <c:pt idx="1">
                  <c:v>53885</c:v>
                </c:pt>
                <c:pt idx="2">
                  <c:v>28340</c:v>
                </c:pt>
                <c:pt idx="3">
                  <c:v>15187</c:v>
                </c:pt>
                <c:pt idx="4">
                  <c:v>17837</c:v>
                </c:pt>
                <c:pt idx="5">
                  <c:v>11049</c:v>
                </c:pt>
                <c:pt idx="6">
                  <c:v>6157</c:v>
                </c:pt>
                <c:pt idx="7">
                  <c:v>4154</c:v>
                </c:pt>
                <c:pt idx="8">
                  <c:v>4881</c:v>
                </c:pt>
                <c:pt idx="9">
                  <c:v>2861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VALENCIA</c:v>
                </c:pt>
                <c:pt idx="6">
                  <c:v>BARCELONA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2117</c:v>
                </c:pt>
                <c:pt idx="1">
                  <c:v>1232</c:v>
                </c:pt>
                <c:pt idx="2">
                  <c:v>1160</c:v>
                </c:pt>
                <c:pt idx="3">
                  <c:v>1093</c:v>
                </c:pt>
                <c:pt idx="4">
                  <c:v>937</c:v>
                </c:pt>
                <c:pt idx="5">
                  <c:v>582</c:v>
                </c:pt>
                <c:pt idx="6">
                  <c:v>560</c:v>
                </c:pt>
                <c:pt idx="7">
                  <c:v>273</c:v>
                </c:pt>
                <c:pt idx="8">
                  <c:v>221</c:v>
                </c:pt>
                <c:pt idx="9">
                  <c:v>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VALENCIA</c:v>
                </c:pt>
                <c:pt idx="6">
                  <c:v>BARCELONA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2291</c:v>
                </c:pt>
                <c:pt idx="1">
                  <c:v>1257</c:v>
                </c:pt>
                <c:pt idx="2">
                  <c:v>1010</c:v>
                </c:pt>
                <c:pt idx="3">
                  <c:v>920</c:v>
                </c:pt>
                <c:pt idx="4">
                  <c:v>1300</c:v>
                </c:pt>
                <c:pt idx="5">
                  <c:v>502</c:v>
                </c:pt>
                <c:pt idx="6">
                  <c:v>595</c:v>
                </c:pt>
                <c:pt idx="7">
                  <c:v>253</c:v>
                </c:pt>
                <c:pt idx="8">
                  <c:v>248</c:v>
                </c:pt>
                <c:pt idx="9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BARCELONA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MALAGA</c:v>
                </c:pt>
                <c:pt idx="9">
                  <c:v>BILBAO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25638023</c:v>
                </c:pt>
                <c:pt idx="1">
                  <c:v>23185099</c:v>
                </c:pt>
                <c:pt idx="2">
                  <c:v>17777595</c:v>
                </c:pt>
                <c:pt idx="3">
                  <c:v>17374099</c:v>
                </c:pt>
                <c:pt idx="4">
                  <c:v>17356558</c:v>
                </c:pt>
                <c:pt idx="5">
                  <c:v>7697519</c:v>
                </c:pt>
                <c:pt idx="6">
                  <c:v>5613158</c:v>
                </c:pt>
                <c:pt idx="7">
                  <c:v>4083928</c:v>
                </c:pt>
                <c:pt idx="8">
                  <c:v>3693475</c:v>
                </c:pt>
                <c:pt idx="9">
                  <c:v>3127636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BARCELONA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MALAGA</c:v>
                </c:pt>
                <c:pt idx="9">
                  <c:v>BILBAO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24820223</c:v>
                </c:pt>
                <c:pt idx="1">
                  <c:v>17145725</c:v>
                </c:pt>
                <c:pt idx="2">
                  <c:v>17392358</c:v>
                </c:pt>
                <c:pt idx="3">
                  <c:v>14534487</c:v>
                </c:pt>
                <c:pt idx="4">
                  <c:v>18240161</c:v>
                </c:pt>
                <c:pt idx="5">
                  <c:v>10217124</c:v>
                </c:pt>
                <c:pt idx="6">
                  <c:v>5065584</c:v>
                </c:pt>
                <c:pt idx="7">
                  <c:v>3501355</c:v>
                </c:pt>
                <c:pt idx="8">
                  <c:v>2914423</c:v>
                </c:pt>
                <c:pt idx="9">
                  <c:v>3259664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A CORUÑA</c:v>
                </c:pt>
                <c:pt idx="6">
                  <c:v>BALEARES</c:v>
                </c:pt>
                <c:pt idx="7">
                  <c:v>VIGO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59.000010000000003</c:v>
                </c:pt>
                <c:pt idx="1">
                  <c:v>59</c:v>
                </c:pt>
                <c:pt idx="2">
                  <c:v>15</c:v>
                </c:pt>
                <c:pt idx="3">
                  <c:v>13</c:v>
                </c:pt>
                <c:pt idx="4">
                  <c:v>6</c:v>
                </c:pt>
                <c:pt idx="5">
                  <c:v>3</c:v>
                </c:pt>
                <c:pt idx="6">
                  <c:v>2.0000200000000001</c:v>
                </c:pt>
                <c:pt idx="7">
                  <c:v>2</c:v>
                </c:pt>
                <c:pt idx="8">
                  <c:v>0</c:v>
                </c:pt>
                <c:pt idx="9">
                  <c:v>1.000003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A CORUÑA</c:v>
                </c:pt>
                <c:pt idx="6">
                  <c:v>BALEARES</c:v>
                </c:pt>
                <c:pt idx="7">
                  <c:v>VIGO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40</c:v>
                </c:pt>
                <c:pt idx="1">
                  <c:v>37</c:v>
                </c:pt>
                <c:pt idx="2">
                  <c:v>19</c:v>
                </c:pt>
                <c:pt idx="3">
                  <c:v>10</c:v>
                </c:pt>
                <c:pt idx="4">
                  <c:v>7</c:v>
                </c:pt>
                <c:pt idx="5">
                  <c:v>0</c:v>
                </c:pt>
                <c:pt idx="6">
                  <c:v>9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C19" sqref="C19"/>
    </sheetView>
  </sheetViews>
  <sheetFormatPr baseColWidth="10" defaultRowHeight="15" x14ac:dyDescent="0.25"/>
  <cols>
    <col min="1" max="1" width="28.28515625" style="88" bestFit="1" customWidth="1"/>
    <col min="2" max="2" width="16" style="88" bestFit="1" customWidth="1"/>
    <col min="3" max="3" width="26.5703125" style="88" bestFit="1" customWidth="1"/>
    <col min="4" max="16384" width="11.42578125" style="88"/>
  </cols>
  <sheetData>
    <row r="1" spans="1:9" ht="22.5" customHeight="1" x14ac:dyDescent="0.35">
      <c r="D1" s="89" t="s">
        <v>39</v>
      </c>
    </row>
    <row r="4" spans="1:9" x14ac:dyDescent="0.25">
      <c r="F4" s="90"/>
      <c r="G4" s="90"/>
      <c r="I4" s="91">
        <v>40968</v>
      </c>
    </row>
    <row r="6" spans="1:9" x14ac:dyDescent="0.25">
      <c r="A6" s="92" t="s">
        <v>42</v>
      </c>
      <c r="B6" s="93"/>
      <c r="C6" s="93"/>
      <c r="D6" s="94" t="s">
        <v>98</v>
      </c>
      <c r="E6" s="95"/>
      <c r="F6" s="94" t="s">
        <v>40</v>
      </c>
      <c r="G6" s="95"/>
      <c r="H6" s="94" t="s">
        <v>41</v>
      </c>
      <c r="I6" s="95"/>
    </row>
    <row r="7" spans="1:9" x14ac:dyDescent="0.25">
      <c r="A7" s="96"/>
      <c r="B7" s="96"/>
      <c r="C7" s="96"/>
      <c r="D7" s="97">
        <v>2011</v>
      </c>
      <c r="E7" s="97">
        <v>2012</v>
      </c>
      <c r="F7" s="97">
        <v>2011</v>
      </c>
      <c r="G7" s="97">
        <v>2012</v>
      </c>
      <c r="H7" s="97" t="s">
        <v>0</v>
      </c>
      <c r="I7" s="97" t="s">
        <v>3</v>
      </c>
    </row>
    <row r="8" spans="1:9" x14ac:dyDescent="0.25">
      <c r="A8" s="98" t="s">
        <v>12</v>
      </c>
      <c r="B8" s="98" t="s">
        <v>13</v>
      </c>
      <c r="C8" s="99" t="s">
        <v>14</v>
      </c>
      <c r="D8" s="100">
        <v>13100904</v>
      </c>
      <c r="E8" s="100">
        <v>12090783</v>
      </c>
      <c r="F8" s="100">
        <v>13100904</v>
      </c>
      <c r="G8" s="100">
        <v>12090783</v>
      </c>
      <c r="H8" s="100">
        <v>-1010121</v>
      </c>
      <c r="I8" s="101">
        <f>((G8*100/F8)-100)</f>
        <v>-7.7103152576341358</v>
      </c>
    </row>
    <row r="9" spans="1:9" x14ac:dyDescent="0.25">
      <c r="A9" s="102"/>
      <c r="B9" s="103"/>
      <c r="C9" s="99" t="s">
        <v>15</v>
      </c>
      <c r="D9" s="100">
        <v>6133312</v>
      </c>
      <c r="E9" s="100">
        <v>6483372</v>
      </c>
      <c r="F9" s="100">
        <v>6133312</v>
      </c>
      <c r="G9" s="100">
        <v>6483372</v>
      </c>
      <c r="H9" s="100">
        <v>350060</v>
      </c>
      <c r="I9" s="101">
        <f t="shared" ref="I9:I19" si="0">((G9*100/F9)-100)</f>
        <v>5.7075198522429673</v>
      </c>
    </row>
    <row r="10" spans="1:9" x14ac:dyDescent="0.25">
      <c r="A10" s="102"/>
      <c r="B10" s="98" t="s">
        <v>16</v>
      </c>
      <c r="C10" s="99" t="s">
        <v>17</v>
      </c>
      <c r="D10" s="100">
        <v>3768838</v>
      </c>
      <c r="E10" s="100">
        <v>4251526</v>
      </c>
      <c r="F10" s="100">
        <v>3768838</v>
      </c>
      <c r="G10" s="100">
        <v>4251526</v>
      </c>
      <c r="H10" s="100">
        <v>482688</v>
      </c>
      <c r="I10" s="101">
        <f t="shared" si="0"/>
        <v>12.807342740653752</v>
      </c>
    </row>
    <row r="11" spans="1:9" x14ac:dyDescent="0.25">
      <c r="A11" s="102"/>
      <c r="B11" s="102"/>
      <c r="C11" s="99" t="s">
        <v>18</v>
      </c>
      <c r="D11" s="100">
        <v>10967520</v>
      </c>
      <c r="E11" s="100">
        <v>13970248</v>
      </c>
      <c r="F11" s="100">
        <v>10967520</v>
      </c>
      <c r="G11" s="100">
        <v>13970248</v>
      </c>
      <c r="H11" s="100">
        <v>3002728</v>
      </c>
      <c r="I11" s="101">
        <f t="shared" si="0"/>
        <v>27.378368126978572</v>
      </c>
    </row>
    <row r="12" spans="1:9" x14ac:dyDescent="0.25">
      <c r="A12" s="103"/>
      <c r="B12" s="103"/>
      <c r="C12" s="99" t="s">
        <v>2</v>
      </c>
      <c r="D12" s="100">
        <v>14736358</v>
      </c>
      <c r="E12" s="100">
        <v>18221774</v>
      </c>
      <c r="F12" s="100">
        <v>14736358</v>
      </c>
      <c r="G12" s="100">
        <v>18221774</v>
      </c>
      <c r="H12" s="100">
        <v>3485416</v>
      </c>
      <c r="I12" s="101">
        <f t="shared" si="0"/>
        <v>23.651814104950489</v>
      </c>
    </row>
    <row r="13" spans="1:9" x14ac:dyDescent="0.25">
      <c r="A13" s="104"/>
      <c r="B13" s="104"/>
      <c r="C13" s="105" t="s">
        <v>2</v>
      </c>
      <c r="D13" s="106">
        <v>33970574</v>
      </c>
      <c r="E13" s="106">
        <v>36795929</v>
      </c>
      <c r="F13" s="106">
        <v>33970574</v>
      </c>
      <c r="G13" s="106">
        <v>36795929</v>
      </c>
      <c r="H13" s="106">
        <v>2825355</v>
      </c>
      <c r="I13" s="107">
        <f t="shared" si="0"/>
        <v>8.3170658229089725</v>
      </c>
    </row>
    <row r="14" spans="1:9" x14ac:dyDescent="0.25">
      <c r="A14" s="98" t="s">
        <v>4</v>
      </c>
      <c r="B14" s="108" t="s">
        <v>5</v>
      </c>
      <c r="C14" s="99" t="s">
        <v>6</v>
      </c>
      <c r="D14" s="100">
        <v>12986</v>
      </c>
      <c r="E14" s="100">
        <v>13159</v>
      </c>
      <c r="F14" s="100">
        <v>12986</v>
      </c>
      <c r="G14" s="100">
        <v>13159</v>
      </c>
      <c r="H14" s="100">
        <v>173</v>
      </c>
      <c r="I14" s="101">
        <f t="shared" si="0"/>
        <v>1.3322039119051254</v>
      </c>
    </row>
    <row r="15" spans="1:9" x14ac:dyDescent="0.25">
      <c r="A15" s="102"/>
      <c r="B15" s="98" t="s">
        <v>7</v>
      </c>
      <c r="C15" s="99" t="s">
        <v>8</v>
      </c>
      <c r="D15" s="100">
        <v>627140</v>
      </c>
      <c r="E15" s="100">
        <v>642741</v>
      </c>
      <c r="F15" s="100">
        <v>627140</v>
      </c>
      <c r="G15" s="100">
        <v>642741</v>
      </c>
      <c r="H15" s="100">
        <v>15601</v>
      </c>
      <c r="I15" s="101">
        <f t="shared" si="0"/>
        <v>2.487642312721249</v>
      </c>
    </row>
    <row r="16" spans="1:9" x14ac:dyDescent="0.25">
      <c r="A16" s="102"/>
      <c r="B16" s="103"/>
      <c r="C16" s="99" t="s">
        <v>9</v>
      </c>
      <c r="D16" s="100">
        <v>194494</v>
      </c>
      <c r="E16" s="100">
        <v>141180</v>
      </c>
      <c r="F16" s="100">
        <v>194494</v>
      </c>
      <c r="G16" s="100">
        <v>141180</v>
      </c>
      <c r="H16" s="100">
        <v>-53314</v>
      </c>
      <c r="I16" s="101">
        <f t="shared" si="0"/>
        <v>-27.411642518535274</v>
      </c>
    </row>
    <row r="17" spans="1:9" x14ac:dyDescent="0.25">
      <c r="A17" s="103"/>
      <c r="B17" s="108" t="s">
        <v>10</v>
      </c>
      <c r="C17" s="99" t="s">
        <v>11</v>
      </c>
      <c r="D17" s="100">
        <v>200265</v>
      </c>
      <c r="E17" s="100">
        <v>235382</v>
      </c>
      <c r="F17" s="100">
        <v>200265</v>
      </c>
      <c r="G17" s="100">
        <v>235382</v>
      </c>
      <c r="H17" s="100">
        <v>35117</v>
      </c>
      <c r="I17" s="101">
        <f t="shared" si="0"/>
        <v>17.535265772850977</v>
      </c>
    </row>
    <row r="18" spans="1:9" x14ac:dyDescent="0.25">
      <c r="A18" s="109"/>
      <c r="B18" s="109"/>
      <c r="C18" s="105" t="s">
        <v>2</v>
      </c>
      <c r="D18" s="106">
        <v>1034885</v>
      </c>
      <c r="E18" s="106">
        <v>1032462</v>
      </c>
      <c r="F18" s="106">
        <v>1034885</v>
      </c>
      <c r="G18" s="106">
        <v>1032462</v>
      </c>
      <c r="H18" s="106">
        <v>-2423</v>
      </c>
      <c r="I18" s="107">
        <f t="shared" si="0"/>
        <v>-0.23413229489267451</v>
      </c>
    </row>
    <row r="19" spans="1:9" x14ac:dyDescent="0.25">
      <c r="A19" s="110"/>
      <c r="B19" s="110"/>
      <c r="C19" s="111" t="s">
        <v>1</v>
      </c>
      <c r="D19" s="112">
        <f>+D13+D18</f>
        <v>35005459</v>
      </c>
      <c r="E19" s="112">
        <f t="shared" ref="E19:G19" si="1">+E13+E18</f>
        <v>37828391</v>
      </c>
      <c r="F19" s="112">
        <f t="shared" si="1"/>
        <v>35005459</v>
      </c>
      <c r="G19" s="112">
        <f t="shared" si="1"/>
        <v>37828391</v>
      </c>
      <c r="H19" s="112">
        <f t="shared" ref="H19" si="2">G19-F19</f>
        <v>2822932</v>
      </c>
      <c r="I19" s="113">
        <f t="shared" si="0"/>
        <v>8.0642622055034394</v>
      </c>
    </row>
    <row r="20" spans="1:9" x14ac:dyDescent="0.25">
      <c r="A20" s="109"/>
      <c r="B20" s="109"/>
      <c r="I20" s="114"/>
    </row>
    <row r="21" spans="1:9" x14ac:dyDescent="0.25">
      <c r="A21" s="98" t="s">
        <v>19</v>
      </c>
      <c r="B21" s="98" t="s">
        <v>20</v>
      </c>
      <c r="C21" s="99" t="s">
        <v>21</v>
      </c>
      <c r="D21" s="100">
        <v>7379589</v>
      </c>
      <c r="E21" s="100">
        <v>10553106</v>
      </c>
      <c r="F21" s="100">
        <v>7379589</v>
      </c>
      <c r="G21" s="100">
        <v>10553106</v>
      </c>
      <c r="H21" s="100">
        <v>3173517</v>
      </c>
      <c r="I21" s="101">
        <f t="shared" ref="I21:I34" si="3">((G21*100/F21)-100)</f>
        <v>43.003980302968102</v>
      </c>
    </row>
    <row r="22" spans="1:9" x14ac:dyDescent="0.25">
      <c r="A22" s="102"/>
      <c r="B22" s="103"/>
      <c r="C22" s="99" t="s">
        <v>22</v>
      </c>
      <c r="D22" s="100">
        <v>6917859</v>
      </c>
      <c r="E22" s="100">
        <v>9615503</v>
      </c>
      <c r="F22" s="100">
        <v>6917859</v>
      </c>
      <c r="G22" s="100">
        <v>9615503</v>
      </c>
      <c r="H22" s="100">
        <v>2697644</v>
      </c>
      <c r="I22" s="101">
        <f t="shared" si="3"/>
        <v>38.995359691488375</v>
      </c>
    </row>
    <row r="23" spans="1:9" x14ac:dyDescent="0.25">
      <c r="A23" s="102"/>
      <c r="B23" s="108" t="s">
        <v>23</v>
      </c>
      <c r="C23" s="99" t="s">
        <v>24</v>
      </c>
      <c r="D23" s="100">
        <v>2853926</v>
      </c>
      <c r="E23" s="100">
        <v>3100886</v>
      </c>
      <c r="F23" s="100">
        <v>2853926</v>
      </c>
      <c r="G23" s="100">
        <v>3100886</v>
      </c>
      <c r="H23" s="100">
        <v>246960</v>
      </c>
      <c r="I23" s="101">
        <f t="shared" si="3"/>
        <v>8.6533427986570075</v>
      </c>
    </row>
    <row r="24" spans="1:9" x14ac:dyDescent="0.25">
      <c r="A24" s="102"/>
      <c r="B24" s="98" t="s">
        <v>25</v>
      </c>
      <c r="C24" s="99" t="s">
        <v>26</v>
      </c>
      <c r="D24" s="100">
        <v>1010184</v>
      </c>
      <c r="E24" s="100">
        <v>1135534.75</v>
      </c>
      <c r="F24" s="100">
        <v>1010184</v>
      </c>
      <c r="G24" s="100">
        <v>1135534.75</v>
      </c>
      <c r="H24" s="100">
        <v>125350.75</v>
      </c>
      <c r="I24" s="101">
        <f t="shared" si="3"/>
        <v>12.408704750817677</v>
      </c>
    </row>
    <row r="25" spans="1:9" x14ac:dyDescent="0.25">
      <c r="A25" s="102"/>
      <c r="B25" s="102"/>
      <c r="C25" s="99" t="s">
        <v>21</v>
      </c>
      <c r="D25" s="100">
        <v>545751.5</v>
      </c>
      <c r="E25" s="100">
        <v>656688</v>
      </c>
      <c r="F25" s="100">
        <v>545751.5</v>
      </c>
      <c r="G25" s="100">
        <v>656688</v>
      </c>
      <c r="H25" s="100">
        <v>110936.5</v>
      </c>
      <c r="I25" s="101">
        <f t="shared" si="3"/>
        <v>20.32729181688002</v>
      </c>
    </row>
    <row r="26" spans="1:9" x14ac:dyDescent="0.25">
      <c r="A26" s="102"/>
      <c r="B26" s="102"/>
      <c r="C26" s="99" t="s">
        <v>27</v>
      </c>
      <c r="D26" s="100">
        <v>119454.25</v>
      </c>
      <c r="E26" s="100">
        <v>121028.25</v>
      </c>
      <c r="F26" s="100">
        <v>119454.25</v>
      </c>
      <c r="G26" s="100">
        <v>121028.25</v>
      </c>
      <c r="H26" s="100">
        <v>1574</v>
      </c>
      <c r="I26" s="101">
        <f t="shared" si="3"/>
        <v>1.3176592712272708</v>
      </c>
    </row>
    <row r="27" spans="1:9" x14ac:dyDescent="0.25">
      <c r="A27" s="102"/>
      <c r="B27" s="102"/>
      <c r="C27" s="99" t="s">
        <v>28</v>
      </c>
      <c r="D27" s="100">
        <v>343109.25</v>
      </c>
      <c r="E27" s="100">
        <v>357716.5</v>
      </c>
      <c r="F27" s="100">
        <v>343109.25</v>
      </c>
      <c r="G27" s="100">
        <v>357716.5</v>
      </c>
      <c r="H27" s="100">
        <v>14607.25</v>
      </c>
      <c r="I27" s="101">
        <f t="shared" si="3"/>
        <v>4.2573174579233921</v>
      </c>
    </row>
    <row r="28" spans="1:9" x14ac:dyDescent="0.25">
      <c r="A28" s="102"/>
      <c r="B28" s="103"/>
      <c r="C28" s="99" t="s">
        <v>29</v>
      </c>
      <c r="D28" s="100">
        <v>464432.5</v>
      </c>
      <c r="E28" s="100">
        <v>478846.75</v>
      </c>
      <c r="F28" s="100">
        <v>464432.5</v>
      </c>
      <c r="G28" s="100">
        <v>478846.75</v>
      </c>
      <c r="H28" s="100">
        <v>14414.25</v>
      </c>
      <c r="I28" s="101">
        <f t="shared" si="3"/>
        <v>3.1036264688625295</v>
      </c>
    </row>
    <row r="29" spans="1:9" x14ac:dyDescent="0.25">
      <c r="A29" s="102"/>
      <c r="B29" s="98" t="s">
        <v>30</v>
      </c>
      <c r="C29" s="99" t="s">
        <v>31</v>
      </c>
      <c r="D29" s="100">
        <v>1321860</v>
      </c>
      <c r="E29" s="100">
        <v>1455502</v>
      </c>
      <c r="F29" s="100">
        <v>1321860</v>
      </c>
      <c r="G29" s="100">
        <v>1455502</v>
      </c>
      <c r="H29" s="100">
        <v>133642</v>
      </c>
      <c r="I29" s="101">
        <f t="shared" si="3"/>
        <v>10.110147822008386</v>
      </c>
    </row>
    <row r="30" spans="1:9" x14ac:dyDescent="0.25">
      <c r="A30" s="102"/>
      <c r="B30" s="103"/>
      <c r="C30" s="99" t="s">
        <v>32</v>
      </c>
      <c r="D30" s="100">
        <v>304970</v>
      </c>
      <c r="E30" s="100">
        <v>357123</v>
      </c>
      <c r="F30" s="100">
        <v>304970</v>
      </c>
      <c r="G30" s="100">
        <v>357123</v>
      </c>
      <c r="H30" s="100">
        <v>52153</v>
      </c>
      <c r="I30" s="101">
        <f t="shared" si="3"/>
        <v>17.101026330458737</v>
      </c>
    </row>
    <row r="31" spans="1:9" x14ac:dyDescent="0.25">
      <c r="A31" s="102"/>
      <c r="B31" s="108" t="s">
        <v>33</v>
      </c>
      <c r="C31" s="99" t="s">
        <v>34</v>
      </c>
      <c r="D31" s="100">
        <v>221459</v>
      </c>
      <c r="E31" s="100">
        <v>240470</v>
      </c>
      <c r="F31" s="100">
        <v>221459</v>
      </c>
      <c r="G31" s="100">
        <v>240470</v>
      </c>
      <c r="H31" s="100">
        <v>19011</v>
      </c>
      <c r="I31" s="101">
        <f t="shared" si="3"/>
        <v>8.5844332359488646</v>
      </c>
    </row>
    <row r="32" spans="1:9" x14ac:dyDescent="0.25">
      <c r="A32" s="102"/>
      <c r="B32" s="98" t="s">
        <v>35</v>
      </c>
      <c r="C32" s="99" t="s">
        <v>36</v>
      </c>
      <c r="D32" s="100">
        <v>9934</v>
      </c>
      <c r="E32" s="100">
        <v>9929</v>
      </c>
      <c r="F32" s="100">
        <v>9934</v>
      </c>
      <c r="G32" s="100">
        <v>9929</v>
      </c>
      <c r="H32" s="100">
        <v>-5</v>
      </c>
      <c r="I32" s="101">
        <f t="shared" si="3"/>
        <v>-5.0332192470307291E-2</v>
      </c>
    </row>
    <row r="33" spans="1:9" x14ac:dyDescent="0.25">
      <c r="A33" s="102"/>
      <c r="B33" s="102"/>
      <c r="C33" s="99" t="s">
        <v>37</v>
      </c>
      <c r="D33" s="100">
        <v>135430476</v>
      </c>
      <c r="E33" s="100">
        <v>146184604</v>
      </c>
      <c r="F33" s="100">
        <v>135430476</v>
      </c>
      <c r="G33" s="100">
        <v>146184604</v>
      </c>
      <c r="H33" s="100">
        <v>10754128</v>
      </c>
      <c r="I33" s="101">
        <f t="shared" si="3"/>
        <v>7.9407001419680512</v>
      </c>
    </row>
    <row r="34" spans="1:9" x14ac:dyDescent="0.25">
      <c r="A34" s="115"/>
      <c r="B34" s="116"/>
      <c r="C34" s="99" t="s">
        <v>38</v>
      </c>
      <c r="D34" s="100">
        <v>132</v>
      </c>
      <c r="E34" s="100">
        <v>163</v>
      </c>
      <c r="F34" s="100">
        <v>132</v>
      </c>
      <c r="G34" s="100">
        <v>163</v>
      </c>
      <c r="H34" s="100">
        <v>31</v>
      </c>
      <c r="I34" s="101">
        <f t="shared" si="3"/>
        <v>23.484848484848484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Enero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40968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1051779</v>
      </c>
      <c r="C7" s="27">
        <v>877685</v>
      </c>
      <c r="D7" s="27">
        <v>1051779</v>
      </c>
      <c r="E7" s="27">
        <v>877685</v>
      </c>
      <c r="F7" s="10">
        <f>((E7*100)/D7)-100</f>
        <v>-16.552336565000829</v>
      </c>
      <c r="G7" s="1"/>
      <c r="H7" s="1"/>
      <c r="I7" s="1"/>
    </row>
    <row r="8" spans="1:12" x14ac:dyDescent="0.25">
      <c r="A8" s="11" t="s">
        <v>45</v>
      </c>
      <c r="B8" s="28">
        <v>150017</v>
      </c>
      <c r="C8" s="28">
        <v>148193</v>
      </c>
      <c r="D8" s="28">
        <v>150017</v>
      </c>
      <c r="E8" s="28">
        <v>148193</v>
      </c>
      <c r="F8" s="13">
        <f t="shared" ref="F8:F35" si="0">((E8*100)/D8)-100</f>
        <v>-1.2158622022837449</v>
      </c>
      <c r="G8" s="1"/>
      <c r="H8" s="1"/>
      <c r="I8" s="1"/>
    </row>
    <row r="9" spans="1:12" x14ac:dyDescent="0.25">
      <c r="A9" s="8" t="s">
        <v>46</v>
      </c>
      <c r="B9" s="27">
        <v>529704</v>
      </c>
      <c r="C9" s="27">
        <v>401658</v>
      </c>
      <c r="D9" s="27">
        <v>529704</v>
      </c>
      <c r="E9" s="27">
        <v>401658</v>
      </c>
      <c r="F9" s="10">
        <f t="shared" si="0"/>
        <v>-24.173123102713973</v>
      </c>
      <c r="G9" s="1"/>
      <c r="H9" s="1"/>
      <c r="I9" s="1"/>
    </row>
    <row r="10" spans="1:12" x14ac:dyDescent="0.25">
      <c r="A10" s="11" t="s">
        <v>47</v>
      </c>
      <c r="B10" s="28">
        <v>441645</v>
      </c>
      <c r="C10" s="28">
        <v>392194</v>
      </c>
      <c r="D10" s="28">
        <v>441645</v>
      </c>
      <c r="E10" s="28">
        <v>392194</v>
      </c>
      <c r="F10" s="13">
        <f t="shared" si="0"/>
        <v>-11.197002117084992</v>
      </c>
      <c r="G10" s="1"/>
      <c r="H10" s="1"/>
      <c r="I10" s="1"/>
    </row>
    <row r="11" spans="1:12" x14ac:dyDescent="0.25">
      <c r="A11" s="8" t="s">
        <v>48</v>
      </c>
      <c r="B11" s="27">
        <v>6833060</v>
      </c>
      <c r="C11" s="27">
        <v>7575354</v>
      </c>
      <c r="D11" s="27">
        <v>6833060</v>
      </c>
      <c r="E11" s="27">
        <v>7575354</v>
      </c>
      <c r="F11" s="10">
        <f t="shared" si="0"/>
        <v>10.863273555332455</v>
      </c>
      <c r="G11" s="1"/>
      <c r="H11" s="1"/>
      <c r="I11" s="1"/>
    </row>
    <row r="12" spans="1:12" x14ac:dyDescent="0.25">
      <c r="A12" s="11" t="s">
        <v>49</v>
      </c>
      <c r="B12" s="28">
        <v>363034</v>
      </c>
      <c r="C12" s="28">
        <v>338677</v>
      </c>
      <c r="D12" s="28">
        <v>363034</v>
      </c>
      <c r="E12" s="28">
        <v>338677</v>
      </c>
      <c r="F12" s="13">
        <f t="shared" si="0"/>
        <v>-6.7092889371243416</v>
      </c>
      <c r="G12" s="1"/>
      <c r="H12" s="1"/>
      <c r="I12" s="1"/>
    </row>
    <row r="13" spans="1:12" x14ac:dyDescent="0.25">
      <c r="A13" s="8" t="s">
        <v>50</v>
      </c>
      <c r="B13" s="27">
        <v>720736</v>
      </c>
      <c r="C13" s="27">
        <v>789391</v>
      </c>
      <c r="D13" s="27">
        <v>720736</v>
      </c>
      <c r="E13" s="27">
        <v>789391</v>
      </c>
      <c r="F13" s="10">
        <f t="shared" si="0"/>
        <v>9.5256793055987146</v>
      </c>
      <c r="G13" s="1"/>
      <c r="H13" s="1"/>
      <c r="I13" s="1"/>
    </row>
    <row r="14" spans="1:12" x14ac:dyDescent="0.25">
      <c r="A14" s="11" t="s">
        <v>51</v>
      </c>
      <c r="B14" s="28">
        <v>3838001</v>
      </c>
      <c r="C14" s="28">
        <v>3276408</v>
      </c>
      <c r="D14" s="28">
        <v>3838001</v>
      </c>
      <c r="E14" s="28">
        <v>3276408</v>
      </c>
      <c r="F14" s="13">
        <f t="shared" si="0"/>
        <v>-14.632434957677191</v>
      </c>
      <c r="G14" s="1"/>
      <c r="H14" s="1"/>
      <c r="I14" s="1"/>
    </row>
    <row r="15" spans="1:12" x14ac:dyDescent="0.25">
      <c r="A15" s="8" t="s">
        <v>52</v>
      </c>
      <c r="B15" s="27">
        <v>2821620</v>
      </c>
      <c r="C15" s="27">
        <v>2056434</v>
      </c>
      <c r="D15" s="27">
        <v>2821620</v>
      </c>
      <c r="E15" s="27">
        <v>2056434</v>
      </c>
      <c r="F15" s="10">
        <f t="shared" si="0"/>
        <v>-27.118676504986496</v>
      </c>
      <c r="G15" s="1"/>
      <c r="H15" s="1"/>
      <c r="I15" s="1"/>
    </row>
    <row r="16" spans="1:12" x14ac:dyDescent="0.25">
      <c r="A16" s="11" t="s">
        <v>53</v>
      </c>
      <c r="B16" s="28">
        <v>1860225</v>
      </c>
      <c r="C16" s="28">
        <v>2471339</v>
      </c>
      <c r="D16" s="28">
        <v>1860225</v>
      </c>
      <c r="E16" s="28">
        <v>2471339</v>
      </c>
      <c r="F16" s="13">
        <f t="shared" si="0"/>
        <v>32.851617411872212</v>
      </c>
      <c r="G16" s="1"/>
      <c r="H16" s="1"/>
      <c r="I16" s="1"/>
    </row>
    <row r="17" spans="1:9" x14ac:dyDescent="0.25">
      <c r="A17" s="8" t="s">
        <v>54</v>
      </c>
      <c r="B17" s="27">
        <v>1137247</v>
      </c>
      <c r="C17" s="27">
        <v>953884</v>
      </c>
      <c r="D17" s="27">
        <v>1137247</v>
      </c>
      <c r="E17" s="27">
        <v>953884</v>
      </c>
      <c r="F17" s="10">
        <f t="shared" si="0"/>
        <v>-16.123410305764708</v>
      </c>
      <c r="G17" s="1"/>
      <c r="H17" s="1"/>
      <c r="I17" s="1"/>
    </row>
    <row r="18" spans="1:9" x14ac:dyDescent="0.25">
      <c r="A18" s="11" t="s">
        <v>55</v>
      </c>
      <c r="B18" s="28">
        <v>241048</v>
      </c>
      <c r="C18" s="28">
        <v>271276</v>
      </c>
      <c r="D18" s="28">
        <v>241048</v>
      </c>
      <c r="E18" s="28">
        <v>271276</v>
      </c>
      <c r="F18" s="13">
        <f t="shared" si="0"/>
        <v>12.540240947861008</v>
      </c>
      <c r="G18" s="1"/>
      <c r="H18" s="1"/>
      <c r="I18" s="1"/>
    </row>
    <row r="19" spans="1:9" x14ac:dyDescent="0.25">
      <c r="A19" s="8" t="s">
        <v>56</v>
      </c>
      <c r="B19" s="27">
        <v>699941</v>
      </c>
      <c r="C19" s="27">
        <v>991383</v>
      </c>
      <c r="D19" s="27">
        <v>699941</v>
      </c>
      <c r="E19" s="27">
        <v>991383</v>
      </c>
      <c r="F19" s="10">
        <f t="shared" si="0"/>
        <v>41.638080923963599</v>
      </c>
      <c r="G19" s="1"/>
      <c r="H19" s="1"/>
      <c r="I19" s="1"/>
    </row>
    <row r="20" spans="1:9" x14ac:dyDescent="0.25">
      <c r="A20" s="11" t="s">
        <v>57</v>
      </c>
      <c r="B20" s="28">
        <v>1304117</v>
      </c>
      <c r="C20" s="28">
        <v>961325</v>
      </c>
      <c r="D20" s="28">
        <v>1304117</v>
      </c>
      <c r="E20" s="28">
        <v>961325</v>
      </c>
      <c r="F20" s="13">
        <f t="shared" si="0"/>
        <v>-26.285371634600267</v>
      </c>
      <c r="G20" s="1"/>
      <c r="H20" s="1"/>
      <c r="I20" s="1"/>
    </row>
    <row r="21" spans="1:9" x14ac:dyDescent="0.25">
      <c r="A21" s="8" t="s">
        <v>58</v>
      </c>
      <c r="B21" s="27">
        <v>479272</v>
      </c>
      <c r="C21" s="27">
        <v>1509654</v>
      </c>
      <c r="D21" s="27">
        <v>479272</v>
      </c>
      <c r="E21" s="27">
        <v>1509654</v>
      </c>
      <c r="F21" s="10">
        <f t="shared" si="0"/>
        <v>214.98898329132516</v>
      </c>
      <c r="G21" s="1"/>
      <c r="H21" s="1"/>
      <c r="I21" s="1"/>
    </row>
    <row r="22" spans="1:9" x14ac:dyDescent="0.25">
      <c r="A22" s="11" t="s">
        <v>59</v>
      </c>
      <c r="B22" s="28">
        <v>1947267</v>
      </c>
      <c r="C22" s="28">
        <v>2108511</v>
      </c>
      <c r="D22" s="28">
        <v>1947267</v>
      </c>
      <c r="E22" s="28">
        <v>2108511</v>
      </c>
      <c r="F22" s="13">
        <f t="shared" si="0"/>
        <v>8.2805285561764208</v>
      </c>
      <c r="G22" s="1"/>
      <c r="H22" s="1"/>
      <c r="I22" s="1"/>
    </row>
    <row r="23" spans="1:9" x14ac:dyDescent="0.25">
      <c r="A23" s="8" t="s">
        <v>60</v>
      </c>
      <c r="B23" s="27">
        <v>168423</v>
      </c>
      <c r="C23" s="27">
        <v>871210</v>
      </c>
      <c r="D23" s="27">
        <v>168423</v>
      </c>
      <c r="E23" s="27">
        <v>871210</v>
      </c>
      <c r="F23" s="10">
        <f t="shared" si="0"/>
        <v>417.27495650831543</v>
      </c>
      <c r="G23" s="1"/>
      <c r="H23" s="1"/>
      <c r="I23" s="1"/>
    </row>
    <row r="24" spans="1:9" x14ac:dyDescent="0.25">
      <c r="A24" s="11" t="s">
        <v>61</v>
      </c>
      <c r="B24" s="28">
        <v>145629</v>
      </c>
      <c r="C24" s="28">
        <v>154169</v>
      </c>
      <c r="D24" s="28">
        <v>145629</v>
      </c>
      <c r="E24" s="28">
        <v>154169</v>
      </c>
      <c r="F24" s="13">
        <f t="shared" si="0"/>
        <v>5.8642166052091227</v>
      </c>
      <c r="G24" s="1"/>
      <c r="H24" s="1"/>
      <c r="I24" s="1"/>
    </row>
    <row r="25" spans="1:9" x14ac:dyDescent="0.25">
      <c r="A25" s="8" t="s">
        <v>62</v>
      </c>
      <c r="B25" s="27">
        <v>59240</v>
      </c>
      <c r="C25" s="27">
        <v>75942</v>
      </c>
      <c r="D25" s="27">
        <v>59240</v>
      </c>
      <c r="E25" s="27">
        <v>75942</v>
      </c>
      <c r="F25" s="10">
        <f t="shared" si="0"/>
        <v>28.193787981093863</v>
      </c>
      <c r="G25" s="1"/>
      <c r="H25" s="1"/>
      <c r="I25" s="1"/>
    </row>
    <row r="26" spans="1:9" x14ac:dyDescent="0.25">
      <c r="A26" s="11" t="s">
        <v>63</v>
      </c>
      <c r="B26" s="28">
        <v>163283</v>
      </c>
      <c r="C26" s="28">
        <v>191208</v>
      </c>
      <c r="D26" s="28">
        <v>163283</v>
      </c>
      <c r="E26" s="28">
        <v>191208</v>
      </c>
      <c r="F26" s="13">
        <f t="shared" si="0"/>
        <v>17.102209048094409</v>
      </c>
      <c r="G26" s="1"/>
      <c r="H26" s="1"/>
      <c r="I26" s="1"/>
    </row>
    <row r="27" spans="1:9" x14ac:dyDescent="0.25">
      <c r="A27" s="8" t="s">
        <v>64</v>
      </c>
      <c r="B27" s="27">
        <v>287511</v>
      </c>
      <c r="C27" s="27">
        <v>260934</v>
      </c>
      <c r="D27" s="27">
        <v>287511</v>
      </c>
      <c r="E27" s="27">
        <v>260934</v>
      </c>
      <c r="F27" s="10">
        <f t="shared" si="0"/>
        <v>-9.2438202364431277</v>
      </c>
      <c r="G27" s="1"/>
      <c r="H27" s="1"/>
      <c r="I27" s="1"/>
    </row>
    <row r="28" spans="1:9" x14ac:dyDescent="0.25">
      <c r="A28" s="11" t="s">
        <v>65</v>
      </c>
      <c r="B28" s="28">
        <v>1170512</v>
      </c>
      <c r="C28" s="28">
        <v>1233818</v>
      </c>
      <c r="D28" s="28">
        <v>1170512</v>
      </c>
      <c r="E28" s="28">
        <v>1233818</v>
      </c>
      <c r="F28" s="13">
        <f t="shared" si="0"/>
        <v>5.408402476864822</v>
      </c>
      <c r="G28" s="1"/>
      <c r="H28" s="1"/>
      <c r="I28" s="1"/>
    </row>
    <row r="29" spans="1:9" x14ac:dyDescent="0.25">
      <c r="A29" s="8" t="s">
        <v>66</v>
      </c>
      <c r="B29" s="27">
        <v>372134</v>
      </c>
      <c r="C29" s="27">
        <v>362148</v>
      </c>
      <c r="D29" s="27">
        <v>372134</v>
      </c>
      <c r="E29" s="27">
        <v>362148</v>
      </c>
      <c r="F29" s="10">
        <f t="shared" si="0"/>
        <v>-2.6834419859512906</v>
      </c>
      <c r="G29" s="1"/>
      <c r="H29" s="1"/>
      <c r="I29" s="1"/>
    </row>
    <row r="30" spans="1:9" x14ac:dyDescent="0.25">
      <c r="A30" s="11" t="s">
        <v>67</v>
      </c>
      <c r="B30" s="28">
        <v>330707</v>
      </c>
      <c r="C30" s="28">
        <v>347537</v>
      </c>
      <c r="D30" s="28">
        <v>330707</v>
      </c>
      <c r="E30" s="28">
        <v>347537</v>
      </c>
      <c r="F30" s="13">
        <f t="shared" si="0"/>
        <v>5.0890969952253755</v>
      </c>
      <c r="G30" s="1"/>
      <c r="H30" s="1"/>
      <c r="I30" s="1"/>
    </row>
    <row r="31" spans="1:9" x14ac:dyDescent="0.25">
      <c r="A31" s="8" t="s">
        <v>68</v>
      </c>
      <c r="B31" s="27">
        <v>2626073</v>
      </c>
      <c r="C31" s="27">
        <v>3401983</v>
      </c>
      <c r="D31" s="27">
        <v>2626073</v>
      </c>
      <c r="E31" s="27">
        <v>3401983</v>
      </c>
      <c r="F31" s="10">
        <f t="shared" si="0"/>
        <v>29.546398748244997</v>
      </c>
      <c r="G31" s="1"/>
      <c r="H31" s="1"/>
      <c r="I31" s="1"/>
    </row>
    <row r="32" spans="1:9" x14ac:dyDescent="0.25">
      <c r="A32" s="11" t="s">
        <v>69</v>
      </c>
      <c r="B32" s="28">
        <v>4898796</v>
      </c>
      <c r="C32" s="28">
        <v>5424897</v>
      </c>
      <c r="D32" s="28">
        <v>4898796</v>
      </c>
      <c r="E32" s="28">
        <v>5424897</v>
      </c>
      <c r="F32" s="13">
        <f t="shared" si="0"/>
        <v>10.739393924547997</v>
      </c>
      <c r="G32" s="1"/>
      <c r="H32" s="1"/>
      <c r="I32" s="1"/>
    </row>
    <row r="33" spans="1:9" x14ac:dyDescent="0.25">
      <c r="A33" s="8" t="s">
        <v>70</v>
      </c>
      <c r="B33" s="27">
        <v>309955</v>
      </c>
      <c r="C33" s="27">
        <v>298825</v>
      </c>
      <c r="D33" s="27">
        <v>309955</v>
      </c>
      <c r="E33" s="27">
        <v>298825</v>
      </c>
      <c r="F33" s="10">
        <f t="shared" si="0"/>
        <v>-3.5908438321691847</v>
      </c>
      <c r="G33" s="1"/>
      <c r="H33" s="1"/>
      <c r="I33" s="1"/>
    </row>
    <row r="34" spans="1:9" x14ac:dyDescent="0.25">
      <c r="A34" s="11" t="s">
        <v>71</v>
      </c>
      <c r="B34" s="28">
        <v>54483</v>
      </c>
      <c r="C34" s="28">
        <v>82354</v>
      </c>
      <c r="D34" s="28">
        <v>54483</v>
      </c>
      <c r="E34" s="28">
        <v>82354</v>
      </c>
      <c r="F34" s="13">
        <f t="shared" si="0"/>
        <v>51.155406273516519</v>
      </c>
      <c r="G34" s="1"/>
      <c r="H34" s="1"/>
      <c r="I34" s="1"/>
    </row>
    <row r="35" spans="1:9" x14ac:dyDescent="0.25">
      <c r="A35" s="14" t="s">
        <v>72</v>
      </c>
      <c r="B35" s="15">
        <f>SUM(B7:B34)</f>
        <v>35005459</v>
      </c>
      <c r="C35" s="15">
        <f t="shared" ref="C35:E35" si="1">SUM(C7:C34)</f>
        <v>37828391</v>
      </c>
      <c r="D35" s="15">
        <f t="shared" si="1"/>
        <v>35005459</v>
      </c>
      <c r="E35" s="15">
        <f t="shared" si="1"/>
        <v>37828391</v>
      </c>
      <c r="F35" s="16">
        <f t="shared" si="0"/>
        <v>8.0642622055034394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877685</v>
      </c>
      <c r="C38" s="30">
        <f>D7</f>
        <v>1051779</v>
      </c>
      <c r="D38" s="30">
        <f>_xlfn.RANK.EQ(B38,$B$38:$B$65)+COUNTIF($B$38:$B$65,B38)-1</f>
        <v>13</v>
      </c>
      <c r="E38" s="31" t="str">
        <f t="shared" ref="E38:E65" si="2">INDEX($A$38:$B$65,MATCH(ROW()-37,$D$38:$D$65,0),1)</f>
        <v>BAHIA DE ALGECIRAS</v>
      </c>
      <c r="F38" s="31">
        <f>LOOKUP(E38,$A$38:$A$65,$B$38:$B$65)</f>
        <v>7575354</v>
      </c>
      <c r="G38" s="31">
        <f>LOOKUP(E38,$A$38:$A$65,$C$38:$C$65)</f>
        <v>6833060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148193</v>
      </c>
      <c r="C39" s="30">
        <f t="shared" ref="C39:C65" si="5">D8</f>
        <v>150017</v>
      </c>
      <c r="D39" s="30">
        <f t="shared" ref="D39:D65" si="6">_xlfn.RANK.EQ(B39,$B$38:$B$65)+COUNTIF($B$38:$B$65,B39)-1</f>
        <v>26</v>
      </c>
      <c r="E39" s="31" t="str">
        <f t="shared" si="2"/>
        <v>VALENCIA</v>
      </c>
      <c r="F39" s="31">
        <f t="shared" ref="F39:F65" si="7">LOOKUP(E39,$A$38:$A$65,$B$38:$B$65)</f>
        <v>5424897</v>
      </c>
      <c r="G39" s="31">
        <f t="shared" ref="G39:G65" si="8">LOOKUP(E39,$A$38:$A$65,$C$38:$C$65)</f>
        <v>4898796</v>
      </c>
    </row>
    <row r="40" spans="1:9" x14ac:dyDescent="0.25">
      <c r="A40" s="31" t="str">
        <f t="shared" si="3"/>
        <v>ALMERIA</v>
      </c>
      <c r="B40" s="30">
        <f t="shared" si="4"/>
        <v>401658</v>
      </c>
      <c r="C40" s="30">
        <f t="shared" si="5"/>
        <v>529704</v>
      </c>
      <c r="D40" s="30">
        <f t="shared" si="6"/>
        <v>16</v>
      </c>
      <c r="E40" s="31" t="str">
        <f t="shared" si="2"/>
        <v>TARRAGONA</v>
      </c>
      <c r="F40" s="31">
        <f t="shared" si="7"/>
        <v>3401983</v>
      </c>
      <c r="G40" s="31">
        <f t="shared" si="8"/>
        <v>2626073</v>
      </c>
    </row>
    <row r="41" spans="1:9" x14ac:dyDescent="0.25">
      <c r="A41" s="31" t="str">
        <f t="shared" si="3"/>
        <v>AVILES</v>
      </c>
      <c r="B41" s="30">
        <f t="shared" si="4"/>
        <v>392194</v>
      </c>
      <c r="C41" s="30">
        <f t="shared" si="5"/>
        <v>441645</v>
      </c>
      <c r="D41" s="30">
        <f t="shared" si="6"/>
        <v>17</v>
      </c>
      <c r="E41" s="31" t="str">
        <f t="shared" si="2"/>
        <v>BARCELONA</v>
      </c>
      <c r="F41" s="31">
        <f t="shared" si="7"/>
        <v>3276408</v>
      </c>
      <c r="G41" s="31">
        <f t="shared" si="8"/>
        <v>3838001</v>
      </c>
    </row>
    <row r="42" spans="1:9" x14ac:dyDescent="0.25">
      <c r="A42" s="31" t="str">
        <f t="shared" si="3"/>
        <v>BAHIA DE ALGECIRAS</v>
      </c>
      <c r="B42" s="30">
        <f t="shared" si="4"/>
        <v>7575354</v>
      </c>
      <c r="C42" s="30">
        <f t="shared" si="5"/>
        <v>6833060</v>
      </c>
      <c r="D42" s="30">
        <f t="shared" si="6"/>
        <v>1</v>
      </c>
      <c r="E42" s="31" t="str">
        <f t="shared" si="2"/>
        <v>CARTAGENA</v>
      </c>
      <c r="F42" s="31">
        <f t="shared" si="7"/>
        <v>2471339</v>
      </c>
      <c r="G42" s="31">
        <f t="shared" si="8"/>
        <v>1860225</v>
      </c>
    </row>
    <row r="43" spans="1:9" x14ac:dyDescent="0.25">
      <c r="A43" s="31" t="str">
        <f t="shared" si="3"/>
        <v>BAHIA DE CADIZ</v>
      </c>
      <c r="B43" s="30">
        <f t="shared" si="4"/>
        <v>338677</v>
      </c>
      <c r="C43" s="30">
        <f t="shared" si="5"/>
        <v>363034</v>
      </c>
      <c r="D43" s="30">
        <f t="shared" si="6"/>
        <v>20</v>
      </c>
      <c r="E43" s="31" t="str">
        <f t="shared" si="2"/>
        <v>LAS PALMAS</v>
      </c>
      <c r="F43" s="31">
        <f t="shared" si="7"/>
        <v>2108511</v>
      </c>
      <c r="G43" s="31">
        <f t="shared" si="8"/>
        <v>1947267</v>
      </c>
    </row>
    <row r="44" spans="1:9" x14ac:dyDescent="0.25">
      <c r="A44" s="31" t="str">
        <f t="shared" si="3"/>
        <v>BALEARES</v>
      </c>
      <c r="B44" s="30">
        <f t="shared" si="4"/>
        <v>789391</v>
      </c>
      <c r="C44" s="30">
        <f t="shared" si="5"/>
        <v>720736</v>
      </c>
      <c r="D44" s="30">
        <f t="shared" si="6"/>
        <v>15</v>
      </c>
      <c r="E44" s="31" t="str">
        <f t="shared" si="2"/>
        <v>BILBAO</v>
      </c>
      <c r="F44" s="31">
        <f t="shared" si="7"/>
        <v>2056434</v>
      </c>
      <c r="G44" s="31">
        <f t="shared" si="8"/>
        <v>2821620</v>
      </c>
    </row>
    <row r="45" spans="1:9" x14ac:dyDescent="0.25">
      <c r="A45" s="31" t="str">
        <f t="shared" si="3"/>
        <v>BARCELONA</v>
      </c>
      <c r="B45" s="30">
        <f t="shared" si="4"/>
        <v>3276408</v>
      </c>
      <c r="C45" s="30">
        <f t="shared" si="5"/>
        <v>3838001</v>
      </c>
      <c r="D45" s="30">
        <f t="shared" si="6"/>
        <v>4</v>
      </c>
      <c r="E45" s="31" t="str">
        <f t="shared" si="2"/>
        <v>HUELVA</v>
      </c>
      <c r="F45" s="31">
        <f t="shared" si="7"/>
        <v>1509654</v>
      </c>
      <c r="G45" s="31">
        <f t="shared" si="8"/>
        <v>479272</v>
      </c>
    </row>
    <row r="46" spans="1:9" x14ac:dyDescent="0.25">
      <c r="A46" s="31" t="str">
        <f t="shared" si="3"/>
        <v>BILBAO</v>
      </c>
      <c r="B46" s="30">
        <f t="shared" si="4"/>
        <v>2056434</v>
      </c>
      <c r="C46" s="30">
        <f t="shared" si="5"/>
        <v>2821620</v>
      </c>
      <c r="D46" s="30">
        <f t="shared" si="6"/>
        <v>7</v>
      </c>
      <c r="E46" s="31" t="str">
        <f t="shared" si="2"/>
        <v>SANTA CRUZ DE TENERIFE</v>
      </c>
      <c r="F46" s="31">
        <f t="shared" si="7"/>
        <v>1233818</v>
      </c>
      <c r="G46" s="31">
        <f t="shared" si="8"/>
        <v>1170512</v>
      </c>
    </row>
    <row r="47" spans="1:9" x14ac:dyDescent="0.25">
      <c r="A47" s="31" t="str">
        <f t="shared" si="3"/>
        <v>CARTAGENA</v>
      </c>
      <c r="B47" s="30">
        <f t="shared" si="4"/>
        <v>2471339</v>
      </c>
      <c r="C47" s="30">
        <f t="shared" si="5"/>
        <v>1860225</v>
      </c>
      <c r="D47" s="30">
        <f t="shared" si="6"/>
        <v>5</v>
      </c>
      <c r="E47" s="31" t="str">
        <f t="shared" si="2"/>
        <v>FERROL-SAN CIBRAO</v>
      </c>
      <c r="F47" s="31">
        <f t="shared" si="7"/>
        <v>991383</v>
      </c>
      <c r="G47" s="31">
        <f t="shared" si="8"/>
        <v>699941</v>
      </c>
    </row>
    <row r="48" spans="1:9" x14ac:dyDescent="0.25">
      <c r="A48" s="31" t="str">
        <f t="shared" si="3"/>
        <v>CASTELLON</v>
      </c>
      <c r="B48" s="30">
        <f t="shared" si="4"/>
        <v>953884</v>
      </c>
      <c r="C48" s="30">
        <f t="shared" si="5"/>
        <v>1137247</v>
      </c>
      <c r="D48" s="30">
        <f t="shared" si="6"/>
        <v>12</v>
      </c>
      <c r="E48" s="31" t="str">
        <f t="shared" si="2"/>
        <v>GIJON</v>
      </c>
      <c r="F48" s="31">
        <f t="shared" si="7"/>
        <v>961325</v>
      </c>
      <c r="G48" s="31">
        <f t="shared" si="8"/>
        <v>1304117</v>
      </c>
    </row>
    <row r="49" spans="1:7" x14ac:dyDescent="0.25">
      <c r="A49" s="31" t="str">
        <f t="shared" si="3"/>
        <v>CEUTA</v>
      </c>
      <c r="B49" s="30">
        <f t="shared" si="4"/>
        <v>271276</v>
      </c>
      <c r="C49" s="30">
        <f t="shared" si="5"/>
        <v>241048</v>
      </c>
      <c r="D49" s="30">
        <f t="shared" si="6"/>
        <v>22</v>
      </c>
      <c r="E49" s="31" t="str">
        <f t="shared" si="2"/>
        <v>CASTELLON</v>
      </c>
      <c r="F49" s="31">
        <f t="shared" si="7"/>
        <v>953884</v>
      </c>
      <c r="G49" s="31">
        <f t="shared" si="8"/>
        <v>1137247</v>
      </c>
    </row>
    <row r="50" spans="1:7" x14ac:dyDescent="0.25">
      <c r="A50" s="31" t="str">
        <f t="shared" si="3"/>
        <v>FERROL-SAN CIBRAO</v>
      </c>
      <c r="B50" s="30">
        <f t="shared" si="4"/>
        <v>991383</v>
      </c>
      <c r="C50" s="30">
        <f t="shared" si="5"/>
        <v>699941</v>
      </c>
      <c r="D50" s="30">
        <f t="shared" si="6"/>
        <v>10</v>
      </c>
      <c r="E50" s="31" t="str">
        <f t="shared" si="2"/>
        <v>A CORUÑA</v>
      </c>
      <c r="F50" s="31">
        <f t="shared" si="7"/>
        <v>877685</v>
      </c>
      <c r="G50" s="31">
        <f t="shared" si="8"/>
        <v>1051779</v>
      </c>
    </row>
    <row r="51" spans="1:7" x14ac:dyDescent="0.25">
      <c r="A51" s="31" t="str">
        <f t="shared" si="3"/>
        <v>GIJON</v>
      </c>
      <c r="B51" s="30">
        <f t="shared" si="4"/>
        <v>961325</v>
      </c>
      <c r="C51" s="30">
        <f t="shared" si="5"/>
        <v>1304117</v>
      </c>
      <c r="D51" s="30">
        <f t="shared" si="6"/>
        <v>11</v>
      </c>
      <c r="E51" s="31" t="str">
        <f t="shared" si="2"/>
        <v>MALAGA</v>
      </c>
      <c r="F51" s="31">
        <f t="shared" si="7"/>
        <v>871210</v>
      </c>
      <c r="G51" s="31">
        <f t="shared" si="8"/>
        <v>168423</v>
      </c>
    </row>
    <row r="52" spans="1:7" x14ac:dyDescent="0.25">
      <c r="A52" s="31" t="str">
        <f t="shared" si="3"/>
        <v>HUELVA</v>
      </c>
      <c r="B52" s="30">
        <f t="shared" si="4"/>
        <v>1509654</v>
      </c>
      <c r="C52" s="30">
        <f t="shared" si="5"/>
        <v>479272</v>
      </c>
      <c r="D52" s="30">
        <f t="shared" si="6"/>
        <v>8</v>
      </c>
      <c r="E52" s="31" t="str">
        <f t="shared" si="2"/>
        <v>BALEARES</v>
      </c>
      <c r="F52" s="31">
        <f t="shared" si="7"/>
        <v>789391</v>
      </c>
      <c r="G52" s="31">
        <f t="shared" si="8"/>
        <v>720736</v>
      </c>
    </row>
    <row r="53" spans="1:7" x14ac:dyDescent="0.25">
      <c r="A53" s="31" t="str">
        <f t="shared" si="3"/>
        <v>LAS PALMAS</v>
      </c>
      <c r="B53" s="30">
        <f t="shared" si="4"/>
        <v>2108511</v>
      </c>
      <c r="C53" s="30">
        <f t="shared" si="5"/>
        <v>1947267</v>
      </c>
      <c r="D53" s="30">
        <f t="shared" si="6"/>
        <v>6</v>
      </c>
      <c r="E53" s="31" t="str">
        <f t="shared" si="2"/>
        <v>ALMERIA</v>
      </c>
      <c r="F53" s="31">
        <f t="shared" si="7"/>
        <v>401658</v>
      </c>
      <c r="G53" s="31">
        <f t="shared" si="8"/>
        <v>529704</v>
      </c>
    </row>
    <row r="54" spans="1:7" x14ac:dyDescent="0.25">
      <c r="A54" s="31" t="str">
        <f t="shared" si="3"/>
        <v>MALAGA</v>
      </c>
      <c r="B54" s="30">
        <f t="shared" si="4"/>
        <v>871210</v>
      </c>
      <c r="C54" s="30">
        <f t="shared" si="5"/>
        <v>168423</v>
      </c>
      <c r="D54" s="30">
        <f t="shared" si="6"/>
        <v>14</v>
      </c>
      <c r="E54" s="31" t="str">
        <f t="shared" si="2"/>
        <v>AVILES</v>
      </c>
      <c r="F54" s="31">
        <f t="shared" si="7"/>
        <v>392194</v>
      </c>
      <c r="G54" s="31">
        <f t="shared" si="8"/>
        <v>441645</v>
      </c>
    </row>
    <row r="55" spans="1:7" x14ac:dyDescent="0.25">
      <c r="A55" s="31" t="str">
        <f t="shared" si="3"/>
        <v>MARIN Y RIA DE PONTEVEDRA</v>
      </c>
      <c r="B55" s="30">
        <f t="shared" si="4"/>
        <v>154169</v>
      </c>
      <c r="C55" s="30">
        <f t="shared" si="5"/>
        <v>145629</v>
      </c>
      <c r="D55" s="30">
        <f t="shared" si="6"/>
        <v>25</v>
      </c>
      <c r="E55" s="31" t="str">
        <f t="shared" si="2"/>
        <v>SANTANDER</v>
      </c>
      <c r="F55" s="31">
        <f t="shared" si="7"/>
        <v>362148</v>
      </c>
      <c r="G55" s="31">
        <f t="shared" si="8"/>
        <v>372134</v>
      </c>
    </row>
    <row r="56" spans="1:7" x14ac:dyDescent="0.25">
      <c r="A56" s="31" t="str">
        <f t="shared" si="3"/>
        <v>MELILLA</v>
      </c>
      <c r="B56" s="30">
        <f t="shared" si="4"/>
        <v>75942</v>
      </c>
      <c r="C56" s="30">
        <f t="shared" si="5"/>
        <v>59240</v>
      </c>
      <c r="D56" s="30">
        <f t="shared" si="6"/>
        <v>28</v>
      </c>
      <c r="E56" s="31" t="str">
        <f t="shared" si="2"/>
        <v>SEVILLA</v>
      </c>
      <c r="F56" s="31">
        <f t="shared" si="7"/>
        <v>347537</v>
      </c>
      <c r="G56" s="31">
        <f t="shared" si="8"/>
        <v>330707</v>
      </c>
    </row>
    <row r="57" spans="1:7" x14ac:dyDescent="0.25">
      <c r="A57" s="31" t="str">
        <f t="shared" si="3"/>
        <v>MOTRIL</v>
      </c>
      <c r="B57" s="30">
        <f t="shared" si="4"/>
        <v>191208</v>
      </c>
      <c r="C57" s="30">
        <f t="shared" si="5"/>
        <v>163283</v>
      </c>
      <c r="D57" s="30">
        <f t="shared" si="6"/>
        <v>24</v>
      </c>
      <c r="E57" s="31" t="str">
        <f t="shared" si="2"/>
        <v>BAHIA DE CADIZ</v>
      </c>
      <c r="F57" s="31">
        <f t="shared" si="7"/>
        <v>338677</v>
      </c>
      <c r="G57" s="31">
        <f t="shared" si="8"/>
        <v>363034</v>
      </c>
    </row>
    <row r="58" spans="1:7" x14ac:dyDescent="0.25">
      <c r="A58" s="31" t="str">
        <f t="shared" si="3"/>
        <v>PASAIA</v>
      </c>
      <c r="B58" s="30">
        <f t="shared" si="4"/>
        <v>260934</v>
      </c>
      <c r="C58" s="30">
        <f t="shared" si="5"/>
        <v>287511</v>
      </c>
      <c r="D58" s="30">
        <f t="shared" si="6"/>
        <v>23</v>
      </c>
      <c r="E58" s="31" t="str">
        <f t="shared" si="2"/>
        <v>VIGO</v>
      </c>
      <c r="F58" s="31">
        <f t="shared" si="7"/>
        <v>298825</v>
      </c>
      <c r="G58" s="31">
        <f t="shared" si="8"/>
        <v>309955</v>
      </c>
    </row>
    <row r="59" spans="1:7" x14ac:dyDescent="0.25">
      <c r="A59" s="31" t="str">
        <f t="shared" si="3"/>
        <v>SANTA CRUZ DE TENERIFE</v>
      </c>
      <c r="B59" s="30">
        <f t="shared" si="4"/>
        <v>1233818</v>
      </c>
      <c r="C59" s="30">
        <f t="shared" si="5"/>
        <v>1170512</v>
      </c>
      <c r="D59" s="30">
        <f t="shared" si="6"/>
        <v>9</v>
      </c>
      <c r="E59" s="31" t="str">
        <f t="shared" si="2"/>
        <v>CEUTA</v>
      </c>
      <c r="F59" s="31">
        <f t="shared" si="7"/>
        <v>271276</v>
      </c>
      <c r="G59" s="31">
        <f t="shared" si="8"/>
        <v>241048</v>
      </c>
    </row>
    <row r="60" spans="1:7" x14ac:dyDescent="0.25">
      <c r="A60" s="31" t="str">
        <f t="shared" si="3"/>
        <v>SANTANDER</v>
      </c>
      <c r="B60" s="30">
        <f t="shared" si="4"/>
        <v>362148</v>
      </c>
      <c r="C60" s="30">
        <f t="shared" si="5"/>
        <v>372134</v>
      </c>
      <c r="D60" s="30">
        <f t="shared" si="6"/>
        <v>18</v>
      </c>
      <c r="E60" s="31" t="str">
        <f t="shared" si="2"/>
        <v>PASAIA</v>
      </c>
      <c r="F60" s="31">
        <f t="shared" si="7"/>
        <v>260934</v>
      </c>
      <c r="G60" s="31">
        <f t="shared" si="8"/>
        <v>287511</v>
      </c>
    </row>
    <row r="61" spans="1:7" x14ac:dyDescent="0.25">
      <c r="A61" s="31" t="str">
        <f t="shared" si="3"/>
        <v>SEVILLA</v>
      </c>
      <c r="B61" s="30">
        <f t="shared" si="4"/>
        <v>347537</v>
      </c>
      <c r="C61" s="30">
        <f t="shared" si="5"/>
        <v>330707</v>
      </c>
      <c r="D61" s="30">
        <f t="shared" si="6"/>
        <v>19</v>
      </c>
      <c r="E61" s="31" t="str">
        <f t="shared" si="2"/>
        <v>MOTRIL</v>
      </c>
      <c r="F61" s="31">
        <f t="shared" si="7"/>
        <v>191208</v>
      </c>
      <c r="G61" s="31">
        <f t="shared" si="8"/>
        <v>163283</v>
      </c>
    </row>
    <row r="62" spans="1:7" x14ac:dyDescent="0.25">
      <c r="A62" s="31" t="str">
        <f t="shared" si="3"/>
        <v>TARRAGONA</v>
      </c>
      <c r="B62" s="30">
        <f t="shared" si="4"/>
        <v>3401983</v>
      </c>
      <c r="C62" s="30">
        <f t="shared" si="5"/>
        <v>2626073</v>
      </c>
      <c r="D62" s="30">
        <f t="shared" si="6"/>
        <v>3</v>
      </c>
      <c r="E62" s="31" t="str">
        <f t="shared" si="2"/>
        <v>MARIN Y RIA DE PONTEVEDRA</v>
      </c>
      <c r="F62" s="31">
        <f t="shared" si="7"/>
        <v>154169</v>
      </c>
      <c r="G62" s="31">
        <f t="shared" si="8"/>
        <v>145629</v>
      </c>
    </row>
    <row r="63" spans="1:7" x14ac:dyDescent="0.25">
      <c r="A63" s="31" t="str">
        <f t="shared" si="3"/>
        <v>VALENCIA</v>
      </c>
      <c r="B63" s="30">
        <f t="shared" si="4"/>
        <v>5424897</v>
      </c>
      <c r="C63" s="30">
        <f t="shared" si="5"/>
        <v>4898796</v>
      </c>
      <c r="D63" s="30">
        <f t="shared" si="6"/>
        <v>2</v>
      </c>
      <c r="E63" s="31" t="str">
        <f t="shared" si="2"/>
        <v>ALICANTE</v>
      </c>
      <c r="F63" s="31">
        <f t="shared" si="7"/>
        <v>148193</v>
      </c>
      <c r="G63" s="31">
        <f t="shared" si="8"/>
        <v>150017</v>
      </c>
    </row>
    <row r="64" spans="1:7" x14ac:dyDescent="0.25">
      <c r="A64" s="31" t="str">
        <f t="shared" si="3"/>
        <v>VIGO</v>
      </c>
      <c r="B64" s="30">
        <f t="shared" si="4"/>
        <v>298825</v>
      </c>
      <c r="C64" s="30">
        <f t="shared" si="5"/>
        <v>309955</v>
      </c>
      <c r="D64" s="30">
        <f t="shared" si="6"/>
        <v>21</v>
      </c>
      <c r="E64" s="31" t="str">
        <f t="shared" si="2"/>
        <v>VILAGARCIA</v>
      </c>
      <c r="F64" s="31">
        <f t="shared" si="7"/>
        <v>82354</v>
      </c>
      <c r="G64" s="31">
        <f t="shared" si="8"/>
        <v>54483</v>
      </c>
    </row>
    <row r="65" spans="1:7" x14ac:dyDescent="0.25">
      <c r="A65" s="31" t="str">
        <f t="shared" si="3"/>
        <v>VILAGARCIA</v>
      </c>
      <c r="B65" s="30">
        <f t="shared" si="4"/>
        <v>82354</v>
      </c>
      <c r="C65" s="30">
        <f t="shared" si="5"/>
        <v>54483</v>
      </c>
      <c r="D65" s="30">
        <f t="shared" si="6"/>
        <v>27</v>
      </c>
      <c r="E65" s="31" t="str">
        <f t="shared" si="2"/>
        <v>MELILLA</v>
      </c>
      <c r="F65" s="31">
        <f t="shared" si="7"/>
        <v>75942</v>
      </c>
      <c r="G65" s="31">
        <f t="shared" si="8"/>
        <v>59240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78" t="s">
        <v>73</v>
      </c>
      <c r="B5" s="76" t="str">
        <f>'Resumen general'!D6</f>
        <v>Mes Enero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40968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1025696</v>
      </c>
      <c r="C7" s="27">
        <v>852467</v>
      </c>
      <c r="D7" s="27">
        <v>1025696</v>
      </c>
      <c r="E7" s="27">
        <v>852467</v>
      </c>
      <c r="F7" s="10">
        <f>((E7*100)/D7)-100</f>
        <v>-16.888922253767191</v>
      </c>
      <c r="G7" s="1"/>
      <c r="H7" s="1"/>
      <c r="I7" s="1"/>
    </row>
    <row r="8" spans="1:12" x14ac:dyDescent="0.25">
      <c r="A8" s="11" t="s">
        <v>45</v>
      </c>
      <c r="B8" s="28">
        <v>149151</v>
      </c>
      <c r="C8" s="28">
        <v>147137</v>
      </c>
      <c r="D8" s="28">
        <v>149151</v>
      </c>
      <c r="E8" s="28">
        <v>147137</v>
      </c>
      <c r="F8" s="13">
        <f t="shared" ref="F8:F35" si="0">((E8*100)/D8)-100</f>
        <v>-1.3503094179723973</v>
      </c>
      <c r="G8" s="1"/>
      <c r="H8" s="1"/>
      <c r="I8" s="1"/>
    </row>
    <row r="9" spans="1:12" x14ac:dyDescent="0.25">
      <c r="A9" s="8" t="s">
        <v>46</v>
      </c>
      <c r="B9" s="27">
        <v>524348</v>
      </c>
      <c r="C9" s="27">
        <v>396266</v>
      </c>
      <c r="D9" s="27">
        <v>524348</v>
      </c>
      <c r="E9" s="27">
        <v>396266</v>
      </c>
      <c r="F9" s="10">
        <f t="shared" si="0"/>
        <v>-24.426907321092102</v>
      </c>
      <c r="G9" s="1"/>
      <c r="H9" s="1"/>
      <c r="I9" s="1"/>
    </row>
    <row r="10" spans="1:12" x14ac:dyDescent="0.25">
      <c r="A10" s="11" t="s">
        <v>47</v>
      </c>
      <c r="B10" s="28">
        <v>437533</v>
      </c>
      <c r="C10" s="28">
        <v>388884</v>
      </c>
      <c r="D10" s="28">
        <v>437533</v>
      </c>
      <c r="E10" s="28">
        <v>388884</v>
      </c>
      <c r="F10" s="13">
        <f t="shared" si="0"/>
        <v>-11.118932743358783</v>
      </c>
      <c r="G10" s="1"/>
      <c r="H10" s="1"/>
      <c r="I10" s="1"/>
    </row>
    <row r="11" spans="1:12" x14ac:dyDescent="0.25">
      <c r="A11" s="8" t="s">
        <v>48</v>
      </c>
      <c r="B11" s="27">
        <v>6433887</v>
      </c>
      <c r="C11" s="27">
        <v>7121230</v>
      </c>
      <c r="D11" s="27">
        <v>6433887</v>
      </c>
      <c r="E11" s="27">
        <v>7121230</v>
      </c>
      <c r="F11" s="10">
        <f t="shared" si="0"/>
        <v>10.683168666157798</v>
      </c>
      <c r="G11" s="1"/>
      <c r="H11" s="1"/>
      <c r="I11" s="1"/>
    </row>
    <row r="12" spans="1:12" x14ac:dyDescent="0.25">
      <c r="A12" s="11" t="s">
        <v>49</v>
      </c>
      <c r="B12" s="28">
        <v>355427</v>
      </c>
      <c r="C12" s="28">
        <v>334838</v>
      </c>
      <c r="D12" s="28">
        <v>355427</v>
      </c>
      <c r="E12" s="28">
        <v>334838</v>
      </c>
      <c r="F12" s="13">
        <f t="shared" si="0"/>
        <v>-5.7927506914218725</v>
      </c>
      <c r="G12" s="1"/>
      <c r="H12" s="1"/>
      <c r="I12" s="1"/>
    </row>
    <row r="13" spans="1:12" x14ac:dyDescent="0.25">
      <c r="A13" s="8" t="s">
        <v>50</v>
      </c>
      <c r="B13" s="27">
        <v>716050</v>
      </c>
      <c r="C13" s="27">
        <v>785611</v>
      </c>
      <c r="D13" s="27">
        <v>716050</v>
      </c>
      <c r="E13" s="27">
        <v>785611</v>
      </c>
      <c r="F13" s="10">
        <f t="shared" si="0"/>
        <v>9.7145450736680345</v>
      </c>
      <c r="G13" s="1"/>
      <c r="H13" s="1"/>
      <c r="I13" s="1"/>
    </row>
    <row r="14" spans="1:12" x14ac:dyDescent="0.25">
      <c r="A14" s="11" t="s">
        <v>51</v>
      </c>
      <c r="B14" s="28">
        <v>3757613</v>
      </c>
      <c r="C14" s="28">
        <v>3212686</v>
      </c>
      <c r="D14" s="28">
        <v>3757613</v>
      </c>
      <c r="E14" s="28">
        <v>3212686</v>
      </c>
      <c r="F14" s="13">
        <f t="shared" si="0"/>
        <v>-14.501945783134133</v>
      </c>
      <c r="G14" s="1"/>
      <c r="H14" s="1"/>
      <c r="I14" s="1"/>
    </row>
    <row r="15" spans="1:12" x14ac:dyDescent="0.25">
      <c r="A15" s="8" t="s">
        <v>52</v>
      </c>
      <c r="B15" s="27">
        <v>2810935</v>
      </c>
      <c r="C15" s="27">
        <v>2046799</v>
      </c>
      <c r="D15" s="27">
        <v>2810935</v>
      </c>
      <c r="E15" s="27">
        <v>2046799</v>
      </c>
      <c r="F15" s="10">
        <f t="shared" si="0"/>
        <v>-27.184406612034792</v>
      </c>
      <c r="G15" s="1"/>
      <c r="H15" s="1"/>
      <c r="I15" s="1"/>
    </row>
    <row r="16" spans="1:12" x14ac:dyDescent="0.25">
      <c r="A16" s="11" t="s">
        <v>53</v>
      </c>
      <c r="B16" s="28">
        <v>1849375</v>
      </c>
      <c r="C16" s="28">
        <v>2468518</v>
      </c>
      <c r="D16" s="28">
        <v>1849375</v>
      </c>
      <c r="E16" s="28">
        <v>2468518</v>
      </c>
      <c r="F16" s="13">
        <f t="shared" si="0"/>
        <v>33.478499493071979</v>
      </c>
      <c r="G16" s="1"/>
      <c r="H16" s="1"/>
      <c r="I16" s="1"/>
    </row>
    <row r="17" spans="1:9" x14ac:dyDescent="0.25">
      <c r="A17" s="8" t="s">
        <v>54</v>
      </c>
      <c r="B17" s="27">
        <v>1134291</v>
      </c>
      <c r="C17" s="27">
        <v>951004</v>
      </c>
      <c r="D17" s="27">
        <v>1134291</v>
      </c>
      <c r="E17" s="27">
        <v>951004</v>
      </c>
      <c r="F17" s="10">
        <f t="shared" si="0"/>
        <v>-16.158728227588867</v>
      </c>
      <c r="G17" s="1"/>
      <c r="H17" s="1"/>
      <c r="I17" s="1"/>
    </row>
    <row r="18" spans="1:9" x14ac:dyDescent="0.25">
      <c r="A18" s="11" t="s">
        <v>55</v>
      </c>
      <c r="B18" s="28">
        <v>182129</v>
      </c>
      <c r="C18" s="28">
        <v>207898</v>
      </c>
      <c r="D18" s="28">
        <v>182129</v>
      </c>
      <c r="E18" s="28">
        <v>207898</v>
      </c>
      <c r="F18" s="13">
        <f t="shared" si="0"/>
        <v>14.14876269018113</v>
      </c>
      <c r="G18" s="1"/>
      <c r="H18" s="1"/>
      <c r="I18" s="1"/>
    </row>
    <row r="19" spans="1:9" x14ac:dyDescent="0.25">
      <c r="A19" s="8" t="s">
        <v>56</v>
      </c>
      <c r="B19" s="27">
        <v>696926</v>
      </c>
      <c r="C19" s="27">
        <v>990259</v>
      </c>
      <c r="D19" s="27">
        <v>696926</v>
      </c>
      <c r="E19" s="27">
        <v>990259</v>
      </c>
      <c r="F19" s="10">
        <f t="shared" si="0"/>
        <v>42.089547527284111</v>
      </c>
      <c r="G19" s="1"/>
      <c r="H19" s="1"/>
      <c r="I19" s="1"/>
    </row>
    <row r="20" spans="1:9" x14ac:dyDescent="0.25">
      <c r="A20" s="11" t="s">
        <v>57</v>
      </c>
      <c r="B20" s="28">
        <v>1288941</v>
      </c>
      <c r="C20" s="28">
        <v>960076</v>
      </c>
      <c r="D20" s="28">
        <v>1288941</v>
      </c>
      <c r="E20" s="28">
        <v>960076</v>
      </c>
      <c r="F20" s="13">
        <f t="shared" si="0"/>
        <v>-25.514356359212712</v>
      </c>
      <c r="G20" s="1"/>
      <c r="H20" s="1"/>
      <c r="I20" s="1"/>
    </row>
    <row r="21" spans="1:9" x14ac:dyDescent="0.25">
      <c r="A21" s="8" t="s">
        <v>58</v>
      </c>
      <c r="B21" s="27">
        <v>477868</v>
      </c>
      <c r="C21" s="27">
        <v>1497930</v>
      </c>
      <c r="D21" s="27">
        <v>477868</v>
      </c>
      <c r="E21" s="27">
        <v>1497930</v>
      </c>
      <c r="F21" s="10">
        <f t="shared" si="0"/>
        <v>213.46103945022475</v>
      </c>
      <c r="G21" s="1"/>
      <c r="H21" s="1"/>
      <c r="I21" s="1"/>
    </row>
    <row r="22" spans="1:9" x14ac:dyDescent="0.25">
      <c r="A22" s="11" t="s">
        <v>59</v>
      </c>
      <c r="B22" s="28">
        <v>1726433</v>
      </c>
      <c r="C22" s="28">
        <v>1882562</v>
      </c>
      <c r="D22" s="28">
        <v>1726433</v>
      </c>
      <c r="E22" s="28">
        <v>1882562</v>
      </c>
      <c r="F22" s="13">
        <f t="shared" si="0"/>
        <v>9.0434439100735489</v>
      </c>
      <c r="G22" s="1"/>
      <c r="H22" s="1"/>
      <c r="I22" s="1"/>
    </row>
    <row r="23" spans="1:9" x14ac:dyDescent="0.25">
      <c r="A23" s="8" t="s">
        <v>60</v>
      </c>
      <c r="B23" s="27">
        <v>165078</v>
      </c>
      <c r="C23" s="27">
        <v>867300</v>
      </c>
      <c r="D23" s="27">
        <v>165078</v>
      </c>
      <c r="E23" s="27">
        <v>867300</v>
      </c>
      <c r="F23" s="10">
        <f t="shared" si="0"/>
        <v>425.38799840075603</v>
      </c>
      <c r="G23" s="1"/>
      <c r="H23" s="1"/>
      <c r="I23" s="1"/>
    </row>
    <row r="24" spans="1:9" x14ac:dyDescent="0.25">
      <c r="A24" s="11" t="s">
        <v>61</v>
      </c>
      <c r="B24" s="28">
        <v>143922</v>
      </c>
      <c r="C24" s="28">
        <v>153089</v>
      </c>
      <c r="D24" s="28">
        <v>143922</v>
      </c>
      <c r="E24" s="28">
        <v>153089</v>
      </c>
      <c r="F24" s="13">
        <f t="shared" si="0"/>
        <v>6.3694223259821285</v>
      </c>
      <c r="G24" s="1"/>
      <c r="H24" s="1"/>
      <c r="I24" s="1"/>
    </row>
    <row r="25" spans="1:9" x14ac:dyDescent="0.25">
      <c r="A25" s="8" t="s">
        <v>62</v>
      </c>
      <c r="B25" s="27">
        <v>59154</v>
      </c>
      <c r="C25" s="27">
        <v>75939</v>
      </c>
      <c r="D25" s="27">
        <v>59154</v>
      </c>
      <c r="E25" s="27">
        <v>75939</v>
      </c>
      <c r="F25" s="10">
        <f t="shared" si="0"/>
        <v>28.375088751394657</v>
      </c>
      <c r="G25" s="1"/>
      <c r="H25" s="1"/>
      <c r="I25" s="1"/>
    </row>
    <row r="26" spans="1:9" x14ac:dyDescent="0.25">
      <c r="A26" s="11" t="s">
        <v>63</v>
      </c>
      <c r="B26" s="28">
        <v>160671</v>
      </c>
      <c r="C26" s="28">
        <v>189106</v>
      </c>
      <c r="D26" s="28">
        <v>160671</v>
      </c>
      <c r="E26" s="28">
        <v>189106</v>
      </c>
      <c r="F26" s="13">
        <f t="shared" si="0"/>
        <v>17.697655457425427</v>
      </c>
      <c r="G26" s="1"/>
      <c r="H26" s="1"/>
      <c r="I26" s="1"/>
    </row>
    <row r="27" spans="1:9" x14ac:dyDescent="0.25">
      <c r="A27" s="8" t="s">
        <v>64</v>
      </c>
      <c r="B27" s="27">
        <v>283256</v>
      </c>
      <c r="C27" s="27">
        <v>257118</v>
      </c>
      <c r="D27" s="27">
        <v>283256</v>
      </c>
      <c r="E27" s="27">
        <v>257118</v>
      </c>
      <c r="F27" s="10">
        <f t="shared" si="0"/>
        <v>-9.2276950885418074</v>
      </c>
      <c r="G27" s="1"/>
      <c r="H27" s="1"/>
      <c r="I27" s="1"/>
    </row>
    <row r="28" spans="1:9" x14ac:dyDescent="0.25">
      <c r="A28" s="11" t="s">
        <v>65</v>
      </c>
      <c r="B28" s="28">
        <v>1077806</v>
      </c>
      <c r="C28" s="28">
        <v>1149805</v>
      </c>
      <c r="D28" s="28">
        <v>1077806</v>
      </c>
      <c r="E28" s="28">
        <v>1149805</v>
      </c>
      <c r="F28" s="13">
        <f t="shared" si="0"/>
        <v>6.6801446642531204</v>
      </c>
      <c r="G28" s="1"/>
      <c r="H28" s="1"/>
      <c r="I28" s="1"/>
    </row>
    <row r="29" spans="1:9" x14ac:dyDescent="0.25">
      <c r="A29" s="8" t="s">
        <v>66</v>
      </c>
      <c r="B29" s="27">
        <v>367774</v>
      </c>
      <c r="C29" s="27">
        <v>357356</v>
      </c>
      <c r="D29" s="27">
        <v>367774</v>
      </c>
      <c r="E29" s="27">
        <v>357356</v>
      </c>
      <c r="F29" s="10">
        <f t="shared" si="0"/>
        <v>-2.8327179191568774</v>
      </c>
      <c r="G29" s="1"/>
      <c r="H29" s="1"/>
      <c r="I29" s="1"/>
    </row>
    <row r="30" spans="1:9" x14ac:dyDescent="0.25">
      <c r="A30" s="11" t="s">
        <v>67</v>
      </c>
      <c r="B30" s="28">
        <v>330251</v>
      </c>
      <c r="C30" s="28">
        <v>347537</v>
      </c>
      <c r="D30" s="28">
        <v>330251</v>
      </c>
      <c r="E30" s="28">
        <v>347537</v>
      </c>
      <c r="F30" s="13">
        <f t="shared" si="0"/>
        <v>5.2342006534423859</v>
      </c>
      <c r="G30" s="1"/>
      <c r="H30" s="1"/>
      <c r="I30" s="1"/>
    </row>
    <row r="31" spans="1:9" x14ac:dyDescent="0.25">
      <c r="A31" s="8" t="s">
        <v>68</v>
      </c>
      <c r="B31" s="27">
        <v>2605496</v>
      </c>
      <c r="C31" s="27">
        <v>3395665</v>
      </c>
      <c r="D31" s="27">
        <v>2605496</v>
      </c>
      <c r="E31" s="27">
        <v>3395665</v>
      </c>
      <c r="F31" s="10">
        <f t="shared" si="0"/>
        <v>30.327008753803511</v>
      </c>
      <c r="G31" s="1"/>
      <c r="H31" s="1"/>
      <c r="I31" s="1"/>
    </row>
    <row r="32" spans="1:9" x14ac:dyDescent="0.25">
      <c r="A32" s="11" t="s">
        <v>69</v>
      </c>
      <c r="B32" s="28">
        <v>4875217</v>
      </c>
      <c r="C32" s="28">
        <v>5405219</v>
      </c>
      <c r="D32" s="28">
        <v>4875217</v>
      </c>
      <c r="E32" s="28">
        <v>5405219</v>
      </c>
      <c r="F32" s="13">
        <f t="shared" si="0"/>
        <v>10.871351982896357</v>
      </c>
      <c r="G32" s="1"/>
      <c r="H32" s="1"/>
      <c r="I32" s="1"/>
    </row>
    <row r="33" spans="1:9" x14ac:dyDescent="0.25">
      <c r="A33" s="8" t="s">
        <v>70</v>
      </c>
      <c r="B33" s="27">
        <v>281725</v>
      </c>
      <c r="C33" s="27">
        <v>271577</v>
      </c>
      <c r="D33" s="27">
        <v>281725</v>
      </c>
      <c r="E33" s="27">
        <v>271577</v>
      </c>
      <c r="F33" s="10">
        <f t="shared" si="0"/>
        <v>-3.602094240837701</v>
      </c>
      <c r="G33" s="1"/>
      <c r="H33" s="1"/>
      <c r="I33" s="1"/>
    </row>
    <row r="34" spans="1:9" x14ac:dyDescent="0.25">
      <c r="A34" s="11" t="s">
        <v>71</v>
      </c>
      <c r="B34" s="28">
        <v>53621</v>
      </c>
      <c r="C34" s="28">
        <v>82053</v>
      </c>
      <c r="D34" s="28">
        <v>53621</v>
      </c>
      <c r="E34" s="28">
        <v>82053</v>
      </c>
      <c r="F34" s="13">
        <f t="shared" si="0"/>
        <v>53.024001790343334</v>
      </c>
      <c r="G34" s="1"/>
      <c r="H34" s="1"/>
      <c r="I34" s="1"/>
    </row>
    <row r="35" spans="1:9" x14ac:dyDescent="0.25">
      <c r="A35" s="14" t="s">
        <v>72</v>
      </c>
      <c r="B35" s="15">
        <f>SUM(B7:B34)</f>
        <v>33970574</v>
      </c>
      <c r="C35" s="15">
        <f t="shared" ref="C35:E35" si="1">SUM(C7:C34)</f>
        <v>36795929</v>
      </c>
      <c r="D35" s="15">
        <f t="shared" si="1"/>
        <v>33970574</v>
      </c>
      <c r="E35" s="15">
        <f t="shared" si="1"/>
        <v>36795929</v>
      </c>
      <c r="F35" s="16">
        <f t="shared" si="0"/>
        <v>8.3170658229089725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852467</v>
      </c>
      <c r="C38" s="30">
        <f>D7</f>
        <v>1025696</v>
      </c>
      <c r="D38" s="30">
        <f>_xlfn.RANK.EQ(B38,$B$38:$B$65)+COUNTIF($B$38:$B$65,B38)-1</f>
        <v>14</v>
      </c>
      <c r="E38" s="31" t="str">
        <f t="shared" ref="E38:E65" si="2">INDEX($A$38:$B$65,MATCH(ROW()-37,$D$38:$D$65,0),1)</f>
        <v>BAHIA DE ALGECIRAS</v>
      </c>
      <c r="F38" s="31">
        <f>LOOKUP(E38,$A$38:$A$65,$B$38:$B$65)</f>
        <v>7121230</v>
      </c>
      <c r="G38" s="31">
        <f>LOOKUP(E38,$A$38:$A$65,$C$38:$C$65)</f>
        <v>6433887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147137</v>
      </c>
      <c r="C39" s="30">
        <f t="shared" ref="C39:C65" si="5">D8</f>
        <v>149151</v>
      </c>
      <c r="D39" s="30">
        <f t="shared" ref="D39:D65" si="6">_xlfn.RANK.EQ(B39,$B$38:$B$65)+COUNTIF($B$38:$B$65,B39)-1</f>
        <v>26</v>
      </c>
      <c r="E39" s="31" t="str">
        <f t="shared" si="2"/>
        <v>VALENCIA</v>
      </c>
      <c r="F39" s="31">
        <f t="shared" ref="F39:F54" si="7">LOOKUP(E39,$A$38:$A$65,$B$38:$B$65)</f>
        <v>5405219</v>
      </c>
      <c r="G39" s="31">
        <f t="shared" ref="G39:G65" si="8">LOOKUP(E39,$A$38:$A$65,$C$38:$C$65)</f>
        <v>4875217</v>
      </c>
    </row>
    <row r="40" spans="1:9" x14ac:dyDescent="0.25">
      <c r="A40" s="31" t="str">
        <f t="shared" si="3"/>
        <v>ALMERIA</v>
      </c>
      <c r="B40" s="30">
        <f t="shared" si="4"/>
        <v>396266</v>
      </c>
      <c r="C40" s="30">
        <f t="shared" si="5"/>
        <v>524348</v>
      </c>
      <c r="D40" s="30">
        <f t="shared" si="6"/>
        <v>16</v>
      </c>
      <c r="E40" s="31" t="str">
        <f t="shared" si="2"/>
        <v>TARRAGONA</v>
      </c>
      <c r="F40" s="31">
        <f t="shared" si="7"/>
        <v>3395665</v>
      </c>
      <c r="G40" s="31">
        <f t="shared" si="8"/>
        <v>2605496</v>
      </c>
    </row>
    <row r="41" spans="1:9" x14ac:dyDescent="0.25">
      <c r="A41" s="31" t="str">
        <f t="shared" si="3"/>
        <v>AVILES</v>
      </c>
      <c r="B41" s="30">
        <f t="shared" si="4"/>
        <v>388884</v>
      </c>
      <c r="C41" s="30">
        <f t="shared" si="5"/>
        <v>437533</v>
      </c>
      <c r="D41" s="30">
        <f t="shared" si="6"/>
        <v>17</v>
      </c>
      <c r="E41" s="31" t="str">
        <f t="shared" si="2"/>
        <v>BARCELONA</v>
      </c>
      <c r="F41" s="31">
        <f t="shared" si="7"/>
        <v>3212686</v>
      </c>
      <c r="G41" s="31">
        <f t="shared" si="8"/>
        <v>3757613</v>
      </c>
    </row>
    <row r="42" spans="1:9" x14ac:dyDescent="0.25">
      <c r="A42" s="31" t="str">
        <f t="shared" si="3"/>
        <v>BAHIA DE ALGECIRAS</v>
      </c>
      <c r="B42" s="30">
        <f t="shared" si="4"/>
        <v>7121230</v>
      </c>
      <c r="C42" s="30">
        <f t="shared" si="5"/>
        <v>6433887</v>
      </c>
      <c r="D42" s="30">
        <f t="shared" si="6"/>
        <v>1</v>
      </c>
      <c r="E42" s="31" t="str">
        <f t="shared" si="2"/>
        <v>CARTAGENA</v>
      </c>
      <c r="F42" s="31">
        <f t="shared" si="7"/>
        <v>2468518</v>
      </c>
      <c r="G42" s="31">
        <f t="shared" si="8"/>
        <v>1849375</v>
      </c>
    </row>
    <row r="43" spans="1:9" x14ac:dyDescent="0.25">
      <c r="A43" s="31" t="str">
        <f t="shared" si="3"/>
        <v>BAHIA DE CADIZ</v>
      </c>
      <c r="B43" s="30">
        <f t="shared" si="4"/>
        <v>334838</v>
      </c>
      <c r="C43" s="30">
        <f t="shared" si="5"/>
        <v>355427</v>
      </c>
      <c r="D43" s="30">
        <f t="shared" si="6"/>
        <v>20</v>
      </c>
      <c r="E43" s="31" t="str">
        <f t="shared" si="2"/>
        <v>BILBAO</v>
      </c>
      <c r="F43" s="31">
        <f t="shared" si="7"/>
        <v>2046799</v>
      </c>
      <c r="G43" s="31">
        <f t="shared" si="8"/>
        <v>2810935</v>
      </c>
    </row>
    <row r="44" spans="1:9" x14ac:dyDescent="0.25">
      <c r="A44" s="31" t="str">
        <f t="shared" si="3"/>
        <v>BALEARES</v>
      </c>
      <c r="B44" s="30">
        <f t="shared" si="4"/>
        <v>785611</v>
      </c>
      <c r="C44" s="30">
        <f t="shared" si="5"/>
        <v>716050</v>
      </c>
      <c r="D44" s="30">
        <f t="shared" si="6"/>
        <v>15</v>
      </c>
      <c r="E44" s="31" t="str">
        <f t="shared" si="2"/>
        <v>LAS PALMAS</v>
      </c>
      <c r="F44" s="31">
        <f t="shared" si="7"/>
        <v>1882562</v>
      </c>
      <c r="G44" s="31">
        <f t="shared" si="8"/>
        <v>1726433</v>
      </c>
    </row>
    <row r="45" spans="1:9" x14ac:dyDescent="0.25">
      <c r="A45" s="31" t="str">
        <f t="shared" si="3"/>
        <v>BARCELONA</v>
      </c>
      <c r="B45" s="30">
        <f t="shared" si="4"/>
        <v>3212686</v>
      </c>
      <c r="C45" s="30">
        <f t="shared" si="5"/>
        <v>3757613</v>
      </c>
      <c r="D45" s="30">
        <f t="shared" si="6"/>
        <v>4</v>
      </c>
      <c r="E45" s="31" t="str">
        <f t="shared" si="2"/>
        <v>HUELVA</v>
      </c>
      <c r="F45" s="31">
        <f t="shared" si="7"/>
        <v>1497930</v>
      </c>
      <c r="G45" s="31">
        <f t="shared" si="8"/>
        <v>477868</v>
      </c>
    </row>
    <row r="46" spans="1:9" x14ac:dyDescent="0.25">
      <c r="A46" s="31" t="str">
        <f t="shared" si="3"/>
        <v>BILBAO</v>
      </c>
      <c r="B46" s="30">
        <f t="shared" si="4"/>
        <v>2046799</v>
      </c>
      <c r="C46" s="30">
        <f t="shared" si="5"/>
        <v>2810935</v>
      </c>
      <c r="D46" s="30">
        <f t="shared" si="6"/>
        <v>6</v>
      </c>
      <c r="E46" s="31" t="str">
        <f t="shared" si="2"/>
        <v>SANTA CRUZ DE TENERIFE</v>
      </c>
      <c r="F46" s="31">
        <f t="shared" si="7"/>
        <v>1149805</v>
      </c>
      <c r="G46" s="31">
        <f t="shared" si="8"/>
        <v>1077806</v>
      </c>
    </row>
    <row r="47" spans="1:9" x14ac:dyDescent="0.25">
      <c r="A47" s="31" t="str">
        <f t="shared" si="3"/>
        <v>CARTAGENA</v>
      </c>
      <c r="B47" s="30">
        <f t="shared" si="4"/>
        <v>2468518</v>
      </c>
      <c r="C47" s="30">
        <f t="shared" si="5"/>
        <v>1849375</v>
      </c>
      <c r="D47" s="30">
        <f t="shared" si="6"/>
        <v>5</v>
      </c>
      <c r="E47" s="31" t="str">
        <f t="shared" si="2"/>
        <v>FERROL-SAN CIBRAO</v>
      </c>
      <c r="F47" s="31">
        <f t="shared" si="7"/>
        <v>990259</v>
      </c>
      <c r="G47" s="31">
        <f t="shared" si="8"/>
        <v>696926</v>
      </c>
    </row>
    <row r="48" spans="1:9" x14ac:dyDescent="0.25">
      <c r="A48" s="31" t="str">
        <f t="shared" si="3"/>
        <v>CASTELLON</v>
      </c>
      <c r="B48" s="30">
        <f t="shared" si="4"/>
        <v>951004</v>
      </c>
      <c r="C48" s="30">
        <f t="shared" si="5"/>
        <v>1134291</v>
      </c>
      <c r="D48" s="30">
        <f t="shared" si="6"/>
        <v>12</v>
      </c>
      <c r="E48" s="31" t="str">
        <f t="shared" si="2"/>
        <v>GIJON</v>
      </c>
      <c r="F48" s="31">
        <f t="shared" si="7"/>
        <v>960076</v>
      </c>
      <c r="G48" s="31">
        <f t="shared" si="8"/>
        <v>1288941</v>
      </c>
    </row>
    <row r="49" spans="1:7" x14ac:dyDescent="0.25">
      <c r="A49" s="31" t="str">
        <f t="shared" si="3"/>
        <v>CEUTA</v>
      </c>
      <c r="B49" s="30">
        <f t="shared" si="4"/>
        <v>207898</v>
      </c>
      <c r="C49" s="30">
        <f t="shared" si="5"/>
        <v>182129</v>
      </c>
      <c r="D49" s="30">
        <f t="shared" si="6"/>
        <v>23</v>
      </c>
      <c r="E49" s="31" t="str">
        <f t="shared" si="2"/>
        <v>CASTELLON</v>
      </c>
      <c r="F49" s="31">
        <f t="shared" si="7"/>
        <v>951004</v>
      </c>
      <c r="G49" s="31">
        <f t="shared" si="8"/>
        <v>1134291</v>
      </c>
    </row>
    <row r="50" spans="1:7" x14ac:dyDescent="0.25">
      <c r="A50" s="31" t="str">
        <f t="shared" si="3"/>
        <v>FERROL-SAN CIBRAO</v>
      </c>
      <c r="B50" s="30">
        <f t="shared" si="4"/>
        <v>990259</v>
      </c>
      <c r="C50" s="30">
        <f t="shared" si="5"/>
        <v>696926</v>
      </c>
      <c r="D50" s="30">
        <f t="shared" si="6"/>
        <v>10</v>
      </c>
      <c r="E50" s="31" t="str">
        <f t="shared" si="2"/>
        <v>MALAGA</v>
      </c>
      <c r="F50" s="31">
        <f t="shared" si="7"/>
        <v>867300</v>
      </c>
      <c r="G50" s="31">
        <f t="shared" si="8"/>
        <v>165078</v>
      </c>
    </row>
    <row r="51" spans="1:7" x14ac:dyDescent="0.25">
      <c r="A51" s="31" t="str">
        <f t="shared" si="3"/>
        <v>GIJON</v>
      </c>
      <c r="B51" s="30">
        <f t="shared" si="4"/>
        <v>960076</v>
      </c>
      <c r="C51" s="30">
        <f t="shared" si="5"/>
        <v>1288941</v>
      </c>
      <c r="D51" s="30">
        <f t="shared" si="6"/>
        <v>11</v>
      </c>
      <c r="E51" s="31" t="str">
        <f t="shared" si="2"/>
        <v>A CORUÑA</v>
      </c>
      <c r="F51" s="31">
        <f t="shared" si="7"/>
        <v>852467</v>
      </c>
      <c r="G51" s="31">
        <f t="shared" si="8"/>
        <v>1025696</v>
      </c>
    </row>
    <row r="52" spans="1:7" x14ac:dyDescent="0.25">
      <c r="A52" s="31" t="str">
        <f t="shared" si="3"/>
        <v>HUELVA</v>
      </c>
      <c r="B52" s="30">
        <f t="shared" si="4"/>
        <v>1497930</v>
      </c>
      <c r="C52" s="30">
        <f t="shared" si="5"/>
        <v>477868</v>
      </c>
      <c r="D52" s="30">
        <f t="shared" si="6"/>
        <v>8</v>
      </c>
      <c r="E52" s="31" t="str">
        <f t="shared" si="2"/>
        <v>BALEARES</v>
      </c>
      <c r="F52" s="31">
        <f t="shared" si="7"/>
        <v>785611</v>
      </c>
      <c r="G52" s="31">
        <f t="shared" si="8"/>
        <v>716050</v>
      </c>
    </row>
    <row r="53" spans="1:7" x14ac:dyDescent="0.25">
      <c r="A53" s="31" t="str">
        <f t="shared" si="3"/>
        <v>LAS PALMAS</v>
      </c>
      <c r="B53" s="30">
        <f t="shared" si="4"/>
        <v>1882562</v>
      </c>
      <c r="C53" s="30">
        <f t="shared" si="5"/>
        <v>1726433</v>
      </c>
      <c r="D53" s="30">
        <f t="shared" si="6"/>
        <v>7</v>
      </c>
      <c r="E53" s="31" t="str">
        <f t="shared" si="2"/>
        <v>ALMERIA</v>
      </c>
      <c r="F53" s="31">
        <f t="shared" si="7"/>
        <v>396266</v>
      </c>
      <c r="G53" s="31">
        <f t="shared" si="8"/>
        <v>524348</v>
      </c>
    </row>
    <row r="54" spans="1:7" x14ac:dyDescent="0.25">
      <c r="A54" s="31" t="str">
        <f t="shared" si="3"/>
        <v>MALAGA</v>
      </c>
      <c r="B54" s="30">
        <f t="shared" si="4"/>
        <v>867300</v>
      </c>
      <c r="C54" s="30">
        <f t="shared" si="5"/>
        <v>165078</v>
      </c>
      <c r="D54" s="30">
        <f t="shared" si="6"/>
        <v>13</v>
      </c>
      <c r="E54" s="31" t="str">
        <f t="shared" si="2"/>
        <v>AVILES</v>
      </c>
      <c r="F54" s="31">
        <f t="shared" si="7"/>
        <v>388884</v>
      </c>
      <c r="G54" s="31">
        <f t="shared" si="8"/>
        <v>437533</v>
      </c>
    </row>
    <row r="55" spans="1:7" x14ac:dyDescent="0.25">
      <c r="A55" s="31" t="str">
        <f t="shared" si="3"/>
        <v>MARIN Y RIA DE PONTEVEDRA</v>
      </c>
      <c r="B55" s="30">
        <f t="shared" si="4"/>
        <v>153089</v>
      </c>
      <c r="C55" s="30">
        <f t="shared" si="5"/>
        <v>143922</v>
      </c>
      <c r="D55" s="30">
        <f t="shared" si="6"/>
        <v>25</v>
      </c>
      <c r="E55" s="31" t="str">
        <f t="shared" si="2"/>
        <v>SANTANDER</v>
      </c>
      <c r="F55" s="31">
        <f t="shared" ref="F55:F65" si="9">LOOKUP(E55,$A$38:$A$65,$B$38:$B$65)</f>
        <v>357356</v>
      </c>
      <c r="G55" s="31">
        <f t="shared" si="8"/>
        <v>367774</v>
      </c>
    </row>
    <row r="56" spans="1:7" x14ac:dyDescent="0.25">
      <c r="A56" s="31" t="str">
        <f t="shared" si="3"/>
        <v>MELILLA</v>
      </c>
      <c r="B56" s="30">
        <f t="shared" si="4"/>
        <v>75939</v>
      </c>
      <c r="C56" s="30">
        <f t="shared" si="5"/>
        <v>59154</v>
      </c>
      <c r="D56" s="30">
        <f t="shared" si="6"/>
        <v>28</v>
      </c>
      <c r="E56" s="31" t="str">
        <f t="shared" si="2"/>
        <v>SEVILLA</v>
      </c>
      <c r="F56" s="31">
        <f t="shared" si="9"/>
        <v>347537</v>
      </c>
      <c r="G56" s="31">
        <f t="shared" si="8"/>
        <v>330251</v>
      </c>
    </row>
    <row r="57" spans="1:7" x14ac:dyDescent="0.25">
      <c r="A57" s="31" t="str">
        <f t="shared" si="3"/>
        <v>MOTRIL</v>
      </c>
      <c r="B57" s="30">
        <f t="shared" si="4"/>
        <v>189106</v>
      </c>
      <c r="C57" s="30">
        <f t="shared" si="5"/>
        <v>160671</v>
      </c>
      <c r="D57" s="30">
        <f t="shared" si="6"/>
        <v>24</v>
      </c>
      <c r="E57" s="31" t="str">
        <f t="shared" si="2"/>
        <v>BAHIA DE CADIZ</v>
      </c>
      <c r="F57" s="31">
        <f t="shared" si="9"/>
        <v>334838</v>
      </c>
      <c r="G57" s="31">
        <f t="shared" si="8"/>
        <v>355427</v>
      </c>
    </row>
    <row r="58" spans="1:7" x14ac:dyDescent="0.25">
      <c r="A58" s="31" t="str">
        <f t="shared" si="3"/>
        <v>PASAIA</v>
      </c>
      <c r="B58" s="30">
        <f t="shared" si="4"/>
        <v>257118</v>
      </c>
      <c r="C58" s="30">
        <f t="shared" si="5"/>
        <v>283256</v>
      </c>
      <c r="D58" s="30">
        <f t="shared" si="6"/>
        <v>22</v>
      </c>
      <c r="E58" s="31" t="str">
        <f t="shared" si="2"/>
        <v>VIGO</v>
      </c>
      <c r="F58" s="31">
        <f t="shared" si="9"/>
        <v>271577</v>
      </c>
      <c r="G58" s="31">
        <f t="shared" si="8"/>
        <v>281725</v>
      </c>
    </row>
    <row r="59" spans="1:7" x14ac:dyDescent="0.25">
      <c r="A59" s="31" t="str">
        <f t="shared" si="3"/>
        <v>SANTA CRUZ DE TENERIFE</v>
      </c>
      <c r="B59" s="30">
        <f t="shared" si="4"/>
        <v>1149805</v>
      </c>
      <c r="C59" s="30">
        <f t="shared" si="5"/>
        <v>1077806</v>
      </c>
      <c r="D59" s="30">
        <f t="shared" si="6"/>
        <v>9</v>
      </c>
      <c r="E59" s="31" t="str">
        <f t="shared" si="2"/>
        <v>PASAIA</v>
      </c>
      <c r="F59" s="31">
        <f t="shared" si="9"/>
        <v>257118</v>
      </c>
      <c r="G59" s="31">
        <f t="shared" si="8"/>
        <v>283256</v>
      </c>
    </row>
    <row r="60" spans="1:7" x14ac:dyDescent="0.25">
      <c r="A60" s="31" t="str">
        <f t="shared" si="3"/>
        <v>SANTANDER</v>
      </c>
      <c r="B60" s="30">
        <f t="shared" si="4"/>
        <v>357356</v>
      </c>
      <c r="C60" s="30">
        <f t="shared" si="5"/>
        <v>367774</v>
      </c>
      <c r="D60" s="30">
        <f t="shared" si="6"/>
        <v>18</v>
      </c>
      <c r="E60" s="31" t="str">
        <f t="shared" si="2"/>
        <v>CEUTA</v>
      </c>
      <c r="F60" s="31">
        <f t="shared" si="9"/>
        <v>207898</v>
      </c>
      <c r="G60" s="31">
        <f t="shared" si="8"/>
        <v>182129</v>
      </c>
    </row>
    <row r="61" spans="1:7" x14ac:dyDescent="0.25">
      <c r="A61" s="31" t="str">
        <f t="shared" si="3"/>
        <v>SEVILLA</v>
      </c>
      <c r="B61" s="30">
        <f t="shared" si="4"/>
        <v>347537</v>
      </c>
      <c r="C61" s="30">
        <f t="shared" si="5"/>
        <v>330251</v>
      </c>
      <c r="D61" s="30">
        <f t="shared" si="6"/>
        <v>19</v>
      </c>
      <c r="E61" s="31" t="str">
        <f t="shared" si="2"/>
        <v>MOTRIL</v>
      </c>
      <c r="F61" s="31">
        <f t="shared" si="9"/>
        <v>189106</v>
      </c>
      <c r="G61" s="31">
        <f t="shared" si="8"/>
        <v>160671</v>
      </c>
    </row>
    <row r="62" spans="1:7" x14ac:dyDescent="0.25">
      <c r="A62" s="31" t="str">
        <f t="shared" si="3"/>
        <v>TARRAGONA</v>
      </c>
      <c r="B62" s="30">
        <f t="shared" si="4"/>
        <v>3395665</v>
      </c>
      <c r="C62" s="30">
        <f t="shared" si="5"/>
        <v>2605496</v>
      </c>
      <c r="D62" s="30">
        <f t="shared" si="6"/>
        <v>3</v>
      </c>
      <c r="E62" s="31" t="str">
        <f t="shared" si="2"/>
        <v>MARIN Y RIA DE PONTEVEDRA</v>
      </c>
      <c r="F62" s="31">
        <f t="shared" si="9"/>
        <v>153089</v>
      </c>
      <c r="G62" s="31">
        <f t="shared" si="8"/>
        <v>143922</v>
      </c>
    </row>
    <row r="63" spans="1:7" x14ac:dyDescent="0.25">
      <c r="A63" s="31" t="str">
        <f t="shared" si="3"/>
        <v>VALENCIA</v>
      </c>
      <c r="B63" s="30">
        <f t="shared" si="4"/>
        <v>5405219</v>
      </c>
      <c r="C63" s="30">
        <f t="shared" si="5"/>
        <v>4875217</v>
      </c>
      <c r="D63" s="30">
        <f t="shared" si="6"/>
        <v>2</v>
      </c>
      <c r="E63" s="31" t="str">
        <f t="shared" si="2"/>
        <v>ALICANTE</v>
      </c>
      <c r="F63" s="31">
        <f t="shared" si="9"/>
        <v>147137</v>
      </c>
      <c r="G63" s="31">
        <f t="shared" si="8"/>
        <v>149151</v>
      </c>
    </row>
    <row r="64" spans="1:7" x14ac:dyDescent="0.25">
      <c r="A64" s="31" t="str">
        <f t="shared" si="3"/>
        <v>VIGO</v>
      </c>
      <c r="B64" s="30">
        <f t="shared" si="4"/>
        <v>271577</v>
      </c>
      <c r="C64" s="30">
        <f t="shared" si="5"/>
        <v>281725</v>
      </c>
      <c r="D64" s="30">
        <f t="shared" si="6"/>
        <v>21</v>
      </c>
      <c r="E64" s="31" t="str">
        <f t="shared" si="2"/>
        <v>VILAGARCIA</v>
      </c>
      <c r="F64" s="31">
        <f t="shared" si="9"/>
        <v>82053</v>
      </c>
      <c r="G64" s="31">
        <f t="shared" si="8"/>
        <v>53621</v>
      </c>
    </row>
    <row r="65" spans="1:7" x14ac:dyDescent="0.25">
      <c r="A65" s="31" t="str">
        <f t="shared" si="3"/>
        <v>VILAGARCIA</v>
      </c>
      <c r="B65" s="30">
        <f t="shared" si="4"/>
        <v>82053</v>
      </c>
      <c r="C65" s="30">
        <f t="shared" si="5"/>
        <v>53621</v>
      </c>
      <c r="D65" s="30">
        <f t="shared" si="6"/>
        <v>27</v>
      </c>
      <c r="E65" s="31" t="str">
        <f t="shared" si="2"/>
        <v>MELILLA</v>
      </c>
      <c r="F65" s="31">
        <f t="shared" si="9"/>
        <v>75939</v>
      </c>
      <c r="G65" s="31">
        <f t="shared" si="8"/>
        <v>59154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Enero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40968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659640</v>
      </c>
      <c r="C7" s="27">
        <v>442397</v>
      </c>
      <c r="D7" s="27">
        <v>659640</v>
      </c>
      <c r="E7" s="27">
        <v>442397</v>
      </c>
      <c r="F7" s="10">
        <f>((E7*100)/D7)-100</f>
        <v>-32.933569825965677</v>
      </c>
      <c r="G7" s="1"/>
      <c r="H7" s="1"/>
      <c r="I7" s="1"/>
    </row>
    <row r="8" spans="1:12" x14ac:dyDescent="0.25">
      <c r="A8" s="11" t="s">
        <v>45</v>
      </c>
      <c r="B8" s="28">
        <v>1899</v>
      </c>
      <c r="C8" s="28">
        <v>5085</v>
      </c>
      <c r="D8" s="28">
        <v>1899</v>
      </c>
      <c r="E8" s="28">
        <v>5085</v>
      </c>
      <c r="F8" s="13">
        <f t="shared" ref="F8:F35" si="0">((E8*100)/D8)-100</f>
        <v>167.77251184834125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3150</v>
      </c>
      <c r="D9" s="27">
        <v>0</v>
      </c>
      <c r="E9" s="27">
        <v>3150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22162</v>
      </c>
      <c r="C10" s="28">
        <v>39036</v>
      </c>
      <c r="D10" s="28">
        <v>22162</v>
      </c>
      <c r="E10" s="28">
        <v>39036</v>
      </c>
      <c r="F10" s="13">
        <f t="shared" si="0"/>
        <v>76.139337604909315</v>
      </c>
      <c r="G10" s="1"/>
      <c r="H10" s="1"/>
      <c r="I10" s="1"/>
    </row>
    <row r="11" spans="1:12" x14ac:dyDescent="0.25">
      <c r="A11" s="8" t="s">
        <v>48</v>
      </c>
      <c r="B11" s="27">
        <v>2938877</v>
      </c>
      <c r="C11" s="27">
        <v>1799600</v>
      </c>
      <c r="D11" s="27">
        <v>2938877</v>
      </c>
      <c r="E11" s="27">
        <v>1799600</v>
      </c>
      <c r="F11" s="10">
        <f t="shared" si="0"/>
        <v>-38.765725819760405</v>
      </c>
      <c r="G11" s="1"/>
      <c r="H11" s="1"/>
      <c r="I11" s="1"/>
    </row>
    <row r="12" spans="1:12" x14ac:dyDescent="0.25">
      <c r="A12" s="11" t="s">
        <v>49</v>
      </c>
      <c r="B12" s="28">
        <v>4018</v>
      </c>
      <c r="C12" s="28">
        <v>4419</v>
      </c>
      <c r="D12" s="28">
        <v>4018</v>
      </c>
      <c r="E12" s="28">
        <v>4419</v>
      </c>
      <c r="F12" s="13">
        <f t="shared" si="0"/>
        <v>9.9800895968143379</v>
      </c>
      <c r="G12" s="1"/>
      <c r="H12" s="1"/>
      <c r="I12" s="1"/>
    </row>
    <row r="13" spans="1:12" x14ac:dyDescent="0.25">
      <c r="A13" s="8" t="s">
        <v>50</v>
      </c>
      <c r="B13" s="27">
        <v>73285</v>
      </c>
      <c r="C13" s="27">
        <v>132810</v>
      </c>
      <c r="D13" s="27">
        <v>73285</v>
      </c>
      <c r="E13" s="27">
        <v>132810</v>
      </c>
      <c r="F13" s="10">
        <f t="shared" si="0"/>
        <v>81.22398853789997</v>
      </c>
      <c r="G13" s="1"/>
      <c r="H13" s="1"/>
      <c r="I13" s="1"/>
    </row>
    <row r="14" spans="1:12" x14ac:dyDescent="0.25">
      <c r="A14" s="11" t="s">
        <v>51</v>
      </c>
      <c r="B14" s="28">
        <v>1106665</v>
      </c>
      <c r="C14" s="28">
        <v>835666</v>
      </c>
      <c r="D14" s="28">
        <v>1106665</v>
      </c>
      <c r="E14" s="28">
        <v>835666</v>
      </c>
      <c r="F14" s="13">
        <f t="shared" si="0"/>
        <v>-24.48789832514808</v>
      </c>
      <c r="G14" s="1"/>
      <c r="H14" s="1"/>
      <c r="I14" s="1"/>
    </row>
    <row r="15" spans="1:12" x14ac:dyDescent="0.25">
      <c r="A15" s="8" t="s">
        <v>52</v>
      </c>
      <c r="B15" s="27">
        <v>1943441</v>
      </c>
      <c r="C15" s="27">
        <v>1099141</v>
      </c>
      <c r="D15" s="27">
        <v>1943441</v>
      </c>
      <c r="E15" s="27">
        <v>1099141</v>
      </c>
      <c r="F15" s="10">
        <f t="shared" si="0"/>
        <v>-43.443562217736478</v>
      </c>
      <c r="G15" s="1"/>
      <c r="H15" s="1"/>
      <c r="I15" s="1"/>
    </row>
    <row r="16" spans="1:12" x14ac:dyDescent="0.25">
      <c r="A16" s="11" t="s">
        <v>53</v>
      </c>
      <c r="B16" s="28">
        <v>1555349</v>
      </c>
      <c r="C16" s="28">
        <v>1923328</v>
      </c>
      <c r="D16" s="28">
        <v>1555349</v>
      </c>
      <c r="E16" s="28">
        <v>1923328</v>
      </c>
      <c r="F16" s="13">
        <f t="shared" si="0"/>
        <v>23.658934425649804</v>
      </c>
      <c r="G16" s="1"/>
      <c r="H16" s="1"/>
      <c r="I16" s="1"/>
    </row>
    <row r="17" spans="1:9" x14ac:dyDescent="0.25">
      <c r="A17" s="8" t="s">
        <v>54</v>
      </c>
      <c r="B17" s="27">
        <v>712962</v>
      </c>
      <c r="C17" s="27">
        <v>554671</v>
      </c>
      <c r="D17" s="27">
        <v>712962</v>
      </c>
      <c r="E17" s="27">
        <v>554671</v>
      </c>
      <c r="F17" s="10">
        <f t="shared" si="0"/>
        <v>-22.201884532415477</v>
      </c>
      <c r="G17" s="1"/>
      <c r="H17" s="1"/>
      <c r="I17" s="1"/>
    </row>
    <row r="18" spans="1:9" x14ac:dyDescent="0.25">
      <c r="A18" s="11" t="s">
        <v>55</v>
      </c>
      <c r="B18" s="28">
        <v>106477</v>
      </c>
      <c r="C18" s="28">
        <v>121918</v>
      </c>
      <c r="D18" s="28">
        <v>106477</v>
      </c>
      <c r="E18" s="28">
        <v>121918</v>
      </c>
      <c r="F18" s="13">
        <f t="shared" si="0"/>
        <v>14.501723376879511</v>
      </c>
      <c r="G18" s="1"/>
      <c r="H18" s="1"/>
      <c r="I18" s="1"/>
    </row>
    <row r="19" spans="1:9" x14ac:dyDescent="0.25">
      <c r="A19" s="8" t="s">
        <v>56</v>
      </c>
      <c r="B19" s="27">
        <v>189179</v>
      </c>
      <c r="C19" s="27">
        <v>122555</v>
      </c>
      <c r="D19" s="27">
        <v>189179</v>
      </c>
      <c r="E19" s="27">
        <v>122555</v>
      </c>
      <c r="F19" s="10">
        <f t="shared" si="0"/>
        <v>-35.217439567816726</v>
      </c>
      <c r="G19" s="1"/>
      <c r="H19" s="1"/>
      <c r="I19" s="1"/>
    </row>
    <row r="20" spans="1:9" x14ac:dyDescent="0.25">
      <c r="A20" s="11" t="s">
        <v>57</v>
      </c>
      <c r="B20" s="28">
        <v>84663</v>
      </c>
      <c r="C20" s="28">
        <v>60408</v>
      </c>
      <c r="D20" s="28">
        <v>84663</v>
      </c>
      <c r="E20" s="28">
        <v>60408</v>
      </c>
      <c r="F20" s="13">
        <f t="shared" si="0"/>
        <v>-28.648878494737957</v>
      </c>
      <c r="G20" s="1"/>
      <c r="H20" s="1"/>
      <c r="I20" s="1"/>
    </row>
    <row r="21" spans="1:9" x14ac:dyDescent="0.25">
      <c r="A21" s="8" t="s">
        <v>58</v>
      </c>
      <c r="B21" s="27">
        <v>370428</v>
      </c>
      <c r="C21" s="27">
        <v>1228981</v>
      </c>
      <c r="D21" s="27">
        <v>370428</v>
      </c>
      <c r="E21" s="27">
        <v>1228981</v>
      </c>
      <c r="F21" s="10">
        <f t="shared" si="0"/>
        <v>231.77324608290951</v>
      </c>
      <c r="G21" s="1"/>
      <c r="H21" s="1"/>
      <c r="I21" s="1"/>
    </row>
    <row r="22" spans="1:9" x14ac:dyDescent="0.25">
      <c r="A22" s="11" t="s">
        <v>59</v>
      </c>
      <c r="B22" s="28">
        <v>530509</v>
      </c>
      <c r="C22" s="28">
        <v>415082</v>
      </c>
      <c r="D22" s="28">
        <v>530509</v>
      </c>
      <c r="E22" s="28">
        <v>415082</v>
      </c>
      <c r="F22" s="13">
        <f t="shared" si="0"/>
        <v>-21.757783562578581</v>
      </c>
      <c r="G22" s="1"/>
      <c r="H22" s="1"/>
      <c r="I22" s="1"/>
    </row>
    <row r="23" spans="1:9" x14ac:dyDescent="0.25">
      <c r="A23" s="8" t="s">
        <v>60</v>
      </c>
      <c r="B23" s="27">
        <v>3330</v>
      </c>
      <c r="C23" s="27">
        <v>12705</v>
      </c>
      <c r="D23" s="27">
        <v>3330</v>
      </c>
      <c r="E23" s="27">
        <v>12705</v>
      </c>
      <c r="F23" s="10">
        <f t="shared" si="0"/>
        <v>281.53153153153153</v>
      </c>
      <c r="G23" s="1"/>
      <c r="H23" s="1"/>
      <c r="I23" s="1"/>
    </row>
    <row r="24" spans="1:9" x14ac:dyDescent="0.25">
      <c r="A24" s="11" t="s">
        <v>61</v>
      </c>
      <c r="B24" s="28">
        <v>0</v>
      </c>
      <c r="C24" s="28">
        <v>0</v>
      </c>
      <c r="D24" s="28">
        <v>0</v>
      </c>
      <c r="E24" s="2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27">
        <v>4722</v>
      </c>
      <c r="C25" s="27">
        <v>9235</v>
      </c>
      <c r="D25" s="27">
        <v>4722</v>
      </c>
      <c r="E25" s="27">
        <v>9235</v>
      </c>
      <c r="F25" s="10">
        <f t="shared" si="0"/>
        <v>95.573909360440496</v>
      </c>
      <c r="G25" s="1"/>
      <c r="H25" s="1"/>
      <c r="I25" s="1"/>
    </row>
    <row r="26" spans="1:9" x14ac:dyDescent="0.25">
      <c r="A26" s="11" t="s">
        <v>63</v>
      </c>
      <c r="B26" s="28">
        <v>88678</v>
      </c>
      <c r="C26" s="28">
        <v>127671</v>
      </c>
      <c r="D26" s="28">
        <v>88678</v>
      </c>
      <c r="E26" s="28">
        <v>127671</v>
      </c>
      <c r="F26" s="13">
        <f t="shared" si="0"/>
        <v>43.971447258621083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595504</v>
      </c>
      <c r="C28" s="28">
        <v>658082</v>
      </c>
      <c r="D28" s="28">
        <v>595504</v>
      </c>
      <c r="E28" s="28">
        <v>658082</v>
      </c>
      <c r="F28" s="13">
        <f t="shared" si="0"/>
        <v>10.508409683226304</v>
      </c>
      <c r="G28" s="1"/>
      <c r="H28" s="1"/>
      <c r="I28" s="1"/>
    </row>
    <row r="29" spans="1:9" x14ac:dyDescent="0.25">
      <c r="A29" s="8" t="s">
        <v>66</v>
      </c>
      <c r="B29" s="27">
        <v>21400</v>
      </c>
      <c r="C29" s="27">
        <v>11055</v>
      </c>
      <c r="D29" s="27">
        <v>21400</v>
      </c>
      <c r="E29" s="27">
        <v>11055</v>
      </c>
      <c r="F29" s="10">
        <f t="shared" si="0"/>
        <v>-48.341121495327101</v>
      </c>
      <c r="G29" s="1"/>
      <c r="H29" s="1"/>
      <c r="I29" s="1"/>
    </row>
    <row r="30" spans="1:9" x14ac:dyDescent="0.25">
      <c r="A30" s="11" t="s">
        <v>67</v>
      </c>
      <c r="B30" s="28">
        <v>31825</v>
      </c>
      <c r="C30" s="28">
        <v>39902</v>
      </c>
      <c r="D30" s="28">
        <v>31825</v>
      </c>
      <c r="E30" s="28">
        <v>39902</v>
      </c>
      <c r="F30" s="13">
        <f t="shared" si="0"/>
        <v>25.379418695993721</v>
      </c>
      <c r="G30" s="1"/>
      <c r="H30" s="1"/>
      <c r="I30" s="1"/>
    </row>
    <row r="31" spans="1:9" x14ac:dyDescent="0.25">
      <c r="A31" s="8" t="s">
        <v>68</v>
      </c>
      <c r="B31" s="27">
        <v>1704888</v>
      </c>
      <c r="C31" s="27">
        <v>2003088</v>
      </c>
      <c r="D31" s="27">
        <v>1704888</v>
      </c>
      <c r="E31" s="27">
        <v>2003088</v>
      </c>
      <c r="F31" s="10">
        <f t="shared" si="0"/>
        <v>17.490885031744014</v>
      </c>
      <c r="G31" s="1"/>
      <c r="H31" s="1"/>
      <c r="I31" s="1"/>
    </row>
    <row r="32" spans="1:9" x14ac:dyDescent="0.25">
      <c r="A32" s="11" t="s">
        <v>69</v>
      </c>
      <c r="B32" s="28">
        <v>332103</v>
      </c>
      <c r="C32" s="28">
        <v>401692</v>
      </c>
      <c r="D32" s="28">
        <v>332103</v>
      </c>
      <c r="E32" s="28">
        <v>401692</v>
      </c>
      <c r="F32" s="13">
        <f t="shared" si="0"/>
        <v>20.954041366684436</v>
      </c>
      <c r="G32" s="1"/>
      <c r="H32" s="1"/>
      <c r="I32" s="1"/>
    </row>
    <row r="33" spans="1:9" x14ac:dyDescent="0.25">
      <c r="A33" s="8" t="s">
        <v>70</v>
      </c>
      <c r="B33" s="27">
        <v>0</v>
      </c>
      <c r="C33" s="27">
        <v>13807</v>
      </c>
      <c r="D33" s="27">
        <v>0</v>
      </c>
      <c r="E33" s="27">
        <v>13807</v>
      </c>
      <c r="F33" s="10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28">
        <v>18900</v>
      </c>
      <c r="C34" s="28">
        <v>25299</v>
      </c>
      <c r="D34" s="28">
        <v>18900</v>
      </c>
      <c r="E34" s="28">
        <v>25299</v>
      </c>
      <c r="F34" s="13">
        <f t="shared" si="0"/>
        <v>33.857142857142861</v>
      </c>
      <c r="G34" s="1"/>
      <c r="H34" s="1"/>
      <c r="I34" s="1"/>
    </row>
    <row r="35" spans="1:9" x14ac:dyDescent="0.25">
      <c r="A35" s="14" t="s">
        <v>72</v>
      </c>
      <c r="B35" s="15">
        <f>SUM(B7:B34)</f>
        <v>13100904</v>
      </c>
      <c r="C35" s="15">
        <f t="shared" ref="C35:E35" si="1">SUM(C7:C34)</f>
        <v>12090783</v>
      </c>
      <c r="D35" s="15">
        <f t="shared" si="1"/>
        <v>13100904</v>
      </c>
      <c r="E35" s="15">
        <f t="shared" si="1"/>
        <v>12090783</v>
      </c>
      <c r="F35" s="16">
        <f t="shared" si="0"/>
        <v>-7.7103152576341358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442397</v>
      </c>
      <c r="C38" s="30">
        <f>D7</f>
        <v>659640</v>
      </c>
      <c r="D38" s="30">
        <f>_xlfn.RANK.EQ(B38,$B$38:$B$65)+COUNTIF($B$38:$B$65,B38)-1</f>
        <v>9</v>
      </c>
      <c r="E38" s="31" t="str">
        <f t="shared" ref="E38:E65" si="2">INDEX($A$38:$B$65,MATCH(ROW()-37,$D$38:$D$65,0),1)</f>
        <v>TARRAGONA</v>
      </c>
      <c r="F38" s="31">
        <f>LOOKUP(E38,$A$38:$A$65,$B$38:$B$65)</f>
        <v>2003088</v>
      </c>
      <c r="G38" s="31">
        <f>LOOKUP(E38,$A$38:$A$65,$C$38:$C$65)</f>
        <v>1704888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5085</v>
      </c>
      <c r="C39" s="30">
        <f t="shared" ref="C39:C65" si="5">D8</f>
        <v>1899</v>
      </c>
      <c r="D39" s="30">
        <f t="shared" ref="D39:D65" si="6">_xlfn.RANK.EQ(B39,$B$38:$B$65)+COUNTIF($B$38:$B$65,B39)-1</f>
        <v>24</v>
      </c>
      <c r="E39" s="31" t="str">
        <f t="shared" si="2"/>
        <v>CARTAGENA</v>
      </c>
      <c r="F39" s="31">
        <f t="shared" ref="F39:F54" si="7">LOOKUP(E39,$A$38:$A$65,$B$38:$B$65)</f>
        <v>1923328</v>
      </c>
      <c r="G39" s="31">
        <f t="shared" ref="G39:G65" si="8">LOOKUP(E39,$A$38:$A$65,$C$38:$C$65)</f>
        <v>1555349</v>
      </c>
    </row>
    <row r="40" spans="1:9" x14ac:dyDescent="0.25">
      <c r="A40" s="31" t="str">
        <f t="shared" si="3"/>
        <v>ALMERIA</v>
      </c>
      <c r="B40" s="30">
        <f t="shared" si="4"/>
        <v>3150</v>
      </c>
      <c r="C40" s="30">
        <f t="shared" si="5"/>
        <v>0</v>
      </c>
      <c r="D40" s="30">
        <f t="shared" si="6"/>
        <v>26</v>
      </c>
      <c r="E40" s="31" t="str">
        <f t="shared" si="2"/>
        <v>BAHIA DE ALGECIRAS</v>
      </c>
      <c r="F40" s="31">
        <f t="shared" si="7"/>
        <v>1799600</v>
      </c>
      <c r="G40" s="31">
        <f t="shared" si="8"/>
        <v>2938877</v>
      </c>
    </row>
    <row r="41" spans="1:9" x14ac:dyDescent="0.25">
      <c r="A41" s="31" t="str">
        <f t="shared" si="3"/>
        <v>AVILES</v>
      </c>
      <c r="B41" s="30">
        <f t="shared" si="4"/>
        <v>39036</v>
      </c>
      <c r="C41" s="30">
        <f t="shared" si="5"/>
        <v>22162</v>
      </c>
      <c r="D41" s="30">
        <f t="shared" si="6"/>
        <v>18</v>
      </c>
      <c r="E41" s="31" t="str">
        <f t="shared" si="2"/>
        <v>HUELVA</v>
      </c>
      <c r="F41" s="31">
        <f t="shared" si="7"/>
        <v>1228981</v>
      </c>
      <c r="G41" s="31">
        <f t="shared" si="8"/>
        <v>370428</v>
      </c>
    </row>
    <row r="42" spans="1:9" x14ac:dyDescent="0.25">
      <c r="A42" s="31" t="str">
        <f t="shared" si="3"/>
        <v>BAHIA DE ALGECIRAS</v>
      </c>
      <c r="B42" s="30">
        <f t="shared" si="4"/>
        <v>1799600</v>
      </c>
      <c r="C42" s="30">
        <f t="shared" si="5"/>
        <v>2938877</v>
      </c>
      <c r="D42" s="30">
        <f t="shared" si="6"/>
        <v>3</v>
      </c>
      <c r="E42" s="31" t="str">
        <f t="shared" si="2"/>
        <v>BILBAO</v>
      </c>
      <c r="F42" s="31">
        <f t="shared" si="7"/>
        <v>1099141</v>
      </c>
      <c r="G42" s="31">
        <f t="shared" si="8"/>
        <v>1943441</v>
      </c>
    </row>
    <row r="43" spans="1:9" x14ac:dyDescent="0.25">
      <c r="A43" s="31" t="str">
        <f t="shared" si="3"/>
        <v>BAHIA DE CADIZ</v>
      </c>
      <c r="B43" s="30">
        <f t="shared" si="4"/>
        <v>4419</v>
      </c>
      <c r="C43" s="30">
        <f t="shared" si="5"/>
        <v>4018</v>
      </c>
      <c r="D43" s="30">
        <f t="shared" si="6"/>
        <v>25</v>
      </c>
      <c r="E43" s="31" t="str">
        <f t="shared" si="2"/>
        <v>BARCELONA</v>
      </c>
      <c r="F43" s="31">
        <f t="shared" si="7"/>
        <v>835666</v>
      </c>
      <c r="G43" s="31">
        <f t="shared" si="8"/>
        <v>1106665</v>
      </c>
    </row>
    <row r="44" spans="1:9" x14ac:dyDescent="0.25">
      <c r="A44" s="31" t="str">
        <f t="shared" si="3"/>
        <v>BALEARES</v>
      </c>
      <c r="B44" s="30">
        <f t="shared" si="4"/>
        <v>132810</v>
      </c>
      <c r="C44" s="30">
        <f t="shared" si="5"/>
        <v>73285</v>
      </c>
      <c r="D44" s="30">
        <f t="shared" si="6"/>
        <v>12</v>
      </c>
      <c r="E44" s="31" t="str">
        <f t="shared" si="2"/>
        <v>SANTA CRUZ DE TENERIFE</v>
      </c>
      <c r="F44" s="31">
        <f t="shared" si="7"/>
        <v>658082</v>
      </c>
      <c r="G44" s="31">
        <f t="shared" si="8"/>
        <v>595504</v>
      </c>
    </row>
    <row r="45" spans="1:9" x14ac:dyDescent="0.25">
      <c r="A45" s="31" t="str">
        <f t="shared" si="3"/>
        <v>BARCELONA</v>
      </c>
      <c r="B45" s="30">
        <f t="shared" si="4"/>
        <v>835666</v>
      </c>
      <c r="C45" s="30">
        <f t="shared" si="5"/>
        <v>1106665</v>
      </c>
      <c r="D45" s="30">
        <f t="shared" si="6"/>
        <v>6</v>
      </c>
      <c r="E45" s="31" t="str">
        <f t="shared" si="2"/>
        <v>CASTELLON</v>
      </c>
      <c r="F45" s="31">
        <f t="shared" si="7"/>
        <v>554671</v>
      </c>
      <c r="G45" s="31">
        <f t="shared" si="8"/>
        <v>712962</v>
      </c>
    </row>
    <row r="46" spans="1:9" x14ac:dyDescent="0.25">
      <c r="A46" s="31" t="str">
        <f t="shared" si="3"/>
        <v>BILBAO</v>
      </c>
      <c r="B46" s="30">
        <f t="shared" si="4"/>
        <v>1099141</v>
      </c>
      <c r="C46" s="30">
        <f t="shared" si="5"/>
        <v>1943441</v>
      </c>
      <c r="D46" s="30">
        <f t="shared" si="6"/>
        <v>5</v>
      </c>
      <c r="E46" s="31" t="str">
        <f t="shared" si="2"/>
        <v>A CORUÑA</v>
      </c>
      <c r="F46" s="31">
        <f t="shared" si="7"/>
        <v>442397</v>
      </c>
      <c r="G46" s="31">
        <f t="shared" si="8"/>
        <v>659640</v>
      </c>
    </row>
    <row r="47" spans="1:9" x14ac:dyDescent="0.25">
      <c r="A47" s="31" t="str">
        <f t="shared" si="3"/>
        <v>CARTAGENA</v>
      </c>
      <c r="B47" s="30">
        <f t="shared" si="4"/>
        <v>1923328</v>
      </c>
      <c r="C47" s="30">
        <f t="shared" si="5"/>
        <v>1555349</v>
      </c>
      <c r="D47" s="30">
        <f t="shared" si="6"/>
        <v>2</v>
      </c>
      <c r="E47" s="31" t="str">
        <f t="shared" si="2"/>
        <v>LAS PALMAS</v>
      </c>
      <c r="F47" s="31">
        <f t="shared" si="7"/>
        <v>415082</v>
      </c>
      <c r="G47" s="31">
        <f t="shared" si="8"/>
        <v>530509</v>
      </c>
    </row>
    <row r="48" spans="1:9" x14ac:dyDescent="0.25">
      <c r="A48" s="31" t="str">
        <f t="shared" si="3"/>
        <v>CASTELLON</v>
      </c>
      <c r="B48" s="30">
        <f t="shared" si="4"/>
        <v>554671</v>
      </c>
      <c r="C48" s="30">
        <f t="shared" si="5"/>
        <v>712962</v>
      </c>
      <c r="D48" s="30">
        <f t="shared" si="6"/>
        <v>8</v>
      </c>
      <c r="E48" s="31" t="str">
        <f t="shared" si="2"/>
        <v>VALENCIA</v>
      </c>
      <c r="F48" s="31">
        <f t="shared" si="7"/>
        <v>401692</v>
      </c>
      <c r="G48" s="31">
        <f t="shared" si="8"/>
        <v>332103</v>
      </c>
    </row>
    <row r="49" spans="1:7" x14ac:dyDescent="0.25">
      <c r="A49" s="31" t="str">
        <f t="shared" si="3"/>
        <v>CEUTA</v>
      </c>
      <c r="B49" s="30">
        <f t="shared" si="4"/>
        <v>121918</v>
      </c>
      <c r="C49" s="30">
        <f t="shared" si="5"/>
        <v>106477</v>
      </c>
      <c r="D49" s="30">
        <f t="shared" si="6"/>
        <v>15</v>
      </c>
      <c r="E49" s="31" t="str">
        <f t="shared" si="2"/>
        <v>BALEARES</v>
      </c>
      <c r="F49" s="31">
        <f t="shared" si="7"/>
        <v>132810</v>
      </c>
      <c r="G49" s="31">
        <f t="shared" si="8"/>
        <v>73285</v>
      </c>
    </row>
    <row r="50" spans="1:7" x14ac:dyDescent="0.25">
      <c r="A50" s="31" t="str">
        <f t="shared" si="3"/>
        <v>FERROL-SAN CIBRAO</v>
      </c>
      <c r="B50" s="30">
        <f t="shared" si="4"/>
        <v>122555</v>
      </c>
      <c r="C50" s="30">
        <f t="shared" si="5"/>
        <v>189179</v>
      </c>
      <c r="D50" s="30">
        <f t="shared" si="6"/>
        <v>14</v>
      </c>
      <c r="E50" s="31" t="str">
        <f t="shared" si="2"/>
        <v>MOTRIL</v>
      </c>
      <c r="F50" s="31">
        <f t="shared" si="7"/>
        <v>127671</v>
      </c>
      <c r="G50" s="31">
        <f t="shared" si="8"/>
        <v>88678</v>
      </c>
    </row>
    <row r="51" spans="1:7" x14ac:dyDescent="0.25">
      <c r="A51" s="31" t="str">
        <f t="shared" si="3"/>
        <v>GIJON</v>
      </c>
      <c r="B51" s="30">
        <f t="shared" si="4"/>
        <v>60408</v>
      </c>
      <c r="C51" s="30">
        <f t="shared" si="5"/>
        <v>84663</v>
      </c>
      <c r="D51" s="30">
        <f t="shared" si="6"/>
        <v>16</v>
      </c>
      <c r="E51" s="31" t="str">
        <f t="shared" si="2"/>
        <v>FERROL-SAN CIBRAO</v>
      </c>
      <c r="F51" s="31">
        <f t="shared" si="7"/>
        <v>122555</v>
      </c>
      <c r="G51" s="31">
        <f t="shared" si="8"/>
        <v>189179</v>
      </c>
    </row>
    <row r="52" spans="1:7" x14ac:dyDescent="0.25">
      <c r="A52" s="31" t="str">
        <f t="shared" si="3"/>
        <v>HUELVA</v>
      </c>
      <c r="B52" s="30">
        <f t="shared" si="4"/>
        <v>1228981</v>
      </c>
      <c r="C52" s="30">
        <f t="shared" si="5"/>
        <v>370428</v>
      </c>
      <c r="D52" s="30">
        <f t="shared" si="6"/>
        <v>4</v>
      </c>
      <c r="E52" s="31" t="str">
        <f t="shared" si="2"/>
        <v>CEUTA</v>
      </c>
      <c r="F52" s="31">
        <f t="shared" si="7"/>
        <v>121918</v>
      </c>
      <c r="G52" s="31">
        <f t="shared" si="8"/>
        <v>106477</v>
      </c>
    </row>
    <row r="53" spans="1:7" x14ac:dyDescent="0.25">
      <c r="A53" s="31" t="str">
        <f t="shared" si="3"/>
        <v>LAS PALMAS</v>
      </c>
      <c r="B53" s="30">
        <f t="shared" si="4"/>
        <v>415082</v>
      </c>
      <c r="C53" s="30">
        <f t="shared" si="5"/>
        <v>530509</v>
      </c>
      <c r="D53" s="30">
        <f t="shared" si="6"/>
        <v>10</v>
      </c>
      <c r="E53" s="31" t="str">
        <f t="shared" si="2"/>
        <v>GIJON</v>
      </c>
      <c r="F53" s="31">
        <f t="shared" si="7"/>
        <v>60408</v>
      </c>
      <c r="G53" s="31">
        <f t="shared" si="8"/>
        <v>84663</v>
      </c>
    </row>
    <row r="54" spans="1:7" x14ac:dyDescent="0.25">
      <c r="A54" s="31" t="str">
        <f t="shared" si="3"/>
        <v>MALAGA</v>
      </c>
      <c r="B54" s="30">
        <f t="shared" si="4"/>
        <v>12705</v>
      </c>
      <c r="C54" s="30">
        <f t="shared" si="5"/>
        <v>3330</v>
      </c>
      <c r="D54" s="30">
        <f t="shared" si="6"/>
        <v>21</v>
      </c>
      <c r="E54" s="31" t="str">
        <f t="shared" si="2"/>
        <v>SEVILLA</v>
      </c>
      <c r="F54" s="31">
        <f t="shared" si="7"/>
        <v>39902</v>
      </c>
      <c r="G54" s="31">
        <f t="shared" si="8"/>
        <v>31825</v>
      </c>
    </row>
    <row r="55" spans="1:7" x14ac:dyDescent="0.25">
      <c r="A55" s="31" t="str">
        <f t="shared" si="3"/>
        <v>MARIN Y RIA DE PONTEVEDRA</v>
      </c>
      <c r="B55" s="30">
        <f t="shared" si="4"/>
        <v>0</v>
      </c>
      <c r="C55" s="30">
        <f t="shared" si="5"/>
        <v>0</v>
      </c>
      <c r="D55" s="30">
        <f t="shared" si="6"/>
        <v>28</v>
      </c>
      <c r="E55" s="31" t="str">
        <f t="shared" si="2"/>
        <v>AVILES</v>
      </c>
      <c r="F55" s="31">
        <f t="shared" ref="F55:F65" si="9">LOOKUP(E55,$A$38:$A$65,$B$38:$B$65)</f>
        <v>39036</v>
      </c>
      <c r="G55" s="31">
        <f t="shared" si="8"/>
        <v>22162</v>
      </c>
    </row>
    <row r="56" spans="1:7" x14ac:dyDescent="0.25">
      <c r="A56" s="31" t="str">
        <f t="shared" si="3"/>
        <v>MELILLA</v>
      </c>
      <c r="B56" s="30">
        <f t="shared" si="4"/>
        <v>9235</v>
      </c>
      <c r="C56" s="30">
        <f t="shared" si="5"/>
        <v>4722</v>
      </c>
      <c r="D56" s="30">
        <f t="shared" si="6"/>
        <v>23</v>
      </c>
      <c r="E56" s="31" t="str">
        <f t="shared" si="2"/>
        <v>VILAGARCIA</v>
      </c>
      <c r="F56" s="31">
        <f t="shared" si="9"/>
        <v>25299</v>
      </c>
      <c r="G56" s="31">
        <f t="shared" si="8"/>
        <v>18900</v>
      </c>
    </row>
    <row r="57" spans="1:7" x14ac:dyDescent="0.25">
      <c r="A57" s="31" t="str">
        <f t="shared" si="3"/>
        <v>MOTRIL</v>
      </c>
      <c r="B57" s="30">
        <f t="shared" si="4"/>
        <v>127671</v>
      </c>
      <c r="C57" s="30">
        <f t="shared" si="5"/>
        <v>88678</v>
      </c>
      <c r="D57" s="30">
        <f t="shared" si="6"/>
        <v>13</v>
      </c>
      <c r="E57" s="31" t="str">
        <f t="shared" si="2"/>
        <v>VIGO</v>
      </c>
      <c r="F57" s="31">
        <f t="shared" si="9"/>
        <v>13807</v>
      </c>
      <c r="G57" s="31">
        <f t="shared" si="8"/>
        <v>0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str">
        <f t="shared" si="2"/>
        <v>MALAGA</v>
      </c>
      <c r="F58" s="31">
        <f t="shared" si="9"/>
        <v>12705</v>
      </c>
      <c r="G58" s="31">
        <f t="shared" si="8"/>
        <v>3330</v>
      </c>
    </row>
    <row r="59" spans="1:7" x14ac:dyDescent="0.25">
      <c r="A59" s="31" t="str">
        <f t="shared" si="3"/>
        <v>SANTA CRUZ DE TENERIFE</v>
      </c>
      <c r="B59" s="30">
        <f t="shared" si="4"/>
        <v>658082</v>
      </c>
      <c r="C59" s="30">
        <f t="shared" si="5"/>
        <v>595504</v>
      </c>
      <c r="D59" s="30">
        <f t="shared" si="6"/>
        <v>7</v>
      </c>
      <c r="E59" s="31" t="str">
        <f t="shared" si="2"/>
        <v>SANTANDER</v>
      </c>
      <c r="F59" s="31">
        <f t="shared" si="9"/>
        <v>11055</v>
      </c>
      <c r="G59" s="31">
        <f t="shared" si="8"/>
        <v>21400</v>
      </c>
    </row>
    <row r="60" spans="1:7" x14ac:dyDescent="0.25">
      <c r="A60" s="31" t="str">
        <f t="shared" si="3"/>
        <v>SANTANDER</v>
      </c>
      <c r="B60" s="30">
        <f t="shared" si="4"/>
        <v>11055</v>
      </c>
      <c r="C60" s="30">
        <f t="shared" si="5"/>
        <v>21400</v>
      </c>
      <c r="D60" s="30">
        <f t="shared" si="6"/>
        <v>22</v>
      </c>
      <c r="E60" s="31" t="str">
        <f t="shared" si="2"/>
        <v>MELILLA</v>
      </c>
      <c r="F60" s="31">
        <f t="shared" si="9"/>
        <v>9235</v>
      </c>
      <c r="G60" s="31">
        <f t="shared" si="8"/>
        <v>4722</v>
      </c>
    </row>
    <row r="61" spans="1:7" x14ac:dyDescent="0.25">
      <c r="A61" s="31" t="str">
        <f t="shared" si="3"/>
        <v>SEVILLA</v>
      </c>
      <c r="B61" s="30">
        <f t="shared" si="4"/>
        <v>39902</v>
      </c>
      <c r="C61" s="30">
        <f t="shared" si="5"/>
        <v>31825</v>
      </c>
      <c r="D61" s="30">
        <f t="shared" si="6"/>
        <v>17</v>
      </c>
      <c r="E61" s="31" t="str">
        <f t="shared" si="2"/>
        <v>ALICANTE</v>
      </c>
      <c r="F61" s="31">
        <f t="shared" si="9"/>
        <v>5085</v>
      </c>
      <c r="G61" s="31">
        <f t="shared" si="8"/>
        <v>1899</v>
      </c>
    </row>
    <row r="62" spans="1:7" x14ac:dyDescent="0.25">
      <c r="A62" s="31" t="str">
        <f t="shared" si="3"/>
        <v>TARRAGONA</v>
      </c>
      <c r="B62" s="30">
        <f t="shared" si="4"/>
        <v>2003088</v>
      </c>
      <c r="C62" s="30">
        <f t="shared" si="5"/>
        <v>1704888</v>
      </c>
      <c r="D62" s="30">
        <f t="shared" si="6"/>
        <v>1</v>
      </c>
      <c r="E62" s="31" t="str">
        <f t="shared" si="2"/>
        <v>BAHIA DE CADIZ</v>
      </c>
      <c r="F62" s="31">
        <f t="shared" si="9"/>
        <v>4419</v>
      </c>
      <c r="G62" s="31">
        <f t="shared" si="8"/>
        <v>4018</v>
      </c>
    </row>
    <row r="63" spans="1:7" x14ac:dyDescent="0.25">
      <c r="A63" s="31" t="str">
        <f t="shared" si="3"/>
        <v>VALENCIA</v>
      </c>
      <c r="B63" s="30">
        <f t="shared" si="4"/>
        <v>401692</v>
      </c>
      <c r="C63" s="30">
        <f t="shared" si="5"/>
        <v>332103</v>
      </c>
      <c r="D63" s="30">
        <f t="shared" si="6"/>
        <v>11</v>
      </c>
      <c r="E63" s="31" t="str">
        <f t="shared" si="2"/>
        <v>ALMERIA</v>
      </c>
      <c r="F63" s="31">
        <f t="shared" si="9"/>
        <v>3150</v>
      </c>
      <c r="G63" s="31">
        <f t="shared" si="8"/>
        <v>0</v>
      </c>
    </row>
    <row r="64" spans="1:7" x14ac:dyDescent="0.25">
      <c r="A64" s="31" t="str">
        <f t="shared" si="3"/>
        <v>VIGO</v>
      </c>
      <c r="B64" s="30">
        <f t="shared" si="4"/>
        <v>13807</v>
      </c>
      <c r="C64" s="30">
        <f t="shared" si="5"/>
        <v>0</v>
      </c>
      <c r="D64" s="30">
        <f t="shared" si="6"/>
        <v>20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25299</v>
      </c>
      <c r="C65" s="30">
        <f t="shared" si="5"/>
        <v>18900</v>
      </c>
      <c r="D65" s="30">
        <f t="shared" si="6"/>
        <v>19</v>
      </c>
      <c r="E65" s="31" t="str">
        <f t="shared" si="2"/>
        <v>MARIN Y RIA DE PONTEVEDRA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Enero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40968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19">
        <v>308495</v>
      </c>
      <c r="C7" s="19">
        <v>309905</v>
      </c>
      <c r="D7" s="19">
        <v>308495</v>
      </c>
      <c r="E7" s="19">
        <v>309905</v>
      </c>
      <c r="F7" s="10">
        <f>((E7*100)/D7)-100</f>
        <v>0.45705765085332928</v>
      </c>
      <c r="G7" s="1"/>
      <c r="H7" s="1"/>
      <c r="I7" s="1"/>
    </row>
    <row r="8" spans="1:12" x14ac:dyDescent="0.25">
      <c r="A8" s="11" t="s">
        <v>45</v>
      </c>
      <c r="B8" s="20">
        <v>34647</v>
      </c>
      <c r="C8" s="20">
        <v>19155</v>
      </c>
      <c r="D8" s="20">
        <v>34647</v>
      </c>
      <c r="E8" s="20">
        <v>19155</v>
      </c>
      <c r="F8" s="13">
        <f t="shared" ref="F8:F35" si="0">((E8*100)/D8)-100</f>
        <v>-44.713828037059486</v>
      </c>
      <c r="G8" s="1"/>
      <c r="H8" s="1"/>
      <c r="I8" s="1"/>
    </row>
    <row r="9" spans="1:12" x14ac:dyDescent="0.25">
      <c r="A9" s="8" t="s">
        <v>46</v>
      </c>
      <c r="B9" s="19">
        <v>480628</v>
      </c>
      <c r="C9" s="19">
        <v>340420</v>
      </c>
      <c r="D9" s="19">
        <v>480628</v>
      </c>
      <c r="E9" s="19">
        <v>340420</v>
      </c>
      <c r="F9" s="10">
        <f t="shared" si="0"/>
        <v>-29.171833517814193</v>
      </c>
      <c r="G9" s="1"/>
      <c r="H9" s="1"/>
      <c r="I9" s="1"/>
    </row>
    <row r="10" spans="1:12" x14ac:dyDescent="0.25">
      <c r="A10" s="11" t="s">
        <v>47</v>
      </c>
      <c r="B10" s="20">
        <v>317225</v>
      </c>
      <c r="C10" s="20">
        <v>283657</v>
      </c>
      <c r="D10" s="20">
        <v>317225</v>
      </c>
      <c r="E10" s="20">
        <v>283657</v>
      </c>
      <c r="F10" s="13">
        <f t="shared" si="0"/>
        <v>-10.58176373236661</v>
      </c>
      <c r="G10" s="1"/>
      <c r="H10" s="1"/>
      <c r="I10" s="1"/>
    </row>
    <row r="11" spans="1:12" x14ac:dyDescent="0.25">
      <c r="A11" s="8" t="s">
        <v>48</v>
      </c>
      <c r="B11" s="19">
        <v>203348</v>
      </c>
      <c r="C11" s="19">
        <v>62172</v>
      </c>
      <c r="D11" s="19">
        <v>203348</v>
      </c>
      <c r="E11" s="19">
        <v>62172</v>
      </c>
      <c r="F11" s="10">
        <f t="shared" si="0"/>
        <v>-69.425811908649209</v>
      </c>
      <c r="G11" s="1"/>
      <c r="H11" s="1"/>
      <c r="I11" s="1"/>
    </row>
    <row r="12" spans="1:12" x14ac:dyDescent="0.25">
      <c r="A12" s="11" t="s">
        <v>49</v>
      </c>
      <c r="B12" s="20">
        <v>200424</v>
      </c>
      <c r="C12" s="20">
        <v>173131</v>
      </c>
      <c r="D12" s="20">
        <v>200424</v>
      </c>
      <c r="E12" s="20">
        <v>173131</v>
      </c>
      <c r="F12" s="13">
        <f t="shared" si="0"/>
        <v>-13.617630623079066</v>
      </c>
      <c r="G12" s="1"/>
      <c r="H12" s="1"/>
      <c r="I12" s="1"/>
    </row>
    <row r="13" spans="1:12" x14ac:dyDescent="0.25">
      <c r="A13" s="8" t="s">
        <v>50</v>
      </c>
      <c r="B13" s="19">
        <v>154196</v>
      </c>
      <c r="C13" s="19">
        <v>142325</v>
      </c>
      <c r="D13" s="19">
        <v>154196</v>
      </c>
      <c r="E13" s="19">
        <v>142325</v>
      </c>
      <c r="F13" s="10">
        <f t="shared" si="0"/>
        <v>-7.6986432851695241</v>
      </c>
      <c r="G13" s="1"/>
      <c r="H13" s="1"/>
      <c r="I13" s="1"/>
    </row>
    <row r="14" spans="1:12" x14ac:dyDescent="0.25">
      <c r="A14" s="11" t="s">
        <v>51</v>
      </c>
      <c r="B14" s="20">
        <v>217057</v>
      </c>
      <c r="C14" s="20">
        <v>350851</v>
      </c>
      <c r="D14" s="20">
        <v>217057</v>
      </c>
      <c r="E14" s="20">
        <v>350851</v>
      </c>
      <c r="F14" s="13">
        <f t="shared" si="0"/>
        <v>61.64003003819272</v>
      </c>
      <c r="G14" s="1"/>
      <c r="H14" s="1"/>
      <c r="I14" s="1"/>
    </row>
    <row r="15" spans="1:12" x14ac:dyDescent="0.25">
      <c r="A15" s="8" t="s">
        <v>52</v>
      </c>
      <c r="B15" s="19">
        <v>308406</v>
      </c>
      <c r="C15" s="19">
        <v>328289</v>
      </c>
      <c r="D15" s="19">
        <v>308406</v>
      </c>
      <c r="E15" s="19">
        <v>328289</v>
      </c>
      <c r="F15" s="10">
        <f t="shared" si="0"/>
        <v>6.4470211344785753</v>
      </c>
      <c r="G15" s="1"/>
      <c r="H15" s="1"/>
      <c r="I15" s="1"/>
    </row>
    <row r="16" spans="1:12" x14ac:dyDescent="0.25">
      <c r="A16" s="11" t="s">
        <v>53</v>
      </c>
      <c r="B16" s="20">
        <v>225556</v>
      </c>
      <c r="C16" s="20">
        <v>395608</v>
      </c>
      <c r="D16" s="20">
        <v>225556</v>
      </c>
      <c r="E16" s="20">
        <v>395608</v>
      </c>
      <c r="F16" s="13">
        <f t="shared" si="0"/>
        <v>75.392363758889132</v>
      </c>
      <c r="G16" s="1"/>
      <c r="H16" s="1"/>
      <c r="I16" s="1"/>
    </row>
    <row r="17" spans="1:9" x14ac:dyDescent="0.25">
      <c r="A17" s="8" t="s">
        <v>54</v>
      </c>
      <c r="B17" s="19">
        <v>267473</v>
      </c>
      <c r="C17" s="19">
        <v>236691</v>
      </c>
      <c r="D17" s="19">
        <v>267473</v>
      </c>
      <c r="E17" s="19">
        <v>236691</v>
      </c>
      <c r="F17" s="10">
        <f t="shared" si="0"/>
        <v>-11.508451320320177</v>
      </c>
      <c r="G17" s="1"/>
      <c r="H17" s="1"/>
      <c r="I17" s="1"/>
    </row>
    <row r="18" spans="1:9" x14ac:dyDescent="0.25">
      <c r="A18" s="11" t="s">
        <v>55</v>
      </c>
      <c r="B18" s="20">
        <v>14666</v>
      </c>
      <c r="C18" s="20">
        <v>11200</v>
      </c>
      <c r="D18" s="20">
        <v>14666</v>
      </c>
      <c r="E18" s="20">
        <v>11200</v>
      </c>
      <c r="F18" s="13">
        <f t="shared" si="0"/>
        <v>-23.632892404200192</v>
      </c>
      <c r="G18" s="1"/>
      <c r="H18" s="1"/>
      <c r="I18" s="1"/>
    </row>
    <row r="19" spans="1:9" x14ac:dyDescent="0.25">
      <c r="A19" s="8" t="s">
        <v>56</v>
      </c>
      <c r="B19" s="19">
        <v>491665</v>
      </c>
      <c r="C19" s="19">
        <v>813618</v>
      </c>
      <c r="D19" s="19">
        <v>491665</v>
      </c>
      <c r="E19" s="19">
        <v>813618</v>
      </c>
      <c r="F19" s="10">
        <f t="shared" si="0"/>
        <v>65.482188075213827</v>
      </c>
      <c r="G19" s="1"/>
      <c r="H19" s="1"/>
      <c r="I19" s="1"/>
    </row>
    <row r="20" spans="1:9" x14ac:dyDescent="0.25">
      <c r="A20" s="11" t="s">
        <v>57</v>
      </c>
      <c r="B20" s="20">
        <v>1124144</v>
      </c>
      <c r="C20" s="20">
        <v>754888</v>
      </c>
      <c r="D20" s="20">
        <v>1124144</v>
      </c>
      <c r="E20" s="20">
        <v>754888</v>
      </c>
      <c r="F20" s="13">
        <f t="shared" si="0"/>
        <v>-32.84774904282726</v>
      </c>
      <c r="G20" s="1"/>
      <c r="H20" s="1"/>
      <c r="I20" s="1"/>
    </row>
    <row r="21" spans="1:9" x14ac:dyDescent="0.25">
      <c r="A21" s="8" t="s">
        <v>58</v>
      </c>
      <c r="B21" s="19">
        <v>103640</v>
      </c>
      <c r="C21" s="19">
        <v>238821</v>
      </c>
      <c r="D21" s="19">
        <v>103640</v>
      </c>
      <c r="E21" s="19">
        <v>238821</v>
      </c>
      <c r="F21" s="10">
        <f t="shared" si="0"/>
        <v>130.43323041296796</v>
      </c>
      <c r="G21" s="1"/>
      <c r="H21" s="1"/>
      <c r="I21" s="1"/>
    </row>
    <row r="22" spans="1:9" x14ac:dyDescent="0.25">
      <c r="A22" s="11" t="s">
        <v>59</v>
      </c>
      <c r="B22" s="20">
        <v>60123</v>
      </c>
      <c r="C22" s="20">
        <v>27890</v>
      </c>
      <c r="D22" s="20">
        <v>60123</v>
      </c>
      <c r="E22" s="20">
        <v>27890</v>
      </c>
      <c r="F22" s="13">
        <f t="shared" si="0"/>
        <v>-53.611762553432129</v>
      </c>
      <c r="G22" s="1"/>
      <c r="H22" s="1"/>
      <c r="I22" s="1"/>
    </row>
    <row r="23" spans="1:9" x14ac:dyDescent="0.25">
      <c r="A23" s="8" t="s">
        <v>60</v>
      </c>
      <c r="B23" s="19">
        <v>54077</v>
      </c>
      <c r="C23" s="19">
        <v>73981</v>
      </c>
      <c r="D23" s="19">
        <v>54077</v>
      </c>
      <c r="E23" s="19">
        <v>73981</v>
      </c>
      <c r="F23" s="10">
        <f t="shared" si="0"/>
        <v>36.806775523790151</v>
      </c>
      <c r="G23" s="1"/>
      <c r="H23" s="1"/>
      <c r="I23" s="1"/>
    </row>
    <row r="24" spans="1:9" x14ac:dyDescent="0.25">
      <c r="A24" s="11" t="s">
        <v>61</v>
      </c>
      <c r="B24" s="20">
        <v>69757</v>
      </c>
      <c r="C24" s="20">
        <v>74364</v>
      </c>
      <c r="D24" s="20">
        <v>69757</v>
      </c>
      <c r="E24" s="20">
        <v>74364</v>
      </c>
      <c r="F24" s="13">
        <f t="shared" si="0"/>
        <v>6.6043551184827294</v>
      </c>
      <c r="G24" s="1"/>
      <c r="H24" s="1"/>
      <c r="I24" s="1"/>
    </row>
    <row r="25" spans="1:9" x14ac:dyDescent="0.25">
      <c r="A25" s="8" t="s">
        <v>62</v>
      </c>
      <c r="B25" s="19">
        <v>2600</v>
      </c>
      <c r="C25" s="19">
        <v>0</v>
      </c>
      <c r="D25" s="19">
        <v>2600</v>
      </c>
      <c r="E25" s="1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63</v>
      </c>
      <c r="B26" s="20">
        <v>56375</v>
      </c>
      <c r="C26" s="20">
        <v>39499</v>
      </c>
      <c r="D26" s="20">
        <v>56375</v>
      </c>
      <c r="E26" s="20">
        <v>39499</v>
      </c>
      <c r="F26" s="13">
        <f t="shared" si="0"/>
        <v>-29.935254988913528</v>
      </c>
      <c r="G26" s="1"/>
      <c r="H26" s="1"/>
      <c r="I26" s="1"/>
    </row>
    <row r="27" spans="1:9" x14ac:dyDescent="0.25">
      <c r="A27" s="8" t="s">
        <v>64</v>
      </c>
      <c r="B27" s="19">
        <v>138177</v>
      </c>
      <c r="C27" s="19">
        <v>158569</v>
      </c>
      <c r="D27" s="19">
        <v>138177</v>
      </c>
      <c r="E27" s="19">
        <v>158569</v>
      </c>
      <c r="F27" s="10">
        <f t="shared" si="0"/>
        <v>14.757883005131106</v>
      </c>
      <c r="G27" s="1"/>
      <c r="H27" s="1"/>
      <c r="I27" s="1"/>
    </row>
    <row r="28" spans="1:9" x14ac:dyDescent="0.25">
      <c r="A28" s="11" t="s">
        <v>65</v>
      </c>
      <c r="B28" s="20">
        <v>59225</v>
      </c>
      <c r="C28" s="20">
        <v>34351</v>
      </c>
      <c r="D28" s="20">
        <v>59225</v>
      </c>
      <c r="E28" s="20">
        <v>34351</v>
      </c>
      <c r="F28" s="13">
        <f t="shared" si="0"/>
        <v>-41.999155761924861</v>
      </c>
      <c r="G28" s="1"/>
      <c r="H28" s="1"/>
      <c r="I28" s="1"/>
    </row>
    <row r="29" spans="1:9" x14ac:dyDescent="0.25">
      <c r="A29" s="8" t="s">
        <v>66</v>
      </c>
      <c r="B29" s="19">
        <v>217048</v>
      </c>
      <c r="C29" s="19">
        <v>234673</v>
      </c>
      <c r="D29" s="19">
        <v>217048</v>
      </c>
      <c r="E29" s="19">
        <v>234673</v>
      </c>
      <c r="F29" s="10">
        <f t="shared" si="0"/>
        <v>8.1203236150528966</v>
      </c>
      <c r="G29" s="1"/>
      <c r="H29" s="1"/>
      <c r="I29" s="1"/>
    </row>
    <row r="30" spans="1:9" x14ac:dyDescent="0.25">
      <c r="A30" s="11" t="s">
        <v>67</v>
      </c>
      <c r="B30" s="20">
        <v>144968</v>
      </c>
      <c r="C30" s="20">
        <v>122410</v>
      </c>
      <c r="D30" s="20">
        <v>144968</v>
      </c>
      <c r="E30" s="20">
        <v>122410</v>
      </c>
      <c r="F30" s="13">
        <f t="shared" si="0"/>
        <v>-15.560675459411726</v>
      </c>
      <c r="G30" s="1"/>
      <c r="H30" s="1"/>
      <c r="I30" s="1"/>
    </row>
    <row r="31" spans="1:9" x14ac:dyDescent="0.25">
      <c r="A31" s="8" t="s">
        <v>68</v>
      </c>
      <c r="B31" s="19">
        <v>639670</v>
      </c>
      <c r="C31" s="19">
        <v>1077370</v>
      </c>
      <c r="D31" s="19">
        <v>639670</v>
      </c>
      <c r="E31" s="19">
        <v>1077370</v>
      </c>
      <c r="F31" s="10">
        <f t="shared" si="0"/>
        <v>68.425907108352732</v>
      </c>
      <c r="G31" s="1"/>
      <c r="H31" s="1"/>
      <c r="I31" s="1"/>
    </row>
    <row r="32" spans="1:9" x14ac:dyDescent="0.25">
      <c r="A32" s="11" t="s">
        <v>69</v>
      </c>
      <c r="B32" s="20">
        <v>190301</v>
      </c>
      <c r="C32" s="20">
        <v>142242</v>
      </c>
      <c r="D32" s="20">
        <v>190301</v>
      </c>
      <c r="E32" s="20">
        <v>142242</v>
      </c>
      <c r="F32" s="13">
        <f t="shared" si="0"/>
        <v>-25.254202552797935</v>
      </c>
      <c r="G32" s="1"/>
      <c r="H32" s="1"/>
      <c r="I32" s="1"/>
    </row>
    <row r="33" spans="1:9" x14ac:dyDescent="0.25">
      <c r="A33" s="8" t="s">
        <v>70</v>
      </c>
      <c r="B33" s="19">
        <v>31452</v>
      </c>
      <c r="C33" s="19">
        <v>22709</v>
      </c>
      <c r="D33" s="19">
        <v>31452</v>
      </c>
      <c r="E33" s="19">
        <v>22709</v>
      </c>
      <c r="F33" s="10">
        <f t="shared" si="0"/>
        <v>-27.797914282080626</v>
      </c>
      <c r="G33" s="1"/>
      <c r="H33" s="1"/>
      <c r="I33" s="1"/>
    </row>
    <row r="34" spans="1:9" x14ac:dyDescent="0.25">
      <c r="A34" s="11" t="s">
        <v>71</v>
      </c>
      <c r="B34" s="20">
        <v>17969</v>
      </c>
      <c r="C34" s="20">
        <v>14583</v>
      </c>
      <c r="D34" s="20">
        <v>17969</v>
      </c>
      <c r="E34" s="20">
        <v>14583</v>
      </c>
      <c r="F34" s="13">
        <f t="shared" si="0"/>
        <v>-18.843563915632473</v>
      </c>
      <c r="G34" s="1"/>
      <c r="H34" s="1"/>
      <c r="I34" s="1"/>
    </row>
    <row r="35" spans="1:9" x14ac:dyDescent="0.25">
      <c r="A35" s="14" t="s">
        <v>72</v>
      </c>
      <c r="B35" s="15">
        <f>SUM(B7:B34)</f>
        <v>6133312</v>
      </c>
      <c r="C35" s="15">
        <f t="shared" ref="C35:E35" si="1">SUM(C7:C34)</f>
        <v>6483372</v>
      </c>
      <c r="D35" s="15">
        <f t="shared" si="1"/>
        <v>6133312</v>
      </c>
      <c r="E35" s="15">
        <f t="shared" si="1"/>
        <v>6483372</v>
      </c>
      <c r="F35" s="16">
        <f t="shared" si="0"/>
        <v>5.7075198522429673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309905</v>
      </c>
      <c r="C38" s="30">
        <f>D7</f>
        <v>308495</v>
      </c>
      <c r="D38" s="30">
        <f>_xlfn.RANK.EQ(B38,$B$38:$B$65)+COUNTIF($B$38:$B$65,B38)-1</f>
        <v>8</v>
      </c>
      <c r="E38" s="31" t="str">
        <f t="shared" ref="E38:E65" si="2">INDEX($A$38:$B$65,MATCH(ROW()-37,$D$38:$D$65,0),1)</f>
        <v>TARRAGONA</v>
      </c>
      <c r="F38" s="31">
        <f>LOOKUP(E38,$A$38:$A$65,$B$38:$B$65)</f>
        <v>1077370</v>
      </c>
      <c r="G38" s="31">
        <f>LOOKUP(E38,$A$38:$A$65,$C$38:$C$65)</f>
        <v>639670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19155</v>
      </c>
      <c r="C39" s="30">
        <f t="shared" ref="C39:C65" si="5">D8</f>
        <v>34647</v>
      </c>
      <c r="D39" s="30">
        <f t="shared" ref="D39:D65" si="6">_xlfn.RANK.EQ(B39,$B$38:$B$65)+COUNTIF($B$38:$B$65,B39)-1</f>
        <v>25</v>
      </c>
      <c r="E39" s="31" t="str">
        <f t="shared" si="2"/>
        <v>FERROL-SAN CIBRAO</v>
      </c>
      <c r="F39" s="31">
        <f t="shared" ref="F39:F54" si="7">LOOKUP(E39,$A$38:$A$65,$B$38:$B$65)</f>
        <v>813618</v>
      </c>
      <c r="G39" s="31">
        <f t="shared" ref="G39:G65" si="8">LOOKUP(E39,$A$38:$A$65,$C$38:$C$65)</f>
        <v>491665</v>
      </c>
    </row>
    <row r="40" spans="1:9" x14ac:dyDescent="0.25">
      <c r="A40" s="31" t="str">
        <f t="shared" si="3"/>
        <v>ALMERIA</v>
      </c>
      <c r="B40" s="30">
        <f t="shared" si="4"/>
        <v>340420</v>
      </c>
      <c r="C40" s="30">
        <f t="shared" si="5"/>
        <v>480628</v>
      </c>
      <c r="D40" s="30">
        <f t="shared" si="6"/>
        <v>6</v>
      </c>
      <c r="E40" s="31" t="str">
        <f t="shared" si="2"/>
        <v>GIJON</v>
      </c>
      <c r="F40" s="31">
        <f t="shared" si="7"/>
        <v>754888</v>
      </c>
      <c r="G40" s="31">
        <f t="shared" si="8"/>
        <v>1124144</v>
      </c>
    </row>
    <row r="41" spans="1:9" x14ac:dyDescent="0.25">
      <c r="A41" s="31" t="str">
        <f t="shared" si="3"/>
        <v>AVILES</v>
      </c>
      <c r="B41" s="30">
        <f t="shared" si="4"/>
        <v>283657</v>
      </c>
      <c r="C41" s="30">
        <f t="shared" si="5"/>
        <v>317225</v>
      </c>
      <c r="D41" s="30">
        <f t="shared" si="6"/>
        <v>9</v>
      </c>
      <c r="E41" s="31" t="str">
        <f t="shared" si="2"/>
        <v>CARTAGENA</v>
      </c>
      <c r="F41" s="31">
        <f t="shared" si="7"/>
        <v>395608</v>
      </c>
      <c r="G41" s="31">
        <f t="shared" si="8"/>
        <v>225556</v>
      </c>
    </row>
    <row r="42" spans="1:9" x14ac:dyDescent="0.25">
      <c r="A42" s="31" t="str">
        <f t="shared" si="3"/>
        <v>BAHIA DE ALGECIRAS</v>
      </c>
      <c r="B42" s="30">
        <f t="shared" si="4"/>
        <v>62172</v>
      </c>
      <c r="C42" s="30">
        <f t="shared" si="5"/>
        <v>203348</v>
      </c>
      <c r="D42" s="30">
        <f t="shared" si="6"/>
        <v>20</v>
      </c>
      <c r="E42" s="31" t="str">
        <f t="shared" si="2"/>
        <v>BARCELONA</v>
      </c>
      <c r="F42" s="31">
        <f t="shared" si="7"/>
        <v>350851</v>
      </c>
      <c r="G42" s="31">
        <f t="shared" si="8"/>
        <v>217057</v>
      </c>
    </row>
    <row r="43" spans="1:9" x14ac:dyDescent="0.25">
      <c r="A43" s="31" t="str">
        <f t="shared" si="3"/>
        <v>BAHIA DE CADIZ</v>
      </c>
      <c r="B43" s="30">
        <f t="shared" si="4"/>
        <v>173131</v>
      </c>
      <c r="C43" s="30">
        <f t="shared" si="5"/>
        <v>200424</v>
      </c>
      <c r="D43" s="30">
        <f t="shared" si="6"/>
        <v>13</v>
      </c>
      <c r="E43" s="31" t="str">
        <f t="shared" si="2"/>
        <v>ALMERIA</v>
      </c>
      <c r="F43" s="31">
        <f t="shared" si="7"/>
        <v>340420</v>
      </c>
      <c r="G43" s="31">
        <f t="shared" si="8"/>
        <v>480628</v>
      </c>
    </row>
    <row r="44" spans="1:9" x14ac:dyDescent="0.25">
      <c r="A44" s="31" t="str">
        <f t="shared" si="3"/>
        <v>BALEARES</v>
      </c>
      <c r="B44" s="30">
        <f t="shared" si="4"/>
        <v>142325</v>
      </c>
      <c r="C44" s="30">
        <f t="shared" si="5"/>
        <v>154196</v>
      </c>
      <c r="D44" s="30">
        <f t="shared" si="6"/>
        <v>15</v>
      </c>
      <c r="E44" s="31" t="str">
        <f t="shared" si="2"/>
        <v>BILBAO</v>
      </c>
      <c r="F44" s="31">
        <f t="shared" si="7"/>
        <v>328289</v>
      </c>
      <c r="G44" s="31">
        <f t="shared" si="8"/>
        <v>308406</v>
      </c>
    </row>
    <row r="45" spans="1:9" x14ac:dyDescent="0.25">
      <c r="A45" s="31" t="str">
        <f t="shared" si="3"/>
        <v>BARCELONA</v>
      </c>
      <c r="B45" s="30">
        <f t="shared" si="4"/>
        <v>350851</v>
      </c>
      <c r="C45" s="30">
        <f t="shared" si="5"/>
        <v>217057</v>
      </c>
      <c r="D45" s="30">
        <f t="shared" si="6"/>
        <v>5</v>
      </c>
      <c r="E45" s="31" t="str">
        <f t="shared" si="2"/>
        <v>A CORUÑA</v>
      </c>
      <c r="F45" s="31">
        <f t="shared" si="7"/>
        <v>309905</v>
      </c>
      <c r="G45" s="31">
        <f t="shared" si="8"/>
        <v>308495</v>
      </c>
    </row>
    <row r="46" spans="1:9" x14ac:dyDescent="0.25">
      <c r="A46" s="31" t="str">
        <f t="shared" si="3"/>
        <v>BILBAO</v>
      </c>
      <c r="B46" s="30">
        <f t="shared" si="4"/>
        <v>328289</v>
      </c>
      <c r="C46" s="30">
        <f t="shared" si="5"/>
        <v>308406</v>
      </c>
      <c r="D46" s="30">
        <f t="shared" si="6"/>
        <v>7</v>
      </c>
      <c r="E46" s="31" t="str">
        <f t="shared" si="2"/>
        <v>AVILES</v>
      </c>
      <c r="F46" s="31">
        <f t="shared" si="7"/>
        <v>283657</v>
      </c>
      <c r="G46" s="31">
        <f t="shared" si="8"/>
        <v>317225</v>
      </c>
    </row>
    <row r="47" spans="1:9" x14ac:dyDescent="0.25">
      <c r="A47" s="31" t="str">
        <f t="shared" si="3"/>
        <v>CARTAGENA</v>
      </c>
      <c r="B47" s="30">
        <f t="shared" si="4"/>
        <v>395608</v>
      </c>
      <c r="C47" s="30">
        <f t="shared" si="5"/>
        <v>225556</v>
      </c>
      <c r="D47" s="30">
        <f t="shared" si="6"/>
        <v>4</v>
      </c>
      <c r="E47" s="31" t="str">
        <f t="shared" si="2"/>
        <v>HUELVA</v>
      </c>
      <c r="F47" s="31">
        <f t="shared" si="7"/>
        <v>238821</v>
      </c>
      <c r="G47" s="31">
        <f t="shared" si="8"/>
        <v>103640</v>
      </c>
    </row>
    <row r="48" spans="1:9" x14ac:dyDescent="0.25">
      <c r="A48" s="31" t="str">
        <f t="shared" si="3"/>
        <v>CASTELLON</v>
      </c>
      <c r="B48" s="30">
        <f t="shared" si="4"/>
        <v>236691</v>
      </c>
      <c r="C48" s="30">
        <f t="shared" si="5"/>
        <v>267473</v>
      </c>
      <c r="D48" s="30">
        <f t="shared" si="6"/>
        <v>11</v>
      </c>
      <c r="E48" s="31" t="str">
        <f t="shared" si="2"/>
        <v>CASTELLON</v>
      </c>
      <c r="F48" s="31">
        <f t="shared" si="7"/>
        <v>236691</v>
      </c>
      <c r="G48" s="31">
        <f t="shared" si="8"/>
        <v>267473</v>
      </c>
    </row>
    <row r="49" spans="1:7" x14ac:dyDescent="0.25">
      <c r="A49" s="31" t="str">
        <f t="shared" si="3"/>
        <v>CEUTA</v>
      </c>
      <c r="B49" s="30">
        <f t="shared" si="4"/>
        <v>11200</v>
      </c>
      <c r="C49" s="30">
        <f t="shared" si="5"/>
        <v>14666</v>
      </c>
      <c r="D49" s="30">
        <f t="shared" si="6"/>
        <v>27</v>
      </c>
      <c r="E49" s="31" t="str">
        <f t="shared" si="2"/>
        <v>SANTANDER</v>
      </c>
      <c r="F49" s="31">
        <f t="shared" si="7"/>
        <v>234673</v>
      </c>
      <c r="G49" s="31">
        <f t="shared" si="8"/>
        <v>217048</v>
      </c>
    </row>
    <row r="50" spans="1:7" x14ac:dyDescent="0.25">
      <c r="A50" s="31" t="str">
        <f t="shared" si="3"/>
        <v>FERROL-SAN CIBRAO</v>
      </c>
      <c r="B50" s="30">
        <f t="shared" si="4"/>
        <v>813618</v>
      </c>
      <c r="C50" s="30">
        <f t="shared" si="5"/>
        <v>491665</v>
      </c>
      <c r="D50" s="30">
        <f t="shared" si="6"/>
        <v>2</v>
      </c>
      <c r="E50" s="31" t="str">
        <f t="shared" si="2"/>
        <v>BAHIA DE CADIZ</v>
      </c>
      <c r="F50" s="31">
        <f t="shared" si="7"/>
        <v>173131</v>
      </c>
      <c r="G50" s="31">
        <f t="shared" si="8"/>
        <v>200424</v>
      </c>
    </row>
    <row r="51" spans="1:7" x14ac:dyDescent="0.25">
      <c r="A51" s="31" t="str">
        <f t="shared" si="3"/>
        <v>GIJON</v>
      </c>
      <c r="B51" s="30">
        <f t="shared" si="4"/>
        <v>754888</v>
      </c>
      <c r="C51" s="30">
        <f t="shared" si="5"/>
        <v>1124144</v>
      </c>
      <c r="D51" s="30">
        <f t="shared" si="6"/>
        <v>3</v>
      </c>
      <c r="E51" s="31" t="str">
        <f t="shared" si="2"/>
        <v>PASAIA</v>
      </c>
      <c r="F51" s="31">
        <f t="shared" si="7"/>
        <v>158569</v>
      </c>
      <c r="G51" s="31">
        <f t="shared" si="8"/>
        <v>138177</v>
      </c>
    </row>
    <row r="52" spans="1:7" x14ac:dyDescent="0.25">
      <c r="A52" s="31" t="str">
        <f t="shared" si="3"/>
        <v>HUELVA</v>
      </c>
      <c r="B52" s="30">
        <f t="shared" si="4"/>
        <v>238821</v>
      </c>
      <c r="C52" s="30">
        <f t="shared" si="5"/>
        <v>103640</v>
      </c>
      <c r="D52" s="30">
        <f t="shared" si="6"/>
        <v>10</v>
      </c>
      <c r="E52" s="31" t="str">
        <f t="shared" si="2"/>
        <v>BALEARES</v>
      </c>
      <c r="F52" s="31">
        <f t="shared" si="7"/>
        <v>142325</v>
      </c>
      <c r="G52" s="31">
        <f t="shared" si="8"/>
        <v>154196</v>
      </c>
    </row>
    <row r="53" spans="1:7" x14ac:dyDescent="0.25">
      <c r="A53" s="31" t="str">
        <f t="shared" si="3"/>
        <v>LAS PALMAS</v>
      </c>
      <c r="B53" s="30">
        <f t="shared" si="4"/>
        <v>27890</v>
      </c>
      <c r="C53" s="30">
        <f t="shared" si="5"/>
        <v>60123</v>
      </c>
      <c r="D53" s="30">
        <f t="shared" si="6"/>
        <v>23</v>
      </c>
      <c r="E53" s="31" t="str">
        <f t="shared" si="2"/>
        <v>VALENCIA</v>
      </c>
      <c r="F53" s="31">
        <f t="shared" si="7"/>
        <v>142242</v>
      </c>
      <c r="G53" s="31">
        <f t="shared" si="8"/>
        <v>190301</v>
      </c>
    </row>
    <row r="54" spans="1:7" x14ac:dyDescent="0.25">
      <c r="A54" s="31" t="str">
        <f t="shared" si="3"/>
        <v>MALAGA</v>
      </c>
      <c r="B54" s="30">
        <f t="shared" si="4"/>
        <v>73981</v>
      </c>
      <c r="C54" s="30">
        <f t="shared" si="5"/>
        <v>54077</v>
      </c>
      <c r="D54" s="30">
        <f t="shared" si="6"/>
        <v>19</v>
      </c>
      <c r="E54" s="31" t="str">
        <f t="shared" si="2"/>
        <v>SEVILLA</v>
      </c>
      <c r="F54" s="31">
        <f t="shared" si="7"/>
        <v>122410</v>
      </c>
      <c r="G54" s="31">
        <f t="shared" si="8"/>
        <v>144968</v>
      </c>
    </row>
    <row r="55" spans="1:7" x14ac:dyDescent="0.25">
      <c r="A55" s="31" t="str">
        <f t="shared" si="3"/>
        <v>MARIN Y RIA DE PONTEVEDRA</v>
      </c>
      <c r="B55" s="30">
        <f t="shared" si="4"/>
        <v>74364</v>
      </c>
      <c r="C55" s="30">
        <f t="shared" si="5"/>
        <v>69757</v>
      </c>
      <c r="D55" s="30">
        <f t="shared" si="6"/>
        <v>18</v>
      </c>
      <c r="E55" s="31" t="str">
        <f t="shared" si="2"/>
        <v>MARIN Y RIA DE PONTEVEDRA</v>
      </c>
      <c r="F55" s="31">
        <f t="shared" ref="F55:F65" si="9">LOOKUP(E55,$A$38:$A$65,$B$38:$B$65)</f>
        <v>74364</v>
      </c>
      <c r="G55" s="31">
        <f t="shared" si="8"/>
        <v>69757</v>
      </c>
    </row>
    <row r="56" spans="1:7" x14ac:dyDescent="0.25">
      <c r="A56" s="31" t="str">
        <f t="shared" si="3"/>
        <v>MELILLA</v>
      </c>
      <c r="B56" s="30">
        <f t="shared" si="4"/>
        <v>0</v>
      </c>
      <c r="C56" s="30">
        <f t="shared" si="5"/>
        <v>2600</v>
      </c>
      <c r="D56" s="30">
        <f t="shared" si="6"/>
        <v>28</v>
      </c>
      <c r="E56" s="31" t="str">
        <f t="shared" si="2"/>
        <v>MALAGA</v>
      </c>
      <c r="F56" s="31">
        <f t="shared" si="9"/>
        <v>73981</v>
      </c>
      <c r="G56" s="31">
        <f t="shared" si="8"/>
        <v>54077</v>
      </c>
    </row>
    <row r="57" spans="1:7" x14ac:dyDescent="0.25">
      <c r="A57" s="31" t="str">
        <f t="shared" si="3"/>
        <v>MOTRIL</v>
      </c>
      <c r="B57" s="30">
        <f t="shared" si="4"/>
        <v>39499</v>
      </c>
      <c r="C57" s="30">
        <f t="shared" si="5"/>
        <v>56375</v>
      </c>
      <c r="D57" s="30">
        <f t="shared" si="6"/>
        <v>21</v>
      </c>
      <c r="E57" s="31" t="str">
        <f t="shared" si="2"/>
        <v>BAHIA DE ALGECIRAS</v>
      </c>
      <c r="F57" s="31">
        <f t="shared" si="9"/>
        <v>62172</v>
      </c>
      <c r="G57" s="31">
        <f t="shared" si="8"/>
        <v>203348</v>
      </c>
    </row>
    <row r="58" spans="1:7" x14ac:dyDescent="0.25">
      <c r="A58" s="31" t="str">
        <f t="shared" si="3"/>
        <v>PASAIA</v>
      </c>
      <c r="B58" s="30">
        <f t="shared" si="4"/>
        <v>158569</v>
      </c>
      <c r="C58" s="30">
        <f t="shared" si="5"/>
        <v>138177</v>
      </c>
      <c r="D58" s="30">
        <f t="shared" si="6"/>
        <v>14</v>
      </c>
      <c r="E58" s="31" t="str">
        <f t="shared" si="2"/>
        <v>MOTRIL</v>
      </c>
      <c r="F58" s="31">
        <f t="shared" si="9"/>
        <v>39499</v>
      </c>
      <c r="G58" s="31">
        <f t="shared" si="8"/>
        <v>56375</v>
      </c>
    </row>
    <row r="59" spans="1:7" x14ac:dyDescent="0.25">
      <c r="A59" s="31" t="str">
        <f t="shared" si="3"/>
        <v>SANTA CRUZ DE TENERIFE</v>
      </c>
      <c r="B59" s="30">
        <f t="shared" si="4"/>
        <v>34351</v>
      </c>
      <c r="C59" s="30">
        <f t="shared" si="5"/>
        <v>59225</v>
      </c>
      <c r="D59" s="30">
        <f t="shared" si="6"/>
        <v>22</v>
      </c>
      <c r="E59" s="31" t="str">
        <f t="shared" si="2"/>
        <v>SANTA CRUZ DE TENERIFE</v>
      </c>
      <c r="F59" s="31">
        <f t="shared" si="9"/>
        <v>34351</v>
      </c>
      <c r="G59" s="31">
        <f t="shared" si="8"/>
        <v>59225</v>
      </c>
    </row>
    <row r="60" spans="1:7" x14ac:dyDescent="0.25">
      <c r="A60" s="31" t="str">
        <f t="shared" si="3"/>
        <v>SANTANDER</v>
      </c>
      <c r="B60" s="30">
        <f t="shared" si="4"/>
        <v>234673</v>
      </c>
      <c r="C60" s="30">
        <f t="shared" si="5"/>
        <v>217048</v>
      </c>
      <c r="D60" s="30">
        <f t="shared" si="6"/>
        <v>12</v>
      </c>
      <c r="E60" s="31" t="str">
        <f t="shared" si="2"/>
        <v>LAS PALMAS</v>
      </c>
      <c r="F60" s="31">
        <f t="shared" si="9"/>
        <v>27890</v>
      </c>
      <c r="G60" s="31">
        <f t="shared" si="8"/>
        <v>60123</v>
      </c>
    </row>
    <row r="61" spans="1:7" x14ac:dyDescent="0.25">
      <c r="A61" s="31" t="str">
        <f t="shared" si="3"/>
        <v>SEVILLA</v>
      </c>
      <c r="B61" s="30">
        <f t="shared" si="4"/>
        <v>122410</v>
      </c>
      <c r="C61" s="30">
        <f t="shared" si="5"/>
        <v>144968</v>
      </c>
      <c r="D61" s="30">
        <f t="shared" si="6"/>
        <v>17</v>
      </c>
      <c r="E61" s="31" t="str">
        <f t="shared" si="2"/>
        <v>VIGO</v>
      </c>
      <c r="F61" s="31">
        <f t="shared" si="9"/>
        <v>22709</v>
      </c>
      <c r="G61" s="31">
        <f t="shared" si="8"/>
        <v>31452</v>
      </c>
    </row>
    <row r="62" spans="1:7" x14ac:dyDescent="0.25">
      <c r="A62" s="31" t="str">
        <f t="shared" si="3"/>
        <v>TARRAGONA</v>
      </c>
      <c r="B62" s="30">
        <f t="shared" si="4"/>
        <v>1077370</v>
      </c>
      <c r="C62" s="30">
        <f t="shared" si="5"/>
        <v>639670</v>
      </c>
      <c r="D62" s="30">
        <f t="shared" si="6"/>
        <v>1</v>
      </c>
      <c r="E62" s="31" t="str">
        <f t="shared" si="2"/>
        <v>ALICANTE</v>
      </c>
      <c r="F62" s="31">
        <f t="shared" si="9"/>
        <v>19155</v>
      </c>
      <c r="G62" s="31">
        <f t="shared" si="8"/>
        <v>34647</v>
      </c>
    </row>
    <row r="63" spans="1:7" x14ac:dyDescent="0.25">
      <c r="A63" s="31" t="str">
        <f t="shared" si="3"/>
        <v>VALENCIA</v>
      </c>
      <c r="B63" s="30">
        <f t="shared" si="4"/>
        <v>142242</v>
      </c>
      <c r="C63" s="30">
        <f t="shared" si="5"/>
        <v>190301</v>
      </c>
      <c r="D63" s="30">
        <f t="shared" si="6"/>
        <v>16</v>
      </c>
      <c r="E63" s="31" t="str">
        <f t="shared" si="2"/>
        <v>VILAGARCIA</v>
      </c>
      <c r="F63" s="31">
        <f t="shared" si="9"/>
        <v>14583</v>
      </c>
      <c r="G63" s="31">
        <f t="shared" si="8"/>
        <v>17969</v>
      </c>
    </row>
    <row r="64" spans="1:7" x14ac:dyDescent="0.25">
      <c r="A64" s="31" t="str">
        <f t="shared" si="3"/>
        <v>VIGO</v>
      </c>
      <c r="B64" s="30">
        <f t="shared" si="4"/>
        <v>22709</v>
      </c>
      <c r="C64" s="30">
        <f t="shared" si="5"/>
        <v>31452</v>
      </c>
      <c r="D64" s="30">
        <f t="shared" si="6"/>
        <v>24</v>
      </c>
      <c r="E64" s="31" t="str">
        <f t="shared" si="2"/>
        <v>CEUTA</v>
      </c>
      <c r="F64" s="31">
        <f t="shared" si="9"/>
        <v>11200</v>
      </c>
      <c r="G64" s="31">
        <f t="shared" si="8"/>
        <v>14666</v>
      </c>
    </row>
    <row r="65" spans="1:7" x14ac:dyDescent="0.25">
      <c r="A65" s="31" t="str">
        <f t="shared" si="3"/>
        <v>VILAGARCIA</v>
      </c>
      <c r="B65" s="30">
        <f t="shared" si="4"/>
        <v>14583</v>
      </c>
      <c r="C65" s="30">
        <f t="shared" si="5"/>
        <v>17969</v>
      </c>
      <c r="D65" s="30">
        <f t="shared" si="6"/>
        <v>26</v>
      </c>
      <c r="E65" s="31" t="str">
        <f t="shared" si="2"/>
        <v>MELILLA</v>
      </c>
      <c r="F65" s="31">
        <f t="shared" si="9"/>
        <v>0</v>
      </c>
      <c r="G65" s="31">
        <f t="shared" si="8"/>
        <v>2600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Enero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40968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1">
        <v>57561</v>
      </c>
      <c r="C7" s="21">
        <v>100165</v>
      </c>
      <c r="D7" s="21">
        <v>57561</v>
      </c>
      <c r="E7" s="21">
        <v>100165</v>
      </c>
      <c r="F7" s="10">
        <f>((E7*100)/D7)-100</f>
        <v>74.01539236635918</v>
      </c>
      <c r="G7" s="1"/>
      <c r="H7" s="1"/>
      <c r="I7" s="1"/>
    </row>
    <row r="8" spans="1:12" x14ac:dyDescent="0.25">
      <c r="A8" s="11" t="s">
        <v>45</v>
      </c>
      <c r="B8" s="22">
        <v>112605</v>
      </c>
      <c r="C8" s="22">
        <v>122897</v>
      </c>
      <c r="D8" s="22">
        <v>112605</v>
      </c>
      <c r="E8" s="22">
        <v>122897</v>
      </c>
      <c r="F8" s="13">
        <f t="shared" ref="F8:F35" si="0">((E8*100)/D8)-100</f>
        <v>9.1399138581768113</v>
      </c>
      <c r="G8" s="1"/>
      <c r="H8" s="1"/>
      <c r="I8" s="1"/>
    </row>
    <row r="9" spans="1:12" x14ac:dyDescent="0.25">
      <c r="A9" s="8" t="s">
        <v>46</v>
      </c>
      <c r="B9" s="21">
        <v>43720</v>
      </c>
      <c r="C9" s="21">
        <v>52696</v>
      </c>
      <c r="D9" s="21">
        <v>43720</v>
      </c>
      <c r="E9" s="21">
        <v>52696</v>
      </c>
      <c r="F9" s="10">
        <f t="shared" si="0"/>
        <v>20.530649588289108</v>
      </c>
      <c r="G9" s="1"/>
      <c r="H9" s="1"/>
      <c r="I9" s="1"/>
    </row>
    <row r="10" spans="1:12" x14ac:dyDescent="0.25">
      <c r="A10" s="11" t="s">
        <v>47</v>
      </c>
      <c r="B10" s="22">
        <v>98146</v>
      </c>
      <c r="C10" s="22">
        <v>66191</v>
      </c>
      <c r="D10" s="22">
        <v>98146</v>
      </c>
      <c r="E10" s="22">
        <v>66191</v>
      </c>
      <c r="F10" s="13">
        <f t="shared" si="0"/>
        <v>-32.558637132435351</v>
      </c>
      <c r="G10" s="1"/>
      <c r="H10" s="1"/>
      <c r="I10" s="1"/>
    </row>
    <row r="11" spans="1:12" x14ac:dyDescent="0.25">
      <c r="A11" s="8" t="s">
        <v>48</v>
      </c>
      <c r="B11" s="21">
        <v>3291662</v>
      </c>
      <c r="C11" s="21">
        <v>5259458</v>
      </c>
      <c r="D11" s="21">
        <v>3291662</v>
      </c>
      <c r="E11" s="21">
        <v>5259458</v>
      </c>
      <c r="F11" s="10">
        <f t="shared" si="0"/>
        <v>59.781229056932347</v>
      </c>
      <c r="G11" s="1"/>
      <c r="H11" s="1"/>
      <c r="I11" s="1"/>
    </row>
    <row r="12" spans="1:12" x14ac:dyDescent="0.25">
      <c r="A12" s="11" t="s">
        <v>49</v>
      </c>
      <c r="B12" s="22">
        <v>150985</v>
      </c>
      <c r="C12" s="22">
        <v>157288</v>
      </c>
      <c r="D12" s="22">
        <v>150985</v>
      </c>
      <c r="E12" s="22">
        <v>157288</v>
      </c>
      <c r="F12" s="13">
        <f t="shared" si="0"/>
        <v>4.1745868794913434</v>
      </c>
      <c r="G12" s="1"/>
      <c r="H12" s="1"/>
      <c r="I12" s="1"/>
    </row>
    <row r="13" spans="1:12" x14ac:dyDescent="0.25">
      <c r="A13" s="8" t="s">
        <v>50</v>
      </c>
      <c r="B13" s="21">
        <v>488569</v>
      </c>
      <c r="C13" s="21">
        <v>510476</v>
      </c>
      <c r="D13" s="21">
        <v>488569</v>
      </c>
      <c r="E13" s="21">
        <v>510476</v>
      </c>
      <c r="F13" s="10">
        <f t="shared" si="0"/>
        <v>4.4839111773362674</v>
      </c>
      <c r="G13" s="1"/>
      <c r="H13" s="1"/>
      <c r="I13" s="1"/>
    </row>
    <row r="14" spans="1:12" x14ac:dyDescent="0.25">
      <c r="A14" s="11" t="s">
        <v>51</v>
      </c>
      <c r="B14" s="22">
        <v>2433891</v>
      </c>
      <c r="C14" s="22">
        <v>2026169</v>
      </c>
      <c r="D14" s="22">
        <v>2433891</v>
      </c>
      <c r="E14" s="22">
        <v>2026169</v>
      </c>
      <c r="F14" s="13">
        <f t="shared" si="0"/>
        <v>-16.751859471110251</v>
      </c>
      <c r="G14" s="1"/>
      <c r="H14" s="1"/>
      <c r="I14" s="1"/>
    </row>
    <row r="15" spans="1:12" x14ac:dyDescent="0.25">
      <c r="A15" s="8" t="s">
        <v>52</v>
      </c>
      <c r="B15" s="21">
        <v>559088</v>
      </c>
      <c r="C15" s="21">
        <v>619369</v>
      </c>
      <c r="D15" s="21">
        <v>559088</v>
      </c>
      <c r="E15" s="21">
        <v>619369</v>
      </c>
      <c r="F15" s="10">
        <f t="shared" si="0"/>
        <v>10.782023581260916</v>
      </c>
      <c r="G15" s="1"/>
      <c r="H15" s="1"/>
      <c r="I15" s="1"/>
    </row>
    <row r="16" spans="1:12" x14ac:dyDescent="0.25">
      <c r="A16" s="11" t="s">
        <v>53</v>
      </c>
      <c r="B16" s="22">
        <v>68470</v>
      </c>
      <c r="C16" s="22">
        <v>149582</v>
      </c>
      <c r="D16" s="22">
        <v>68470</v>
      </c>
      <c r="E16" s="22">
        <v>149582</v>
      </c>
      <c r="F16" s="13">
        <f t="shared" si="0"/>
        <v>118.46356068351102</v>
      </c>
      <c r="G16" s="1"/>
      <c r="H16" s="1"/>
      <c r="I16" s="1"/>
    </row>
    <row r="17" spans="1:9" x14ac:dyDescent="0.25">
      <c r="A17" s="8" t="s">
        <v>54</v>
      </c>
      <c r="B17" s="21">
        <v>153856</v>
      </c>
      <c r="C17" s="21">
        <v>159642</v>
      </c>
      <c r="D17" s="21">
        <v>153856</v>
      </c>
      <c r="E17" s="21">
        <v>159642</v>
      </c>
      <c r="F17" s="10">
        <f t="shared" si="0"/>
        <v>3.7606593178036576</v>
      </c>
      <c r="G17" s="1"/>
      <c r="H17" s="1"/>
      <c r="I17" s="1"/>
    </row>
    <row r="18" spans="1:9" x14ac:dyDescent="0.25">
      <c r="A18" s="11" t="s">
        <v>55</v>
      </c>
      <c r="B18" s="22">
        <v>60986</v>
      </c>
      <c r="C18" s="22">
        <v>74780</v>
      </c>
      <c r="D18" s="22">
        <v>60986</v>
      </c>
      <c r="E18" s="22">
        <v>74780</v>
      </c>
      <c r="F18" s="13">
        <f t="shared" si="0"/>
        <v>22.618305840684741</v>
      </c>
      <c r="G18" s="1"/>
      <c r="H18" s="1"/>
      <c r="I18" s="1"/>
    </row>
    <row r="19" spans="1:9" x14ac:dyDescent="0.25">
      <c r="A19" s="8" t="s">
        <v>56</v>
      </c>
      <c r="B19" s="21">
        <v>16082</v>
      </c>
      <c r="C19" s="21">
        <v>54086</v>
      </c>
      <c r="D19" s="21">
        <v>16082</v>
      </c>
      <c r="E19" s="21">
        <v>54086</v>
      </c>
      <c r="F19" s="10">
        <f t="shared" si="0"/>
        <v>236.31389130705134</v>
      </c>
      <c r="G19" s="1"/>
      <c r="H19" s="1"/>
      <c r="I19" s="1"/>
    </row>
    <row r="20" spans="1:9" x14ac:dyDescent="0.25">
      <c r="A20" s="11" t="s">
        <v>57</v>
      </c>
      <c r="B20" s="22">
        <v>80134</v>
      </c>
      <c r="C20" s="22">
        <v>144780</v>
      </c>
      <c r="D20" s="22">
        <v>80134</v>
      </c>
      <c r="E20" s="22">
        <v>144780</v>
      </c>
      <c r="F20" s="13">
        <f t="shared" si="0"/>
        <v>80.672373773928683</v>
      </c>
      <c r="G20" s="1"/>
      <c r="H20" s="1"/>
      <c r="I20" s="1"/>
    </row>
    <row r="21" spans="1:9" x14ac:dyDescent="0.25">
      <c r="A21" s="8" t="s">
        <v>58</v>
      </c>
      <c r="B21" s="21">
        <v>3800</v>
      </c>
      <c r="C21" s="21">
        <v>30128</v>
      </c>
      <c r="D21" s="21">
        <v>3800</v>
      </c>
      <c r="E21" s="21">
        <v>30128</v>
      </c>
      <c r="F21" s="10">
        <f t="shared" si="0"/>
        <v>692.84210526315792</v>
      </c>
      <c r="G21" s="1"/>
      <c r="H21" s="1"/>
      <c r="I21" s="1"/>
    </row>
    <row r="22" spans="1:9" x14ac:dyDescent="0.25">
      <c r="A22" s="11" t="s">
        <v>59</v>
      </c>
      <c r="B22" s="22">
        <v>1135801</v>
      </c>
      <c r="C22" s="22">
        <v>1439590</v>
      </c>
      <c r="D22" s="22">
        <v>1135801</v>
      </c>
      <c r="E22" s="22">
        <v>1439590</v>
      </c>
      <c r="F22" s="13">
        <f t="shared" si="0"/>
        <v>26.746674813633732</v>
      </c>
      <c r="G22" s="1"/>
      <c r="H22" s="1"/>
      <c r="I22" s="1"/>
    </row>
    <row r="23" spans="1:9" x14ac:dyDescent="0.25">
      <c r="A23" s="8" t="s">
        <v>60</v>
      </c>
      <c r="B23" s="21">
        <v>107671</v>
      </c>
      <c r="C23" s="21">
        <v>780614</v>
      </c>
      <c r="D23" s="21">
        <v>107671</v>
      </c>
      <c r="E23" s="21">
        <v>780614</v>
      </c>
      <c r="F23" s="10">
        <f t="shared" si="0"/>
        <v>624.99930343360791</v>
      </c>
      <c r="G23" s="1"/>
      <c r="H23" s="1"/>
      <c r="I23" s="1"/>
    </row>
    <row r="24" spans="1:9" x14ac:dyDescent="0.25">
      <c r="A24" s="11" t="s">
        <v>61</v>
      </c>
      <c r="B24" s="22">
        <v>74165</v>
      </c>
      <c r="C24" s="22">
        <v>78725</v>
      </c>
      <c r="D24" s="22">
        <v>74165</v>
      </c>
      <c r="E24" s="22">
        <v>78725</v>
      </c>
      <c r="F24" s="13">
        <f t="shared" si="0"/>
        <v>6.1484527742196491</v>
      </c>
      <c r="G24" s="1"/>
      <c r="H24" s="1"/>
      <c r="I24" s="1"/>
    </row>
    <row r="25" spans="1:9" x14ac:dyDescent="0.25">
      <c r="A25" s="8" t="s">
        <v>62</v>
      </c>
      <c r="B25" s="21">
        <v>51832</v>
      </c>
      <c r="C25" s="21">
        <v>66704</v>
      </c>
      <c r="D25" s="21">
        <v>51832</v>
      </c>
      <c r="E25" s="21">
        <v>66704</v>
      </c>
      <c r="F25" s="10">
        <f t="shared" si="0"/>
        <v>28.692699490662136</v>
      </c>
      <c r="G25" s="1"/>
      <c r="H25" s="1"/>
      <c r="I25" s="1"/>
    </row>
    <row r="26" spans="1:9" x14ac:dyDescent="0.25">
      <c r="A26" s="11" t="s">
        <v>63</v>
      </c>
      <c r="B26" s="22">
        <v>15618</v>
      </c>
      <c r="C26" s="22">
        <v>21936</v>
      </c>
      <c r="D26" s="22">
        <v>15618</v>
      </c>
      <c r="E26" s="22">
        <v>21936</v>
      </c>
      <c r="F26" s="13">
        <f t="shared" si="0"/>
        <v>40.453323088743758</v>
      </c>
      <c r="G26" s="1"/>
      <c r="H26" s="1"/>
      <c r="I26" s="1"/>
    </row>
    <row r="27" spans="1:9" x14ac:dyDescent="0.25">
      <c r="A27" s="8" t="s">
        <v>64</v>
      </c>
      <c r="B27" s="21">
        <v>145079</v>
      </c>
      <c r="C27" s="21">
        <v>98549</v>
      </c>
      <c r="D27" s="21">
        <v>145079</v>
      </c>
      <c r="E27" s="21">
        <v>98549</v>
      </c>
      <c r="F27" s="10">
        <f t="shared" si="0"/>
        <v>-32.072181363257258</v>
      </c>
      <c r="G27" s="1"/>
      <c r="H27" s="1"/>
      <c r="I27" s="1"/>
    </row>
    <row r="28" spans="1:9" x14ac:dyDescent="0.25">
      <c r="A28" s="11" t="s">
        <v>65</v>
      </c>
      <c r="B28" s="22">
        <v>423077</v>
      </c>
      <c r="C28" s="22">
        <v>457372</v>
      </c>
      <c r="D28" s="22">
        <v>423077</v>
      </c>
      <c r="E28" s="22">
        <v>457372</v>
      </c>
      <c r="F28" s="13">
        <f t="shared" si="0"/>
        <v>8.1060894352564645</v>
      </c>
      <c r="G28" s="1"/>
      <c r="H28" s="1"/>
      <c r="I28" s="1"/>
    </row>
    <row r="29" spans="1:9" x14ac:dyDescent="0.25">
      <c r="A29" s="8" t="s">
        <v>66</v>
      </c>
      <c r="B29" s="21">
        <v>129326</v>
      </c>
      <c r="C29" s="21">
        <v>111628</v>
      </c>
      <c r="D29" s="21">
        <v>129326</v>
      </c>
      <c r="E29" s="21">
        <v>111628</v>
      </c>
      <c r="F29" s="10">
        <f t="shared" si="0"/>
        <v>-13.684796560629721</v>
      </c>
      <c r="G29" s="1"/>
      <c r="H29" s="1"/>
      <c r="I29" s="1"/>
    </row>
    <row r="30" spans="1:9" x14ac:dyDescent="0.25">
      <c r="A30" s="11" t="s">
        <v>67</v>
      </c>
      <c r="B30" s="22">
        <v>153458</v>
      </c>
      <c r="C30" s="22">
        <v>185225</v>
      </c>
      <c r="D30" s="22">
        <v>153458</v>
      </c>
      <c r="E30" s="22">
        <v>185225</v>
      </c>
      <c r="F30" s="13">
        <f t="shared" si="0"/>
        <v>20.700778063053079</v>
      </c>
      <c r="G30" s="1"/>
      <c r="H30" s="1"/>
      <c r="I30" s="1"/>
    </row>
    <row r="31" spans="1:9" x14ac:dyDescent="0.25">
      <c r="A31" s="8" t="s">
        <v>68</v>
      </c>
      <c r="B31" s="21">
        <v>260938</v>
      </c>
      <c r="C31" s="21">
        <v>315207</v>
      </c>
      <c r="D31" s="21">
        <v>260938</v>
      </c>
      <c r="E31" s="21">
        <v>315207</v>
      </c>
      <c r="F31" s="10">
        <f t="shared" si="0"/>
        <v>20.797660746997366</v>
      </c>
      <c r="G31" s="1"/>
      <c r="H31" s="1"/>
      <c r="I31" s="1"/>
    </row>
    <row r="32" spans="1:9" x14ac:dyDescent="0.25">
      <c r="A32" s="11" t="s">
        <v>69</v>
      </c>
      <c r="B32" s="22">
        <v>4352813</v>
      </c>
      <c r="C32" s="22">
        <v>4861285</v>
      </c>
      <c r="D32" s="22">
        <v>4352813</v>
      </c>
      <c r="E32" s="22">
        <v>4861285</v>
      </c>
      <c r="F32" s="13">
        <f t="shared" si="0"/>
        <v>11.681457485079193</v>
      </c>
      <c r="G32" s="1"/>
      <c r="H32" s="1"/>
      <c r="I32" s="1"/>
    </row>
    <row r="33" spans="1:9" x14ac:dyDescent="0.25">
      <c r="A33" s="8" t="s">
        <v>70</v>
      </c>
      <c r="B33" s="21">
        <v>250273</v>
      </c>
      <c r="C33" s="21">
        <v>235061</v>
      </c>
      <c r="D33" s="21">
        <v>250273</v>
      </c>
      <c r="E33" s="21">
        <v>235061</v>
      </c>
      <c r="F33" s="10">
        <f t="shared" si="0"/>
        <v>-6.0781626463901404</v>
      </c>
      <c r="G33" s="1"/>
      <c r="H33" s="1"/>
      <c r="I33" s="1"/>
    </row>
    <row r="34" spans="1:9" x14ac:dyDescent="0.25">
      <c r="A34" s="11" t="s">
        <v>71</v>
      </c>
      <c r="B34" s="22">
        <v>16752</v>
      </c>
      <c r="C34" s="22">
        <v>42171</v>
      </c>
      <c r="D34" s="22">
        <v>16752</v>
      </c>
      <c r="E34" s="22">
        <v>42171</v>
      </c>
      <c r="F34" s="13">
        <f t="shared" si="0"/>
        <v>151.73710601719199</v>
      </c>
      <c r="G34" s="1"/>
      <c r="H34" s="1"/>
      <c r="I34" s="1"/>
    </row>
    <row r="35" spans="1:9" x14ac:dyDescent="0.25">
      <c r="A35" s="14" t="s">
        <v>72</v>
      </c>
      <c r="B35" s="15">
        <f>SUM(B7:B34)</f>
        <v>14736358</v>
      </c>
      <c r="C35" s="15">
        <f t="shared" ref="C35:E35" si="1">SUM(C7:C34)</f>
        <v>18221774</v>
      </c>
      <c r="D35" s="15">
        <f t="shared" si="1"/>
        <v>14736358</v>
      </c>
      <c r="E35" s="15">
        <f t="shared" si="1"/>
        <v>18221774</v>
      </c>
      <c r="F35" s="16">
        <f t="shared" si="0"/>
        <v>23.651814104950489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100165</v>
      </c>
      <c r="C38" s="30">
        <f>D7</f>
        <v>57561</v>
      </c>
      <c r="D38" s="30">
        <f>_xlfn.RANK.EQ(B38,$B$38:$B$65)+COUNTIF($B$38:$B$65,B38)-1</f>
        <v>18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5259458</v>
      </c>
      <c r="G38" s="31">
        <f>LOOKUP(E38,$A$38:$A$65,$C$38:$C$65)</f>
        <v>3291662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122897</v>
      </c>
      <c r="C39" s="30">
        <f t="shared" ref="C39:C65" si="5">D8</f>
        <v>112605</v>
      </c>
      <c r="D39" s="30">
        <f t="shared" ref="D39:D65" si="6">_xlfn.RANK.EQ(B39,$B$38:$B$65)+COUNTIF($B$38:$B$65,B39)-1</f>
        <v>16</v>
      </c>
      <c r="E39" s="31" t="str">
        <f t="shared" si="2"/>
        <v>VALENCIA</v>
      </c>
      <c r="F39" s="31">
        <f t="shared" ref="F39:F54" si="7">LOOKUP(E39,$A$38:$A$65,$B$38:$B$65)</f>
        <v>4861285</v>
      </c>
      <c r="G39" s="31">
        <f t="shared" ref="G39:G65" si="8">LOOKUP(E39,$A$38:$A$65,$C$38:$C$65)</f>
        <v>4352813</v>
      </c>
    </row>
    <row r="40" spans="1:9" x14ac:dyDescent="0.25">
      <c r="A40" s="31" t="str">
        <f t="shared" si="3"/>
        <v>ALMERIA</v>
      </c>
      <c r="B40" s="30">
        <f t="shared" si="4"/>
        <v>52696</v>
      </c>
      <c r="C40" s="30">
        <f t="shared" si="5"/>
        <v>43720</v>
      </c>
      <c r="D40" s="30">
        <f t="shared" si="6"/>
        <v>25</v>
      </c>
      <c r="E40" s="31" t="str">
        <f t="shared" si="2"/>
        <v>BARCELONA</v>
      </c>
      <c r="F40" s="31">
        <f t="shared" si="7"/>
        <v>2026169</v>
      </c>
      <c r="G40" s="31">
        <f t="shared" si="8"/>
        <v>2433891</v>
      </c>
    </row>
    <row r="41" spans="1:9" x14ac:dyDescent="0.25">
      <c r="A41" s="31" t="str">
        <f t="shared" si="3"/>
        <v>AVILES</v>
      </c>
      <c r="B41" s="30">
        <f t="shared" si="4"/>
        <v>66191</v>
      </c>
      <c r="C41" s="30">
        <f t="shared" si="5"/>
        <v>98146</v>
      </c>
      <c r="D41" s="30">
        <f t="shared" si="6"/>
        <v>23</v>
      </c>
      <c r="E41" s="31" t="str">
        <f t="shared" si="2"/>
        <v>LAS PALMAS</v>
      </c>
      <c r="F41" s="31">
        <f t="shared" si="7"/>
        <v>1439590</v>
      </c>
      <c r="G41" s="31">
        <f t="shared" si="8"/>
        <v>1135801</v>
      </c>
    </row>
    <row r="42" spans="1:9" x14ac:dyDescent="0.25">
      <c r="A42" s="31" t="str">
        <f t="shared" si="3"/>
        <v>BAHIA DE ALGECIRAS</v>
      </c>
      <c r="B42" s="30">
        <f t="shared" si="4"/>
        <v>5259458</v>
      </c>
      <c r="C42" s="30">
        <f t="shared" si="5"/>
        <v>3291662</v>
      </c>
      <c r="D42" s="30">
        <f t="shared" si="6"/>
        <v>1</v>
      </c>
      <c r="E42" s="31" t="str">
        <f t="shared" si="2"/>
        <v>MALAGA</v>
      </c>
      <c r="F42" s="31">
        <f t="shared" si="7"/>
        <v>780614</v>
      </c>
      <c r="G42" s="31">
        <f t="shared" si="8"/>
        <v>107671</v>
      </c>
    </row>
    <row r="43" spans="1:9" x14ac:dyDescent="0.25">
      <c r="A43" s="31" t="str">
        <f t="shared" si="3"/>
        <v>BAHIA DE CADIZ</v>
      </c>
      <c r="B43" s="30">
        <f t="shared" si="4"/>
        <v>157288</v>
      </c>
      <c r="C43" s="30">
        <f t="shared" si="5"/>
        <v>150985</v>
      </c>
      <c r="D43" s="30">
        <f t="shared" si="6"/>
        <v>13</v>
      </c>
      <c r="E43" s="31" t="str">
        <f t="shared" si="2"/>
        <v>BILBAO</v>
      </c>
      <c r="F43" s="31">
        <f t="shared" si="7"/>
        <v>619369</v>
      </c>
      <c r="G43" s="31">
        <f t="shared" si="8"/>
        <v>559088</v>
      </c>
    </row>
    <row r="44" spans="1:9" x14ac:dyDescent="0.25">
      <c r="A44" s="31" t="str">
        <f t="shared" si="3"/>
        <v>BALEARES</v>
      </c>
      <c r="B44" s="30">
        <f t="shared" si="4"/>
        <v>510476</v>
      </c>
      <c r="C44" s="30">
        <f t="shared" si="5"/>
        <v>488569</v>
      </c>
      <c r="D44" s="30">
        <f t="shared" si="6"/>
        <v>7</v>
      </c>
      <c r="E44" s="31" t="str">
        <f t="shared" si="2"/>
        <v>BALEARES</v>
      </c>
      <c r="F44" s="31">
        <f t="shared" si="7"/>
        <v>510476</v>
      </c>
      <c r="G44" s="31">
        <f t="shared" si="8"/>
        <v>488569</v>
      </c>
    </row>
    <row r="45" spans="1:9" x14ac:dyDescent="0.25">
      <c r="A45" s="31" t="str">
        <f t="shared" si="3"/>
        <v>BARCELONA</v>
      </c>
      <c r="B45" s="30">
        <f t="shared" si="4"/>
        <v>2026169</v>
      </c>
      <c r="C45" s="30">
        <f t="shared" si="5"/>
        <v>2433891</v>
      </c>
      <c r="D45" s="30">
        <f t="shared" si="6"/>
        <v>3</v>
      </c>
      <c r="E45" s="31" t="str">
        <f t="shared" si="2"/>
        <v>SANTA CRUZ DE TENERIFE</v>
      </c>
      <c r="F45" s="31">
        <f t="shared" si="7"/>
        <v>457372</v>
      </c>
      <c r="G45" s="31">
        <f t="shared" si="8"/>
        <v>423077</v>
      </c>
    </row>
    <row r="46" spans="1:9" x14ac:dyDescent="0.25">
      <c r="A46" s="31" t="str">
        <f t="shared" si="3"/>
        <v>BILBAO</v>
      </c>
      <c r="B46" s="30">
        <f t="shared" si="4"/>
        <v>619369</v>
      </c>
      <c r="C46" s="30">
        <f t="shared" si="5"/>
        <v>559088</v>
      </c>
      <c r="D46" s="30">
        <f t="shared" si="6"/>
        <v>6</v>
      </c>
      <c r="E46" s="31" t="str">
        <f t="shared" si="2"/>
        <v>TARRAGONA</v>
      </c>
      <c r="F46" s="31">
        <f t="shared" si="7"/>
        <v>315207</v>
      </c>
      <c r="G46" s="31">
        <f t="shared" si="8"/>
        <v>260938</v>
      </c>
    </row>
    <row r="47" spans="1:9" x14ac:dyDescent="0.25">
      <c r="A47" s="31" t="str">
        <f t="shared" si="3"/>
        <v>CARTAGENA</v>
      </c>
      <c r="B47" s="30">
        <f t="shared" si="4"/>
        <v>149582</v>
      </c>
      <c r="C47" s="30">
        <f t="shared" si="5"/>
        <v>68470</v>
      </c>
      <c r="D47" s="30">
        <f t="shared" si="6"/>
        <v>14</v>
      </c>
      <c r="E47" s="31" t="str">
        <f t="shared" si="2"/>
        <v>VIGO</v>
      </c>
      <c r="F47" s="31">
        <f t="shared" si="7"/>
        <v>235061</v>
      </c>
      <c r="G47" s="31">
        <f t="shared" si="8"/>
        <v>250273</v>
      </c>
    </row>
    <row r="48" spans="1:9" x14ac:dyDescent="0.25">
      <c r="A48" s="31" t="str">
        <f t="shared" si="3"/>
        <v>CASTELLON</v>
      </c>
      <c r="B48" s="30">
        <f t="shared" si="4"/>
        <v>159642</v>
      </c>
      <c r="C48" s="30">
        <f t="shared" si="5"/>
        <v>153856</v>
      </c>
      <c r="D48" s="30">
        <f t="shared" si="6"/>
        <v>12</v>
      </c>
      <c r="E48" s="31" t="str">
        <f t="shared" si="2"/>
        <v>SEVILLA</v>
      </c>
      <c r="F48" s="31">
        <f t="shared" si="7"/>
        <v>185225</v>
      </c>
      <c r="G48" s="31">
        <f t="shared" si="8"/>
        <v>153458</v>
      </c>
    </row>
    <row r="49" spans="1:7" x14ac:dyDescent="0.25">
      <c r="A49" s="31" t="str">
        <f t="shared" si="3"/>
        <v>CEUTA</v>
      </c>
      <c r="B49" s="30">
        <f t="shared" si="4"/>
        <v>74780</v>
      </c>
      <c r="C49" s="30">
        <f t="shared" si="5"/>
        <v>60986</v>
      </c>
      <c r="D49" s="30">
        <f t="shared" si="6"/>
        <v>21</v>
      </c>
      <c r="E49" s="31" t="str">
        <f t="shared" si="2"/>
        <v>CASTELLON</v>
      </c>
      <c r="F49" s="31">
        <f t="shared" si="7"/>
        <v>159642</v>
      </c>
      <c r="G49" s="31">
        <f t="shared" si="8"/>
        <v>153856</v>
      </c>
    </row>
    <row r="50" spans="1:7" x14ac:dyDescent="0.25">
      <c r="A50" s="31" t="str">
        <f t="shared" si="3"/>
        <v>FERROL-SAN CIBRAO</v>
      </c>
      <c r="B50" s="30">
        <f t="shared" si="4"/>
        <v>54086</v>
      </c>
      <c r="C50" s="30">
        <f t="shared" si="5"/>
        <v>16082</v>
      </c>
      <c r="D50" s="30">
        <f t="shared" si="6"/>
        <v>24</v>
      </c>
      <c r="E50" s="31" t="str">
        <f t="shared" si="2"/>
        <v>BAHIA DE CADIZ</v>
      </c>
      <c r="F50" s="31">
        <f t="shared" si="7"/>
        <v>157288</v>
      </c>
      <c r="G50" s="31">
        <f t="shared" si="8"/>
        <v>150985</v>
      </c>
    </row>
    <row r="51" spans="1:7" x14ac:dyDescent="0.25">
      <c r="A51" s="31" t="str">
        <f t="shared" si="3"/>
        <v>GIJON</v>
      </c>
      <c r="B51" s="30">
        <f t="shared" si="4"/>
        <v>144780</v>
      </c>
      <c r="C51" s="30">
        <f t="shared" si="5"/>
        <v>80134</v>
      </c>
      <c r="D51" s="30">
        <f t="shared" si="6"/>
        <v>15</v>
      </c>
      <c r="E51" s="31" t="str">
        <f t="shared" si="2"/>
        <v>CARTAGENA</v>
      </c>
      <c r="F51" s="31">
        <f t="shared" si="7"/>
        <v>149582</v>
      </c>
      <c r="G51" s="31">
        <f t="shared" si="8"/>
        <v>68470</v>
      </c>
    </row>
    <row r="52" spans="1:7" x14ac:dyDescent="0.25">
      <c r="A52" s="31" t="str">
        <f t="shared" si="3"/>
        <v>HUELVA</v>
      </c>
      <c r="B52" s="30">
        <f t="shared" si="4"/>
        <v>30128</v>
      </c>
      <c r="C52" s="30">
        <f t="shared" si="5"/>
        <v>3800</v>
      </c>
      <c r="D52" s="30">
        <f t="shared" si="6"/>
        <v>27</v>
      </c>
      <c r="E52" s="31" t="str">
        <f t="shared" si="2"/>
        <v>GIJON</v>
      </c>
      <c r="F52" s="31">
        <f t="shared" si="7"/>
        <v>144780</v>
      </c>
      <c r="G52" s="31">
        <f t="shared" si="8"/>
        <v>80134</v>
      </c>
    </row>
    <row r="53" spans="1:7" x14ac:dyDescent="0.25">
      <c r="A53" s="31" t="str">
        <f t="shared" si="3"/>
        <v>LAS PALMAS</v>
      </c>
      <c r="B53" s="30">
        <f t="shared" si="4"/>
        <v>1439590</v>
      </c>
      <c r="C53" s="30">
        <f t="shared" si="5"/>
        <v>1135801</v>
      </c>
      <c r="D53" s="30">
        <f t="shared" si="6"/>
        <v>4</v>
      </c>
      <c r="E53" s="31" t="str">
        <f t="shared" si="2"/>
        <v>ALICANTE</v>
      </c>
      <c r="F53" s="31">
        <f t="shared" si="7"/>
        <v>122897</v>
      </c>
      <c r="G53" s="31">
        <f t="shared" si="8"/>
        <v>112605</v>
      </c>
    </row>
    <row r="54" spans="1:7" x14ac:dyDescent="0.25">
      <c r="A54" s="31" t="str">
        <f t="shared" si="3"/>
        <v>MALAGA</v>
      </c>
      <c r="B54" s="30">
        <f t="shared" si="4"/>
        <v>780614</v>
      </c>
      <c r="C54" s="30">
        <f t="shared" si="5"/>
        <v>107671</v>
      </c>
      <c r="D54" s="30">
        <f t="shared" si="6"/>
        <v>5</v>
      </c>
      <c r="E54" s="31" t="str">
        <f t="shared" si="2"/>
        <v>SANTANDER</v>
      </c>
      <c r="F54" s="31">
        <f t="shared" si="7"/>
        <v>111628</v>
      </c>
      <c r="G54" s="31">
        <f t="shared" si="8"/>
        <v>129326</v>
      </c>
    </row>
    <row r="55" spans="1:7" x14ac:dyDescent="0.25">
      <c r="A55" s="31" t="str">
        <f t="shared" si="3"/>
        <v>MARIN Y RIA DE PONTEVEDRA</v>
      </c>
      <c r="B55" s="30">
        <f t="shared" si="4"/>
        <v>78725</v>
      </c>
      <c r="C55" s="30">
        <f t="shared" si="5"/>
        <v>74165</v>
      </c>
      <c r="D55" s="30">
        <f t="shared" si="6"/>
        <v>20</v>
      </c>
      <c r="E55" s="31" t="str">
        <f t="shared" si="2"/>
        <v>A CORUÑA</v>
      </c>
      <c r="F55" s="31">
        <f t="shared" ref="F55:F65" si="9">LOOKUP(E55,$A$38:$A$65,$B$38:$B$65)</f>
        <v>100165</v>
      </c>
      <c r="G55" s="31">
        <f t="shared" si="8"/>
        <v>57561</v>
      </c>
    </row>
    <row r="56" spans="1:7" x14ac:dyDescent="0.25">
      <c r="A56" s="31" t="str">
        <f t="shared" si="3"/>
        <v>MELILLA</v>
      </c>
      <c r="B56" s="30">
        <f t="shared" si="4"/>
        <v>66704</v>
      </c>
      <c r="C56" s="30">
        <f t="shared" si="5"/>
        <v>51832</v>
      </c>
      <c r="D56" s="30">
        <f t="shared" si="6"/>
        <v>22</v>
      </c>
      <c r="E56" s="31" t="str">
        <f t="shared" si="2"/>
        <v>PASAIA</v>
      </c>
      <c r="F56" s="31">
        <f t="shared" si="9"/>
        <v>98549</v>
      </c>
      <c r="G56" s="31">
        <f t="shared" si="8"/>
        <v>145079</v>
      </c>
    </row>
    <row r="57" spans="1:7" x14ac:dyDescent="0.25">
      <c r="A57" s="31" t="str">
        <f t="shared" si="3"/>
        <v>MOTRIL</v>
      </c>
      <c r="B57" s="30">
        <f t="shared" si="4"/>
        <v>21936</v>
      </c>
      <c r="C57" s="30">
        <f t="shared" si="5"/>
        <v>15618</v>
      </c>
      <c r="D57" s="30">
        <f t="shared" si="6"/>
        <v>28</v>
      </c>
      <c r="E57" s="31" t="str">
        <f t="shared" si="2"/>
        <v>MARIN Y RIA DE PONTEVEDRA</v>
      </c>
      <c r="F57" s="31">
        <f t="shared" si="9"/>
        <v>78725</v>
      </c>
      <c r="G57" s="31">
        <f t="shared" si="8"/>
        <v>74165</v>
      </c>
    </row>
    <row r="58" spans="1:7" x14ac:dyDescent="0.25">
      <c r="A58" s="31" t="str">
        <f t="shared" si="3"/>
        <v>PASAIA</v>
      </c>
      <c r="B58" s="30">
        <f t="shared" si="4"/>
        <v>98549</v>
      </c>
      <c r="C58" s="30">
        <f t="shared" si="5"/>
        <v>145079</v>
      </c>
      <c r="D58" s="30">
        <f t="shared" si="6"/>
        <v>19</v>
      </c>
      <c r="E58" s="31" t="str">
        <f t="shared" si="2"/>
        <v>CEUTA</v>
      </c>
      <c r="F58" s="31">
        <f t="shared" si="9"/>
        <v>74780</v>
      </c>
      <c r="G58" s="31">
        <f t="shared" si="8"/>
        <v>60986</v>
      </c>
    </row>
    <row r="59" spans="1:7" x14ac:dyDescent="0.25">
      <c r="A59" s="31" t="str">
        <f t="shared" si="3"/>
        <v>SANTA CRUZ DE TENERIFE</v>
      </c>
      <c r="B59" s="30">
        <f t="shared" si="4"/>
        <v>457372</v>
      </c>
      <c r="C59" s="30">
        <f t="shared" si="5"/>
        <v>423077</v>
      </c>
      <c r="D59" s="30">
        <f t="shared" si="6"/>
        <v>8</v>
      </c>
      <c r="E59" s="31" t="str">
        <f t="shared" si="2"/>
        <v>MELILLA</v>
      </c>
      <c r="F59" s="31">
        <f t="shared" si="9"/>
        <v>66704</v>
      </c>
      <c r="G59" s="31">
        <f t="shared" si="8"/>
        <v>51832</v>
      </c>
    </row>
    <row r="60" spans="1:7" x14ac:dyDescent="0.25">
      <c r="A60" s="31" t="str">
        <f t="shared" si="3"/>
        <v>SANTANDER</v>
      </c>
      <c r="B60" s="30">
        <f t="shared" si="4"/>
        <v>111628</v>
      </c>
      <c r="C60" s="30">
        <f t="shared" si="5"/>
        <v>129326</v>
      </c>
      <c r="D60" s="30">
        <f t="shared" si="6"/>
        <v>17</v>
      </c>
      <c r="E60" s="31" t="str">
        <f t="shared" si="2"/>
        <v>AVILES</v>
      </c>
      <c r="F60" s="31">
        <f t="shared" si="9"/>
        <v>66191</v>
      </c>
      <c r="G60" s="31">
        <f t="shared" si="8"/>
        <v>98146</v>
      </c>
    </row>
    <row r="61" spans="1:7" x14ac:dyDescent="0.25">
      <c r="A61" s="31" t="str">
        <f t="shared" si="3"/>
        <v>SEVILLA</v>
      </c>
      <c r="B61" s="30">
        <f t="shared" si="4"/>
        <v>185225</v>
      </c>
      <c r="C61" s="30">
        <f t="shared" si="5"/>
        <v>153458</v>
      </c>
      <c r="D61" s="30">
        <f t="shared" si="6"/>
        <v>11</v>
      </c>
      <c r="E61" s="31" t="str">
        <f t="shared" si="2"/>
        <v>FERROL-SAN CIBRAO</v>
      </c>
      <c r="F61" s="31">
        <f t="shared" si="9"/>
        <v>54086</v>
      </c>
      <c r="G61" s="31">
        <f t="shared" si="8"/>
        <v>16082</v>
      </c>
    </row>
    <row r="62" spans="1:7" x14ac:dyDescent="0.25">
      <c r="A62" s="31" t="str">
        <f t="shared" si="3"/>
        <v>TARRAGONA</v>
      </c>
      <c r="B62" s="30">
        <f t="shared" si="4"/>
        <v>315207</v>
      </c>
      <c r="C62" s="30">
        <f t="shared" si="5"/>
        <v>260938</v>
      </c>
      <c r="D62" s="30">
        <f t="shared" si="6"/>
        <v>9</v>
      </c>
      <c r="E62" s="31" t="str">
        <f t="shared" si="2"/>
        <v>ALMERIA</v>
      </c>
      <c r="F62" s="31">
        <f t="shared" si="9"/>
        <v>52696</v>
      </c>
      <c r="G62" s="31">
        <f t="shared" si="8"/>
        <v>43720</v>
      </c>
    </row>
    <row r="63" spans="1:7" x14ac:dyDescent="0.25">
      <c r="A63" s="31" t="str">
        <f t="shared" si="3"/>
        <v>VALENCIA</v>
      </c>
      <c r="B63" s="30">
        <f t="shared" si="4"/>
        <v>4861285</v>
      </c>
      <c r="C63" s="30">
        <f t="shared" si="5"/>
        <v>4352813</v>
      </c>
      <c r="D63" s="30">
        <f t="shared" si="6"/>
        <v>2</v>
      </c>
      <c r="E63" s="31" t="str">
        <f t="shared" si="2"/>
        <v>VILAGARCIA</v>
      </c>
      <c r="F63" s="31">
        <f t="shared" si="9"/>
        <v>42171</v>
      </c>
      <c r="G63" s="31">
        <f t="shared" si="8"/>
        <v>16752</v>
      </c>
    </row>
    <row r="64" spans="1:7" x14ac:dyDescent="0.25">
      <c r="A64" s="31" t="str">
        <f t="shared" si="3"/>
        <v>VIGO</v>
      </c>
      <c r="B64" s="30">
        <f t="shared" si="4"/>
        <v>235061</v>
      </c>
      <c r="C64" s="30">
        <f t="shared" si="5"/>
        <v>250273</v>
      </c>
      <c r="D64" s="30">
        <f t="shared" si="6"/>
        <v>10</v>
      </c>
      <c r="E64" s="31" t="str">
        <f t="shared" si="2"/>
        <v>HUELVA</v>
      </c>
      <c r="F64" s="31">
        <f t="shared" si="9"/>
        <v>30128</v>
      </c>
      <c r="G64" s="31">
        <f t="shared" si="8"/>
        <v>3800</v>
      </c>
    </row>
    <row r="65" spans="1:7" x14ac:dyDescent="0.25">
      <c r="A65" s="31" t="str">
        <f t="shared" si="3"/>
        <v>VILAGARCIA</v>
      </c>
      <c r="B65" s="30">
        <f t="shared" si="4"/>
        <v>42171</v>
      </c>
      <c r="C65" s="30">
        <f t="shared" si="5"/>
        <v>16752</v>
      </c>
      <c r="D65" s="30">
        <f t="shared" si="6"/>
        <v>26</v>
      </c>
      <c r="E65" s="31" t="str">
        <f t="shared" si="2"/>
        <v>MOTRIL</v>
      </c>
      <c r="F65" s="31">
        <f t="shared" si="9"/>
        <v>21936</v>
      </c>
      <c r="G65" s="31">
        <f t="shared" si="8"/>
        <v>15618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Enero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40968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3">
        <v>2613</v>
      </c>
      <c r="C7" s="23">
        <v>2810</v>
      </c>
      <c r="D7" s="23">
        <v>2613</v>
      </c>
      <c r="E7" s="23">
        <v>2810</v>
      </c>
      <c r="F7" s="10">
        <f>((E7*100)/D7)-100</f>
        <v>7.5392269422120108</v>
      </c>
      <c r="G7" s="1"/>
      <c r="H7" s="1"/>
      <c r="I7" s="1"/>
    </row>
    <row r="8" spans="1:12" x14ac:dyDescent="0.25">
      <c r="A8" s="11" t="s">
        <v>45</v>
      </c>
      <c r="B8" s="24">
        <v>27</v>
      </c>
      <c r="C8" s="24">
        <v>24</v>
      </c>
      <c r="D8" s="24">
        <v>27</v>
      </c>
      <c r="E8" s="24">
        <v>24</v>
      </c>
      <c r="F8" s="13">
        <f t="shared" ref="F8:F35" si="0">((E8*100)/D8)-100</f>
        <v>-11.111111111111114</v>
      </c>
      <c r="G8" s="1"/>
      <c r="H8" s="1"/>
      <c r="I8" s="1"/>
    </row>
    <row r="9" spans="1:12" x14ac:dyDescent="0.25">
      <c r="A9" s="8" t="s">
        <v>46</v>
      </c>
      <c r="B9" s="23">
        <v>264</v>
      </c>
      <c r="C9" s="23">
        <v>405</v>
      </c>
      <c r="D9" s="23">
        <v>264</v>
      </c>
      <c r="E9" s="23">
        <v>405</v>
      </c>
      <c r="F9" s="10">
        <f t="shared" si="0"/>
        <v>53.409090909090907</v>
      </c>
      <c r="G9" s="1"/>
      <c r="H9" s="1"/>
      <c r="I9" s="1"/>
    </row>
    <row r="10" spans="1:12" x14ac:dyDescent="0.25">
      <c r="A10" s="11" t="s">
        <v>47</v>
      </c>
      <c r="B10" s="24">
        <v>880</v>
      </c>
      <c r="C10" s="24">
        <v>641</v>
      </c>
      <c r="D10" s="24">
        <v>880</v>
      </c>
      <c r="E10" s="24">
        <v>641</v>
      </c>
      <c r="F10" s="13">
        <f t="shared" si="0"/>
        <v>-27.159090909090907</v>
      </c>
      <c r="G10" s="1"/>
      <c r="H10" s="1"/>
      <c r="I10" s="1"/>
    </row>
    <row r="11" spans="1:12" x14ac:dyDescent="0.25">
      <c r="A11" s="8" t="s">
        <v>48</v>
      </c>
      <c r="B11" s="23">
        <v>118</v>
      </c>
      <c r="C11" s="23">
        <v>65</v>
      </c>
      <c r="D11" s="23">
        <v>118</v>
      </c>
      <c r="E11" s="23">
        <v>65</v>
      </c>
      <c r="F11" s="10">
        <f t="shared" si="0"/>
        <v>-44.915254237288138</v>
      </c>
      <c r="G11" s="1"/>
      <c r="H11" s="1"/>
      <c r="I11" s="1"/>
    </row>
    <row r="12" spans="1:12" x14ac:dyDescent="0.25">
      <c r="A12" s="11" t="s">
        <v>49</v>
      </c>
      <c r="B12" s="24">
        <v>782</v>
      </c>
      <c r="C12" s="24">
        <v>813</v>
      </c>
      <c r="D12" s="24">
        <v>782</v>
      </c>
      <c r="E12" s="24">
        <v>813</v>
      </c>
      <c r="F12" s="13">
        <f t="shared" si="0"/>
        <v>3.9641943734015399</v>
      </c>
      <c r="G12" s="1"/>
      <c r="H12" s="1"/>
      <c r="I12" s="1"/>
    </row>
    <row r="13" spans="1:12" x14ac:dyDescent="0.25">
      <c r="A13" s="8" t="s">
        <v>50</v>
      </c>
      <c r="B13" s="23">
        <v>245</v>
      </c>
      <c r="C13" s="23">
        <v>346</v>
      </c>
      <c r="D13" s="23">
        <v>245</v>
      </c>
      <c r="E13" s="23">
        <v>346</v>
      </c>
      <c r="F13" s="10">
        <f t="shared" si="0"/>
        <v>41.224489795918373</v>
      </c>
      <c r="G13" s="1"/>
      <c r="H13" s="1"/>
      <c r="I13" s="1"/>
    </row>
    <row r="14" spans="1:12" x14ac:dyDescent="0.25">
      <c r="A14" s="11" t="s">
        <v>51</v>
      </c>
      <c r="B14" s="24">
        <v>346</v>
      </c>
      <c r="C14" s="24">
        <v>0</v>
      </c>
      <c r="D14" s="24">
        <v>346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80</v>
      </c>
      <c r="C16" s="24">
        <v>46</v>
      </c>
      <c r="D16" s="24">
        <v>80</v>
      </c>
      <c r="E16" s="24">
        <v>46</v>
      </c>
      <c r="F16" s="13">
        <f t="shared" si="0"/>
        <v>-42.5</v>
      </c>
      <c r="G16" s="1"/>
      <c r="H16" s="1"/>
      <c r="I16" s="1"/>
    </row>
    <row r="17" spans="1:9" x14ac:dyDescent="0.25">
      <c r="A17" s="8" t="s">
        <v>54</v>
      </c>
      <c r="B17" s="23">
        <v>180</v>
      </c>
      <c r="C17" s="23">
        <v>185</v>
      </c>
      <c r="D17" s="23">
        <v>180</v>
      </c>
      <c r="E17" s="23">
        <v>185</v>
      </c>
      <c r="F17" s="10">
        <f t="shared" si="0"/>
        <v>2.7777777777777715</v>
      </c>
      <c r="G17" s="1"/>
      <c r="H17" s="1"/>
      <c r="I17" s="1"/>
    </row>
    <row r="18" spans="1:9" x14ac:dyDescent="0.25">
      <c r="A18" s="11" t="s">
        <v>55</v>
      </c>
      <c r="B18" s="24">
        <v>9</v>
      </c>
      <c r="C18" s="24">
        <v>0</v>
      </c>
      <c r="D18" s="24">
        <v>9</v>
      </c>
      <c r="E18" s="24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3">
        <v>23</v>
      </c>
      <c r="C19" s="23">
        <v>20</v>
      </c>
      <c r="D19" s="23">
        <v>23</v>
      </c>
      <c r="E19" s="23">
        <v>20</v>
      </c>
      <c r="F19" s="10">
        <f t="shared" si="0"/>
        <v>-13.043478260869563</v>
      </c>
      <c r="G19" s="1"/>
      <c r="H19" s="1"/>
      <c r="I19" s="1"/>
    </row>
    <row r="20" spans="1:9" x14ac:dyDescent="0.25">
      <c r="A20" s="11" t="s">
        <v>57</v>
      </c>
      <c r="B20" s="24">
        <v>369</v>
      </c>
      <c r="C20" s="24">
        <v>391</v>
      </c>
      <c r="D20" s="24">
        <v>369</v>
      </c>
      <c r="E20" s="24">
        <v>391</v>
      </c>
      <c r="F20" s="13">
        <f t="shared" si="0"/>
        <v>5.9620596205962073</v>
      </c>
      <c r="G20" s="1"/>
      <c r="H20" s="1"/>
      <c r="I20" s="1"/>
    </row>
    <row r="21" spans="1:9" x14ac:dyDescent="0.25">
      <c r="A21" s="8" t="s">
        <v>58</v>
      </c>
      <c r="B21" s="23">
        <v>176</v>
      </c>
      <c r="C21" s="23">
        <v>193</v>
      </c>
      <c r="D21" s="23">
        <v>176</v>
      </c>
      <c r="E21" s="23">
        <v>193</v>
      </c>
      <c r="F21" s="10">
        <f t="shared" si="0"/>
        <v>9.6590909090909065</v>
      </c>
      <c r="G21" s="1"/>
      <c r="H21" s="1"/>
      <c r="I21" s="1"/>
    </row>
    <row r="22" spans="1:9" x14ac:dyDescent="0.25">
      <c r="A22" s="11" t="s">
        <v>59</v>
      </c>
      <c r="B22" s="24">
        <v>37</v>
      </c>
      <c r="C22" s="24">
        <v>0</v>
      </c>
      <c r="D22" s="24">
        <v>37</v>
      </c>
      <c r="E22" s="24">
        <v>0</v>
      </c>
      <c r="F22" s="13">
        <f t="shared" si="0"/>
        <v>-100</v>
      </c>
      <c r="G22" s="1"/>
      <c r="H22" s="1"/>
      <c r="I22" s="1"/>
    </row>
    <row r="23" spans="1:9" x14ac:dyDescent="0.25">
      <c r="A23" s="8" t="s">
        <v>60</v>
      </c>
      <c r="B23" s="23">
        <v>41</v>
      </c>
      <c r="C23" s="23">
        <v>44</v>
      </c>
      <c r="D23" s="23">
        <v>41</v>
      </c>
      <c r="E23" s="23">
        <v>44</v>
      </c>
      <c r="F23" s="10">
        <f t="shared" si="0"/>
        <v>7.3170731707317032</v>
      </c>
      <c r="G23" s="1"/>
      <c r="H23" s="1"/>
      <c r="I23" s="1"/>
    </row>
    <row r="24" spans="1:9" x14ac:dyDescent="0.25">
      <c r="A24" s="11" t="s">
        <v>61</v>
      </c>
      <c r="B24" s="24">
        <v>121</v>
      </c>
      <c r="C24" s="24">
        <v>178</v>
      </c>
      <c r="D24" s="24">
        <v>121</v>
      </c>
      <c r="E24" s="24">
        <v>178</v>
      </c>
      <c r="F24" s="13">
        <f t="shared" si="0"/>
        <v>47.107438016528931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147</v>
      </c>
      <c r="C26" s="24">
        <v>306</v>
      </c>
      <c r="D26" s="24">
        <v>147</v>
      </c>
      <c r="E26" s="24">
        <v>306</v>
      </c>
      <c r="F26" s="13">
        <f t="shared" si="0"/>
        <v>108.16326530612244</v>
      </c>
      <c r="G26" s="1"/>
      <c r="H26" s="1"/>
      <c r="I26" s="1"/>
    </row>
    <row r="27" spans="1:9" x14ac:dyDescent="0.25">
      <c r="A27" s="8" t="s">
        <v>64</v>
      </c>
      <c r="B27" s="23">
        <v>2143</v>
      </c>
      <c r="C27" s="23">
        <v>1969</v>
      </c>
      <c r="D27" s="23">
        <v>2143</v>
      </c>
      <c r="E27" s="23">
        <v>1969</v>
      </c>
      <c r="F27" s="10">
        <f t="shared" si="0"/>
        <v>-8.1194587027531497</v>
      </c>
      <c r="G27" s="1"/>
      <c r="H27" s="1"/>
      <c r="I27" s="1"/>
    </row>
    <row r="28" spans="1:9" x14ac:dyDescent="0.25">
      <c r="A28" s="11" t="s">
        <v>65</v>
      </c>
      <c r="B28" s="24">
        <v>162</v>
      </c>
      <c r="C28" s="24">
        <v>95</v>
      </c>
      <c r="D28" s="24">
        <v>162</v>
      </c>
      <c r="E28" s="24">
        <v>95</v>
      </c>
      <c r="F28" s="13">
        <f t="shared" si="0"/>
        <v>-41.358024691358025</v>
      </c>
      <c r="G28" s="1"/>
      <c r="H28" s="1"/>
      <c r="I28" s="1"/>
    </row>
    <row r="29" spans="1:9" x14ac:dyDescent="0.25">
      <c r="A29" s="8" t="s">
        <v>66</v>
      </c>
      <c r="B29" s="23">
        <v>225</v>
      </c>
      <c r="C29" s="23">
        <v>197</v>
      </c>
      <c r="D29" s="23">
        <v>225</v>
      </c>
      <c r="E29" s="23">
        <v>197</v>
      </c>
      <c r="F29" s="10">
        <f t="shared" si="0"/>
        <v>-12.444444444444443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106</v>
      </c>
      <c r="C31" s="23">
        <v>109</v>
      </c>
      <c r="D31" s="23">
        <v>106</v>
      </c>
      <c r="E31" s="23">
        <v>109</v>
      </c>
      <c r="F31" s="10">
        <f t="shared" si="0"/>
        <v>2.8301886792452819</v>
      </c>
      <c r="G31" s="1"/>
      <c r="H31" s="1"/>
      <c r="I31" s="1"/>
    </row>
    <row r="32" spans="1:9" x14ac:dyDescent="0.25">
      <c r="A32" s="11" t="s">
        <v>69</v>
      </c>
      <c r="B32" s="24">
        <v>63</v>
      </c>
      <c r="C32" s="24">
        <v>70</v>
      </c>
      <c r="D32" s="24">
        <v>63</v>
      </c>
      <c r="E32" s="24">
        <v>70</v>
      </c>
      <c r="F32" s="13">
        <f t="shared" si="0"/>
        <v>11.111111111111114</v>
      </c>
      <c r="G32" s="1"/>
      <c r="H32" s="1"/>
      <c r="I32" s="1"/>
    </row>
    <row r="33" spans="1:9" x14ac:dyDescent="0.25">
      <c r="A33" s="8" t="s">
        <v>70</v>
      </c>
      <c r="B33" s="23">
        <v>3829</v>
      </c>
      <c r="C33" s="23">
        <v>4252</v>
      </c>
      <c r="D33" s="23">
        <v>3829</v>
      </c>
      <c r="E33" s="23">
        <v>4252</v>
      </c>
      <c r="F33" s="10">
        <f t="shared" si="0"/>
        <v>11.047270827892405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12986</v>
      </c>
      <c r="C35" s="15">
        <f t="shared" ref="C35:E35" si="1">SUM(C7:C34)</f>
        <v>13159</v>
      </c>
      <c r="D35" s="15">
        <f t="shared" si="1"/>
        <v>12986</v>
      </c>
      <c r="E35" s="15">
        <f t="shared" si="1"/>
        <v>13159</v>
      </c>
      <c r="F35" s="16">
        <f t="shared" si="0"/>
        <v>1.3322039119051254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2810</v>
      </c>
      <c r="C38" s="30">
        <f>D7</f>
        <v>2613</v>
      </c>
      <c r="D38" s="30">
        <f>_xlfn.RANK.EQ(B38,$B$38:$B$65)+COUNTIF($B$38:$B$65,B38)-1</f>
        <v>2</v>
      </c>
      <c r="E38" s="31" t="str">
        <f t="shared" ref="E38:E65" si="2">INDEX($A$38:$B$65,MATCH(ROW()-37,$D$38:$D$65,0),1)</f>
        <v>VIGO</v>
      </c>
      <c r="F38" s="31">
        <f>LOOKUP(E38,$A$38:$A$65,$B$38:$B$65)</f>
        <v>4252</v>
      </c>
      <c r="G38" s="31">
        <f>LOOKUP(E38,$A$38:$A$65,$C$38:$C$65)</f>
        <v>3829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24</v>
      </c>
      <c r="C39" s="30">
        <f t="shared" ref="C39:C65" si="5">D8</f>
        <v>27</v>
      </c>
      <c r="D39" s="30">
        <f t="shared" ref="D39:D65" si="6">_xlfn.RANK.EQ(B39,$B$38:$B$65)+COUNTIF($B$38:$B$65,B39)-1</f>
        <v>20</v>
      </c>
      <c r="E39" s="31" t="str">
        <f t="shared" si="2"/>
        <v>A CORUÑA</v>
      </c>
      <c r="F39" s="31">
        <f t="shared" ref="F39:F54" si="7">LOOKUP(E39,$A$38:$A$65,$B$38:$B$65)</f>
        <v>2810</v>
      </c>
      <c r="G39" s="31">
        <f t="shared" ref="G39:G65" si="8">LOOKUP(E39,$A$38:$A$65,$C$38:$C$65)</f>
        <v>2613</v>
      </c>
    </row>
    <row r="40" spans="1:9" x14ac:dyDescent="0.25">
      <c r="A40" s="31" t="str">
        <f t="shared" si="3"/>
        <v>ALMERIA</v>
      </c>
      <c r="B40" s="30">
        <f t="shared" si="4"/>
        <v>405</v>
      </c>
      <c r="C40" s="30">
        <f t="shared" si="5"/>
        <v>264</v>
      </c>
      <c r="D40" s="30">
        <f t="shared" si="6"/>
        <v>6</v>
      </c>
      <c r="E40" s="31" t="str">
        <f t="shared" si="2"/>
        <v>PASAIA</v>
      </c>
      <c r="F40" s="31">
        <f t="shared" si="7"/>
        <v>1969</v>
      </c>
      <c r="G40" s="31">
        <f t="shared" si="8"/>
        <v>2143</v>
      </c>
    </row>
    <row r="41" spans="1:9" x14ac:dyDescent="0.25">
      <c r="A41" s="31" t="str">
        <f t="shared" si="3"/>
        <v>AVILES</v>
      </c>
      <c r="B41" s="30">
        <f t="shared" si="4"/>
        <v>641</v>
      </c>
      <c r="C41" s="30">
        <f t="shared" si="5"/>
        <v>880</v>
      </c>
      <c r="D41" s="30">
        <f t="shared" si="6"/>
        <v>5</v>
      </c>
      <c r="E41" s="31" t="str">
        <f t="shared" si="2"/>
        <v>BAHIA DE CADIZ</v>
      </c>
      <c r="F41" s="31">
        <f t="shared" si="7"/>
        <v>813</v>
      </c>
      <c r="G41" s="31">
        <f t="shared" si="8"/>
        <v>782</v>
      </c>
    </row>
    <row r="42" spans="1:9" x14ac:dyDescent="0.25">
      <c r="A42" s="31" t="str">
        <f t="shared" si="3"/>
        <v>BAHIA DE ALGECIRAS</v>
      </c>
      <c r="B42" s="30">
        <f t="shared" si="4"/>
        <v>65</v>
      </c>
      <c r="C42" s="30">
        <f t="shared" si="5"/>
        <v>118</v>
      </c>
      <c r="D42" s="30">
        <f t="shared" si="6"/>
        <v>17</v>
      </c>
      <c r="E42" s="31" t="str">
        <f t="shared" si="2"/>
        <v>AVILES</v>
      </c>
      <c r="F42" s="31">
        <f t="shared" si="7"/>
        <v>641</v>
      </c>
      <c r="G42" s="31">
        <f t="shared" si="8"/>
        <v>880</v>
      </c>
    </row>
    <row r="43" spans="1:9" x14ac:dyDescent="0.25">
      <c r="A43" s="31" t="str">
        <f t="shared" si="3"/>
        <v>BAHIA DE CADIZ</v>
      </c>
      <c r="B43" s="30">
        <f t="shared" si="4"/>
        <v>813</v>
      </c>
      <c r="C43" s="30">
        <f t="shared" si="5"/>
        <v>782</v>
      </c>
      <c r="D43" s="30">
        <f t="shared" si="6"/>
        <v>4</v>
      </c>
      <c r="E43" s="31" t="str">
        <f t="shared" si="2"/>
        <v>ALMERIA</v>
      </c>
      <c r="F43" s="31">
        <f t="shared" si="7"/>
        <v>405</v>
      </c>
      <c r="G43" s="31">
        <f t="shared" si="8"/>
        <v>264</v>
      </c>
    </row>
    <row r="44" spans="1:9" x14ac:dyDescent="0.25">
      <c r="A44" s="31" t="str">
        <f t="shared" si="3"/>
        <v>BALEARES</v>
      </c>
      <c r="B44" s="30">
        <f t="shared" si="4"/>
        <v>346</v>
      </c>
      <c r="C44" s="30">
        <f t="shared" si="5"/>
        <v>245</v>
      </c>
      <c r="D44" s="30">
        <f t="shared" si="6"/>
        <v>8</v>
      </c>
      <c r="E44" s="31" t="str">
        <f t="shared" si="2"/>
        <v>GIJON</v>
      </c>
      <c r="F44" s="31">
        <f t="shared" si="7"/>
        <v>391</v>
      </c>
      <c r="G44" s="31">
        <f t="shared" si="8"/>
        <v>369</v>
      </c>
    </row>
    <row r="45" spans="1:9" x14ac:dyDescent="0.25">
      <c r="A45" s="31" t="str">
        <f t="shared" si="3"/>
        <v>BARCELONA</v>
      </c>
      <c r="B45" s="30">
        <f t="shared" si="4"/>
        <v>0</v>
      </c>
      <c r="C45" s="30">
        <f t="shared" si="5"/>
        <v>346</v>
      </c>
      <c r="D45" s="30">
        <f t="shared" si="6"/>
        <v>28</v>
      </c>
      <c r="E45" s="31" t="str">
        <f t="shared" si="2"/>
        <v>BALEARES</v>
      </c>
      <c r="F45" s="31">
        <f t="shared" si="7"/>
        <v>346</v>
      </c>
      <c r="G45" s="31">
        <f t="shared" si="8"/>
        <v>245</v>
      </c>
    </row>
    <row r="46" spans="1:9" x14ac:dyDescent="0.25">
      <c r="A46" s="31" t="str">
        <f t="shared" si="3"/>
        <v>BILBAO</v>
      </c>
      <c r="B46" s="30">
        <f t="shared" si="4"/>
        <v>0</v>
      </c>
      <c r="C46" s="30">
        <f t="shared" si="5"/>
        <v>0</v>
      </c>
      <c r="D46" s="30">
        <f t="shared" si="6"/>
        <v>28</v>
      </c>
      <c r="E46" s="31" t="str">
        <f t="shared" si="2"/>
        <v>MOTRIL</v>
      </c>
      <c r="F46" s="31">
        <f t="shared" si="7"/>
        <v>306</v>
      </c>
      <c r="G46" s="31">
        <f t="shared" si="8"/>
        <v>147</v>
      </c>
    </row>
    <row r="47" spans="1:9" x14ac:dyDescent="0.25">
      <c r="A47" s="31" t="str">
        <f t="shared" si="3"/>
        <v>CARTAGENA</v>
      </c>
      <c r="B47" s="30">
        <f t="shared" si="4"/>
        <v>46</v>
      </c>
      <c r="C47" s="30">
        <f t="shared" si="5"/>
        <v>80</v>
      </c>
      <c r="D47" s="30">
        <f t="shared" si="6"/>
        <v>18</v>
      </c>
      <c r="E47" s="31" t="str">
        <f t="shared" si="2"/>
        <v>SANTANDER</v>
      </c>
      <c r="F47" s="31">
        <f t="shared" si="7"/>
        <v>197</v>
      </c>
      <c r="G47" s="31">
        <f t="shared" si="8"/>
        <v>225</v>
      </c>
    </row>
    <row r="48" spans="1:9" x14ac:dyDescent="0.25">
      <c r="A48" s="31" t="str">
        <f t="shared" si="3"/>
        <v>CASTELLON</v>
      </c>
      <c r="B48" s="30">
        <f t="shared" si="4"/>
        <v>185</v>
      </c>
      <c r="C48" s="30">
        <f t="shared" si="5"/>
        <v>180</v>
      </c>
      <c r="D48" s="30">
        <f t="shared" si="6"/>
        <v>12</v>
      </c>
      <c r="E48" s="31" t="str">
        <f t="shared" si="2"/>
        <v>HUELVA</v>
      </c>
      <c r="F48" s="31">
        <f t="shared" si="7"/>
        <v>193</v>
      </c>
      <c r="G48" s="31">
        <f t="shared" si="8"/>
        <v>176</v>
      </c>
    </row>
    <row r="49" spans="1:7" x14ac:dyDescent="0.25">
      <c r="A49" s="31" t="str">
        <f t="shared" si="3"/>
        <v>CEUTA</v>
      </c>
      <c r="B49" s="30">
        <f t="shared" si="4"/>
        <v>0</v>
      </c>
      <c r="C49" s="30">
        <f t="shared" si="5"/>
        <v>9</v>
      </c>
      <c r="D49" s="30">
        <f t="shared" si="6"/>
        <v>28</v>
      </c>
      <c r="E49" s="31" t="str">
        <f t="shared" si="2"/>
        <v>CASTELLON</v>
      </c>
      <c r="F49" s="31">
        <f t="shared" si="7"/>
        <v>185</v>
      </c>
      <c r="G49" s="31">
        <f t="shared" si="8"/>
        <v>180</v>
      </c>
    </row>
    <row r="50" spans="1:7" x14ac:dyDescent="0.25">
      <c r="A50" s="31" t="str">
        <f t="shared" si="3"/>
        <v>FERROL-SAN CIBRAO</v>
      </c>
      <c r="B50" s="30">
        <f t="shared" si="4"/>
        <v>20</v>
      </c>
      <c r="C50" s="30">
        <f t="shared" si="5"/>
        <v>23</v>
      </c>
      <c r="D50" s="30">
        <f t="shared" si="6"/>
        <v>21</v>
      </c>
      <c r="E50" s="31" t="str">
        <f t="shared" si="2"/>
        <v>MARIN Y RIA DE PONTEVEDRA</v>
      </c>
      <c r="F50" s="31">
        <f t="shared" si="7"/>
        <v>178</v>
      </c>
      <c r="G50" s="31">
        <f t="shared" si="8"/>
        <v>121</v>
      </c>
    </row>
    <row r="51" spans="1:7" x14ac:dyDescent="0.25">
      <c r="A51" s="31" t="str">
        <f t="shared" si="3"/>
        <v>GIJON</v>
      </c>
      <c r="B51" s="30">
        <f t="shared" si="4"/>
        <v>391</v>
      </c>
      <c r="C51" s="30">
        <f t="shared" si="5"/>
        <v>369</v>
      </c>
      <c r="D51" s="30">
        <f t="shared" si="6"/>
        <v>7</v>
      </c>
      <c r="E51" s="31" t="str">
        <f t="shared" si="2"/>
        <v>TARRAGONA</v>
      </c>
      <c r="F51" s="31">
        <f t="shared" si="7"/>
        <v>109</v>
      </c>
      <c r="G51" s="31">
        <f t="shared" si="8"/>
        <v>106</v>
      </c>
    </row>
    <row r="52" spans="1:7" x14ac:dyDescent="0.25">
      <c r="A52" s="31" t="str">
        <f t="shared" si="3"/>
        <v>HUELVA</v>
      </c>
      <c r="B52" s="30">
        <f t="shared" si="4"/>
        <v>193</v>
      </c>
      <c r="C52" s="30">
        <f t="shared" si="5"/>
        <v>176</v>
      </c>
      <c r="D52" s="30">
        <f t="shared" si="6"/>
        <v>11</v>
      </c>
      <c r="E52" s="31" t="str">
        <f t="shared" si="2"/>
        <v>SANTA CRUZ DE TENERIFE</v>
      </c>
      <c r="F52" s="31">
        <f t="shared" si="7"/>
        <v>95</v>
      </c>
      <c r="G52" s="31">
        <f t="shared" si="8"/>
        <v>162</v>
      </c>
    </row>
    <row r="53" spans="1:7" x14ac:dyDescent="0.25">
      <c r="A53" s="31" t="str">
        <f t="shared" si="3"/>
        <v>LAS PALMAS</v>
      </c>
      <c r="B53" s="30">
        <f t="shared" si="4"/>
        <v>0</v>
      </c>
      <c r="C53" s="30">
        <f t="shared" si="5"/>
        <v>37</v>
      </c>
      <c r="D53" s="30">
        <f t="shared" si="6"/>
        <v>28</v>
      </c>
      <c r="E53" s="31" t="str">
        <f t="shared" si="2"/>
        <v>VALENCIA</v>
      </c>
      <c r="F53" s="31">
        <f t="shared" si="7"/>
        <v>70</v>
      </c>
      <c r="G53" s="31">
        <f t="shared" si="8"/>
        <v>63</v>
      </c>
    </row>
    <row r="54" spans="1:7" x14ac:dyDescent="0.25">
      <c r="A54" s="31" t="str">
        <f t="shared" si="3"/>
        <v>MALAGA</v>
      </c>
      <c r="B54" s="30">
        <f t="shared" si="4"/>
        <v>44</v>
      </c>
      <c r="C54" s="30">
        <f t="shared" si="5"/>
        <v>41</v>
      </c>
      <c r="D54" s="30">
        <f t="shared" si="6"/>
        <v>19</v>
      </c>
      <c r="E54" s="31" t="str">
        <f t="shared" si="2"/>
        <v>BAHIA DE ALGECIRAS</v>
      </c>
      <c r="F54" s="31">
        <f t="shared" si="7"/>
        <v>65</v>
      </c>
      <c r="G54" s="31">
        <f t="shared" si="8"/>
        <v>118</v>
      </c>
    </row>
    <row r="55" spans="1:7" x14ac:dyDescent="0.25">
      <c r="A55" s="31" t="str">
        <f t="shared" si="3"/>
        <v>MARIN Y RIA DE PONTEVEDRA</v>
      </c>
      <c r="B55" s="30">
        <f t="shared" si="4"/>
        <v>178</v>
      </c>
      <c r="C55" s="30">
        <f t="shared" si="5"/>
        <v>121</v>
      </c>
      <c r="D55" s="30">
        <f t="shared" si="6"/>
        <v>13</v>
      </c>
      <c r="E55" s="31" t="str">
        <f t="shared" si="2"/>
        <v>CARTAGENA</v>
      </c>
      <c r="F55" s="31">
        <f t="shared" ref="F55:F65" si="9">LOOKUP(E55,$A$38:$A$65,$B$38:$B$65)</f>
        <v>46</v>
      </c>
      <c r="G55" s="31">
        <f t="shared" si="8"/>
        <v>80</v>
      </c>
    </row>
    <row r="56" spans="1:7" x14ac:dyDescent="0.25">
      <c r="A56" s="31" t="str">
        <f t="shared" si="3"/>
        <v>MELILLA</v>
      </c>
      <c r="B56" s="30">
        <f t="shared" si="4"/>
        <v>0</v>
      </c>
      <c r="C56" s="30">
        <f t="shared" si="5"/>
        <v>0</v>
      </c>
      <c r="D56" s="30">
        <f t="shared" si="6"/>
        <v>28</v>
      </c>
      <c r="E56" s="31" t="str">
        <f t="shared" si="2"/>
        <v>MALAGA</v>
      </c>
      <c r="F56" s="31">
        <f t="shared" si="9"/>
        <v>44</v>
      </c>
      <c r="G56" s="31">
        <f t="shared" si="8"/>
        <v>41</v>
      </c>
    </row>
    <row r="57" spans="1:7" x14ac:dyDescent="0.25">
      <c r="A57" s="31" t="str">
        <f t="shared" si="3"/>
        <v>MOTRIL</v>
      </c>
      <c r="B57" s="30">
        <f t="shared" si="4"/>
        <v>306</v>
      </c>
      <c r="C57" s="30">
        <f t="shared" si="5"/>
        <v>147</v>
      </c>
      <c r="D57" s="30">
        <f t="shared" si="6"/>
        <v>9</v>
      </c>
      <c r="E57" s="31" t="str">
        <f t="shared" si="2"/>
        <v>ALICANTE</v>
      </c>
      <c r="F57" s="31">
        <f t="shared" si="9"/>
        <v>24</v>
      </c>
      <c r="G57" s="31">
        <f t="shared" si="8"/>
        <v>27</v>
      </c>
    </row>
    <row r="58" spans="1:7" x14ac:dyDescent="0.25">
      <c r="A58" s="31" t="str">
        <f t="shared" si="3"/>
        <v>PASAIA</v>
      </c>
      <c r="B58" s="30">
        <f t="shared" si="4"/>
        <v>1969</v>
      </c>
      <c r="C58" s="30">
        <f t="shared" si="5"/>
        <v>2143</v>
      </c>
      <c r="D58" s="30">
        <f t="shared" si="6"/>
        <v>3</v>
      </c>
      <c r="E58" s="31" t="str">
        <f t="shared" si="2"/>
        <v>FERROL-SAN CIBRAO</v>
      </c>
      <c r="F58" s="31">
        <f t="shared" si="9"/>
        <v>20</v>
      </c>
      <c r="G58" s="31">
        <f t="shared" si="8"/>
        <v>23</v>
      </c>
    </row>
    <row r="59" spans="1:7" x14ac:dyDescent="0.25">
      <c r="A59" s="31" t="str">
        <f t="shared" si="3"/>
        <v>SANTA CRUZ DE TENERIFE</v>
      </c>
      <c r="B59" s="30">
        <f t="shared" si="4"/>
        <v>95</v>
      </c>
      <c r="C59" s="30">
        <f t="shared" si="5"/>
        <v>162</v>
      </c>
      <c r="D59" s="30">
        <f t="shared" si="6"/>
        <v>15</v>
      </c>
      <c r="E59" s="31" t="e">
        <f t="shared" si="2"/>
        <v>#N/A</v>
      </c>
      <c r="F59" s="31" t="e">
        <f t="shared" si="9"/>
        <v>#N/A</v>
      </c>
      <c r="G59" s="31" t="e">
        <f t="shared" si="8"/>
        <v>#N/A</v>
      </c>
    </row>
    <row r="60" spans="1:7" x14ac:dyDescent="0.25">
      <c r="A60" s="31" t="str">
        <f t="shared" si="3"/>
        <v>SANTANDER</v>
      </c>
      <c r="B60" s="30">
        <f t="shared" si="4"/>
        <v>197</v>
      </c>
      <c r="C60" s="30">
        <f t="shared" si="5"/>
        <v>225</v>
      </c>
      <c r="D60" s="30">
        <f t="shared" si="6"/>
        <v>10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0</v>
      </c>
      <c r="D61" s="30">
        <f t="shared" si="6"/>
        <v>28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109</v>
      </c>
      <c r="C62" s="30">
        <f t="shared" si="5"/>
        <v>106</v>
      </c>
      <c r="D62" s="30">
        <f t="shared" si="6"/>
        <v>14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70</v>
      </c>
      <c r="C63" s="30">
        <f t="shared" si="5"/>
        <v>63</v>
      </c>
      <c r="D63" s="30">
        <f t="shared" si="6"/>
        <v>16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4252</v>
      </c>
      <c r="C64" s="30">
        <f t="shared" si="5"/>
        <v>3829</v>
      </c>
      <c r="D64" s="30">
        <f t="shared" si="6"/>
        <v>1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0</v>
      </c>
      <c r="C65" s="30">
        <f t="shared" si="5"/>
        <v>0</v>
      </c>
      <c r="D65" s="30">
        <f t="shared" si="6"/>
        <v>28</v>
      </c>
      <c r="E65" s="31" t="str">
        <f t="shared" si="2"/>
        <v>BARCELONA</v>
      </c>
      <c r="F65" s="31">
        <f t="shared" si="9"/>
        <v>0</v>
      </c>
      <c r="G65" s="31">
        <f t="shared" si="8"/>
        <v>346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Enero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40968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5">
        <v>4265</v>
      </c>
      <c r="C7" s="25">
        <v>4442</v>
      </c>
      <c r="D7" s="25">
        <v>4265</v>
      </c>
      <c r="E7" s="25">
        <v>4442</v>
      </c>
      <c r="F7" s="10">
        <f>((E7*100)/D7)-100</f>
        <v>4.1500586166471294</v>
      </c>
      <c r="G7" s="1"/>
      <c r="H7" s="1"/>
      <c r="I7" s="1"/>
    </row>
    <row r="8" spans="1:12" x14ac:dyDescent="0.25">
      <c r="A8" s="11" t="s">
        <v>45</v>
      </c>
      <c r="B8" s="26">
        <v>839</v>
      </c>
      <c r="C8" s="26">
        <v>1032</v>
      </c>
      <c r="D8" s="26">
        <v>839</v>
      </c>
      <c r="E8" s="26">
        <v>1032</v>
      </c>
      <c r="F8" s="13">
        <f t="shared" ref="F8:F35" si="0">((E8*100)/D8)-100</f>
        <v>23.003575685339683</v>
      </c>
      <c r="G8" s="1"/>
      <c r="H8" s="1"/>
      <c r="I8" s="1"/>
    </row>
    <row r="9" spans="1:12" x14ac:dyDescent="0.25">
      <c r="A9" s="8" t="s">
        <v>46</v>
      </c>
      <c r="B9" s="25">
        <v>5092</v>
      </c>
      <c r="C9" s="25">
        <v>4987</v>
      </c>
      <c r="D9" s="25">
        <v>5092</v>
      </c>
      <c r="E9" s="25">
        <v>4987</v>
      </c>
      <c r="F9" s="10">
        <f t="shared" si="0"/>
        <v>-2.0620581304006294</v>
      </c>
      <c r="G9" s="1"/>
      <c r="H9" s="1"/>
      <c r="I9" s="1"/>
    </row>
    <row r="10" spans="1:12" x14ac:dyDescent="0.25">
      <c r="A10" s="11" t="s">
        <v>47</v>
      </c>
      <c r="B10" s="26">
        <v>3232</v>
      </c>
      <c r="C10" s="26">
        <v>2669</v>
      </c>
      <c r="D10" s="26">
        <v>3232</v>
      </c>
      <c r="E10" s="26">
        <v>2669</v>
      </c>
      <c r="F10" s="13">
        <f t="shared" si="0"/>
        <v>-17.419554455445549</v>
      </c>
      <c r="G10" s="1"/>
      <c r="H10" s="1"/>
      <c r="I10" s="1"/>
    </row>
    <row r="11" spans="1:12" x14ac:dyDescent="0.25">
      <c r="A11" s="8" t="s">
        <v>48</v>
      </c>
      <c r="B11" s="25">
        <v>217995</v>
      </c>
      <c r="C11" s="25">
        <v>236643</v>
      </c>
      <c r="D11" s="25">
        <v>217995</v>
      </c>
      <c r="E11" s="25">
        <v>236643</v>
      </c>
      <c r="F11" s="10">
        <f t="shared" si="0"/>
        <v>8.5543246404734106</v>
      </c>
      <c r="G11" s="1"/>
      <c r="H11" s="1"/>
      <c r="I11" s="1"/>
    </row>
    <row r="12" spans="1:12" x14ac:dyDescent="0.25">
      <c r="A12" s="11" t="s">
        <v>49</v>
      </c>
      <c r="B12" s="26">
        <v>6825</v>
      </c>
      <c r="C12" s="26">
        <v>3026</v>
      </c>
      <c r="D12" s="26">
        <v>6825</v>
      </c>
      <c r="E12" s="26">
        <v>3026</v>
      </c>
      <c r="F12" s="13">
        <f t="shared" si="0"/>
        <v>-55.663003663003664</v>
      </c>
      <c r="G12" s="1"/>
      <c r="H12" s="1"/>
      <c r="I12" s="1"/>
    </row>
    <row r="13" spans="1:12" x14ac:dyDescent="0.25">
      <c r="A13" s="8" t="s">
        <v>50</v>
      </c>
      <c r="B13" s="25">
        <v>4441</v>
      </c>
      <c r="C13" s="25">
        <v>3434</v>
      </c>
      <c r="D13" s="25">
        <v>4441</v>
      </c>
      <c r="E13" s="25">
        <v>3434</v>
      </c>
      <c r="F13" s="10">
        <f t="shared" si="0"/>
        <v>-22.675073181715831</v>
      </c>
      <c r="G13" s="1"/>
      <c r="H13" s="1"/>
      <c r="I13" s="1"/>
    </row>
    <row r="14" spans="1:12" x14ac:dyDescent="0.25">
      <c r="A14" s="11" t="s">
        <v>51</v>
      </c>
      <c r="B14" s="26">
        <v>80042</v>
      </c>
      <c r="C14" s="26">
        <v>63722</v>
      </c>
      <c r="D14" s="26">
        <v>80042</v>
      </c>
      <c r="E14" s="26">
        <v>63722</v>
      </c>
      <c r="F14" s="13">
        <f t="shared" si="0"/>
        <v>-20.389295619799611</v>
      </c>
      <c r="G14" s="1"/>
      <c r="H14" s="1"/>
      <c r="I14" s="1"/>
    </row>
    <row r="15" spans="1:12" x14ac:dyDescent="0.25">
      <c r="A15" s="8" t="s">
        <v>52</v>
      </c>
      <c r="B15" s="25">
        <v>10685</v>
      </c>
      <c r="C15" s="25">
        <v>9635</v>
      </c>
      <c r="D15" s="25">
        <v>10685</v>
      </c>
      <c r="E15" s="25">
        <v>9635</v>
      </c>
      <c r="F15" s="10">
        <f t="shared" si="0"/>
        <v>-9.8268600842302334</v>
      </c>
      <c r="G15" s="1"/>
      <c r="H15" s="1"/>
      <c r="I15" s="1"/>
    </row>
    <row r="16" spans="1:12" x14ac:dyDescent="0.25">
      <c r="A16" s="11" t="s">
        <v>53</v>
      </c>
      <c r="B16" s="26">
        <v>10770</v>
      </c>
      <c r="C16" s="26">
        <v>2775</v>
      </c>
      <c r="D16" s="26">
        <v>10770</v>
      </c>
      <c r="E16" s="26">
        <v>2775</v>
      </c>
      <c r="F16" s="13">
        <f t="shared" si="0"/>
        <v>-74.233983286908085</v>
      </c>
      <c r="G16" s="1"/>
      <c r="H16" s="1"/>
      <c r="I16" s="1"/>
    </row>
    <row r="17" spans="1:9" x14ac:dyDescent="0.25">
      <c r="A17" s="8" t="s">
        <v>54</v>
      </c>
      <c r="B17" s="25">
        <v>2776</v>
      </c>
      <c r="C17" s="25">
        <v>2695</v>
      </c>
      <c r="D17" s="25">
        <v>2776</v>
      </c>
      <c r="E17" s="25">
        <v>2695</v>
      </c>
      <c r="F17" s="10">
        <f t="shared" si="0"/>
        <v>-2.9178674351584988</v>
      </c>
      <c r="G17" s="1"/>
      <c r="H17" s="1"/>
      <c r="I17" s="1"/>
    </row>
    <row r="18" spans="1:9" x14ac:dyDescent="0.25">
      <c r="A18" s="11" t="s">
        <v>55</v>
      </c>
      <c r="B18" s="26">
        <v>58910</v>
      </c>
      <c r="C18" s="26">
        <v>63378</v>
      </c>
      <c r="D18" s="26">
        <v>58910</v>
      </c>
      <c r="E18" s="26">
        <v>63378</v>
      </c>
      <c r="F18" s="13">
        <f t="shared" si="0"/>
        <v>7.5844508572398581</v>
      </c>
      <c r="G18" s="1"/>
      <c r="H18" s="1"/>
      <c r="I18" s="1"/>
    </row>
    <row r="19" spans="1:9" x14ac:dyDescent="0.25">
      <c r="A19" s="8" t="s">
        <v>56</v>
      </c>
      <c r="B19" s="25">
        <v>2992</v>
      </c>
      <c r="C19" s="25">
        <v>1104</v>
      </c>
      <c r="D19" s="25">
        <v>2992</v>
      </c>
      <c r="E19" s="25">
        <v>1104</v>
      </c>
      <c r="F19" s="10">
        <f t="shared" si="0"/>
        <v>-63.101604278074866</v>
      </c>
      <c r="G19" s="1"/>
      <c r="H19" s="1"/>
      <c r="I19" s="1"/>
    </row>
    <row r="20" spans="1:9" x14ac:dyDescent="0.25">
      <c r="A20" s="11" t="s">
        <v>57</v>
      </c>
      <c r="B20" s="26">
        <v>14807</v>
      </c>
      <c r="C20" s="26">
        <v>858</v>
      </c>
      <c r="D20" s="26">
        <v>14807</v>
      </c>
      <c r="E20" s="26">
        <v>858</v>
      </c>
      <c r="F20" s="13">
        <f t="shared" si="0"/>
        <v>-94.205443371378408</v>
      </c>
      <c r="G20" s="1"/>
      <c r="H20" s="1"/>
      <c r="I20" s="1"/>
    </row>
    <row r="21" spans="1:9" x14ac:dyDescent="0.25">
      <c r="A21" s="8" t="s">
        <v>58</v>
      </c>
      <c r="B21" s="25">
        <v>1228</v>
      </c>
      <c r="C21" s="25">
        <v>11531</v>
      </c>
      <c r="D21" s="25">
        <v>1228</v>
      </c>
      <c r="E21" s="25">
        <v>11531</v>
      </c>
      <c r="F21" s="10">
        <f t="shared" si="0"/>
        <v>839.00651465798046</v>
      </c>
      <c r="G21" s="1"/>
      <c r="H21" s="1"/>
      <c r="I21" s="1"/>
    </row>
    <row r="22" spans="1:9" x14ac:dyDescent="0.25">
      <c r="A22" s="11" t="s">
        <v>59</v>
      </c>
      <c r="B22" s="26">
        <v>220797</v>
      </c>
      <c r="C22" s="26">
        <v>225949</v>
      </c>
      <c r="D22" s="26">
        <v>220797</v>
      </c>
      <c r="E22" s="26">
        <v>225949</v>
      </c>
      <c r="F22" s="13">
        <f t="shared" si="0"/>
        <v>2.3333650366626415</v>
      </c>
      <c r="G22" s="1"/>
      <c r="H22" s="1"/>
      <c r="I22" s="1"/>
    </row>
    <row r="23" spans="1:9" x14ac:dyDescent="0.25">
      <c r="A23" s="8" t="s">
        <v>60</v>
      </c>
      <c r="B23" s="25">
        <v>3304</v>
      </c>
      <c r="C23" s="25">
        <v>3866</v>
      </c>
      <c r="D23" s="25">
        <v>3304</v>
      </c>
      <c r="E23" s="25">
        <v>3866</v>
      </c>
      <c r="F23" s="10">
        <f t="shared" si="0"/>
        <v>17.009685230024218</v>
      </c>
      <c r="G23" s="1"/>
      <c r="H23" s="1"/>
      <c r="I23" s="1"/>
    </row>
    <row r="24" spans="1:9" x14ac:dyDescent="0.25">
      <c r="A24" s="11" t="s">
        <v>61</v>
      </c>
      <c r="B24" s="26">
        <v>1586</v>
      </c>
      <c r="C24" s="26">
        <v>902</v>
      </c>
      <c r="D24" s="26">
        <v>1586</v>
      </c>
      <c r="E24" s="26">
        <v>902</v>
      </c>
      <c r="F24" s="13">
        <f t="shared" si="0"/>
        <v>-43.127364438839848</v>
      </c>
      <c r="G24" s="1"/>
      <c r="H24" s="1"/>
      <c r="I24" s="1"/>
    </row>
    <row r="25" spans="1:9" x14ac:dyDescent="0.25">
      <c r="A25" s="8" t="s">
        <v>62</v>
      </c>
      <c r="B25" s="25">
        <v>86</v>
      </c>
      <c r="C25" s="25">
        <v>3</v>
      </c>
      <c r="D25" s="25">
        <v>86</v>
      </c>
      <c r="E25" s="25">
        <v>3</v>
      </c>
      <c r="F25" s="10">
        <f t="shared" si="0"/>
        <v>-96.511627906976742</v>
      </c>
      <c r="G25" s="1"/>
      <c r="H25" s="1"/>
      <c r="I25" s="1"/>
    </row>
    <row r="26" spans="1:9" x14ac:dyDescent="0.25">
      <c r="A26" s="11" t="s">
        <v>63</v>
      </c>
      <c r="B26" s="26">
        <v>2465</v>
      </c>
      <c r="C26" s="26">
        <v>1796</v>
      </c>
      <c r="D26" s="26">
        <v>2465</v>
      </c>
      <c r="E26" s="26">
        <v>1796</v>
      </c>
      <c r="F26" s="13">
        <f t="shared" si="0"/>
        <v>-27.139959432048684</v>
      </c>
      <c r="G26" s="1"/>
      <c r="H26" s="1"/>
      <c r="I26" s="1"/>
    </row>
    <row r="27" spans="1:9" x14ac:dyDescent="0.25">
      <c r="A27" s="8" t="s">
        <v>64</v>
      </c>
      <c r="B27" s="25">
        <v>2112</v>
      </c>
      <c r="C27" s="25">
        <v>1847</v>
      </c>
      <c r="D27" s="25">
        <v>2112</v>
      </c>
      <c r="E27" s="25">
        <v>1847</v>
      </c>
      <c r="F27" s="10">
        <f t="shared" si="0"/>
        <v>-12.547348484848484</v>
      </c>
      <c r="G27" s="1"/>
      <c r="H27" s="1"/>
      <c r="I27" s="1"/>
    </row>
    <row r="28" spans="1:9" x14ac:dyDescent="0.25">
      <c r="A28" s="11" t="s">
        <v>65</v>
      </c>
      <c r="B28" s="26">
        <v>92544</v>
      </c>
      <c r="C28" s="26">
        <v>83918</v>
      </c>
      <c r="D28" s="26">
        <v>92544</v>
      </c>
      <c r="E28" s="26">
        <v>83918</v>
      </c>
      <c r="F28" s="13">
        <f t="shared" si="0"/>
        <v>-9.3209716459197836</v>
      </c>
      <c r="G28" s="1"/>
      <c r="H28" s="1"/>
      <c r="I28" s="1"/>
    </row>
    <row r="29" spans="1:9" x14ac:dyDescent="0.25">
      <c r="A29" s="8" t="s">
        <v>66</v>
      </c>
      <c r="B29" s="25">
        <v>4135</v>
      </c>
      <c r="C29" s="25">
        <v>4595</v>
      </c>
      <c r="D29" s="25">
        <v>4135</v>
      </c>
      <c r="E29" s="25">
        <v>4595</v>
      </c>
      <c r="F29" s="10">
        <f t="shared" si="0"/>
        <v>11.124546553808955</v>
      </c>
      <c r="G29" s="1"/>
      <c r="H29" s="1"/>
      <c r="I29" s="1"/>
    </row>
    <row r="30" spans="1:9" x14ac:dyDescent="0.25">
      <c r="A30" s="11" t="s">
        <v>67</v>
      </c>
      <c r="B30" s="26">
        <v>456</v>
      </c>
      <c r="C30" s="26">
        <v>0</v>
      </c>
      <c r="D30" s="26">
        <v>456</v>
      </c>
      <c r="E30" s="26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5">
        <v>20471</v>
      </c>
      <c r="C31" s="25">
        <v>6209</v>
      </c>
      <c r="D31" s="25">
        <v>20471</v>
      </c>
      <c r="E31" s="25">
        <v>6209</v>
      </c>
      <c r="F31" s="10">
        <f t="shared" si="0"/>
        <v>-69.669288261443015</v>
      </c>
      <c r="G31" s="1"/>
      <c r="H31" s="1"/>
      <c r="I31" s="1"/>
    </row>
    <row r="32" spans="1:9" x14ac:dyDescent="0.25">
      <c r="A32" s="11" t="s">
        <v>69</v>
      </c>
      <c r="B32" s="26">
        <v>23516</v>
      </c>
      <c r="C32" s="26">
        <v>19608</v>
      </c>
      <c r="D32" s="26">
        <v>23516</v>
      </c>
      <c r="E32" s="26">
        <v>19608</v>
      </c>
      <c r="F32" s="13">
        <f t="shared" si="0"/>
        <v>-16.61847252934173</v>
      </c>
      <c r="G32" s="1"/>
      <c r="H32" s="1"/>
      <c r="I32" s="1"/>
    </row>
    <row r="33" spans="1:9" x14ac:dyDescent="0.25">
      <c r="A33" s="8" t="s">
        <v>70</v>
      </c>
      <c r="B33" s="25">
        <v>24401</v>
      </c>
      <c r="C33" s="25">
        <v>22996</v>
      </c>
      <c r="D33" s="25">
        <v>24401</v>
      </c>
      <c r="E33" s="25">
        <v>22996</v>
      </c>
      <c r="F33" s="10">
        <f t="shared" si="0"/>
        <v>-5.7579607393139582</v>
      </c>
      <c r="G33" s="1"/>
      <c r="H33" s="1"/>
      <c r="I33" s="1"/>
    </row>
    <row r="34" spans="1:9" x14ac:dyDescent="0.25">
      <c r="A34" s="11" t="s">
        <v>71</v>
      </c>
      <c r="B34" s="26">
        <v>862</v>
      </c>
      <c r="C34" s="26">
        <v>301</v>
      </c>
      <c r="D34" s="26">
        <v>862</v>
      </c>
      <c r="E34" s="26">
        <v>301</v>
      </c>
      <c r="F34" s="13">
        <f t="shared" si="0"/>
        <v>-65.081206496519712</v>
      </c>
      <c r="G34" s="1"/>
      <c r="H34" s="1"/>
      <c r="I34" s="1"/>
    </row>
    <row r="35" spans="1:9" x14ac:dyDescent="0.25">
      <c r="A35" s="14" t="s">
        <v>72</v>
      </c>
      <c r="B35" s="15">
        <f>SUM(B7:B34)</f>
        <v>821634</v>
      </c>
      <c r="C35" s="15">
        <f t="shared" ref="C35:E35" si="1">SUM(C7:C34)</f>
        <v>783921</v>
      </c>
      <c r="D35" s="15">
        <f t="shared" si="1"/>
        <v>821634</v>
      </c>
      <c r="E35" s="15">
        <f t="shared" si="1"/>
        <v>783921</v>
      </c>
      <c r="F35" s="16">
        <f t="shared" si="0"/>
        <v>-4.5899999269747838</v>
      </c>
      <c r="G35" s="1"/>
      <c r="H35" s="1"/>
      <c r="I35" s="1"/>
    </row>
    <row r="36" spans="1:9" x14ac:dyDescent="0.25">
      <c r="A36" s="31"/>
      <c r="B36" s="31"/>
      <c r="C36" s="31"/>
      <c r="D36" s="31"/>
      <c r="E36" s="31"/>
      <c r="F36" s="31"/>
      <c r="G36" s="3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4442</v>
      </c>
      <c r="C38" s="30">
        <f>D7</f>
        <v>4265</v>
      </c>
      <c r="D38" s="30">
        <f>_xlfn.RANK.EQ(B38,$B$38:$B$65)+COUNTIF($B$38:$B$65,B38)-1</f>
        <v>13</v>
      </c>
      <c r="E38" s="31" t="str">
        <f t="shared" ref="E38:E65" si="2">INDEX($A$38:$B$65,MATCH(ROW()-37,$D$38:$D$65,0),1)</f>
        <v>BAHIA DE ALGECIRAS</v>
      </c>
      <c r="F38" s="31">
        <f>LOOKUP(E38,$A$38:$A$65,$B$38:$B$65)</f>
        <v>236643</v>
      </c>
      <c r="G38" s="31">
        <f>LOOKUP(E38,$A$38:$A$65,$C$38:$C$65)</f>
        <v>217995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1032</v>
      </c>
      <c r="C39" s="30">
        <f t="shared" ref="C39:C65" si="5">D8</f>
        <v>839</v>
      </c>
      <c r="D39" s="30">
        <f t="shared" ref="D39:D65" si="6">_xlfn.RANK.EQ(B39,$B$38:$B$65)+COUNTIF($B$38:$B$65,B39)-1</f>
        <v>23</v>
      </c>
      <c r="E39" s="31" t="str">
        <f t="shared" si="2"/>
        <v>LAS PALMAS</v>
      </c>
      <c r="F39" s="31">
        <f t="shared" ref="F39:F54" si="7">LOOKUP(E39,$A$38:$A$65,$B$38:$B$65)</f>
        <v>225949</v>
      </c>
      <c r="G39" s="31">
        <f t="shared" ref="G39:G65" si="8">LOOKUP(E39,$A$38:$A$65,$C$38:$C$65)</f>
        <v>220797</v>
      </c>
    </row>
    <row r="40" spans="1:9" x14ac:dyDescent="0.25">
      <c r="A40" s="31" t="str">
        <f t="shared" si="3"/>
        <v>ALMERIA</v>
      </c>
      <c r="B40" s="30">
        <f t="shared" si="4"/>
        <v>4987</v>
      </c>
      <c r="C40" s="30">
        <f t="shared" si="5"/>
        <v>5092</v>
      </c>
      <c r="D40" s="30">
        <f t="shared" si="6"/>
        <v>11</v>
      </c>
      <c r="E40" s="31" t="str">
        <f t="shared" si="2"/>
        <v>SANTA CRUZ DE TENERIFE</v>
      </c>
      <c r="F40" s="31">
        <f t="shared" si="7"/>
        <v>83918</v>
      </c>
      <c r="G40" s="31">
        <f t="shared" si="8"/>
        <v>92544</v>
      </c>
    </row>
    <row r="41" spans="1:9" x14ac:dyDescent="0.25">
      <c r="A41" s="31" t="str">
        <f t="shared" si="3"/>
        <v>AVILES</v>
      </c>
      <c r="B41" s="30">
        <f t="shared" si="4"/>
        <v>2669</v>
      </c>
      <c r="C41" s="30">
        <f t="shared" si="5"/>
        <v>3232</v>
      </c>
      <c r="D41" s="30">
        <f t="shared" si="6"/>
        <v>19</v>
      </c>
      <c r="E41" s="31" t="str">
        <f t="shared" si="2"/>
        <v>BARCELONA</v>
      </c>
      <c r="F41" s="31">
        <f t="shared" si="7"/>
        <v>63722</v>
      </c>
      <c r="G41" s="31">
        <f t="shared" si="8"/>
        <v>80042</v>
      </c>
    </row>
    <row r="42" spans="1:9" x14ac:dyDescent="0.25">
      <c r="A42" s="31" t="str">
        <f t="shared" si="3"/>
        <v>BAHIA DE ALGECIRAS</v>
      </c>
      <c r="B42" s="30">
        <f t="shared" si="4"/>
        <v>236643</v>
      </c>
      <c r="C42" s="30">
        <f t="shared" si="5"/>
        <v>217995</v>
      </c>
      <c r="D42" s="30">
        <f t="shared" si="6"/>
        <v>1</v>
      </c>
      <c r="E42" s="31" t="str">
        <f t="shared" si="2"/>
        <v>CEUTA</v>
      </c>
      <c r="F42" s="31">
        <f t="shared" si="7"/>
        <v>63378</v>
      </c>
      <c r="G42" s="31">
        <f t="shared" si="8"/>
        <v>58910</v>
      </c>
    </row>
    <row r="43" spans="1:9" x14ac:dyDescent="0.25">
      <c r="A43" s="31" t="str">
        <f t="shared" si="3"/>
        <v>BAHIA DE CADIZ</v>
      </c>
      <c r="B43" s="30">
        <f t="shared" si="4"/>
        <v>3026</v>
      </c>
      <c r="C43" s="30">
        <f t="shared" si="5"/>
        <v>6825</v>
      </c>
      <c r="D43" s="30">
        <f t="shared" si="6"/>
        <v>16</v>
      </c>
      <c r="E43" s="31" t="str">
        <f t="shared" si="2"/>
        <v>VIGO</v>
      </c>
      <c r="F43" s="31">
        <f t="shared" si="7"/>
        <v>22996</v>
      </c>
      <c r="G43" s="31">
        <f t="shared" si="8"/>
        <v>24401</v>
      </c>
    </row>
    <row r="44" spans="1:9" x14ac:dyDescent="0.25">
      <c r="A44" s="31" t="str">
        <f t="shared" si="3"/>
        <v>BALEARES</v>
      </c>
      <c r="B44" s="30">
        <f t="shared" si="4"/>
        <v>3434</v>
      </c>
      <c r="C44" s="30">
        <f t="shared" si="5"/>
        <v>4441</v>
      </c>
      <c r="D44" s="30">
        <f t="shared" si="6"/>
        <v>15</v>
      </c>
      <c r="E44" s="31" t="str">
        <f t="shared" si="2"/>
        <v>VALENCIA</v>
      </c>
      <c r="F44" s="31">
        <f t="shared" si="7"/>
        <v>19608</v>
      </c>
      <c r="G44" s="31">
        <f t="shared" si="8"/>
        <v>23516</v>
      </c>
    </row>
    <row r="45" spans="1:9" x14ac:dyDescent="0.25">
      <c r="A45" s="31" t="str">
        <f t="shared" si="3"/>
        <v>BARCELONA</v>
      </c>
      <c r="B45" s="30">
        <f t="shared" si="4"/>
        <v>63722</v>
      </c>
      <c r="C45" s="30">
        <f t="shared" si="5"/>
        <v>80042</v>
      </c>
      <c r="D45" s="30">
        <f t="shared" si="6"/>
        <v>4</v>
      </c>
      <c r="E45" s="31" t="str">
        <f t="shared" si="2"/>
        <v>HUELVA</v>
      </c>
      <c r="F45" s="31">
        <f t="shared" si="7"/>
        <v>11531</v>
      </c>
      <c r="G45" s="31">
        <f t="shared" si="8"/>
        <v>1228</v>
      </c>
    </row>
    <row r="46" spans="1:9" x14ac:dyDescent="0.25">
      <c r="A46" s="31" t="str">
        <f t="shared" si="3"/>
        <v>BILBAO</v>
      </c>
      <c r="B46" s="30">
        <f t="shared" si="4"/>
        <v>9635</v>
      </c>
      <c r="C46" s="30">
        <f t="shared" si="5"/>
        <v>10685</v>
      </c>
      <c r="D46" s="30">
        <f t="shared" si="6"/>
        <v>9</v>
      </c>
      <c r="E46" s="31" t="str">
        <f t="shared" si="2"/>
        <v>BILBAO</v>
      </c>
      <c r="F46" s="31">
        <f t="shared" si="7"/>
        <v>9635</v>
      </c>
      <c r="G46" s="31">
        <f t="shared" si="8"/>
        <v>10685</v>
      </c>
    </row>
    <row r="47" spans="1:9" x14ac:dyDescent="0.25">
      <c r="A47" s="31" t="str">
        <f t="shared" si="3"/>
        <v>CARTAGENA</v>
      </c>
      <c r="B47" s="30">
        <f t="shared" si="4"/>
        <v>2775</v>
      </c>
      <c r="C47" s="30">
        <f t="shared" si="5"/>
        <v>10770</v>
      </c>
      <c r="D47" s="30">
        <f t="shared" si="6"/>
        <v>17</v>
      </c>
      <c r="E47" s="31" t="str">
        <f t="shared" si="2"/>
        <v>TARRAGONA</v>
      </c>
      <c r="F47" s="31">
        <f t="shared" si="7"/>
        <v>6209</v>
      </c>
      <c r="G47" s="31">
        <f t="shared" si="8"/>
        <v>20471</v>
      </c>
    </row>
    <row r="48" spans="1:9" x14ac:dyDescent="0.25">
      <c r="A48" s="31" t="str">
        <f t="shared" si="3"/>
        <v>CASTELLON</v>
      </c>
      <c r="B48" s="30">
        <f t="shared" si="4"/>
        <v>2695</v>
      </c>
      <c r="C48" s="30">
        <f t="shared" si="5"/>
        <v>2776</v>
      </c>
      <c r="D48" s="30">
        <f t="shared" si="6"/>
        <v>18</v>
      </c>
      <c r="E48" s="31" t="str">
        <f t="shared" si="2"/>
        <v>ALMERIA</v>
      </c>
      <c r="F48" s="31">
        <f t="shared" si="7"/>
        <v>4987</v>
      </c>
      <c r="G48" s="31">
        <f t="shared" si="8"/>
        <v>5092</v>
      </c>
    </row>
    <row r="49" spans="1:7" x14ac:dyDescent="0.25">
      <c r="A49" s="31" t="str">
        <f t="shared" si="3"/>
        <v>CEUTA</v>
      </c>
      <c r="B49" s="30">
        <f t="shared" si="4"/>
        <v>63378</v>
      </c>
      <c r="C49" s="30">
        <f t="shared" si="5"/>
        <v>58910</v>
      </c>
      <c r="D49" s="30">
        <f t="shared" si="6"/>
        <v>5</v>
      </c>
      <c r="E49" s="31" t="str">
        <f t="shared" si="2"/>
        <v>SANTANDER</v>
      </c>
      <c r="F49" s="31">
        <f t="shared" si="7"/>
        <v>4595</v>
      </c>
      <c r="G49" s="31">
        <f t="shared" si="8"/>
        <v>4135</v>
      </c>
    </row>
    <row r="50" spans="1:7" x14ac:dyDescent="0.25">
      <c r="A50" s="31" t="str">
        <f t="shared" si="3"/>
        <v>FERROL-SAN CIBRAO</v>
      </c>
      <c r="B50" s="30">
        <f t="shared" si="4"/>
        <v>1104</v>
      </c>
      <c r="C50" s="30">
        <f t="shared" si="5"/>
        <v>2992</v>
      </c>
      <c r="D50" s="30">
        <f t="shared" si="6"/>
        <v>22</v>
      </c>
      <c r="E50" s="31" t="str">
        <f t="shared" si="2"/>
        <v>A CORUÑA</v>
      </c>
      <c r="F50" s="31">
        <f t="shared" si="7"/>
        <v>4442</v>
      </c>
      <c r="G50" s="31">
        <f t="shared" si="8"/>
        <v>4265</v>
      </c>
    </row>
    <row r="51" spans="1:7" x14ac:dyDescent="0.25">
      <c r="A51" s="31" t="str">
        <f t="shared" si="3"/>
        <v>GIJON</v>
      </c>
      <c r="B51" s="30">
        <f t="shared" si="4"/>
        <v>858</v>
      </c>
      <c r="C51" s="30">
        <f t="shared" si="5"/>
        <v>14807</v>
      </c>
      <c r="D51" s="30">
        <f t="shared" si="6"/>
        <v>25</v>
      </c>
      <c r="E51" s="31" t="str">
        <f t="shared" si="2"/>
        <v>MALAGA</v>
      </c>
      <c r="F51" s="31">
        <f t="shared" si="7"/>
        <v>3866</v>
      </c>
      <c r="G51" s="31">
        <f t="shared" si="8"/>
        <v>3304</v>
      </c>
    </row>
    <row r="52" spans="1:7" x14ac:dyDescent="0.25">
      <c r="A52" s="31" t="str">
        <f t="shared" si="3"/>
        <v>HUELVA</v>
      </c>
      <c r="B52" s="30">
        <f t="shared" si="4"/>
        <v>11531</v>
      </c>
      <c r="C52" s="30">
        <f t="shared" si="5"/>
        <v>1228</v>
      </c>
      <c r="D52" s="30">
        <f t="shared" si="6"/>
        <v>8</v>
      </c>
      <c r="E52" s="31" t="str">
        <f t="shared" si="2"/>
        <v>BALEARES</v>
      </c>
      <c r="F52" s="31">
        <f t="shared" si="7"/>
        <v>3434</v>
      </c>
      <c r="G52" s="31">
        <f t="shared" si="8"/>
        <v>4441</v>
      </c>
    </row>
    <row r="53" spans="1:7" x14ac:dyDescent="0.25">
      <c r="A53" s="31" t="str">
        <f t="shared" si="3"/>
        <v>LAS PALMAS</v>
      </c>
      <c r="B53" s="30">
        <f t="shared" si="4"/>
        <v>225949</v>
      </c>
      <c r="C53" s="30">
        <f t="shared" si="5"/>
        <v>220797</v>
      </c>
      <c r="D53" s="30">
        <f t="shared" si="6"/>
        <v>2</v>
      </c>
      <c r="E53" s="31" t="str">
        <f t="shared" si="2"/>
        <v>BAHIA DE CADIZ</v>
      </c>
      <c r="F53" s="31">
        <f t="shared" si="7"/>
        <v>3026</v>
      </c>
      <c r="G53" s="31">
        <f t="shared" si="8"/>
        <v>6825</v>
      </c>
    </row>
    <row r="54" spans="1:7" x14ac:dyDescent="0.25">
      <c r="A54" s="31" t="str">
        <f t="shared" si="3"/>
        <v>MALAGA</v>
      </c>
      <c r="B54" s="30">
        <f t="shared" si="4"/>
        <v>3866</v>
      </c>
      <c r="C54" s="30">
        <f t="shared" si="5"/>
        <v>3304</v>
      </c>
      <c r="D54" s="30">
        <f t="shared" si="6"/>
        <v>14</v>
      </c>
      <c r="E54" s="31" t="str">
        <f t="shared" si="2"/>
        <v>CARTAGENA</v>
      </c>
      <c r="F54" s="31">
        <f t="shared" si="7"/>
        <v>2775</v>
      </c>
      <c r="G54" s="31">
        <f t="shared" si="8"/>
        <v>10770</v>
      </c>
    </row>
    <row r="55" spans="1:7" x14ac:dyDescent="0.25">
      <c r="A55" s="31" t="str">
        <f t="shared" si="3"/>
        <v>MARIN Y RIA DE PONTEVEDRA</v>
      </c>
      <c r="B55" s="30">
        <f t="shared" si="4"/>
        <v>902</v>
      </c>
      <c r="C55" s="30">
        <f t="shared" si="5"/>
        <v>1586</v>
      </c>
      <c r="D55" s="30">
        <f t="shared" si="6"/>
        <v>24</v>
      </c>
      <c r="E55" s="31" t="str">
        <f t="shared" si="2"/>
        <v>CASTELLON</v>
      </c>
      <c r="F55" s="31">
        <f t="shared" ref="F55:F65" si="9">LOOKUP(E55,$A$38:$A$65,$B$38:$B$65)</f>
        <v>2695</v>
      </c>
      <c r="G55" s="31">
        <f t="shared" si="8"/>
        <v>2776</v>
      </c>
    </row>
    <row r="56" spans="1:7" x14ac:dyDescent="0.25">
      <c r="A56" s="31" t="str">
        <f t="shared" si="3"/>
        <v>MELILLA</v>
      </c>
      <c r="B56" s="30">
        <f t="shared" si="4"/>
        <v>3</v>
      </c>
      <c r="C56" s="30">
        <f t="shared" si="5"/>
        <v>86</v>
      </c>
      <c r="D56" s="30">
        <f t="shared" si="6"/>
        <v>27</v>
      </c>
      <c r="E56" s="31" t="str">
        <f t="shared" si="2"/>
        <v>AVILES</v>
      </c>
      <c r="F56" s="31">
        <f t="shared" si="9"/>
        <v>2669</v>
      </c>
      <c r="G56" s="31">
        <f t="shared" si="8"/>
        <v>3232</v>
      </c>
    </row>
    <row r="57" spans="1:7" x14ac:dyDescent="0.25">
      <c r="A57" s="31" t="str">
        <f t="shared" si="3"/>
        <v>MOTRIL</v>
      </c>
      <c r="B57" s="30">
        <f t="shared" si="4"/>
        <v>1796</v>
      </c>
      <c r="C57" s="30">
        <f t="shared" si="5"/>
        <v>2465</v>
      </c>
      <c r="D57" s="30">
        <f t="shared" si="6"/>
        <v>21</v>
      </c>
      <c r="E57" s="31" t="str">
        <f t="shared" si="2"/>
        <v>PASAIA</v>
      </c>
      <c r="F57" s="31">
        <f t="shared" si="9"/>
        <v>1847</v>
      </c>
      <c r="G57" s="31">
        <f t="shared" si="8"/>
        <v>2112</v>
      </c>
    </row>
    <row r="58" spans="1:7" x14ac:dyDescent="0.25">
      <c r="A58" s="31" t="str">
        <f t="shared" si="3"/>
        <v>PASAIA</v>
      </c>
      <c r="B58" s="30">
        <f t="shared" si="4"/>
        <v>1847</v>
      </c>
      <c r="C58" s="30">
        <f t="shared" si="5"/>
        <v>2112</v>
      </c>
      <c r="D58" s="30">
        <f t="shared" si="6"/>
        <v>20</v>
      </c>
      <c r="E58" s="31" t="str">
        <f t="shared" si="2"/>
        <v>MOTRIL</v>
      </c>
      <c r="F58" s="31">
        <f t="shared" si="9"/>
        <v>1796</v>
      </c>
      <c r="G58" s="31">
        <f t="shared" si="8"/>
        <v>2465</v>
      </c>
    </row>
    <row r="59" spans="1:7" x14ac:dyDescent="0.25">
      <c r="A59" s="31" t="str">
        <f t="shared" si="3"/>
        <v>SANTA CRUZ DE TENERIFE</v>
      </c>
      <c r="B59" s="30">
        <f t="shared" si="4"/>
        <v>83918</v>
      </c>
      <c r="C59" s="30">
        <f t="shared" si="5"/>
        <v>92544</v>
      </c>
      <c r="D59" s="30">
        <f t="shared" si="6"/>
        <v>3</v>
      </c>
      <c r="E59" s="31" t="str">
        <f t="shared" si="2"/>
        <v>FERROL-SAN CIBRAO</v>
      </c>
      <c r="F59" s="31">
        <f t="shared" si="9"/>
        <v>1104</v>
      </c>
      <c r="G59" s="31">
        <f t="shared" si="8"/>
        <v>2992</v>
      </c>
    </row>
    <row r="60" spans="1:7" x14ac:dyDescent="0.25">
      <c r="A60" s="31" t="str">
        <f t="shared" si="3"/>
        <v>SANTANDER</v>
      </c>
      <c r="B60" s="30">
        <f t="shared" si="4"/>
        <v>4595</v>
      </c>
      <c r="C60" s="30">
        <f t="shared" si="5"/>
        <v>4135</v>
      </c>
      <c r="D60" s="30">
        <f t="shared" si="6"/>
        <v>12</v>
      </c>
      <c r="E60" s="31" t="str">
        <f t="shared" si="2"/>
        <v>ALICANTE</v>
      </c>
      <c r="F60" s="31">
        <f t="shared" si="9"/>
        <v>1032</v>
      </c>
      <c r="G60" s="31">
        <f t="shared" si="8"/>
        <v>839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456</v>
      </c>
      <c r="D61" s="30">
        <f t="shared" si="6"/>
        <v>28</v>
      </c>
      <c r="E61" s="31" t="str">
        <f t="shared" si="2"/>
        <v>MARIN Y RIA DE PONTEVEDRA</v>
      </c>
      <c r="F61" s="31">
        <f t="shared" si="9"/>
        <v>902</v>
      </c>
      <c r="G61" s="31">
        <f t="shared" si="8"/>
        <v>1586</v>
      </c>
    </row>
    <row r="62" spans="1:7" x14ac:dyDescent="0.25">
      <c r="A62" s="31" t="str">
        <f t="shared" si="3"/>
        <v>TARRAGONA</v>
      </c>
      <c r="B62" s="30">
        <f t="shared" si="4"/>
        <v>6209</v>
      </c>
      <c r="C62" s="30">
        <f t="shared" si="5"/>
        <v>20471</v>
      </c>
      <c r="D62" s="30">
        <f t="shared" si="6"/>
        <v>10</v>
      </c>
      <c r="E62" s="31" t="str">
        <f t="shared" si="2"/>
        <v>GIJON</v>
      </c>
      <c r="F62" s="31">
        <f t="shared" si="9"/>
        <v>858</v>
      </c>
      <c r="G62" s="31">
        <f t="shared" si="8"/>
        <v>14807</v>
      </c>
    </row>
    <row r="63" spans="1:7" x14ac:dyDescent="0.25">
      <c r="A63" s="31" t="str">
        <f t="shared" si="3"/>
        <v>VALENCIA</v>
      </c>
      <c r="B63" s="30">
        <f t="shared" si="4"/>
        <v>19608</v>
      </c>
      <c r="C63" s="30">
        <f t="shared" si="5"/>
        <v>23516</v>
      </c>
      <c r="D63" s="30">
        <f t="shared" si="6"/>
        <v>7</v>
      </c>
      <c r="E63" s="31" t="str">
        <f t="shared" si="2"/>
        <v>VILAGARCIA</v>
      </c>
      <c r="F63" s="31">
        <f t="shared" si="9"/>
        <v>301</v>
      </c>
      <c r="G63" s="31">
        <f t="shared" si="8"/>
        <v>862</v>
      </c>
    </row>
    <row r="64" spans="1:7" x14ac:dyDescent="0.25">
      <c r="A64" s="31" t="str">
        <f t="shared" si="3"/>
        <v>VIGO</v>
      </c>
      <c r="B64" s="30">
        <f t="shared" si="4"/>
        <v>22996</v>
      </c>
      <c r="C64" s="30">
        <f t="shared" si="5"/>
        <v>24401</v>
      </c>
      <c r="D64" s="30">
        <f t="shared" si="6"/>
        <v>6</v>
      </c>
      <c r="E64" s="31" t="str">
        <f t="shared" si="2"/>
        <v>MELILLA</v>
      </c>
      <c r="F64" s="31">
        <f t="shared" si="9"/>
        <v>3</v>
      </c>
      <c r="G64" s="31">
        <f t="shared" si="8"/>
        <v>86</v>
      </c>
    </row>
    <row r="65" spans="1:7" x14ac:dyDescent="0.25">
      <c r="A65" s="31" t="str">
        <f t="shared" si="3"/>
        <v>VILAGARCIA</v>
      </c>
      <c r="B65" s="30">
        <f t="shared" si="4"/>
        <v>301</v>
      </c>
      <c r="C65" s="30">
        <f t="shared" si="5"/>
        <v>862</v>
      </c>
      <c r="D65" s="30">
        <f t="shared" si="6"/>
        <v>26</v>
      </c>
      <c r="E65" s="31" t="str">
        <f t="shared" si="2"/>
        <v>SEVILLA</v>
      </c>
      <c r="F65" s="31">
        <f t="shared" si="9"/>
        <v>0</v>
      </c>
      <c r="G65" s="31">
        <f t="shared" si="8"/>
        <v>456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Enero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40968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3737</v>
      </c>
      <c r="C8" s="28">
        <v>6442</v>
      </c>
      <c r="D8" s="28">
        <v>3737</v>
      </c>
      <c r="E8" s="28">
        <v>6442</v>
      </c>
      <c r="F8" s="13">
        <f t="shared" ref="F8:F35" si="0">((E8*100)/D8)-100</f>
        <v>72.384265453572397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2716067</v>
      </c>
      <c r="C11" s="27">
        <v>4755960</v>
      </c>
      <c r="D11" s="27">
        <v>2716067</v>
      </c>
      <c r="E11" s="27">
        <v>4755960</v>
      </c>
      <c r="F11" s="10">
        <f t="shared" si="0"/>
        <v>75.104664207473519</v>
      </c>
      <c r="G11" s="1"/>
      <c r="H11" s="1"/>
      <c r="I11" s="1"/>
    </row>
    <row r="12" spans="1:12" x14ac:dyDescent="0.25">
      <c r="A12" s="11" t="s">
        <v>49</v>
      </c>
      <c r="B12" s="28">
        <v>820</v>
      </c>
      <c r="C12" s="28">
        <v>4612</v>
      </c>
      <c r="D12" s="28">
        <v>820</v>
      </c>
      <c r="E12" s="28">
        <v>4612</v>
      </c>
      <c r="F12" s="13">
        <f t="shared" si="0"/>
        <v>462.43902439024396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11857</v>
      </c>
      <c r="D13" s="27">
        <v>0</v>
      </c>
      <c r="E13" s="27">
        <v>11857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28">
        <v>910816</v>
      </c>
      <c r="C14" s="28">
        <v>415581</v>
      </c>
      <c r="D14" s="28">
        <v>910816</v>
      </c>
      <c r="E14" s="28">
        <v>415581</v>
      </c>
      <c r="F14" s="13">
        <f t="shared" si="0"/>
        <v>-54.372672416821835</v>
      </c>
      <c r="G14" s="1"/>
      <c r="H14" s="1"/>
      <c r="I14" s="1"/>
    </row>
    <row r="15" spans="1:12" x14ac:dyDescent="0.25">
      <c r="A15" s="8" t="s">
        <v>52</v>
      </c>
      <c r="B15" s="27">
        <v>19088</v>
      </c>
      <c r="C15" s="27">
        <v>83804</v>
      </c>
      <c r="D15" s="27">
        <v>19088</v>
      </c>
      <c r="E15" s="27">
        <v>83804</v>
      </c>
      <c r="F15" s="10">
        <f t="shared" si="0"/>
        <v>339.04023470243084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11868</v>
      </c>
      <c r="D16" s="28">
        <v>0</v>
      </c>
      <c r="E16" s="28">
        <v>11868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7">
        <v>7390</v>
      </c>
      <c r="C17" s="27">
        <v>0</v>
      </c>
      <c r="D17" s="27">
        <v>7390</v>
      </c>
      <c r="E17" s="27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28">
        <v>108</v>
      </c>
      <c r="C18" s="28">
        <v>9262</v>
      </c>
      <c r="D18" s="28">
        <v>108</v>
      </c>
      <c r="E18" s="28">
        <v>9262</v>
      </c>
      <c r="F18" s="13">
        <f t="shared" si="0"/>
        <v>8475.9259259259252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24029</v>
      </c>
      <c r="C20" s="28">
        <v>28346</v>
      </c>
      <c r="D20" s="28">
        <v>24029</v>
      </c>
      <c r="E20" s="28">
        <v>28346</v>
      </c>
      <c r="F20" s="13">
        <f t="shared" si="0"/>
        <v>17.965791335469646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154537</v>
      </c>
      <c r="D21" s="27">
        <v>0</v>
      </c>
      <c r="E21" s="27">
        <v>154537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713552</v>
      </c>
      <c r="C22" s="28">
        <v>958114</v>
      </c>
      <c r="D22" s="28">
        <v>713552</v>
      </c>
      <c r="E22" s="28">
        <v>958114</v>
      </c>
      <c r="F22" s="13">
        <f t="shared" si="0"/>
        <v>34.273886135838723</v>
      </c>
      <c r="G22" s="1"/>
      <c r="H22" s="1"/>
      <c r="I22" s="1"/>
    </row>
    <row r="23" spans="1:9" x14ac:dyDescent="0.25">
      <c r="A23" s="8" t="s">
        <v>60</v>
      </c>
      <c r="B23" s="27">
        <v>66096</v>
      </c>
      <c r="C23" s="27">
        <v>723742</v>
      </c>
      <c r="D23" s="27">
        <v>66096</v>
      </c>
      <c r="E23" s="27">
        <v>723742</v>
      </c>
      <c r="F23" s="10">
        <f t="shared" si="0"/>
        <v>994.98608085209389</v>
      </c>
      <c r="G23" s="1"/>
      <c r="H23" s="1"/>
      <c r="I23" s="1"/>
    </row>
    <row r="24" spans="1:9" x14ac:dyDescent="0.25">
      <c r="A24" s="11" t="s">
        <v>61</v>
      </c>
      <c r="B24" s="28">
        <v>2451</v>
      </c>
      <c r="C24" s="28">
        <v>4200</v>
      </c>
      <c r="D24" s="28">
        <v>2451</v>
      </c>
      <c r="E24" s="28">
        <v>4200</v>
      </c>
      <c r="F24" s="13">
        <f t="shared" si="0"/>
        <v>71.35862913096696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135</v>
      </c>
      <c r="D27" s="27">
        <v>0</v>
      </c>
      <c r="E27" s="27">
        <v>135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13775</v>
      </c>
      <c r="C28" s="28">
        <v>23320</v>
      </c>
      <c r="D28" s="28">
        <v>13775</v>
      </c>
      <c r="E28" s="28">
        <v>23320</v>
      </c>
      <c r="F28" s="13">
        <f t="shared" si="0"/>
        <v>69.29219600725952</v>
      </c>
      <c r="G28" s="1"/>
      <c r="H28" s="1"/>
      <c r="I28" s="1"/>
    </row>
    <row r="29" spans="1:9" x14ac:dyDescent="0.25">
      <c r="A29" s="8" t="s">
        <v>66</v>
      </c>
      <c r="B29" s="27">
        <v>116</v>
      </c>
      <c r="C29" s="27">
        <v>23</v>
      </c>
      <c r="D29" s="27">
        <v>116</v>
      </c>
      <c r="E29" s="27">
        <v>23</v>
      </c>
      <c r="F29" s="10">
        <f t="shared" si="0"/>
        <v>-80.172413793103445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426406</v>
      </c>
      <c r="C31" s="27">
        <v>533912</v>
      </c>
      <c r="D31" s="27">
        <v>426406</v>
      </c>
      <c r="E31" s="27">
        <v>533912</v>
      </c>
      <c r="F31" s="10">
        <f t="shared" si="0"/>
        <v>25.212121780650364</v>
      </c>
      <c r="G31" s="1"/>
      <c r="H31" s="1"/>
      <c r="I31" s="1"/>
    </row>
    <row r="32" spans="1:9" x14ac:dyDescent="0.25">
      <c r="A32" s="11" t="s">
        <v>69</v>
      </c>
      <c r="B32" s="28">
        <v>2446479</v>
      </c>
      <c r="C32" s="28">
        <v>2802825</v>
      </c>
      <c r="D32" s="28">
        <v>2446479</v>
      </c>
      <c r="E32" s="28">
        <v>2802825</v>
      </c>
      <c r="F32" s="13">
        <f t="shared" si="0"/>
        <v>14.56566763908458</v>
      </c>
      <c r="G32" s="1"/>
      <c r="H32" s="1"/>
      <c r="I32" s="1"/>
    </row>
    <row r="33" spans="1:9" x14ac:dyDescent="0.25">
      <c r="A33" s="8" t="s">
        <v>70</v>
      </c>
      <c r="B33" s="27">
        <v>19719</v>
      </c>
      <c r="C33" s="27">
        <v>15190</v>
      </c>
      <c r="D33" s="27">
        <v>19719</v>
      </c>
      <c r="E33" s="27">
        <v>15190</v>
      </c>
      <c r="F33" s="10">
        <f t="shared" si="0"/>
        <v>-22.967696130635431</v>
      </c>
      <c r="G33" s="1"/>
      <c r="H33" s="1"/>
      <c r="I33" s="1"/>
    </row>
    <row r="34" spans="1:9" x14ac:dyDescent="0.25">
      <c r="A34" s="11" t="s">
        <v>71</v>
      </c>
      <c r="B34" s="28">
        <v>8940</v>
      </c>
      <c r="C34" s="28">
        <v>9376</v>
      </c>
      <c r="D34" s="28">
        <v>8940</v>
      </c>
      <c r="E34" s="28">
        <v>9376</v>
      </c>
      <c r="F34" s="13">
        <f t="shared" si="0"/>
        <v>4.876957494407165</v>
      </c>
      <c r="G34" s="1"/>
      <c r="H34" s="1"/>
      <c r="I34" s="1"/>
    </row>
    <row r="35" spans="1:9" x14ac:dyDescent="0.25">
      <c r="A35" s="14" t="s">
        <v>72</v>
      </c>
      <c r="B35" s="15">
        <f>SUM(B7:B34)</f>
        <v>7379589</v>
      </c>
      <c r="C35" s="15">
        <f t="shared" ref="C35:E35" si="1">SUM(C7:C34)</f>
        <v>10553106</v>
      </c>
      <c r="D35" s="15">
        <f t="shared" si="1"/>
        <v>7379589</v>
      </c>
      <c r="E35" s="15">
        <f t="shared" si="1"/>
        <v>10553106</v>
      </c>
      <c r="F35" s="16">
        <f t="shared" si="0"/>
        <v>43.003980302968102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0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4755960</v>
      </c>
      <c r="G38" s="31">
        <f>LOOKUP(E38,$A$38:$A$65,$C$38:$C$65)</f>
        <v>2716067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6442</v>
      </c>
      <c r="C39" s="30">
        <f t="shared" ref="C39:C65" si="5">D8</f>
        <v>3737</v>
      </c>
      <c r="D39" s="30">
        <f t="shared" ref="D39:D65" si="6">_xlfn.RANK.EQ(B39,$B$38:$B$65)+COUNTIF($B$38:$B$65,B39)-1</f>
        <v>16</v>
      </c>
      <c r="E39" s="31" t="str">
        <f t="shared" si="2"/>
        <v>VALENCIA</v>
      </c>
      <c r="F39" s="31">
        <f t="shared" ref="F39:F54" si="7">LOOKUP(E39,$A$38:$A$65,$B$38:$B$65)</f>
        <v>2802825</v>
      </c>
      <c r="G39" s="31">
        <f t="shared" ref="G39:G65" si="8">LOOKUP(E39,$A$38:$A$65,$C$38:$C$65)</f>
        <v>2446479</v>
      </c>
    </row>
    <row r="40" spans="1:9" x14ac:dyDescent="0.25">
      <c r="A40" s="31" t="str">
        <f t="shared" si="3"/>
        <v>ALMERIA</v>
      </c>
      <c r="B40" s="30">
        <f t="shared" si="4"/>
        <v>0</v>
      </c>
      <c r="C40" s="30">
        <f t="shared" si="5"/>
        <v>0</v>
      </c>
      <c r="D40" s="30">
        <f t="shared" si="6"/>
        <v>28</v>
      </c>
      <c r="E40" s="31" t="str">
        <f t="shared" si="2"/>
        <v>LAS PALMAS</v>
      </c>
      <c r="F40" s="31">
        <f t="shared" si="7"/>
        <v>958114</v>
      </c>
      <c r="G40" s="31">
        <f t="shared" si="8"/>
        <v>713552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MALAGA</v>
      </c>
      <c r="F41" s="31">
        <f t="shared" si="7"/>
        <v>723742</v>
      </c>
      <c r="G41" s="31">
        <f t="shared" si="8"/>
        <v>66096</v>
      </c>
    </row>
    <row r="42" spans="1:9" x14ac:dyDescent="0.25">
      <c r="A42" s="31" t="str">
        <f t="shared" si="3"/>
        <v>BAHIA DE ALGECIRAS</v>
      </c>
      <c r="B42" s="30">
        <f t="shared" si="4"/>
        <v>4755960</v>
      </c>
      <c r="C42" s="30">
        <f t="shared" si="5"/>
        <v>2716067</v>
      </c>
      <c r="D42" s="30">
        <f t="shared" si="6"/>
        <v>1</v>
      </c>
      <c r="E42" s="31" t="str">
        <f t="shared" si="2"/>
        <v>TARRAGONA</v>
      </c>
      <c r="F42" s="31">
        <f t="shared" si="7"/>
        <v>533912</v>
      </c>
      <c r="G42" s="31">
        <f t="shared" si="8"/>
        <v>426406</v>
      </c>
    </row>
    <row r="43" spans="1:9" x14ac:dyDescent="0.25">
      <c r="A43" s="31" t="str">
        <f t="shared" si="3"/>
        <v>BAHIA DE CADIZ</v>
      </c>
      <c r="B43" s="30">
        <f t="shared" si="4"/>
        <v>4612</v>
      </c>
      <c r="C43" s="30">
        <f t="shared" si="5"/>
        <v>820</v>
      </c>
      <c r="D43" s="30">
        <f t="shared" si="6"/>
        <v>17</v>
      </c>
      <c r="E43" s="31" t="str">
        <f t="shared" si="2"/>
        <v>BARCELONA</v>
      </c>
      <c r="F43" s="31">
        <f t="shared" si="7"/>
        <v>415581</v>
      </c>
      <c r="G43" s="31">
        <f t="shared" si="8"/>
        <v>910816</v>
      </c>
    </row>
    <row r="44" spans="1:9" x14ac:dyDescent="0.25">
      <c r="A44" s="31" t="str">
        <f t="shared" si="3"/>
        <v>BALEARES</v>
      </c>
      <c r="B44" s="30">
        <f t="shared" si="4"/>
        <v>11857</v>
      </c>
      <c r="C44" s="30">
        <f t="shared" si="5"/>
        <v>0</v>
      </c>
      <c r="D44" s="30">
        <f t="shared" si="6"/>
        <v>13</v>
      </c>
      <c r="E44" s="31" t="str">
        <f t="shared" si="2"/>
        <v>HUELVA</v>
      </c>
      <c r="F44" s="31">
        <f t="shared" si="7"/>
        <v>154537</v>
      </c>
      <c r="G44" s="31">
        <f t="shared" si="8"/>
        <v>0</v>
      </c>
    </row>
    <row r="45" spans="1:9" x14ac:dyDescent="0.25">
      <c r="A45" s="31" t="str">
        <f t="shared" si="3"/>
        <v>BARCELONA</v>
      </c>
      <c r="B45" s="30">
        <f t="shared" si="4"/>
        <v>415581</v>
      </c>
      <c r="C45" s="30">
        <f t="shared" si="5"/>
        <v>910816</v>
      </c>
      <c r="D45" s="30">
        <f t="shared" si="6"/>
        <v>6</v>
      </c>
      <c r="E45" s="31" t="str">
        <f t="shared" si="2"/>
        <v>BILBAO</v>
      </c>
      <c r="F45" s="31">
        <f t="shared" si="7"/>
        <v>83804</v>
      </c>
      <c r="G45" s="31">
        <f t="shared" si="8"/>
        <v>19088</v>
      </c>
    </row>
    <row r="46" spans="1:9" x14ac:dyDescent="0.25">
      <c r="A46" s="31" t="str">
        <f t="shared" si="3"/>
        <v>BILBAO</v>
      </c>
      <c r="B46" s="30">
        <f t="shared" si="4"/>
        <v>83804</v>
      </c>
      <c r="C46" s="30">
        <f t="shared" si="5"/>
        <v>19088</v>
      </c>
      <c r="D46" s="30">
        <f t="shared" si="6"/>
        <v>8</v>
      </c>
      <c r="E46" s="31" t="str">
        <f t="shared" si="2"/>
        <v>GIJON</v>
      </c>
      <c r="F46" s="31">
        <f t="shared" si="7"/>
        <v>28346</v>
      </c>
      <c r="G46" s="31">
        <f t="shared" si="8"/>
        <v>24029</v>
      </c>
    </row>
    <row r="47" spans="1:9" x14ac:dyDescent="0.25">
      <c r="A47" s="31" t="str">
        <f t="shared" si="3"/>
        <v>CARTAGENA</v>
      </c>
      <c r="B47" s="30">
        <f t="shared" si="4"/>
        <v>11868</v>
      </c>
      <c r="C47" s="30">
        <f t="shared" si="5"/>
        <v>0</v>
      </c>
      <c r="D47" s="30">
        <f t="shared" si="6"/>
        <v>12</v>
      </c>
      <c r="E47" s="31" t="str">
        <f t="shared" si="2"/>
        <v>SANTA CRUZ DE TENERIFE</v>
      </c>
      <c r="F47" s="31">
        <f t="shared" si="7"/>
        <v>23320</v>
      </c>
      <c r="G47" s="31">
        <f t="shared" si="8"/>
        <v>13775</v>
      </c>
    </row>
    <row r="48" spans="1:9" x14ac:dyDescent="0.25">
      <c r="A48" s="31" t="str">
        <f t="shared" si="3"/>
        <v>CASTELLON</v>
      </c>
      <c r="B48" s="30">
        <f t="shared" si="4"/>
        <v>0</v>
      </c>
      <c r="C48" s="30">
        <f t="shared" si="5"/>
        <v>7390</v>
      </c>
      <c r="D48" s="30">
        <f t="shared" si="6"/>
        <v>28</v>
      </c>
      <c r="E48" s="31" t="str">
        <f t="shared" si="2"/>
        <v>VIGO</v>
      </c>
      <c r="F48" s="31">
        <f t="shared" si="7"/>
        <v>15190</v>
      </c>
      <c r="G48" s="31">
        <f t="shared" si="8"/>
        <v>19719</v>
      </c>
    </row>
    <row r="49" spans="1:7" x14ac:dyDescent="0.25">
      <c r="A49" s="31" t="str">
        <f t="shared" si="3"/>
        <v>CEUTA</v>
      </c>
      <c r="B49" s="30">
        <f t="shared" si="4"/>
        <v>9262</v>
      </c>
      <c r="C49" s="30">
        <f t="shared" si="5"/>
        <v>108</v>
      </c>
      <c r="D49" s="30">
        <f t="shared" si="6"/>
        <v>15</v>
      </c>
      <c r="E49" s="31" t="str">
        <f t="shared" si="2"/>
        <v>CARTAGENA</v>
      </c>
      <c r="F49" s="31">
        <f t="shared" si="7"/>
        <v>11868</v>
      </c>
      <c r="G49" s="31">
        <f t="shared" si="8"/>
        <v>0</v>
      </c>
    </row>
    <row r="50" spans="1:7" x14ac:dyDescent="0.25">
      <c r="A50" s="31" t="str">
        <f t="shared" si="3"/>
        <v>FERROL-SAN CIBRAO</v>
      </c>
      <c r="B50" s="30">
        <f t="shared" si="4"/>
        <v>0</v>
      </c>
      <c r="C50" s="30">
        <f t="shared" si="5"/>
        <v>0</v>
      </c>
      <c r="D50" s="30">
        <f t="shared" si="6"/>
        <v>28</v>
      </c>
      <c r="E50" s="31" t="str">
        <f t="shared" si="2"/>
        <v>BALEARES</v>
      </c>
      <c r="F50" s="31">
        <f t="shared" si="7"/>
        <v>11857</v>
      </c>
      <c r="G50" s="31">
        <f t="shared" si="8"/>
        <v>0</v>
      </c>
    </row>
    <row r="51" spans="1:7" x14ac:dyDescent="0.25">
      <c r="A51" s="31" t="str">
        <f t="shared" si="3"/>
        <v>GIJON</v>
      </c>
      <c r="B51" s="30">
        <f t="shared" si="4"/>
        <v>28346</v>
      </c>
      <c r="C51" s="30">
        <f t="shared" si="5"/>
        <v>24029</v>
      </c>
      <c r="D51" s="30">
        <f t="shared" si="6"/>
        <v>9</v>
      </c>
      <c r="E51" s="31" t="str">
        <f t="shared" si="2"/>
        <v>VILAGARCIA</v>
      </c>
      <c r="F51" s="31">
        <f t="shared" si="7"/>
        <v>9376</v>
      </c>
      <c r="G51" s="31">
        <f t="shared" si="8"/>
        <v>8940</v>
      </c>
    </row>
    <row r="52" spans="1:7" x14ac:dyDescent="0.25">
      <c r="A52" s="31" t="str">
        <f t="shared" si="3"/>
        <v>HUELVA</v>
      </c>
      <c r="B52" s="30">
        <f t="shared" si="4"/>
        <v>154537</v>
      </c>
      <c r="C52" s="30">
        <f t="shared" si="5"/>
        <v>0</v>
      </c>
      <c r="D52" s="30">
        <f t="shared" si="6"/>
        <v>7</v>
      </c>
      <c r="E52" s="31" t="str">
        <f t="shared" si="2"/>
        <v>CEUTA</v>
      </c>
      <c r="F52" s="31">
        <f t="shared" si="7"/>
        <v>9262</v>
      </c>
      <c r="G52" s="31">
        <f t="shared" si="8"/>
        <v>108</v>
      </c>
    </row>
    <row r="53" spans="1:7" x14ac:dyDescent="0.25">
      <c r="A53" s="31" t="str">
        <f t="shared" si="3"/>
        <v>LAS PALMAS</v>
      </c>
      <c r="B53" s="30">
        <f t="shared" si="4"/>
        <v>958114</v>
      </c>
      <c r="C53" s="30">
        <f t="shared" si="5"/>
        <v>713552</v>
      </c>
      <c r="D53" s="30">
        <f t="shared" si="6"/>
        <v>3</v>
      </c>
      <c r="E53" s="31" t="str">
        <f t="shared" si="2"/>
        <v>ALICANTE</v>
      </c>
      <c r="F53" s="31">
        <f t="shared" si="7"/>
        <v>6442</v>
      </c>
      <c r="G53" s="31">
        <f t="shared" si="8"/>
        <v>3737</v>
      </c>
    </row>
    <row r="54" spans="1:7" x14ac:dyDescent="0.25">
      <c r="A54" s="31" t="str">
        <f t="shared" si="3"/>
        <v>MALAGA</v>
      </c>
      <c r="B54" s="30">
        <f t="shared" si="4"/>
        <v>723742</v>
      </c>
      <c r="C54" s="30">
        <f t="shared" si="5"/>
        <v>66096</v>
      </c>
      <c r="D54" s="30">
        <f t="shared" si="6"/>
        <v>4</v>
      </c>
      <c r="E54" s="31" t="str">
        <f t="shared" si="2"/>
        <v>BAHIA DE CADIZ</v>
      </c>
      <c r="F54" s="31">
        <f t="shared" si="7"/>
        <v>4612</v>
      </c>
      <c r="G54" s="31">
        <f t="shared" si="8"/>
        <v>820</v>
      </c>
    </row>
    <row r="55" spans="1:7" x14ac:dyDescent="0.25">
      <c r="A55" s="31" t="str">
        <f t="shared" si="3"/>
        <v>MARIN Y RIA DE PONTEVEDRA</v>
      </c>
      <c r="B55" s="30">
        <f t="shared" si="4"/>
        <v>4200</v>
      </c>
      <c r="C55" s="30">
        <f t="shared" si="5"/>
        <v>2451</v>
      </c>
      <c r="D55" s="30">
        <f t="shared" si="6"/>
        <v>18</v>
      </c>
      <c r="E55" s="31" t="str">
        <f t="shared" si="2"/>
        <v>MARIN Y RIA DE PONTEVEDRA</v>
      </c>
      <c r="F55" s="31">
        <f t="shared" ref="F55:F65" si="9">LOOKUP(E55,$A$38:$A$65,$B$38:$B$65)</f>
        <v>4200</v>
      </c>
      <c r="G55" s="31">
        <f t="shared" si="8"/>
        <v>2451</v>
      </c>
    </row>
    <row r="56" spans="1:7" x14ac:dyDescent="0.25">
      <c r="A56" s="31" t="str">
        <f t="shared" si="3"/>
        <v>MELILLA</v>
      </c>
      <c r="B56" s="30">
        <f t="shared" si="4"/>
        <v>0</v>
      </c>
      <c r="C56" s="30">
        <f t="shared" si="5"/>
        <v>0</v>
      </c>
      <c r="D56" s="30">
        <f t="shared" si="6"/>
        <v>28</v>
      </c>
      <c r="E56" s="31" t="str">
        <f t="shared" si="2"/>
        <v>PASAIA</v>
      </c>
      <c r="F56" s="31">
        <f t="shared" si="9"/>
        <v>135</v>
      </c>
      <c r="G56" s="31">
        <f t="shared" si="8"/>
        <v>0</v>
      </c>
    </row>
    <row r="57" spans="1:7" x14ac:dyDescent="0.25">
      <c r="A57" s="31" t="str">
        <f t="shared" si="3"/>
        <v>MOTRIL</v>
      </c>
      <c r="B57" s="30">
        <f t="shared" si="4"/>
        <v>0</v>
      </c>
      <c r="C57" s="30">
        <f t="shared" si="5"/>
        <v>0</v>
      </c>
      <c r="D57" s="30">
        <f t="shared" si="6"/>
        <v>28</v>
      </c>
      <c r="E57" s="31" t="str">
        <f t="shared" si="2"/>
        <v>SANTANDER</v>
      </c>
      <c r="F57" s="31">
        <f t="shared" si="9"/>
        <v>23</v>
      </c>
      <c r="G57" s="31">
        <f t="shared" si="8"/>
        <v>116</v>
      </c>
    </row>
    <row r="58" spans="1:7" x14ac:dyDescent="0.25">
      <c r="A58" s="31" t="str">
        <f t="shared" si="3"/>
        <v>PASAIA</v>
      </c>
      <c r="B58" s="30">
        <f t="shared" si="4"/>
        <v>135</v>
      </c>
      <c r="C58" s="30">
        <f t="shared" si="5"/>
        <v>0</v>
      </c>
      <c r="D58" s="30">
        <f t="shared" si="6"/>
        <v>19</v>
      </c>
      <c r="E58" s="31" t="e">
        <f t="shared" si="2"/>
        <v>#N/A</v>
      </c>
      <c r="F58" s="31" t="e">
        <f t="shared" si="9"/>
        <v>#N/A</v>
      </c>
      <c r="G58" s="31" t="e">
        <f t="shared" si="8"/>
        <v>#N/A</v>
      </c>
    </row>
    <row r="59" spans="1:7" x14ac:dyDescent="0.25">
      <c r="A59" s="31" t="str">
        <f t="shared" si="3"/>
        <v>SANTA CRUZ DE TENERIFE</v>
      </c>
      <c r="B59" s="30">
        <f t="shared" si="4"/>
        <v>23320</v>
      </c>
      <c r="C59" s="30">
        <f t="shared" si="5"/>
        <v>13775</v>
      </c>
      <c r="D59" s="30">
        <f t="shared" si="6"/>
        <v>10</v>
      </c>
      <c r="E59" s="31" t="e">
        <f t="shared" si="2"/>
        <v>#N/A</v>
      </c>
      <c r="F59" s="31" t="e">
        <f t="shared" si="9"/>
        <v>#N/A</v>
      </c>
      <c r="G59" s="31" t="e">
        <f t="shared" si="8"/>
        <v>#N/A</v>
      </c>
    </row>
    <row r="60" spans="1:7" x14ac:dyDescent="0.25">
      <c r="A60" s="31" t="str">
        <f t="shared" si="3"/>
        <v>SANTANDER</v>
      </c>
      <c r="B60" s="30">
        <f t="shared" si="4"/>
        <v>23</v>
      </c>
      <c r="C60" s="30">
        <f t="shared" si="5"/>
        <v>116</v>
      </c>
      <c r="D60" s="30">
        <f t="shared" si="6"/>
        <v>20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0</v>
      </c>
      <c r="D61" s="30">
        <f t="shared" si="6"/>
        <v>28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533912</v>
      </c>
      <c r="C62" s="30">
        <f t="shared" si="5"/>
        <v>426406</v>
      </c>
      <c r="D62" s="30">
        <f t="shared" si="6"/>
        <v>5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2802825</v>
      </c>
      <c r="C63" s="30">
        <f t="shared" si="5"/>
        <v>2446479</v>
      </c>
      <c r="D63" s="30">
        <f t="shared" si="6"/>
        <v>2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15190</v>
      </c>
      <c r="C64" s="30">
        <f t="shared" si="5"/>
        <v>19719</v>
      </c>
      <c r="D64" s="30">
        <f t="shared" si="6"/>
        <v>11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9376</v>
      </c>
      <c r="C65" s="30">
        <f t="shared" si="5"/>
        <v>8940</v>
      </c>
      <c r="D65" s="30">
        <f t="shared" si="6"/>
        <v>14</v>
      </c>
      <c r="E65" s="31" t="str">
        <f t="shared" si="2"/>
        <v>A CORUÑA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Enero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40968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3737</v>
      </c>
      <c r="C8" s="28">
        <v>6442</v>
      </c>
      <c r="D8" s="28">
        <v>3737</v>
      </c>
      <c r="E8" s="28">
        <v>6442</v>
      </c>
      <c r="F8" s="13">
        <f t="shared" ref="F8:F35" si="0">((E8*100)/D8)-100</f>
        <v>72.384265453572397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2680103</v>
      </c>
      <c r="C11" s="27">
        <v>4614271</v>
      </c>
      <c r="D11" s="27">
        <v>2680103</v>
      </c>
      <c r="E11" s="27">
        <v>4614271</v>
      </c>
      <c r="F11" s="10">
        <f t="shared" si="0"/>
        <v>72.167674152821746</v>
      </c>
      <c r="G11" s="1"/>
      <c r="H11" s="1"/>
      <c r="I11" s="1"/>
    </row>
    <row r="12" spans="1:12" x14ac:dyDescent="0.25">
      <c r="A12" s="11" t="s">
        <v>49</v>
      </c>
      <c r="B12" s="28">
        <v>0</v>
      </c>
      <c r="C12" s="28">
        <v>0</v>
      </c>
      <c r="D12" s="28">
        <v>0</v>
      </c>
      <c r="E12" s="28">
        <v>0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0</v>
      </c>
      <c r="D13" s="27">
        <v>0</v>
      </c>
      <c r="E13" s="2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28">
        <v>891609</v>
      </c>
      <c r="C14" s="28">
        <v>410838</v>
      </c>
      <c r="D14" s="28">
        <v>891609</v>
      </c>
      <c r="E14" s="28">
        <v>410838</v>
      </c>
      <c r="F14" s="13">
        <f t="shared" si="0"/>
        <v>-53.921730265172293</v>
      </c>
      <c r="G14" s="1"/>
      <c r="H14" s="1"/>
      <c r="I14" s="1"/>
    </row>
    <row r="15" spans="1:12" x14ac:dyDescent="0.25">
      <c r="A15" s="8" t="s">
        <v>52</v>
      </c>
      <c r="B15" s="27">
        <v>5851</v>
      </c>
      <c r="C15" s="27">
        <v>478</v>
      </c>
      <c r="D15" s="27">
        <v>5851</v>
      </c>
      <c r="E15" s="27">
        <v>478</v>
      </c>
      <c r="F15" s="10">
        <f t="shared" si="0"/>
        <v>-91.83045633225089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0</v>
      </c>
      <c r="E16" s="2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7">
        <v>2989</v>
      </c>
      <c r="C17" s="27">
        <v>0</v>
      </c>
      <c r="D17" s="27">
        <v>2989</v>
      </c>
      <c r="E17" s="27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28">
        <v>49</v>
      </c>
      <c r="C18" s="28">
        <v>0</v>
      </c>
      <c r="D18" s="28">
        <v>49</v>
      </c>
      <c r="E18" s="2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0</v>
      </c>
      <c r="C20" s="28">
        <v>0</v>
      </c>
      <c r="D20" s="28">
        <v>0</v>
      </c>
      <c r="E20" s="2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0</v>
      </c>
      <c r="D21" s="27">
        <v>0</v>
      </c>
      <c r="E21" s="2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673407</v>
      </c>
      <c r="C22" s="28">
        <v>891042</v>
      </c>
      <c r="D22" s="28">
        <v>673407</v>
      </c>
      <c r="E22" s="28">
        <v>891042</v>
      </c>
      <c r="F22" s="13">
        <f t="shared" si="0"/>
        <v>32.318493867750107</v>
      </c>
      <c r="G22" s="1"/>
      <c r="H22" s="1"/>
      <c r="I22" s="1"/>
    </row>
    <row r="23" spans="1:9" x14ac:dyDescent="0.25">
      <c r="A23" s="8" t="s">
        <v>60</v>
      </c>
      <c r="B23" s="27">
        <v>66096</v>
      </c>
      <c r="C23" s="27">
        <v>723742</v>
      </c>
      <c r="D23" s="27">
        <v>66096</v>
      </c>
      <c r="E23" s="27">
        <v>723742</v>
      </c>
      <c r="F23" s="10">
        <f t="shared" si="0"/>
        <v>994.98608085209389</v>
      </c>
      <c r="G23" s="1"/>
      <c r="H23" s="1"/>
      <c r="I23" s="1"/>
    </row>
    <row r="24" spans="1:9" x14ac:dyDescent="0.25">
      <c r="A24" s="11" t="s">
        <v>61</v>
      </c>
      <c r="B24" s="28">
        <v>2451</v>
      </c>
      <c r="C24" s="28">
        <v>4200</v>
      </c>
      <c r="D24" s="28">
        <v>2451</v>
      </c>
      <c r="E24" s="28">
        <v>4200</v>
      </c>
      <c r="F24" s="13">
        <f t="shared" si="0"/>
        <v>71.35862913096696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11349</v>
      </c>
      <c r="C28" s="28">
        <v>5108</v>
      </c>
      <c r="D28" s="28">
        <v>11349</v>
      </c>
      <c r="E28" s="28">
        <v>5108</v>
      </c>
      <c r="F28" s="13">
        <f t="shared" si="0"/>
        <v>-54.991629218433339</v>
      </c>
      <c r="G28" s="1"/>
      <c r="H28" s="1"/>
      <c r="I28" s="1"/>
    </row>
    <row r="29" spans="1:9" x14ac:dyDescent="0.25">
      <c r="A29" s="8" t="s">
        <v>66</v>
      </c>
      <c r="B29" s="27">
        <v>116</v>
      </c>
      <c r="C29" s="27">
        <v>5</v>
      </c>
      <c r="D29" s="27">
        <v>116</v>
      </c>
      <c r="E29" s="27">
        <v>5</v>
      </c>
      <c r="F29" s="18">
        <f t="shared" si="0"/>
        <v>-95.689655172413794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130980</v>
      </c>
      <c r="C31" s="27">
        <v>158028</v>
      </c>
      <c r="D31" s="27">
        <v>130980</v>
      </c>
      <c r="E31" s="27">
        <v>158028</v>
      </c>
      <c r="F31" s="10">
        <f t="shared" si="0"/>
        <v>20.650480989464043</v>
      </c>
      <c r="G31" s="1"/>
      <c r="H31" s="1"/>
      <c r="I31" s="1"/>
    </row>
    <row r="32" spans="1:9" x14ac:dyDescent="0.25">
      <c r="A32" s="11" t="s">
        <v>69</v>
      </c>
      <c r="B32" s="28">
        <v>2442305</v>
      </c>
      <c r="C32" s="28">
        <v>2793301</v>
      </c>
      <c r="D32" s="28">
        <v>2442305</v>
      </c>
      <c r="E32" s="28">
        <v>2793301</v>
      </c>
      <c r="F32" s="13">
        <f t="shared" si="0"/>
        <v>14.371505606384133</v>
      </c>
      <c r="G32" s="1"/>
      <c r="H32" s="1"/>
      <c r="I32" s="1"/>
    </row>
    <row r="33" spans="1:9" x14ac:dyDescent="0.25">
      <c r="A33" s="8" t="s">
        <v>70</v>
      </c>
      <c r="B33" s="27">
        <v>6817</v>
      </c>
      <c r="C33" s="27">
        <v>7974</v>
      </c>
      <c r="D33" s="27">
        <v>6817</v>
      </c>
      <c r="E33" s="27">
        <v>7974</v>
      </c>
      <c r="F33" s="10">
        <f t="shared" si="0"/>
        <v>16.972275194367029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74</v>
      </c>
      <c r="D34" s="28">
        <v>0</v>
      </c>
      <c r="E34" s="28">
        <v>74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6917859</v>
      </c>
      <c r="C35" s="15">
        <f t="shared" ref="C35:E35" si="1">SUM(C7:C34)</f>
        <v>9615503</v>
      </c>
      <c r="D35" s="15">
        <f t="shared" si="1"/>
        <v>6917859</v>
      </c>
      <c r="E35" s="15">
        <f t="shared" si="1"/>
        <v>9615503</v>
      </c>
      <c r="F35" s="16">
        <f t="shared" si="0"/>
        <v>38.995359691488375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0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4614271</v>
      </c>
      <c r="G38" s="31">
        <f>LOOKUP(E38,$A$38:$A$65,$C$38:$C$65)</f>
        <v>2680103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6442</v>
      </c>
      <c r="C39" s="30">
        <f t="shared" ref="C39:C65" si="5">D8</f>
        <v>3737</v>
      </c>
      <c r="D39" s="30">
        <f t="shared" ref="D39:D65" si="6">_xlfn.RANK.EQ(B39,$B$38:$B$65)+COUNTIF($B$38:$B$65,B39)-1</f>
        <v>8</v>
      </c>
      <c r="E39" s="31" t="str">
        <f t="shared" si="2"/>
        <v>VALENCIA</v>
      </c>
      <c r="F39" s="31">
        <f t="shared" ref="F39:F54" si="7">LOOKUP(E39,$A$38:$A$65,$B$38:$B$65)</f>
        <v>2793301</v>
      </c>
      <c r="G39" s="31">
        <f t="shared" ref="G39:G65" si="8">LOOKUP(E39,$A$38:$A$65,$C$38:$C$65)</f>
        <v>2442305</v>
      </c>
    </row>
    <row r="40" spans="1:9" x14ac:dyDescent="0.25">
      <c r="A40" s="31" t="str">
        <f t="shared" si="3"/>
        <v>ALMERIA</v>
      </c>
      <c r="B40" s="30">
        <f t="shared" si="4"/>
        <v>0</v>
      </c>
      <c r="C40" s="30">
        <f t="shared" si="5"/>
        <v>0</v>
      </c>
      <c r="D40" s="30">
        <f t="shared" si="6"/>
        <v>28</v>
      </c>
      <c r="E40" s="31" t="str">
        <f t="shared" si="2"/>
        <v>LAS PALMAS</v>
      </c>
      <c r="F40" s="31">
        <f t="shared" si="7"/>
        <v>891042</v>
      </c>
      <c r="G40" s="31">
        <f t="shared" si="8"/>
        <v>673407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MALAGA</v>
      </c>
      <c r="F41" s="31">
        <f t="shared" si="7"/>
        <v>723742</v>
      </c>
      <c r="G41" s="31">
        <f t="shared" si="8"/>
        <v>66096</v>
      </c>
    </row>
    <row r="42" spans="1:9" x14ac:dyDescent="0.25">
      <c r="A42" s="31" t="str">
        <f t="shared" si="3"/>
        <v>BAHIA DE ALGECIRAS</v>
      </c>
      <c r="B42" s="30">
        <f t="shared" si="4"/>
        <v>4614271</v>
      </c>
      <c r="C42" s="30">
        <f t="shared" si="5"/>
        <v>2680103</v>
      </c>
      <c r="D42" s="30">
        <f t="shared" si="6"/>
        <v>1</v>
      </c>
      <c r="E42" s="31" t="str">
        <f t="shared" si="2"/>
        <v>BARCELONA</v>
      </c>
      <c r="F42" s="31">
        <f t="shared" si="7"/>
        <v>410838</v>
      </c>
      <c r="G42" s="31">
        <f t="shared" si="8"/>
        <v>891609</v>
      </c>
    </row>
    <row r="43" spans="1:9" x14ac:dyDescent="0.25">
      <c r="A43" s="31" t="str">
        <f t="shared" si="3"/>
        <v>BAHIA DE CADIZ</v>
      </c>
      <c r="B43" s="30">
        <f t="shared" si="4"/>
        <v>0</v>
      </c>
      <c r="C43" s="30">
        <f t="shared" si="5"/>
        <v>0</v>
      </c>
      <c r="D43" s="30">
        <f t="shared" si="6"/>
        <v>28</v>
      </c>
      <c r="E43" s="31" t="str">
        <f t="shared" si="2"/>
        <v>TARRAGONA</v>
      </c>
      <c r="F43" s="31">
        <f t="shared" si="7"/>
        <v>158028</v>
      </c>
      <c r="G43" s="31">
        <f t="shared" si="8"/>
        <v>130980</v>
      </c>
    </row>
    <row r="44" spans="1:9" x14ac:dyDescent="0.25">
      <c r="A44" s="31" t="str">
        <f t="shared" si="3"/>
        <v>BALEARES</v>
      </c>
      <c r="B44" s="30">
        <f t="shared" si="4"/>
        <v>0</v>
      </c>
      <c r="C44" s="30">
        <f t="shared" si="5"/>
        <v>0</v>
      </c>
      <c r="D44" s="30">
        <f t="shared" si="6"/>
        <v>28</v>
      </c>
      <c r="E44" s="31" t="str">
        <f t="shared" si="2"/>
        <v>VIGO</v>
      </c>
      <c r="F44" s="31">
        <f t="shared" si="7"/>
        <v>7974</v>
      </c>
      <c r="G44" s="31">
        <f t="shared" si="8"/>
        <v>6817</v>
      </c>
    </row>
    <row r="45" spans="1:9" x14ac:dyDescent="0.25">
      <c r="A45" s="31" t="str">
        <f t="shared" si="3"/>
        <v>BARCELONA</v>
      </c>
      <c r="B45" s="30">
        <f t="shared" si="4"/>
        <v>410838</v>
      </c>
      <c r="C45" s="30">
        <f t="shared" si="5"/>
        <v>891609</v>
      </c>
      <c r="D45" s="30">
        <f t="shared" si="6"/>
        <v>5</v>
      </c>
      <c r="E45" s="31" t="str">
        <f t="shared" si="2"/>
        <v>ALICANTE</v>
      </c>
      <c r="F45" s="31">
        <f t="shared" si="7"/>
        <v>6442</v>
      </c>
      <c r="G45" s="31">
        <f t="shared" si="8"/>
        <v>3737</v>
      </c>
    </row>
    <row r="46" spans="1:9" x14ac:dyDescent="0.25">
      <c r="A46" s="31" t="str">
        <f t="shared" si="3"/>
        <v>BILBAO</v>
      </c>
      <c r="B46" s="30">
        <f t="shared" si="4"/>
        <v>478</v>
      </c>
      <c r="C46" s="30">
        <f t="shared" si="5"/>
        <v>5851</v>
      </c>
      <c r="D46" s="30">
        <f t="shared" si="6"/>
        <v>11</v>
      </c>
      <c r="E46" s="31" t="str">
        <f t="shared" si="2"/>
        <v>SANTA CRUZ DE TENERIFE</v>
      </c>
      <c r="F46" s="31">
        <f t="shared" si="7"/>
        <v>5108</v>
      </c>
      <c r="G46" s="31">
        <f t="shared" si="8"/>
        <v>11349</v>
      </c>
    </row>
    <row r="47" spans="1:9" x14ac:dyDescent="0.25">
      <c r="A47" s="31" t="str">
        <f t="shared" si="3"/>
        <v>CARTAGENA</v>
      </c>
      <c r="B47" s="30">
        <f t="shared" si="4"/>
        <v>0</v>
      </c>
      <c r="C47" s="30">
        <f t="shared" si="5"/>
        <v>0</v>
      </c>
      <c r="D47" s="30">
        <f t="shared" si="6"/>
        <v>28</v>
      </c>
      <c r="E47" s="31" t="str">
        <f t="shared" si="2"/>
        <v>MARIN Y RIA DE PONTEVEDRA</v>
      </c>
      <c r="F47" s="31">
        <f t="shared" si="7"/>
        <v>4200</v>
      </c>
      <c r="G47" s="31">
        <f t="shared" si="8"/>
        <v>2451</v>
      </c>
    </row>
    <row r="48" spans="1:9" x14ac:dyDescent="0.25">
      <c r="A48" s="31" t="str">
        <f t="shared" si="3"/>
        <v>CASTELLON</v>
      </c>
      <c r="B48" s="30">
        <f t="shared" si="4"/>
        <v>0</v>
      </c>
      <c r="C48" s="30">
        <f t="shared" si="5"/>
        <v>2989</v>
      </c>
      <c r="D48" s="30">
        <f t="shared" si="6"/>
        <v>28</v>
      </c>
      <c r="E48" s="31" t="str">
        <f t="shared" si="2"/>
        <v>BILBAO</v>
      </c>
      <c r="F48" s="31">
        <f t="shared" si="7"/>
        <v>478</v>
      </c>
      <c r="G48" s="31">
        <f t="shared" si="8"/>
        <v>5851</v>
      </c>
    </row>
    <row r="49" spans="1:7" x14ac:dyDescent="0.25">
      <c r="A49" s="31" t="str">
        <f t="shared" si="3"/>
        <v>CEUTA</v>
      </c>
      <c r="B49" s="30">
        <f t="shared" si="4"/>
        <v>0</v>
      </c>
      <c r="C49" s="30">
        <f t="shared" si="5"/>
        <v>49</v>
      </c>
      <c r="D49" s="30">
        <f t="shared" si="6"/>
        <v>28</v>
      </c>
      <c r="E49" s="31" t="str">
        <f t="shared" si="2"/>
        <v>VILAGARCIA</v>
      </c>
      <c r="F49" s="31">
        <f t="shared" si="7"/>
        <v>74</v>
      </c>
      <c r="G49" s="31">
        <f t="shared" si="8"/>
        <v>0</v>
      </c>
    </row>
    <row r="50" spans="1:7" x14ac:dyDescent="0.25">
      <c r="A50" s="31" t="str">
        <f t="shared" si="3"/>
        <v>FERROL-SAN CIBRAO</v>
      </c>
      <c r="B50" s="30">
        <f t="shared" si="4"/>
        <v>0</v>
      </c>
      <c r="C50" s="30">
        <f t="shared" si="5"/>
        <v>0</v>
      </c>
      <c r="D50" s="30">
        <f t="shared" si="6"/>
        <v>28</v>
      </c>
      <c r="E50" s="31" t="str">
        <f t="shared" si="2"/>
        <v>SANTANDER</v>
      </c>
      <c r="F50" s="31">
        <f t="shared" si="7"/>
        <v>5</v>
      </c>
      <c r="G50" s="31">
        <f t="shared" si="8"/>
        <v>116</v>
      </c>
    </row>
    <row r="51" spans="1:7" x14ac:dyDescent="0.25">
      <c r="A51" s="31" t="str">
        <f t="shared" si="3"/>
        <v>GIJON</v>
      </c>
      <c r="B51" s="30">
        <f t="shared" si="4"/>
        <v>0</v>
      </c>
      <c r="C51" s="30">
        <f t="shared" si="5"/>
        <v>0</v>
      </c>
      <c r="D51" s="30">
        <f t="shared" si="6"/>
        <v>28</v>
      </c>
      <c r="E51" s="31" t="e">
        <f t="shared" si="2"/>
        <v>#N/A</v>
      </c>
      <c r="F51" s="31" t="e">
        <f t="shared" si="7"/>
        <v>#N/A</v>
      </c>
      <c r="G51" s="31" t="e">
        <f t="shared" si="8"/>
        <v>#N/A</v>
      </c>
    </row>
    <row r="52" spans="1:7" x14ac:dyDescent="0.25">
      <c r="A52" s="31" t="str">
        <f t="shared" si="3"/>
        <v>HUELVA</v>
      </c>
      <c r="B52" s="30">
        <f t="shared" si="4"/>
        <v>0</v>
      </c>
      <c r="C52" s="30">
        <f t="shared" si="5"/>
        <v>0</v>
      </c>
      <c r="D52" s="30">
        <f t="shared" si="6"/>
        <v>28</v>
      </c>
      <c r="E52" s="31" t="e">
        <f t="shared" si="2"/>
        <v>#N/A</v>
      </c>
      <c r="F52" s="31" t="e">
        <f t="shared" si="7"/>
        <v>#N/A</v>
      </c>
      <c r="G52" s="31" t="e">
        <f t="shared" si="8"/>
        <v>#N/A</v>
      </c>
    </row>
    <row r="53" spans="1:7" x14ac:dyDescent="0.25">
      <c r="A53" s="31" t="str">
        <f t="shared" si="3"/>
        <v>LAS PALMAS</v>
      </c>
      <c r="B53" s="30">
        <f t="shared" si="4"/>
        <v>891042</v>
      </c>
      <c r="C53" s="30">
        <f t="shared" si="5"/>
        <v>673407</v>
      </c>
      <c r="D53" s="30">
        <f t="shared" si="6"/>
        <v>3</v>
      </c>
      <c r="E53" s="31" t="e">
        <f t="shared" si="2"/>
        <v>#N/A</v>
      </c>
      <c r="F53" s="31" t="e">
        <f t="shared" si="7"/>
        <v>#N/A</v>
      </c>
      <c r="G53" s="31" t="e">
        <f t="shared" si="8"/>
        <v>#N/A</v>
      </c>
    </row>
    <row r="54" spans="1:7" x14ac:dyDescent="0.25">
      <c r="A54" s="31" t="str">
        <f t="shared" si="3"/>
        <v>MALAGA</v>
      </c>
      <c r="B54" s="30">
        <f t="shared" si="4"/>
        <v>723742</v>
      </c>
      <c r="C54" s="30">
        <f t="shared" si="5"/>
        <v>66096</v>
      </c>
      <c r="D54" s="30">
        <f t="shared" si="6"/>
        <v>4</v>
      </c>
      <c r="E54" s="31" t="e">
        <f t="shared" si="2"/>
        <v>#N/A</v>
      </c>
      <c r="F54" s="31" t="e">
        <f t="shared" si="7"/>
        <v>#N/A</v>
      </c>
      <c r="G54" s="31" t="e">
        <f t="shared" si="8"/>
        <v>#N/A</v>
      </c>
    </row>
    <row r="55" spans="1:7" x14ac:dyDescent="0.25">
      <c r="A55" s="31" t="str">
        <f t="shared" si="3"/>
        <v>MARIN Y RIA DE PONTEVEDRA</v>
      </c>
      <c r="B55" s="30">
        <f t="shared" si="4"/>
        <v>4200</v>
      </c>
      <c r="C55" s="30">
        <f t="shared" si="5"/>
        <v>2451</v>
      </c>
      <c r="D55" s="30">
        <f t="shared" si="6"/>
        <v>10</v>
      </c>
      <c r="E55" s="31" t="e">
        <f t="shared" si="2"/>
        <v>#N/A</v>
      </c>
      <c r="F55" s="31" t="e">
        <f t="shared" ref="F55:F65" si="9">LOOKUP(E55,$A$38:$A$65,$B$38:$B$65)</f>
        <v>#N/A</v>
      </c>
      <c r="G55" s="31" t="e">
        <f t="shared" si="8"/>
        <v>#N/A</v>
      </c>
    </row>
    <row r="56" spans="1:7" x14ac:dyDescent="0.25">
      <c r="A56" s="31" t="str">
        <f t="shared" si="3"/>
        <v>MELILLA</v>
      </c>
      <c r="B56" s="30">
        <f t="shared" si="4"/>
        <v>0</v>
      </c>
      <c r="C56" s="30">
        <f t="shared" si="5"/>
        <v>0</v>
      </c>
      <c r="D56" s="30">
        <f t="shared" si="6"/>
        <v>28</v>
      </c>
      <c r="E56" s="31" t="e">
        <f t="shared" si="2"/>
        <v>#N/A</v>
      </c>
      <c r="F56" s="31" t="e">
        <f t="shared" si="9"/>
        <v>#N/A</v>
      </c>
      <c r="G56" s="31" t="e">
        <f t="shared" si="8"/>
        <v>#N/A</v>
      </c>
    </row>
    <row r="57" spans="1:7" x14ac:dyDescent="0.25">
      <c r="A57" s="31" t="str">
        <f t="shared" si="3"/>
        <v>MOTRIL</v>
      </c>
      <c r="B57" s="30">
        <f t="shared" si="4"/>
        <v>0</v>
      </c>
      <c r="C57" s="30">
        <f t="shared" si="5"/>
        <v>0</v>
      </c>
      <c r="D57" s="30">
        <f t="shared" si="6"/>
        <v>28</v>
      </c>
      <c r="E57" s="31" t="e">
        <f t="shared" si="2"/>
        <v>#N/A</v>
      </c>
      <c r="F57" s="31" t="e">
        <f t="shared" si="9"/>
        <v>#N/A</v>
      </c>
      <c r="G57" s="31" t="e">
        <f t="shared" si="8"/>
        <v>#N/A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e">
        <f t="shared" si="2"/>
        <v>#N/A</v>
      </c>
      <c r="F58" s="31" t="e">
        <f t="shared" si="9"/>
        <v>#N/A</v>
      </c>
      <c r="G58" s="31" t="e">
        <f t="shared" si="8"/>
        <v>#N/A</v>
      </c>
    </row>
    <row r="59" spans="1:7" x14ac:dyDescent="0.25">
      <c r="A59" s="31" t="str">
        <f t="shared" si="3"/>
        <v>SANTA CRUZ DE TENERIFE</v>
      </c>
      <c r="B59" s="30">
        <f t="shared" si="4"/>
        <v>5108</v>
      </c>
      <c r="C59" s="30">
        <f t="shared" si="5"/>
        <v>11349</v>
      </c>
      <c r="D59" s="30">
        <f t="shared" si="6"/>
        <v>9</v>
      </c>
      <c r="E59" s="31" t="e">
        <f t="shared" si="2"/>
        <v>#N/A</v>
      </c>
      <c r="F59" s="31" t="e">
        <f t="shared" si="9"/>
        <v>#N/A</v>
      </c>
      <c r="G59" s="31" t="e">
        <f t="shared" si="8"/>
        <v>#N/A</v>
      </c>
    </row>
    <row r="60" spans="1:7" x14ac:dyDescent="0.25">
      <c r="A60" s="31" t="str">
        <f t="shared" si="3"/>
        <v>SANTANDER</v>
      </c>
      <c r="B60" s="30">
        <f t="shared" si="4"/>
        <v>5</v>
      </c>
      <c r="C60" s="30">
        <f t="shared" si="5"/>
        <v>116</v>
      </c>
      <c r="D60" s="30">
        <f t="shared" si="6"/>
        <v>13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0</v>
      </c>
      <c r="D61" s="30">
        <f t="shared" si="6"/>
        <v>28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158028</v>
      </c>
      <c r="C62" s="30">
        <f t="shared" si="5"/>
        <v>130980</v>
      </c>
      <c r="D62" s="30">
        <f t="shared" si="6"/>
        <v>6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2793301</v>
      </c>
      <c r="C63" s="30">
        <f t="shared" si="5"/>
        <v>2442305</v>
      </c>
      <c r="D63" s="30">
        <f t="shared" si="6"/>
        <v>2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7974</v>
      </c>
      <c r="C64" s="30">
        <f t="shared" si="5"/>
        <v>6817</v>
      </c>
      <c r="D64" s="30">
        <f t="shared" si="6"/>
        <v>7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74</v>
      </c>
      <c r="C65" s="30">
        <f t="shared" si="5"/>
        <v>0</v>
      </c>
      <c r="D65" s="30">
        <f t="shared" si="6"/>
        <v>12</v>
      </c>
      <c r="E65" s="31" t="str">
        <f t="shared" si="2"/>
        <v>A CORUÑA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Enero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40968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4385</v>
      </c>
      <c r="C7" s="27">
        <v>4832</v>
      </c>
      <c r="D7" s="27">
        <v>4385</v>
      </c>
      <c r="E7" s="27">
        <v>4832</v>
      </c>
      <c r="F7" s="10">
        <f>((E7*100)/D7)-100</f>
        <v>10.193842645381977</v>
      </c>
      <c r="G7" s="1"/>
      <c r="H7" s="1"/>
      <c r="I7" s="1"/>
    </row>
    <row r="8" spans="1:12" x14ac:dyDescent="0.25">
      <c r="A8" s="11" t="s">
        <v>45</v>
      </c>
      <c r="B8" s="28">
        <v>96496</v>
      </c>
      <c r="C8" s="28">
        <v>113728</v>
      </c>
      <c r="D8" s="28">
        <v>96496</v>
      </c>
      <c r="E8" s="28">
        <v>113728</v>
      </c>
      <c r="F8" s="13">
        <f t="shared" ref="F8:F35" si="0">((E8*100)/D8)-100</f>
        <v>17.857735035649142</v>
      </c>
      <c r="G8" s="1"/>
      <c r="H8" s="1"/>
      <c r="I8" s="1"/>
    </row>
    <row r="9" spans="1:12" x14ac:dyDescent="0.25">
      <c r="A9" s="8" t="s">
        <v>46</v>
      </c>
      <c r="B9" s="27">
        <v>2504</v>
      </c>
      <c r="C9" s="27">
        <v>8695</v>
      </c>
      <c r="D9" s="27">
        <v>2504</v>
      </c>
      <c r="E9" s="27">
        <v>8695</v>
      </c>
      <c r="F9" s="10">
        <f t="shared" si="0"/>
        <v>247.24440894568693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2872167</v>
      </c>
      <c r="C11" s="27">
        <v>4751315</v>
      </c>
      <c r="D11" s="27">
        <v>2872167</v>
      </c>
      <c r="E11" s="27">
        <v>4751315</v>
      </c>
      <c r="F11" s="10">
        <f t="shared" si="0"/>
        <v>65.426139914566249</v>
      </c>
      <c r="G11" s="1"/>
      <c r="H11" s="1"/>
      <c r="I11" s="1"/>
    </row>
    <row r="12" spans="1:12" x14ac:dyDescent="0.25">
      <c r="A12" s="11" t="s">
        <v>49</v>
      </c>
      <c r="B12" s="28">
        <v>55963</v>
      </c>
      <c r="C12" s="28">
        <v>63747</v>
      </c>
      <c r="D12" s="28">
        <v>55963</v>
      </c>
      <c r="E12" s="28">
        <v>63747</v>
      </c>
      <c r="F12" s="13">
        <f t="shared" si="0"/>
        <v>13.909190000536071</v>
      </c>
      <c r="G12" s="1"/>
      <c r="H12" s="1"/>
      <c r="I12" s="1"/>
    </row>
    <row r="13" spans="1:12" x14ac:dyDescent="0.25">
      <c r="A13" s="8" t="s">
        <v>50</v>
      </c>
      <c r="B13" s="27">
        <v>25317</v>
      </c>
      <c r="C13" s="27">
        <v>15560</v>
      </c>
      <c r="D13" s="27">
        <v>25317</v>
      </c>
      <c r="E13" s="27">
        <v>15560</v>
      </c>
      <c r="F13" s="10">
        <f t="shared" si="0"/>
        <v>-38.539321404589799</v>
      </c>
      <c r="G13" s="1"/>
      <c r="H13" s="1"/>
      <c r="I13" s="1"/>
    </row>
    <row r="14" spans="1:12" x14ac:dyDescent="0.25">
      <c r="A14" s="11" t="s">
        <v>51</v>
      </c>
      <c r="B14" s="28">
        <v>1877288</v>
      </c>
      <c r="C14" s="28">
        <v>1408750</v>
      </c>
      <c r="D14" s="28">
        <v>1877288</v>
      </c>
      <c r="E14" s="28">
        <v>1408750</v>
      </c>
      <c r="F14" s="13">
        <f t="shared" si="0"/>
        <v>-24.958237627897262</v>
      </c>
      <c r="G14" s="1"/>
      <c r="H14" s="1"/>
      <c r="I14" s="1"/>
    </row>
    <row r="15" spans="1:12" x14ac:dyDescent="0.25">
      <c r="A15" s="8" t="s">
        <v>52</v>
      </c>
      <c r="B15" s="27">
        <v>346241</v>
      </c>
      <c r="C15" s="27">
        <v>397718</v>
      </c>
      <c r="D15" s="27">
        <v>346241</v>
      </c>
      <c r="E15" s="27">
        <v>397718</v>
      </c>
      <c r="F15" s="10">
        <f t="shared" si="0"/>
        <v>14.86739005490395</v>
      </c>
      <c r="G15" s="1"/>
      <c r="H15" s="1"/>
      <c r="I15" s="1"/>
    </row>
    <row r="16" spans="1:12" x14ac:dyDescent="0.25">
      <c r="A16" s="11" t="s">
        <v>53</v>
      </c>
      <c r="B16" s="28">
        <v>60035</v>
      </c>
      <c r="C16" s="28">
        <v>70913</v>
      </c>
      <c r="D16" s="28">
        <v>60035</v>
      </c>
      <c r="E16" s="28">
        <v>70913</v>
      </c>
      <c r="F16" s="13">
        <f t="shared" si="0"/>
        <v>18.119430332306152</v>
      </c>
      <c r="G16" s="1"/>
      <c r="H16" s="1"/>
      <c r="I16" s="1"/>
    </row>
    <row r="17" spans="1:9" x14ac:dyDescent="0.25">
      <c r="A17" s="8" t="s">
        <v>54</v>
      </c>
      <c r="B17" s="27">
        <v>103442</v>
      </c>
      <c r="C17" s="27">
        <v>123153</v>
      </c>
      <c r="D17" s="27">
        <v>103442</v>
      </c>
      <c r="E17" s="27">
        <v>123153</v>
      </c>
      <c r="F17" s="10">
        <f t="shared" si="0"/>
        <v>19.055122677442426</v>
      </c>
      <c r="G17" s="1"/>
      <c r="H17" s="1"/>
      <c r="I17" s="1"/>
    </row>
    <row r="18" spans="1:9" x14ac:dyDescent="0.25">
      <c r="A18" s="11" t="s">
        <v>55</v>
      </c>
      <c r="B18" s="28">
        <v>4584</v>
      </c>
      <c r="C18" s="28">
        <v>5530</v>
      </c>
      <c r="D18" s="28">
        <v>4584</v>
      </c>
      <c r="E18" s="28">
        <v>5530</v>
      </c>
      <c r="F18" s="13">
        <f t="shared" si="0"/>
        <v>20.636998254799309</v>
      </c>
      <c r="G18" s="1"/>
      <c r="H18" s="1"/>
      <c r="I18" s="1"/>
    </row>
    <row r="19" spans="1:9" x14ac:dyDescent="0.25">
      <c r="A19" s="8" t="s">
        <v>56</v>
      </c>
      <c r="B19" s="27">
        <v>319</v>
      </c>
      <c r="C19" s="27">
        <v>573</v>
      </c>
      <c r="D19" s="27">
        <v>319</v>
      </c>
      <c r="E19" s="27">
        <v>573</v>
      </c>
      <c r="F19" s="10">
        <f t="shared" si="0"/>
        <v>79.623824451410655</v>
      </c>
      <c r="G19" s="1"/>
      <c r="H19" s="1"/>
      <c r="I19" s="1"/>
    </row>
    <row r="20" spans="1:9" x14ac:dyDescent="0.25">
      <c r="A20" s="11" t="s">
        <v>57</v>
      </c>
      <c r="B20" s="28">
        <v>34315</v>
      </c>
      <c r="C20" s="28">
        <v>49196</v>
      </c>
      <c r="D20" s="28">
        <v>34315</v>
      </c>
      <c r="E20" s="28">
        <v>49196</v>
      </c>
      <c r="F20" s="13">
        <f t="shared" si="0"/>
        <v>43.365874981786391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1115</v>
      </c>
      <c r="D21" s="27">
        <v>0</v>
      </c>
      <c r="E21" s="27">
        <v>1115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912345</v>
      </c>
      <c r="C22" s="28">
        <v>1152557</v>
      </c>
      <c r="D22" s="28">
        <v>912345</v>
      </c>
      <c r="E22" s="28">
        <v>1152557</v>
      </c>
      <c r="F22" s="13">
        <f t="shared" si="0"/>
        <v>26.329075075766298</v>
      </c>
      <c r="G22" s="1"/>
      <c r="H22" s="1"/>
      <c r="I22" s="1"/>
    </row>
    <row r="23" spans="1:9" x14ac:dyDescent="0.25">
      <c r="A23" s="8" t="s">
        <v>60</v>
      </c>
      <c r="B23" s="27">
        <v>78924</v>
      </c>
      <c r="C23" s="27">
        <v>748690</v>
      </c>
      <c r="D23" s="27">
        <v>78924</v>
      </c>
      <c r="E23" s="27">
        <v>748690</v>
      </c>
      <c r="F23" s="10">
        <f t="shared" si="0"/>
        <v>848.62145861841771</v>
      </c>
      <c r="G23" s="1"/>
      <c r="H23" s="1"/>
      <c r="I23" s="1"/>
    </row>
    <row r="24" spans="1:9" x14ac:dyDescent="0.25">
      <c r="A24" s="11" t="s">
        <v>61</v>
      </c>
      <c r="B24" s="28">
        <v>27529</v>
      </c>
      <c r="C24" s="28">
        <v>31015</v>
      </c>
      <c r="D24" s="28">
        <v>27529</v>
      </c>
      <c r="E24" s="28">
        <v>31015</v>
      </c>
      <c r="F24" s="13">
        <f t="shared" si="0"/>
        <v>12.663009916815</v>
      </c>
      <c r="G24" s="1"/>
      <c r="H24" s="1"/>
      <c r="I24" s="1"/>
    </row>
    <row r="25" spans="1:9" x14ac:dyDescent="0.25">
      <c r="A25" s="8" t="s">
        <v>62</v>
      </c>
      <c r="B25" s="27">
        <v>12934</v>
      </c>
      <c r="C25" s="27">
        <v>21054</v>
      </c>
      <c r="D25" s="27">
        <v>12934</v>
      </c>
      <c r="E25" s="27">
        <v>21054</v>
      </c>
      <c r="F25" s="10">
        <f t="shared" si="0"/>
        <v>62.780269058295971</v>
      </c>
      <c r="G25" s="1"/>
      <c r="H25" s="1"/>
      <c r="I25" s="1"/>
    </row>
    <row r="26" spans="1:9" x14ac:dyDescent="0.25">
      <c r="A26" s="11" t="s">
        <v>63</v>
      </c>
      <c r="B26" s="28">
        <v>2745</v>
      </c>
      <c r="C26" s="28">
        <v>5525</v>
      </c>
      <c r="D26" s="28">
        <v>2745</v>
      </c>
      <c r="E26" s="28">
        <v>5525</v>
      </c>
      <c r="F26" s="13">
        <f t="shared" si="0"/>
        <v>101.27504553734062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201000</v>
      </c>
      <c r="C28" s="28">
        <v>190054</v>
      </c>
      <c r="D28" s="28">
        <v>201000</v>
      </c>
      <c r="E28" s="28">
        <v>190054</v>
      </c>
      <c r="F28" s="13">
        <f t="shared" si="0"/>
        <v>-5.4457711442786092</v>
      </c>
      <c r="G28" s="1"/>
      <c r="H28" s="1"/>
      <c r="I28" s="1"/>
    </row>
    <row r="29" spans="1:9" x14ac:dyDescent="0.25">
      <c r="A29" s="8" t="s">
        <v>66</v>
      </c>
      <c r="B29" s="27">
        <v>2677</v>
      </c>
      <c r="C29" s="27">
        <v>544</v>
      </c>
      <c r="D29" s="27">
        <v>2677</v>
      </c>
      <c r="E29" s="27">
        <v>544</v>
      </c>
      <c r="F29" s="10">
        <f t="shared" si="0"/>
        <v>-79.67874486365335</v>
      </c>
      <c r="G29" s="1"/>
      <c r="H29" s="1"/>
      <c r="I29" s="1"/>
    </row>
    <row r="30" spans="1:9" x14ac:dyDescent="0.25">
      <c r="A30" s="11" t="s">
        <v>67</v>
      </c>
      <c r="B30" s="28">
        <v>97055</v>
      </c>
      <c r="C30" s="28">
        <v>94987</v>
      </c>
      <c r="D30" s="28">
        <v>97055</v>
      </c>
      <c r="E30" s="28">
        <v>94987</v>
      </c>
      <c r="F30" s="13">
        <f t="shared" si="0"/>
        <v>-2.130750605326881</v>
      </c>
      <c r="G30" s="1"/>
      <c r="H30" s="1"/>
      <c r="I30" s="1"/>
    </row>
    <row r="31" spans="1:9" x14ac:dyDescent="0.25">
      <c r="A31" s="8" t="s">
        <v>68</v>
      </c>
      <c r="B31" s="27">
        <v>183424</v>
      </c>
      <c r="C31" s="27">
        <v>215064</v>
      </c>
      <c r="D31" s="27">
        <v>183424</v>
      </c>
      <c r="E31" s="27">
        <v>215064</v>
      </c>
      <c r="F31" s="10">
        <f t="shared" si="0"/>
        <v>17.249651081646888</v>
      </c>
      <c r="G31" s="1"/>
      <c r="H31" s="1"/>
      <c r="I31" s="1"/>
    </row>
    <row r="32" spans="1:9" x14ac:dyDescent="0.25">
      <c r="A32" s="11" t="s">
        <v>69</v>
      </c>
      <c r="B32" s="28">
        <v>3781682</v>
      </c>
      <c r="C32" s="28">
        <v>4313176</v>
      </c>
      <c r="D32" s="28">
        <v>3781682</v>
      </c>
      <c r="E32" s="28">
        <v>4313176</v>
      </c>
      <c r="F32" s="13">
        <f t="shared" si="0"/>
        <v>14.054433979377436</v>
      </c>
      <c r="G32" s="1"/>
      <c r="H32" s="1"/>
      <c r="I32" s="1"/>
    </row>
    <row r="33" spans="1:9" x14ac:dyDescent="0.25">
      <c r="A33" s="8" t="s">
        <v>70</v>
      </c>
      <c r="B33" s="27">
        <v>184149</v>
      </c>
      <c r="C33" s="27">
        <v>161296</v>
      </c>
      <c r="D33" s="27">
        <v>184149</v>
      </c>
      <c r="E33" s="27">
        <v>161296</v>
      </c>
      <c r="F33" s="10">
        <f t="shared" si="0"/>
        <v>-12.410059245502282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21461</v>
      </c>
      <c r="D34" s="28">
        <v>0</v>
      </c>
      <c r="E34" s="28">
        <v>21461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10967520</v>
      </c>
      <c r="C35" s="15">
        <f t="shared" ref="C35:E35" si="1">SUM(C7:C34)</f>
        <v>13970248</v>
      </c>
      <c r="D35" s="15">
        <f t="shared" si="1"/>
        <v>10967520</v>
      </c>
      <c r="E35" s="15">
        <f t="shared" si="1"/>
        <v>13970248</v>
      </c>
      <c r="F35" s="16">
        <f t="shared" si="0"/>
        <v>27.378368126978572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4832</v>
      </c>
      <c r="C38" s="30">
        <f>D7</f>
        <v>4385</v>
      </c>
      <c r="D38" s="30">
        <f>_xlfn.RANK.EQ(B38,$B$38:$B$65)+COUNTIF($B$38:$B$65,B38)-1</f>
        <v>23</v>
      </c>
      <c r="E38" s="31" t="str">
        <f t="shared" ref="E38:E65" si="2">INDEX($A$38:$B$65,MATCH(ROW()-37,$D$38:$D$65,0),1)</f>
        <v>BAHIA DE ALGECIRAS</v>
      </c>
      <c r="F38" s="31">
        <f>LOOKUP(E38,$A$38:$A$65,$B$38:$B$65)</f>
        <v>4751315</v>
      </c>
      <c r="G38" s="31">
        <f>LOOKUP(E38,$A$38:$A$65,$C$38:$C$65)</f>
        <v>2872167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113728</v>
      </c>
      <c r="C39" s="30">
        <f t="shared" ref="C39:C65" si="5">D8</f>
        <v>96496</v>
      </c>
      <c r="D39" s="30">
        <f t="shared" ref="D39:D65" si="6">_xlfn.RANK.EQ(B39,$B$38:$B$65)+COUNTIF($B$38:$B$65,B39)-1</f>
        <v>11</v>
      </c>
      <c r="E39" s="31" t="str">
        <f t="shared" si="2"/>
        <v>VALENCIA</v>
      </c>
      <c r="F39" s="31">
        <f t="shared" ref="F39:F54" si="7">LOOKUP(E39,$A$38:$A$65,$B$38:$B$65)</f>
        <v>4313176</v>
      </c>
      <c r="G39" s="31">
        <f t="shared" ref="G39:G65" si="8">LOOKUP(E39,$A$38:$A$65,$C$38:$C$65)</f>
        <v>3781682</v>
      </c>
    </row>
    <row r="40" spans="1:9" x14ac:dyDescent="0.25">
      <c r="A40" s="31" t="str">
        <f t="shared" si="3"/>
        <v>ALMERIA</v>
      </c>
      <c r="B40" s="30">
        <f t="shared" si="4"/>
        <v>8695</v>
      </c>
      <c r="C40" s="30">
        <f t="shared" si="5"/>
        <v>2504</v>
      </c>
      <c r="D40" s="30">
        <f t="shared" si="6"/>
        <v>20</v>
      </c>
      <c r="E40" s="31" t="str">
        <f t="shared" si="2"/>
        <v>BARCELONA</v>
      </c>
      <c r="F40" s="31">
        <f t="shared" si="7"/>
        <v>1408750</v>
      </c>
      <c r="G40" s="31">
        <f t="shared" si="8"/>
        <v>1877288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LAS PALMAS</v>
      </c>
      <c r="F41" s="31">
        <f t="shared" si="7"/>
        <v>1152557</v>
      </c>
      <c r="G41" s="31">
        <f t="shared" si="8"/>
        <v>912345</v>
      </c>
    </row>
    <row r="42" spans="1:9" x14ac:dyDescent="0.25">
      <c r="A42" s="31" t="str">
        <f t="shared" si="3"/>
        <v>BAHIA DE ALGECIRAS</v>
      </c>
      <c r="B42" s="30">
        <f t="shared" si="4"/>
        <v>4751315</v>
      </c>
      <c r="C42" s="30">
        <f t="shared" si="5"/>
        <v>2872167</v>
      </c>
      <c r="D42" s="30">
        <f t="shared" si="6"/>
        <v>1</v>
      </c>
      <c r="E42" s="31" t="str">
        <f t="shared" si="2"/>
        <v>MALAGA</v>
      </c>
      <c r="F42" s="31">
        <f t="shared" si="7"/>
        <v>748690</v>
      </c>
      <c r="G42" s="31">
        <f t="shared" si="8"/>
        <v>78924</v>
      </c>
    </row>
    <row r="43" spans="1:9" x14ac:dyDescent="0.25">
      <c r="A43" s="31" t="str">
        <f t="shared" si="3"/>
        <v>BAHIA DE CADIZ</v>
      </c>
      <c r="B43" s="30">
        <f t="shared" si="4"/>
        <v>63747</v>
      </c>
      <c r="C43" s="30">
        <f t="shared" si="5"/>
        <v>55963</v>
      </c>
      <c r="D43" s="30">
        <f t="shared" si="6"/>
        <v>14</v>
      </c>
      <c r="E43" s="31" t="str">
        <f t="shared" si="2"/>
        <v>BILBAO</v>
      </c>
      <c r="F43" s="31">
        <f t="shared" si="7"/>
        <v>397718</v>
      </c>
      <c r="G43" s="31">
        <f t="shared" si="8"/>
        <v>346241</v>
      </c>
    </row>
    <row r="44" spans="1:9" x14ac:dyDescent="0.25">
      <c r="A44" s="31" t="str">
        <f t="shared" si="3"/>
        <v>BALEARES</v>
      </c>
      <c r="B44" s="30">
        <f t="shared" si="4"/>
        <v>15560</v>
      </c>
      <c r="C44" s="30">
        <f t="shared" si="5"/>
        <v>25317</v>
      </c>
      <c r="D44" s="30">
        <f t="shared" si="6"/>
        <v>19</v>
      </c>
      <c r="E44" s="31" t="str">
        <f t="shared" si="2"/>
        <v>TARRAGONA</v>
      </c>
      <c r="F44" s="31">
        <f t="shared" si="7"/>
        <v>215064</v>
      </c>
      <c r="G44" s="31">
        <f t="shared" si="8"/>
        <v>183424</v>
      </c>
    </row>
    <row r="45" spans="1:9" x14ac:dyDescent="0.25">
      <c r="A45" s="31" t="str">
        <f t="shared" si="3"/>
        <v>BARCELONA</v>
      </c>
      <c r="B45" s="30">
        <f t="shared" si="4"/>
        <v>1408750</v>
      </c>
      <c r="C45" s="30">
        <f t="shared" si="5"/>
        <v>1877288</v>
      </c>
      <c r="D45" s="30">
        <f t="shared" si="6"/>
        <v>3</v>
      </c>
      <c r="E45" s="31" t="str">
        <f t="shared" si="2"/>
        <v>SANTA CRUZ DE TENERIFE</v>
      </c>
      <c r="F45" s="31">
        <f t="shared" si="7"/>
        <v>190054</v>
      </c>
      <c r="G45" s="31">
        <f t="shared" si="8"/>
        <v>201000</v>
      </c>
    </row>
    <row r="46" spans="1:9" x14ac:dyDescent="0.25">
      <c r="A46" s="31" t="str">
        <f t="shared" si="3"/>
        <v>BILBAO</v>
      </c>
      <c r="B46" s="30">
        <f t="shared" si="4"/>
        <v>397718</v>
      </c>
      <c r="C46" s="30">
        <f t="shared" si="5"/>
        <v>346241</v>
      </c>
      <c r="D46" s="30">
        <f t="shared" si="6"/>
        <v>6</v>
      </c>
      <c r="E46" s="31" t="str">
        <f t="shared" si="2"/>
        <v>VIGO</v>
      </c>
      <c r="F46" s="31">
        <f t="shared" si="7"/>
        <v>161296</v>
      </c>
      <c r="G46" s="31">
        <f t="shared" si="8"/>
        <v>184149</v>
      </c>
    </row>
    <row r="47" spans="1:9" x14ac:dyDescent="0.25">
      <c r="A47" s="31" t="str">
        <f t="shared" si="3"/>
        <v>CARTAGENA</v>
      </c>
      <c r="B47" s="30">
        <f t="shared" si="4"/>
        <v>70913</v>
      </c>
      <c r="C47" s="30">
        <f t="shared" si="5"/>
        <v>60035</v>
      </c>
      <c r="D47" s="30">
        <f t="shared" si="6"/>
        <v>13</v>
      </c>
      <c r="E47" s="31" t="str">
        <f t="shared" si="2"/>
        <v>CASTELLON</v>
      </c>
      <c r="F47" s="31">
        <f t="shared" si="7"/>
        <v>123153</v>
      </c>
      <c r="G47" s="31">
        <f t="shared" si="8"/>
        <v>103442</v>
      </c>
    </row>
    <row r="48" spans="1:9" x14ac:dyDescent="0.25">
      <c r="A48" s="31" t="str">
        <f t="shared" si="3"/>
        <v>CASTELLON</v>
      </c>
      <c r="B48" s="30">
        <f t="shared" si="4"/>
        <v>123153</v>
      </c>
      <c r="C48" s="30">
        <f t="shared" si="5"/>
        <v>103442</v>
      </c>
      <c r="D48" s="30">
        <f t="shared" si="6"/>
        <v>10</v>
      </c>
      <c r="E48" s="31" t="str">
        <f t="shared" si="2"/>
        <v>ALICANTE</v>
      </c>
      <c r="F48" s="31">
        <f t="shared" si="7"/>
        <v>113728</v>
      </c>
      <c r="G48" s="31">
        <f t="shared" si="8"/>
        <v>96496</v>
      </c>
    </row>
    <row r="49" spans="1:7" x14ac:dyDescent="0.25">
      <c r="A49" s="31" t="str">
        <f t="shared" si="3"/>
        <v>CEUTA</v>
      </c>
      <c r="B49" s="30">
        <f t="shared" si="4"/>
        <v>5530</v>
      </c>
      <c r="C49" s="30">
        <f t="shared" si="5"/>
        <v>4584</v>
      </c>
      <c r="D49" s="30">
        <f t="shared" si="6"/>
        <v>21</v>
      </c>
      <c r="E49" s="31" t="str">
        <f t="shared" si="2"/>
        <v>SEVILLA</v>
      </c>
      <c r="F49" s="31">
        <f t="shared" si="7"/>
        <v>94987</v>
      </c>
      <c r="G49" s="31">
        <f t="shared" si="8"/>
        <v>97055</v>
      </c>
    </row>
    <row r="50" spans="1:7" x14ac:dyDescent="0.25">
      <c r="A50" s="31" t="str">
        <f t="shared" si="3"/>
        <v>FERROL-SAN CIBRAO</v>
      </c>
      <c r="B50" s="30">
        <f t="shared" si="4"/>
        <v>573</v>
      </c>
      <c r="C50" s="30">
        <f t="shared" si="5"/>
        <v>319</v>
      </c>
      <c r="D50" s="30">
        <f t="shared" si="6"/>
        <v>25</v>
      </c>
      <c r="E50" s="31" t="str">
        <f t="shared" si="2"/>
        <v>CARTAGENA</v>
      </c>
      <c r="F50" s="31">
        <f t="shared" si="7"/>
        <v>70913</v>
      </c>
      <c r="G50" s="31">
        <f t="shared" si="8"/>
        <v>60035</v>
      </c>
    </row>
    <row r="51" spans="1:7" x14ac:dyDescent="0.25">
      <c r="A51" s="31" t="str">
        <f t="shared" si="3"/>
        <v>GIJON</v>
      </c>
      <c r="B51" s="30">
        <f t="shared" si="4"/>
        <v>49196</v>
      </c>
      <c r="C51" s="30">
        <f t="shared" si="5"/>
        <v>34315</v>
      </c>
      <c r="D51" s="30">
        <f t="shared" si="6"/>
        <v>15</v>
      </c>
      <c r="E51" s="31" t="str">
        <f t="shared" si="2"/>
        <v>BAHIA DE CADIZ</v>
      </c>
      <c r="F51" s="31">
        <f t="shared" si="7"/>
        <v>63747</v>
      </c>
      <c r="G51" s="31">
        <f t="shared" si="8"/>
        <v>55963</v>
      </c>
    </row>
    <row r="52" spans="1:7" x14ac:dyDescent="0.25">
      <c r="A52" s="31" t="str">
        <f t="shared" si="3"/>
        <v>HUELVA</v>
      </c>
      <c r="B52" s="30">
        <f t="shared" si="4"/>
        <v>1115</v>
      </c>
      <c r="C52" s="30">
        <f t="shared" si="5"/>
        <v>0</v>
      </c>
      <c r="D52" s="30">
        <f t="shared" si="6"/>
        <v>24</v>
      </c>
      <c r="E52" s="31" t="str">
        <f t="shared" si="2"/>
        <v>GIJON</v>
      </c>
      <c r="F52" s="31">
        <f t="shared" si="7"/>
        <v>49196</v>
      </c>
      <c r="G52" s="31">
        <f t="shared" si="8"/>
        <v>34315</v>
      </c>
    </row>
    <row r="53" spans="1:7" x14ac:dyDescent="0.25">
      <c r="A53" s="31" t="str">
        <f t="shared" si="3"/>
        <v>LAS PALMAS</v>
      </c>
      <c r="B53" s="30">
        <f t="shared" si="4"/>
        <v>1152557</v>
      </c>
      <c r="C53" s="30">
        <f t="shared" si="5"/>
        <v>912345</v>
      </c>
      <c r="D53" s="30">
        <f t="shared" si="6"/>
        <v>4</v>
      </c>
      <c r="E53" s="31" t="str">
        <f t="shared" si="2"/>
        <v>MARIN Y RIA DE PONTEVEDRA</v>
      </c>
      <c r="F53" s="31">
        <f t="shared" si="7"/>
        <v>31015</v>
      </c>
      <c r="G53" s="31">
        <f t="shared" si="8"/>
        <v>27529</v>
      </c>
    </row>
    <row r="54" spans="1:7" x14ac:dyDescent="0.25">
      <c r="A54" s="31" t="str">
        <f t="shared" si="3"/>
        <v>MALAGA</v>
      </c>
      <c r="B54" s="30">
        <f t="shared" si="4"/>
        <v>748690</v>
      </c>
      <c r="C54" s="30">
        <f t="shared" si="5"/>
        <v>78924</v>
      </c>
      <c r="D54" s="30">
        <f t="shared" si="6"/>
        <v>5</v>
      </c>
      <c r="E54" s="31" t="str">
        <f t="shared" si="2"/>
        <v>VILAGARCIA</v>
      </c>
      <c r="F54" s="31">
        <f t="shared" si="7"/>
        <v>21461</v>
      </c>
      <c r="G54" s="31">
        <f t="shared" si="8"/>
        <v>0</v>
      </c>
    </row>
    <row r="55" spans="1:7" x14ac:dyDescent="0.25">
      <c r="A55" s="31" t="str">
        <f t="shared" si="3"/>
        <v>MARIN Y RIA DE PONTEVEDRA</v>
      </c>
      <c r="B55" s="30">
        <f t="shared" si="4"/>
        <v>31015</v>
      </c>
      <c r="C55" s="30">
        <f t="shared" si="5"/>
        <v>27529</v>
      </c>
      <c r="D55" s="30">
        <f t="shared" si="6"/>
        <v>16</v>
      </c>
      <c r="E55" s="31" t="str">
        <f t="shared" si="2"/>
        <v>MELILLA</v>
      </c>
      <c r="F55" s="31">
        <f t="shared" ref="F55:F65" si="9">LOOKUP(E55,$A$38:$A$65,$B$38:$B$65)</f>
        <v>21054</v>
      </c>
      <c r="G55" s="31">
        <f t="shared" si="8"/>
        <v>12934</v>
      </c>
    </row>
    <row r="56" spans="1:7" x14ac:dyDescent="0.25">
      <c r="A56" s="31" t="str">
        <f t="shared" si="3"/>
        <v>MELILLA</v>
      </c>
      <c r="B56" s="30">
        <f t="shared" si="4"/>
        <v>21054</v>
      </c>
      <c r="C56" s="30">
        <f t="shared" si="5"/>
        <v>12934</v>
      </c>
      <c r="D56" s="30">
        <f t="shared" si="6"/>
        <v>18</v>
      </c>
      <c r="E56" s="31" t="str">
        <f t="shared" si="2"/>
        <v>BALEARES</v>
      </c>
      <c r="F56" s="31">
        <f t="shared" si="9"/>
        <v>15560</v>
      </c>
      <c r="G56" s="31">
        <f t="shared" si="8"/>
        <v>25317</v>
      </c>
    </row>
    <row r="57" spans="1:7" x14ac:dyDescent="0.25">
      <c r="A57" s="31" t="str">
        <f t="shared" si="3"/>
        <v>MOTRIL</v>
      </c>
      <c r="B57" s="30">
        <f t="shared" si="4"/>
        <v>5525</v>
      </c>
      <c r="C57" s="30">
        <f t="shared" si="5"/>
        <v>2745</v>
      </c>
      <c r="D57" s="30">
        <f t="shared" si="6"/>
        <v>22</v>
      </c>
      <c r="E57" s="31" t="str">
        <f t="shared" si="2"/>
        <v>ALMERIA</v>
      </c>
      <c r="F57" s="31">
        <f t="shared" si="9"/>
        <v>8695</v>
      </c>
      <c r="G57" s="31">
        <f t="shared" si="8"/>
        <v>2504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str">
        <f t="shared" si="2"/>
        <v>CEUTA</v>
      </c>
      <c r="F58" s="31">
        <f t="shared" si="9"/>
        <v>5530</v>
      </c>
      <c r="G58" s="31">
        <f t="shared" si="8"/>
        <v>4584</v>
      </c>
    </row>
    <row r="59" spans="1:7" x14ac:dyDescent="0.25">
      <c r="A59" s="31" t="str">
        <f t="shared" si="3"/>
        <v>SANTA CRUZ DE TENERIFE</v>
      </c>
      <c r="B59" s="30">
        <f t="shared" si="4"/>
        <v>190054</v>
      </c>
      <c r="C59" s="30">
        <f t="shared" si="5"/>
        <v>201000</v>
      </c>
      <c r="D59" s="30">
        <f t="shared" si="6"/>
        <v>8</v>
      </c>
      <c r="E59" s="31" t="str">
        <f t="shared" si="2"/>
        <v>MOTRIL</v>
      </c>
      <c r="F59" s="31">
        <f t="shared" si="9"/>
        <v>5525</v>
      </c>
      <c r="G59" s="31">
        <f t="shared" si="8"/>
        <v>2745</v>
      </c>
    </row>
    <row r="60" spans="1:7" x14ac:dyDescent="0.25">
      <c r="A60" s="31" t="str">
        <f t="shared" si="3"/>
        <v>SANTANDER</v>
      </c>
      <c r="B60" s="30">
        <f t="shared" si="4"/>
        <v>544</v>
      </c>
      <c r="C60" s="30">
        <f t="shared" si="5"/>
        <v>2677</v>
      </c>
      <c r="D60" s="30">
        <f t="shared" si="6"/>
        <v>26</v>
      </c>
      <c r="E60" s="31" t="str">
        <f t="shared" si="2"/>
        <v>A CORUÑA</v>
      </c>
      <c r="F60" s="31">
        <f t="shared" si="9"/>
        <v>4832</v>
      </c>
      <c r="G60" s="31">
        <f t="shared" si="8"/>
        <v>4385</v>
      </c>
    </row>
    <row r="61" spans="1:7" x14ac:dyDescent="0.25">
      <c r="A61" s="31" t="str">
        <f t="shared" si="3"/>
        <v>SEVILLA</v>
      </c>
      <c r="B61" s="30">
        <f t="shared" si="4"/>
        <v>94987</v>
      </c>
      <c r="C61" s="30">
        <f t="shared" si="5"/>
        <v>97055</v>
      </c>
      <c r="D61" s="30">
        <f t="shared" si="6"/>
        <v>12</v>
      </c>
      <c r="E61" s="31" t="str">
        <f t="shared" si="2"/>
        <v>HUELVA</v>
      </c>
      <c r="F61" s="31">
        <f t="shared" si="9"/>
        <v>1115</v>
      </c>
      <c r="G61" s="31">
        <f t="shared" si="8"/>
        <v>0</v>
      </c>
    </row>
    <row r="62" spans="1:7" x14ac:dyDescent="0.25">
      <c r="A62" s="31" t="str">
        <f t="shared" si="3"/>
        <v>TARRAGONA</v>
      </c>
      <c r="B62" s="30">
        <f t="shared" si="4"/>
        <v>215064</v>
      </c>
      <c r="C62" s="30">
        <f t="shared" si="5"/>
        <v>183424</v>
      </c>
      <c r="D62" s="30">
        <f t="shared" si="6"/>
        <v>7</v>
      </c>
      <c r="E62" s="31" t="str">
        <f t="shared" si="2"/>
        <v>FERROL-SAN CIBRAO</v>
      </c>
      <c r="F62" s="31">
        <f t="shared" si="9"/>
        <v>573</v>
      </c>
      <c r="G62" s="31">
        <f t="shared" si="8"/>
        <v>319</v>
      </c>
    </row>
    <row r="63" spans="1:7" x14ac:dyDescent="0.25">
      <c r="A63" s="31" t="str">
        <f t="shared" si="3"/>
        <v>VALENCIA</v>
      </c>
      <c r="B63" s="30">
        <f t="shared" si="4"/>
        <v>4313176</v>
      </c>
      <c r="C63" s="30">
        <f t="shared" si="5"/>
        <v>3781682</v>
      </c>
      <c r="D63" s="30">
        <f t="shared" si="6"/>
        <v>2</v>
      </c>
      <c r="E63" s="31" t="str">
        <f t="shared" si="2"/>
        <v>SANTANDER</v>
      </c>
      <c r="F63" s="31">
        <f t="shared" si="9"/>
        <v>544</v>
      </c>
      <c r="G63" s="31">
        <f t="shared" si="8"/>
        <v>2677</v>
      </c>
    </row>
    <row r="64" spans="1:7" x14ac:dyDescent="0.25">
      <c r="A64" s="31" t="str">
        <f t="shared" si="3"/>
        <v>VIGO</v>
      </c>
      <c r="B64" s="30">
        <f t="shared" si="4"/>
        <v>161296</v>
      </c>
      <c r="C64" s="30">
        <f t="shared" si="5"/>
        <v>184149</v>
      </c>
      <c r="D64" s="30">
        <f t="shared" si="6"/>
        <v>9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21461</v>
      </c>
      <c r="C65" s="30">
        <f t="shared" si="5"/>
        <v>0</v>
      </c>
      <c r="D65" s="30">
        <f t="shared" si="6"/>
        <v>17</v>
      </c>
      <c r="E65" s="31" t="str">
        <f t="shared" si="2"/>
        <v>AVILES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Enero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40968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265</v>
      </c>
      <c r="C8" s="28">
        <v>395</v>
      </c>
      <c r="D8" s="28">
        <v>265</v>
      </c>
      <c r="E8" s="28">
        <v>395</v>
      </c>
      <c r="F8" s="13">
        <f t="shared" ref="F8:F35" si="0">((E8*100)/D8)-100</f>
        <v>49.056603773584897</v>
      </c>
      <c r="G8" s="1"/>
      <c r="H8" s="1"/>
      <c r="I8" s="1"/>
    </row>
    <row r="9" spans="1:12" x14ac:dyDescent="0.25">
      <c r="A9" s="8" t="s">
        <v>46</v>
      </c>
      <c r="B9" s="27">
        <v>32986</v>
      </c>
      <c r="C9" s="27">
        <v>36585</v>
      </c>
      <c r="D9" s="27">
        <v>32986</v>
      </c>
      <c r="E9" s="27">
        <v>36585</v>
      </c>
      <c r="F9" s="10">
        <f t="shared" si="0"/>
        <v>10.910689383374759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404550</v>
      </c>
      <c r="C11" s="27">
        <v>473017</v>
      </c>
      <c r="D11" s="27">
        <v>404550</v>
      </c>
      <c r="E11" s="27">
        <v>473017</v>
      </c>
      <c r="F11" s="10">
        <f t="shared" si="0"/>
        <v>16.924236806328025</v>
      </c>
      <c r="G11" s="1"/>
      <c r="H11" s="1"/>
      <c r="I11" s="1"/>
    </row>
    <row r="12" spans="1:12" x14ac:dyDescent="0.25">
      <c r="A12" s="11" t="s">
        <v>49</v>
      </c>
      <c r="B12" s="28">
        <v>88867</v>
      </c>
      <c r="C12" s="28">
        <v>79008</v>
      </c>
      <c r="D12" s="28">
        <v>88867</v>
      </c>
      <c r="E12" s="28">
        <v>79008</v>
      </c>
      <c r="F12" s="13">
        <f t="shared" si="0"/>
        <v>-11.094106923829997</v>
      </c>
      <c r="G12" s="1"/>
      <c r="H12" s="1"/>
      <c r="I12" s="1"/>
    </row>
    <row r="13" spans="1:12" x14ac:dyDescent="0.25">
      <c r="A13" s="8" t="s">
        <v>50</v>
      </c>
      <c r="B13" s="27">
        <v>484073</v>
      </c>
      <c r="C13" s="27">
        <v>498046</v>
      </c>
      <c r="D13" s="27">
        <v>484073</v>
      </c>
      <c r="E13" s="27">
        <v>498046</v>
      </c>
      <c r="F13" s="10">
        <f t="shared" si="0"/>
        <v>2.8865481032819389</v>
      </c>
      <c r="G13" s="1"/>
      <c r="H13" s="1"/>
      <c r="I13" s="1"/>
    </row>
    <row r="14" spans="1:12" x14ac:dyDescent="0.25">
      <c r="A14" s="11" t="s">
        <v>51</v>
      </c>
      <c r="B14" s="28">
        <v>553634</v>
      </c>
      <c r="C14" s="28">
        <v>608966</v>
      </c>
      <c r="D14" s="28">
        <v>553634</v>
      </c>
      <c r="E14" s="28">
        <v>608966</v>
      </c>
      <c r="F14" s="13">
        <f t="shared" si="0"/>
        <v>9.9943283830111653</v>
      </c>
      <c r="G14" s="1"/>
      <c r="H14" s="1"/>
      <c r="I14" s="1"/>
    </row>
    <row r="15" spans="1:12" x14ac:dyDescent="0.25">
      <c r="A15" s="8" t="s">
        <v>52</v>
      </c>
      <c r="B15" s="27">
        <v>49394</v>
      </c>
      <c r="C15" s="27">
        <v>51080</v>
      </c>
      <c r="D15" s="27">
        <v>49394</v>
      </c>
      <c r="E15" s="27">
        <v>51080</v>
      </c>
      <c r="F15" s="10">
        <f t="shared" si="0"/>
        <v>3.4133700449447275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0</v>
      </c>
      <c r="E16" s="28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7">
        <v>22108</v>
      </c>
      <c r="C17" s="27">
        <v>23560</v>
      </c>
      <c r="D17" s="27">
        <v>22108</v>
      </c>
      <c r="E17" s="27">
        <v>23560</v>
      </c>
      <c r="F17" s="10">
        <f t="shared" si="0"/>
        <v>6.5677582775465879</v>
      </c>
      <c r="G17" s="1"/>
      <c r="H17" s="1"/>
      <c r="I17" s="1"/>
    </row>
    <row r="18" spans="1:9" x14ac:dyDescent="0.25">
      <c r="A18" s="11" t="s">
        <v>55</v>
      </c>
      <c r="B18" s="28">
        <v>60450</v>
      </c>
      <c r="C18" s="28">
        <v>73715</v>
      </c>
      <c r="D18" s="28">
        <v>60450</v>
      </c>
      <c r="E18" s="28">
        <v>73715</v>
      </c>
      <c r="F18" s="13">
        <f t="shared" si="0"/>
        <v>21.943755169561626</v>
      </c>
      <c r="G18" s="1"/>
      <c r="H18" s="1"/>
      <c r="I18" s="1"/>
    </row>
    <row r="19" spans="1:9" x14ac:dyDescent="0.25">
      <c r="A19" s="8" t="s">
        <v>56</v>
      </c>
      <c r="B19" s="27">
        <v>3712</v>
      </c>
      <c r="C19" s="27">
        <v>6207</v>
      </c>
      <c r="D19" s="27">
        <v>3712</v>
      </c>
      <c r="E19" s="27">
        <v>6207</v>
      </c>
      <c r="F19" s="10">
        <f t="shared" si="0"/>
        <v>67.214439655172413</v>
      </c>
      <c r="G19" s="1"/>
      <c r="H19" s="1"/>
      <c r="I19" s="1"/>
    </row>
    <row r="20" spans="1:9" x14ac:dyDescent="0.25">
      <c r="A20" s="11" t="s">
        <v>57</v>
      </c>
      <c r="B20" s="28">
        <v>31840</v>
      </c>
      <c r="C20" s="28">
        <v>61280</v>
      </c>
      <c r="D20" s="28">
        <v>31840</v>
      </c>
      <c r="E20" s="28">
        <v>61280</v>
      </c>
      <c r="F20" s="13">
        <f t="shared" si="0"/>
        <v>92.462311557788951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4841</v>
      </c>
      <c r="D21" s="27">
        <v>0</v>
      </c>
      <c r="E21" s="27">
        <v>4841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180587</v>
      </c>
      <c r="C22" s="28">
        <v>219670</v>
      </c>
      <c r="D22" s="28">
        <v>180587</v>
      </c>
      <c r="E22" s="28">
        <v>219670</v>
      </c>
      <c r="F22" s="13">
        <f t="shared" si="0"/>
        <v>21.642200158372418</v>
      </c>
      <c r="G22" s="1"/>
      <c r="H22" s="1"/>
      <c r="I22" s="1"/>
    </row>
    <row r="23" spans="1:9" x14ac:dyDescent="0.25">
      <c r="A23" s="8" t="s">
        <v>60</v>
      </c>
      <c r="B23" s="27">
        <v>29808</v>
      </c>
      <c r="C23" s="27">
        <v>36957</v>
      </c>
      <c r="D23" s="27">
        <v>29808</v>
      </c>
      <c r="E23" s="27">
        <v>36957</v>
      </c>
      <c r="F23" s="10">
        <f t="shared" si="0"/>
        <v>23.98349436392914</v>
      </c>
      <c r="G23" s="1"/>
      <c r="H23" s="1"/>
      <c r="I23" s="1"/>
    </row>
    <row r="24" spans="1:9" x14ac:dyDescent="0.25">
      <c r="A24" s="11" t="s">
        <v>61</v>
      </c>
      <c r="B24" s="28">
        <v>0</v>
      </c>
      <c r="C24" s="28">
        <v>0</v>
      </c>
      <c r="D24" s="28">
        <v>0</v>
      </c>
      <c r="E24" s="2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27">
        <v>39733</v>
      </c>
      <c r="C25" s="27">
        <v>50433</v>
      </c>
      <c r="D25" s="27">
        <v>39733</v>
      </c>
      <c r="E25" s="27">
        <v>50433</v>
      </c>
      <c r="F25" s="10">
        <f t="shared" si="0"/>
        <v>26.929756122115123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4155</v>
      </c>
      <c r="D26" s="28">
        <v>0</v>
      </c>
      <c r="E26" s="28">
        <v>4155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37181</v>
      </c>
      <c r="C27" s="27">
        <v>37061</v>
      </c>
      <c r="D27" s="27">
        <v>37181</v>
      </c>
      <c r="E27" s="27">
        <v>37061</v>
      </c>
      <c r="F27" s="10">
        <f t="shared" si="0"/>
        <v>-0.32274548828702621</v>
      </c>
      <c r="G27" s="1"/>
      <c r="H27" s="1"/>
      <c r="I27" s="1"/>
    </row>
    <row r="28" spans="1:9" x14ac:dyDescent="0.25">
      <c r="A28" s="11" t="s">
        <v>65</v>
      </c>
      <c r="B28" s="28">
        <v>215311</v>
      </c>
      <c r="C28" s="28">
        <v>264244</v>
      </c>
      <c r="D28" s="28">
        <v>215311</v>
      </c>
      <c r="E28" s="28">
        <v>264244</v>
      </c>
      <c r="F28" s="13">
        <f t="shared" si="0"/>
        <v>22.726660505036904</v>
      </c>
      <c r="G28" s="1"/>
      <c r="H28" s="1"/>
      <c r="I28" s="1"/>
    </row>
    <row r="29" spans="1:9" x14ac:dyDescent="0.25">
      <c r="A29" s="8" t="s">
        <v>66</v>
      </c>
      <c r="B29" s="27">
        <v>99871</v>
      </c>
      <c r="C29" s="27">
        <v>93568</v>
      </c>
      <c r="D29" s="27">
        <v>99871</v>
      </c>
      <c r="E29" s="27">
        <v>93568</v>
      </c>
      <c r="F29" s="10">
        <f t="shared" si="0"/>
        <v>-6.3111413723703578</v>
      </c>
      <c r="G29" s="1"/>
      <c r="H29" s="1"/>
      <c r="I29" s="1"/>
    </row>
    <row r="30" spans="1:9" x14ac:dyDescent="0.25">
      <c r="A30" s="11" t="s">
        <v>67</v>
      </c>
      <c r="B30" s="28">
        <v>21207</v>
      </c>
      <c r="C30" s="28">
        <v>15848</v>
      </c>
      <c r="D30" s="28">
        <v>21207</v>
      </c>
      <c r="E30" s="28">
        <v>15848</v>
      </c>
      <c r="F30" s="13">
        <f t="shared" si="0"/>
        <v>-25.269958032725043</v>
      </c>
      <c r="G30" s="1"/>
      <c r="H30" s="1"/>
      <c r="I30" s="1"/>
    </row>
    <row r="31" spans="1:9" x14ac:dyDescent="0.25">
      <c r="A31" s="8" t="s">
        <v>68</v>
      </c>
      <c r="B31" s="27">
        <v>11367</v>
      </c>
      <c r="C31" s="27">
        <v>12873</v>
      </c>
      <c r="D31" s="27">
        <v>11367</v>
      </c>
      <c r="E31" s="27">
        <v>12873</v>
      </c>
      <c r="F31" s="10">
        <f t="shared" si="0"/>
        <v>13.248878332013717</v>
      </c>
      <c r="G31" s="1"/>
      <c r="H31" s="1"/>
      <c r="I31" s="1"/>
    </row>
    <row r="32" spans="1:9" x14ac:dyDescent="0.25">
      <c r="A32" s="11" t="s">
        <v>69</v>
      </c>
      <c r="B32" s="28">
        <v>404995</v>
      </c>
      <c r="C32" s="28">
        <v>386026</v>
      </c>
      <c r="D32" s="28">
        <v>404995</v>
      </c>
      <c r="E32" s="28">
        <v>386026</v>
      </c>
      <c r="F32" s="13">
        <f t="shared" si="0"/>
        <v>-4.6837615279200975</v>
      </c>
      <c r="G32" s="1"/>
      <c r="H32" s="1"/>
      <c r="I32" s="1"/>
    </row>
    <row r="33" spans="1:9" x14ac:dyDescent="0.25">
      <c r="A33" s="8" t="s">
        <v>70</v>
      </c>
      <c r="B33" s="27">
        <v>81987</v>
      </c>
      <c r="C33" s="27">
        <v>62351</v>
      </c>
      <c r="D33" s="27">
        <v>81987</v>
      </c>
      <c r="E33" s="27">
        <v>62351</v>
      </c>
      <c r="F33" s="10">
        <f t="shared" si="0"/>
        <v>-23.950138436581412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1000</v>
      </c>
      <c r="D34" s="28">
        <v>0</v>
      </c>
      <c r="E34" s="28">
        <v>1000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2853926</v>
      </c>
      <c r="C35" s="15">
        <f t="shared" ref="C35:E35" si="1">SUM(C7:C34)</f>
        <v>3100886</v>
      </c>
      <c r="D35" s="15">
        <f t="shared" si="1"/>
        <v>2853926</v>
      </c>
      <c r="E35" s="15">
        <f t="shared" si="1"/>
        <v>3100886</v>
      </c>
      <c r="F35" s="16">
        <f t="shared" si="0"/>
        <v>8.6533427986570075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0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BARCELONA</v>
      </c>
      <c r="F38" s="31">
        <f>LOOKUP(E38,$A$38:$A$65,$B$38:$B$65)</f>
        <v>608966</v>
      </c>
      <c r="G38" s="31">
        <f>LOOKUP(E38,$A$38:$A$65,$C$38:$C$65)</f>
        <v>553634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395</v>
      </c>
      <c r="C39" s="30">
        <f t="shared" ref="C39:C65" si="5">D8</f>
        <v>265</v>
      </c>
      <c r="D39" s="30">
        <f t="shared" ref="D39:D65" si="6">_xlfn.RANK.EQ(B39,$B$38:$B$65)+COUNTIF($B$38:$B$65,B39)-1</f>
        <v>24</v>
      </c>
      <c r="E39" s="31" t="str">
        <f t="shared" si="2"/>
        <v>BALEARES</v>
      </c>
      <c r="F39" s="31">
        <f t="shared" ref="F39:F54" si="7">LOOKUP(E39,$A$38:$A$65,$B$38:$B$65)</f>
        <v>498046</v>
      </c>
      <c r="G39" s="31">
        <f t="shared" ref="G39:G65" si="8">LOOKUP(E39,$A$38:$A$65,$C$38:$C$65)</f>
        <v>484073</v>
      </c>
    </row>
    <row r="40" spans="1:9" x14ac:dyDescent="0.25">
      <c r="A40" s="31" t="str">
        <f t="shared" si="3"/>
        <v>ALMERIA</v>
      </c>
      <c r="B40" s="30">
        <f t="shared" si="4"/>
        <v>36585</v>
      </c>
      <c r="C40" s="30">
        <f t="shared" si="5"/>
        <v>32986</v>
      </c>
      <c r="D40" s="30">
        <f t="shared" si="6"/>
        <v>16</v>
      </c>
      <c r="E40" s="31" t="str">
        <f t="shared" si="2"/>
        <v>BAHIA DE ALGECIRAS</v>
      </c>
      <c r="F40" s="31">
        <f t="shared" si="7"/>
        <v>473017</v>
      </c>
      <c r="G40" s="31">
        <f t="shared" si="8"/>
        <v>404550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VALENCIA</v>
      </c>
      <c r="F41" s="31">
        <f t="shared" si="7"/>
        <v>386026</v>
      </c>
      <c r="G41" s="31">
        <f t="shared" si="8"/>
        <v>404995</v>
      </c>
    </row>
    <row r="42" spans="1:9" x14ac:dyDescent="0.25">
      <c r="A42" s="31" t="str">
        <f t="shared" si="3"/>
        <v>BAHIA DE ALGECIRAS</v>
      </c>
      <c r="B42" s="30">
        <f t="shared" si="4"/>
        <v>473017</v>
      </c>
      <c r="C42" s="30">
        <f t="shared" si="5"/>
        <v>404550</v>
      </c>
      <c r="D42" s="30">
        <f t="shared" si="6"/>
        <v>3</v>
      </c>
      <c r="E42" s="31" t="str">
        <f t="shared" si="2"/>
        <v>SANTA CRUZ DE TENERIFE</v>
      </c>
      <c r="F42" s="31">
        <f t="shared" si="7"/>
        <v>264244</v>
      </c>
      <c r="G42" s="31">
        <f t="shared" si="8"/>
        <v>215311</v>
      </c>
    </row>
    <row r="43" spans="1:9" x14ac:dyDescent="0.25">
      <c r="A43" s="31" t="str">
        <f t="shared" si="3"/>
        <v>BAHIA DE CADIZ</v>
      </c>
      <c r="B43" s="30">
        <f t="shared" si="4"/>
        <v>79008</v>
      </c>
      <c r="C43" s="30">
        <f t="shared" si="5"/>
        <v>88867</v>
      </c>
      <c r="D43" s="30">
        <f t="shared" si="6"/>
        <v>8</v>
      </c>
      <c r="E43" s="31" t="str">
        <f t="shared" si="2"/>
        <v>LAS PALMAS</v>
      </c>
      <c r="F43" s="31">
        <f t="shared" si="7"/>
        <v>219670</v>
      </c>
      <c r="G43" s="31">
        <f t="shared" si="8"/>
        <v>180587</v>
      </c>
    </row>
    <row r="44" spans="1:9" x14ac:dyDescent="0.25">
      <c r="A44" s="31" t="str">
        <f t="shared" si="3"/>
        <v>BALEARES</v>
      </c>
      <c r="B44" s="30">
        <f t="shared" si="4"/>
        <v>498046</v>
      </c>
      <c r="C44" s="30">
        <f t="shared" si="5"/>
        <v>484073</v>
      </c>
      <c r="D44" s="30">
        <f t="shared" si="6"/>
        <v>2</v>
      </c>
      <c r="E44" s="31" t="str">
        <f t="shared" si="2"/>
        <v>SANTANDER</v>
      </c>
      <c r="F44" s="31">
        <f t="shared" si="7"/>
        <v>93568</v>
      </c>
      <c r="G44" s="31">
        <f t="shared" si="8"/>
        <v>99871</v>
      </c>
    </row>
    <row r="45" spans="1:9" x14ac:dyDescent="0.25">
      <c r="A45" s="31" t="str">
        <f t="shared" si="3"/>
        <v>BARCELONA</v>
      </c>
      <c r="B45" s="30">
        <f t="shared" si="4"/>
        <v>608966</v>
      </c>
      <c r="C45" s="30">
        <f t="shared" si="5"/>
        <v>553634</v>
      </c>
      <c r="D45" s="30">
        <f t="shared" si="6"/>
        <v>1</v>
      </c>
      <c r="E45" s="31" t="str">
        <f t="shared" si="2"/>
        <v>BAHIA DE CADIZ</v>
      </c>
      <c r="F45" s="31">
        <f t="shared" si="7"/>
        <v>79008</v>
      </c>
      <c r="G45" s="31">
        <f t="shared" si="8"/>
        <v>88867</v>
      </c>
    </row>
    <row r="46" spans="1:9" x14ac:dyDescent="0.25">
      <c r="A46" s="31" t="str">
        <f t="shared" si="3"/>
        <v>BILBAO</v>
      </c>
      <c r="B46" s="30">
        <f t="shared" si="4"/>
        <v>51080</v>
      </c>
      <c r="C46" s="30">
        <f t="shared" si="5"/>
        <v>49394</v>
      </c>
      <c r="D46" s="30">
        <f t="shared" si="6"/>
        <v>12</v>
      </c>
      <c r="E46" s="31" t="str">
        <f t="shared" si="2"/>
        <v>CEUTA</v>
      </c>
      <c r="F46" s="31">
        <f t="shared" si="7"/>
        <v>73715</v>
      </c>
      <c r="G46" s="31">
        <f t="shared" si="8"/>
        <v>60450</v>
      </c>
    </row>
    <row r="47" spans="1:9" x14ac:dyDescent="0.25">
      <c r="A47" s="31" t="str">
        <f t="shared" si="3"/>
        <v>CARTAGENA</v>
      </c>
      <c r="B47" s="30">
        <f t="shared" si="4"/>
        <v>0</v>
      </c>
      <c r="C47" s="30">
        <f t="shared" si="5"/>
        <v>0</v>
      </c>
      <c r="D47" s="30">
        <f t="shared" si="6"/>
        <v>28</v>
      </c>
      <c r="E47" s="31" t="str">
        <f t="shared" si="2"/>
        <v>VIGO</v>
      </c>
      <c r="F47" s="31">
        <f t="shared" si="7"/>
        <v>62351</v>
      </c>
      <c r="G47" s="31">
        <f t="shared" si="8"/>
        <v>81987</v>
      </c>
    </row>
    <row r="48" spans="1:9" x14ac:dyDescent="0.25">
      <c r="A48" s="31" t="str">
        <f t="shared" si="3"/>
        <v>CASTELLON</v>
      </c>
      <c r="B48" s="30">
        <f t="shared" si="4"/>
        <v>23560</v>
      </c>
      <c r="C48" s="30">
        <f t="shared" si="5"/>
        <v>22108</v>
      </c>
      <c r="D48" s="30">
        <f t="shared" si="6"/>
        <v>17</v>
      </c>
      <c r="E48" s="31" t="str">
        <f t="shared" si="2"/>
        <v>GIJON</v>
      </c>
      <c r="F48" s="31">
        <f t="shared" si="7"/>
        <v>61280</v>
      </c>
      <c r="G48" s="31">
        <f t="shared" si="8"/>
        <v>31840</v>
      </c>
    </row>
    <row r="49" spans="1:7" x14ac:dyDescent="0.25">
      <c r="A49" s="31" t="str">
        <f t="shared" si="3"/>
        <v>CEUTA</v>
      </c>
      <c r="B49" s="30">
        <f t="shared" si="4"/>
        <v>73715</v>
      </c>
      <c r="C49" s="30">
        <f t="shared" si="5"/>
        <v>60450</v>
      </c>
      <c r="D49" s="30">
        <f t="shared" si="6"/>
        <v>9</v>
      </c>
      <c r="E49" s="31" t="str">
        <f t="shared" si="2"/>
        <v>BILBAO</v>
      </c>
      <c r="F49" s="31">
        <f t="shared" si="7"/>
        <v>51080</v>
      </c>
      <c r="G49" s="31">
        <f t="shared" si="8"/>
        <v>49394</v>
      </c>
    </row>
    <row r="50" spans="1:7" x14ac:dyDescent="0.25">
      <c r="A50" s="31" t="str">
        <f t="shared" si="3"/>
        <v>FERROL-SAN CIBRAO</v>
      </c>
      <c r="B50" s="30">
        <f t="shared" si="4"/>
        <v>6207</v>
      </c>
      <c r="C50" s="30">
        <f t="shared" si="5"/>
        <v>3712</v>
      </c>
      <c r="D50" s="30">
        <f t="shared" si="6"/>
        <v>20</v>
      </c>
      <c r="E50" s="31" t="str">
        <f t="shared" si="2"/>
        <v>MELILLA</v>
      </c>
      <c r="F50" s="31">
        <f t="shared" si="7"/>
        <v>50433</v>
      </c>
      <c r="G50" s="31">
        <f t="shared" si="8"/>
        <v>39733</v>
      </c>
    </row>
    <row r="51" spans="1:7" x14ac:dyDescent="0.25">
      <c r="A51" s="31" t="str">
        <f t="shared" si="3"/>
        <v>GIJON</v>
      </c>
      <c r="B51" s="30">
        <f t="shared" si="4"/>
        <v>61280</v>
      </c>
      <c r="C51" s="30">
        <f t="shared" si="5"/>
        <v>31840</v>
      </c>
      <c r="D51" s="30">
        <f t="shared" si="6"/>
        <v>11</v>
      </c>
      <c r="E51" s="31" t="str">
        <f t="shared" si="2"/>
        <v>PASAIA</v>
      </c>
      <c r="F51" s="31">
        <f t="shared" si="7"/>
        <v>37061</v>
      </c>
      <c r="G51" s="31">
        <f t="shared" si="8"/>
        <v>37181</v>
      </c>
    </row>
    <row r="52" spans="1:7" x14ac:dyDescent="0.25">
      <c r="A52" s="31" t="str">
        <f t="shared" si="3"/>
        <v>HUELVA</v>
      </c>
      <c r="B52" s="30">
        <f t="shared" si="4"/>
        <v>4841</v>
      </c>
      <c r="C52" s="30">
        <f t="shared" si="5"/>
        <v>0</v>
      </c>
      <c r="D52" s="30">
        <f t="shared" si="6"/>
        <v>21</v>
      </c>
      <c r="E52" s="31" t="str">
        <f t="shared" si="2"/>
        <v>MALAGA</v>
      </c>
      <c r="F52" s="31">
        <f t="shared" si="7"/>
        <v>36957</v>
      </c>
      <c r="G52" s="31">
        <f t="shared" si="8"/>
        <v>29808</v>
      </c>
    </row>
    <row r="53" spans="1:7" x14ac:dyDescent="0.25">
      <c r="A53" s="31" t="str">
        <f t="shared" si="3"/>
        <v>LAS PALMAS</v>
      </c>
      <c r="B53" s="30">
        <f t="shared" si="4"/>
        <v>219670</v>
      </c>
      <c r="C53" s="30">
        <f t="shared" si="5"/>
        <v>180587</v>
      </c>
      <c r="D53" s="30">
        <f t="shared" si="6"/>
        <v>6</v>
      </c>
      <c r="E53" s="31" t="str">
        <f t="shared" si="2"/>
        <v>ALMERIA</v>
      </c>
      <c r="F53" s="31">
        <f t="shared" si="7"/>
        <v>36585</v>
      </c>
      <c r="G53" s="31">
        <f t="shared" si="8"/>
        <v>32986</v>
      </c>
    </row>
    <row r="54" spans="1:7" x14ac:dyDescent="0.25">
      <c r="A54" s="31" t="str">
        <f t="shared" si="3"/>
        <v>MALAGA</v>
      </c>
      <c r="B54" s="30">
        <f t="shared" si="4"/>
        <v>36957</v>
      </c>
      <c r="C54" s="30">
        <f t="shared" si="5"/>
        <v>29808</v>
      </c>
      <c r="D54" s="30">
        <f t="shared" si="6"/>
        <v>15</v>
      </c>
      <c r="E54" s="31" t="str">
        <f t="shared" si="2"/>
        <v>CASTELLON</v>
      </c>
      <c r="F54" s="31">
        <f t="shared" si="7"/>
        <v>23560</v>
      </c>
      <c r="G54" s="31">
        <f t="shared" si="8"/>
        <v>22108</v>
      </c>
    </row>
    <row r="55" spans="1:7" x14ac:dyDescent="0.25">
      <c r="A55" s="31" t="str">
        <f t="shared" si="3"/>
        <v>MARIN Y RIA DE PONTEVEDRA</v>
      </c>
      <c r="B55" s="30">
        <f t="shared" si="4"/>
        <v>0</v>
      </c>
      <c r="C55" s="30">
        <f t="shared" si="5"/>
        <v>0</v>
      </c>
      <c r="D55" s="30">
        <f t="shared" si="6"/>
        <v>28</v>
      </c>
      <c r="E55" s="31" t="str">
        <f t="shared" si="2"/>
        <v>SEVILLA</v>
      </c>
      <c r="F55" s="31">
        <f t="shared" ref="F55:F65" si="9">LOOKUP(E55,$A$38:$A$65,$B$38:$B$65)</f>
        <v>15848</v>
      </c>
      <c r="G55" s="31">
        <f t="shared" si="8"/>
        <v>21207</v>
      </c>
    </row>
    <row r="56" spans="1:7" x14ac:dyDescent="0.25">
      <c r="A56" s="31" t="str">
        <f t="shared" si="3"/>
        <v>MELILLA</v>
      </c>
      <c r="B56" s="30">
        <f t="shared" si="4"/>
        <v>50433</v>
      </c>
      <c r="C56" s="30">
        <f t="shared" si="5"/>
        <v>39733</v>
      </c>
      <c r="D56" s="30">
        <f t="shared" si="6"/>
        <v>13</v>
      </c>
      <c r="E56" s="31" t="str">
        <f t="shared" si="2"/>
        <v>TARRAGONA</v>
      </c>
      <c r="F56" s="31">
        <f t="shared" si="9"/>
        <v>12873</v>
      </c>
      <c r="G56" s="31">
        <f t="shared" si="8"/>
        <v>11367</v>
      </c>
    </row>
    <row r="57" spans="1:7" x14ac:dyDescent="0.25">
      <c r="A57" s="31" t="str">
        <f t="shared" si="3"/>
        <v>MOTRIL</v>
      </c>
      <c r="B57" s="30">
        <f t="shared" si="4"/>
        <v>4155</v>
      </c>
      <c r="C57" s="30">
        <f t="shared" si="5"/>
        <v>0</v>
      </c>
      <c r="D57" s="30">
        <f t="shared" si="6"/>
        <v>22</v>
      </c>
      <c r="E57" s="31" t="str">
        <f t="shared" si="2"/>
        <v>FERROL-SAN CIBRAO</v>
      </c>
      <c r="F57" s="31">
        <f t="shared" si="9"/>
        <v>6207</v>
      </c>
      <c r="G57" s="31">
        <f t="shared" si="8"/>
        <v>3712</v>
      </c>
    </row>
    <row r="58" spans="1:7" x14ac:dyDescent="0.25">
      <c r="A58" s="31" t="str">
        <f t="shared" si="3"/>
        <v>PASAIA</v>
      </c>
      <c r="B58" s="30">
        <f t="shared" si="4"/>
        <v>37061</v>
      </c>
      <c r="C58" s="30">
        <f t="shared" si="5"/>
        <v>37181</v>
      </c>
      <c r="D58" s="30">
        <f t="shared" si="6"/>
        <v>14</v>
      </c>
      <c r="E58" s="31" t="str">
        <f t="shared" si="2"/>
        <v>HUELVA</v>
      </c>
      <c r="F58" s="31">
        <f t="shared" si="9"/>
        <v>4841</v>
      </c>
      <c r="G58" s="31">
        <f t="shared" si="8"/>
        <v>0</v>
      </c>
    </row>
    <row r="59" spans="1:7" x14ac:dyDescent="0.25">
      <c r="A59" s="31" t="str">
        <f t="shared" si="3"/>
        <v>SANTA CRUZ DE TENERIFE</v>
      </c>
      <c r="B59" s="30">
        <f t="shared" si="4"/>
        <v>264244</v>
      </c>
      <c r="C59" s="30">
        <f t="shared" si="5"/>
        <v>215311</v>
      </c>
      <c r="D59" s="30">
        <f t="shared" si="6"/>
        <v>5</v>
      </c>
      <c r="E59" s="31" t="str">
        <f t="shared" si="2"/>
        <v>MOTRIL</v>
      </c>
      <c r="F59" s="31">
        <f t="shared" si="9"/>
        <v>4155</v>
      </c>
      <c r="G59" s="31">
        <f t="shared" si="8"/>
        <v>0</v>
      </c>
    </row>
    <row r="60" spans="1:7" x14ac:dyDescent="0.25">
      <c r="A60" s="31" t="str">
        <f t="shared" si="3"/>
        <v>SANTANDER</v>
      </c>
      <c r="B60" s="30">
        <f t="shared" si="4"/>
        <v>93568</v>
      </c>
      <c r="C60" s="30">
        <f t="shared" si="5"/>
        <v>99871</v>
      </c>
      <c r="D60" s="30">
        <f t="shared" si="6"/>
        <v>7</v>
      </c>
      <c r="E60" s="31" t="str">
        <f t="shared" si="2"/>
        <v>VILAGARCIA</v>
      </c>
      <c r="F60" s="31">
        <f t="shared" si="9"/>
        <v>1000</v>
      </c>
      <c r="G60" s="31">
        <f t="shared" si="8"/>
        <v>0</v>
      </c>
    </row>
    <row r="61" spans="1:7" x14ac:dyDescent="0.25">
      <c r="A61" s="31" t="str">
        <f t="shared" si="3"/>
        <v>SEVILLA</v>
      </c>
      <c r="B61" s="30">
        <f t="shared" si="4"/>
        <v>15848</v>
      </c>
      <c r="C61" s="30">
        <f t="shared" si="5"/>
        <v>21207</v>
      </c>
      <c r="D61" s="30">
        <f t="shared" si="6"/>
        <v>18</v>
      </c>
      <c r="E61" s="31" t="str">
        <f t="shared" si="2"/>
        <v>ALICANTE</v>
      </c>
      <c r="F61" s="31">
        <f t="shared" si="9"/>
        <v>395</v>
      </c>
      <c r="G61" s="31">
        <f t="shared" si="8"/>
        <v>265</v>
      </c>
    </row>
    <row r="62" spans="1:7" x14ac:dyDescent="0.25">
      <c r="A62" s="31" t="str">
        <f t="shared" si="3"/>
        <v>TARRAGONA</v>
      </c>
      <c r="B62" s="30">
        <f t="shared" si="4"/>
        <v>12873</v>
      </c>
      <c r="C62" s="30">
        <f t="shared" si="5"/>
        <v>11367</v>
      </c>
      <c r="D62" s="30">
        <f t="shared" si="6"/>
        <v>19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386026</v>
      </c>
      <c r="C63" s="30">
        <f t="shared" si="5"/>
        <v>404995</v>
      </c>
      <c r="D63" s="30">
        <f t="shared" si="6"/>
        <v>4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62351</v>
      </c>
      <c r="C64" s="30">
        <f t="shared" si="5"/>
        <v>81987</v>
      </c>
      <c r="D64" s="30">
        <f t="shared" si="6"/>
        <v>10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1000</v>
      </c>
      <c r="C65" s="30">
        <f t="shared" si="5"/>
        <v>0</v>
      </c>
      <c r="D65" s="30">
        <f t="shared" si="6"/>
        <v>23</v>
      </c>
      <c r="E65" s="31" t="str">
        <f t="shared" si="2"/>
        <v>A CORUÑA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56" bestFit="1" customWidth="1"/>
    <col min="2" max="5" width="11.5703125" style="56" bestFit="1" customWidth="1"/>
    <col min="6" max="6" width="8" style="56" bestFit="1" customWidth="1"/>
    <col min="7" max="7" width="11.5703125" style="56" bestFit="1" customWidth="1"/>
    <col min="8" max="16384" width="11.42578125" style="56"/>
  </cols>
  <sheetData>
    <row r="1" spans="1:12" s="54" customFormat="1" ht="22.5" customHeight="1" x14ac:dyDescent="0.35">
      <c r="F1" s="55" t="s">
        <v>86</v>
      </c>
    </row>
    <row r="2" spans="1:12" s="54" customFormat="1" ht="21" x14ac:dyDescent="0.35"/>
    <row r="5" spans="1:12" x14ac:dyDescent="0.25">
      <c r="A5" s="82" t="s">
        <v>97</v>
      </c>
      <c r="B5" s="80" t="str">
        <f>'Resumen general'!D6</f>
        <v>Mes Enero</v>
      </c>
      <c r="C5" s="81"/>
      <c r="D5" s="80" t="str">
        <f>'Resumen general'!F6</f>
        <v>Acumulado desde Enero</v>
      </c>
      <c r="E5" s="81"/>
      <c r="F5" s="81"/>
      <c r="L5" s="57">
        <f>'Resumen general'!I4</f>
        <v>40968</v>
      </c>
    </row>
    <row r="6" spans="1:12" x14ac:dyDescent="0.25">
      <c r="A6" s="83"/>
      <c r="B6" s="58">
        <f>'Resumen general'!D7</f>
        <v>2011</v>
      </c>
      <c r="C6" s="58">
        <f>'Resumen general'!E7</f>
        <v>2012</v>
      </c>
      <c r="D6" s="58">
        <f>'Resumen general'!F7</f>
        <v>2011</v>
      </c>
      <c r="E6" s="58">
        <f>'Resumen general'!G7</f>
        <v>2012</v>
      </c>
      <c r="F6" s="58" t="s">
        <v>43</v>
      </c>
    </row>
    <row r="7" spans="1:12" x14ac:dyDescent="0.25">
      <c r="A7" s="59" t="s">
        <v>44</v>
      </c>
      <c r="B7" s="60">
        <v>394</v>
      </c>
      <c r="C7" s="60">
        <v>487</v>
      </c>
      <c r="D7" s="60">
        <v>394</v>
      </c>
      <c r="E7" s="60">
        <v>487</v>
      </c>
      <c r="F7" s="61">
        <f>((E7*100)/D7)-100</f>
        <v>23.604060913705581</v>
      </c>
      <c r="G7" s="62"/>
      <c r="H7" s="62"/>
      <c r="I7" s="62"/>
    </row>
    <row r="8" spans="1:12" x14ac:dyDescent="0.25">
      <c r="A8" s="63" t="s">
        <v>45</v>
      </c>
      <c r="B8" s="64">
        <v>12425</v>
      </c>
      <c r="C8" s="64">
        <v>12606</v>
      </c>
      <c r="D8" s="64">
        <v>12425</v>
      </c>
      <c r="E8" s="64">
        <v>12606</v>
      </c>
      <c r="F8" s="65">
        <f t="shared" ref="F8:F35" si="0">((E8*100)/D8)-100</f>
        <v>1.456740442655942</v>
      </c>
      <c r="G8" s="62"/>
      <c r="H8" s="62"/>
      <c r="I8" s="62"/>
    </row>
    <row r="9" spans="1:12" x14ac:dyDescent="0.25">
      <c r="A9" s="59" t="s">
        <v>46</v>
      </c>
      <c r="B9" s="60">
        <v>193</v>
      </c>
      <c r="C9" s="60">
        <v>574</v>
      </c>
      <c r="D9" s="60">
        <v>193</v>
      </c>
      <c r="E9" s="60">
        <v>574</v>
      </c>
      <c r="F9" s="61">
        <f t="shared" si="0"/>
        <v>197.40932642487047</v>
      </c>
      <c r="G9" s="62"/>
      <c r="H9" s="62"/>
      <c r="I9" s="62"/>
    </row>
    <row r="10" spans="1:12" x14ac:dyDescent="0.25">
      <c r="A10" s="63" t="s">
        <v>47</v>
      </c>
      <c r="B10" s="64">
        <v>0</v>
      </c>
      <c r="C10" s="64">
        <v>0</v>
      </c>
      <c r="D10" s="64">
        <v>0</v>
      </c>
      <c r="E10" s="64">
        <v>0</v>
      </c>
      <c r="F10" s="66" t="e">
        <f t="shared" si="0"/>
        <v>#DIV/0!</v>
      </c>
      <c r="G10" s="62"/>
      <c r="H10" s="62"/>
      <c r="I10" s="62"/>
    </row>
    <row r="11" spans="1:12" x14ac:dyDescent="0.25">
      <c r="A11" s="59" t="s">
        <v>48</v>
      </c>
      <c r="B11" s="60">
        <v>212898</v>
      </c>
      <c r="C11" s="60">
        <v>304015</v>
      </c>
      <c r="D11" s="60">
        <v>212898</v>
      </c>
      <c r="E11" s="60">
        <v>304015</v>
      </c>
      <c r="F11" s="61">
        <f t="shared" si="0"/>
        <v>42.798429294779652</v>
      </c>
      <c r="G11" s="62"/>
      <c r="H11" s="62"/>
      <c r="I11" s="62"/>
    </row>
    <row r="12" spans="1:12" x14ac:dyDescent="0.25">
      <c r="A12" s="63" t="s">
        <v>49</v>
      </c>
      <c r="B12" s="64">
        <v>5665</v>
      </c>
      <c r="C12" s="64">
        <v>5942</v>
      </c>
      <c r="D12" s="64">
        <v>5665</v>
      </c>
      <c r="E12" s="64">
        <v>5942</v>
      </c>
      <c r="F12" s="65">
        <f t="shared" si="0"/>
        <v>4.8896734333627592</v>
      </c>
      <c r="G12" s="62"/>
      <c r="H12" s="62"/>
      <c r="I12" s="62"/>
    </row>
    <row r="13" spans="1:12" x14ac:dyDescent="0.25">
      <c r="A13" s="59" t="s">
        <v>50</v>
      </c>
      <c r="B13" s="60">
        <v>4325</v>
      </c>
      <c r="C13" s="60">
        <v>3138</v>
      </c>
      <c r="D13" s="60">
        <v>4325</v>
      </c>
      <c r="E13" s="60">
        <v>3138</v>
      </c>
      <c r="F13" s="61">
        <f t="shared" si="0"/>
        <v>-27.445086705202314</v>
      </c>
      <c r="G13" s="62"/>
      <c r="H13" s="62"/>
      <c r="I13" s="62"/>
    </row>
    <row r="14" spans="1:12" x14ac:dyDescent="0.25">
      <c r="A14" s="63" t="s">
        <v>51</v>
      </c>
      <c r="B14" s="64">
        <v>196681</v>
      </c>
      <c r="C14" s="64">
        <v>143995</v>
      </c>
      <c r="D14" s="64">
        <v>196681</v>
      </c>
      <c r="E14" s="64">
        <v>143995</v>
      </c>
      <c r="F14" s="65">
        <f t="shared" si="0"/>
        <v>-26.787539213243775</v>
      </c>
      <c r="G14" s="62"/>
      <c r="H14" s="62"/>
      <c r="I14" s="62"/>
    </row>
    <row r="15" spans="1:12" x14ac:dyDescent="0.25">
      <c r="A15" s="59" t="s">
        <v>52</v>
      </c>
      <c r="B15" s="60">
        <v>32189</v>
      </c>
      <c r="C15" s="60">
        <v>37044.75</v>
      </c>
      <c r="D15" s="60">
        <v>32189</v>
      </c>
      <c r="E15" s="60">
        <v>37044.75</v>
      </c>
      <c r="F15" s="61">
        <f t="shared" si="0"/>
        <v>15.085122246730251</v>
      </c>
      <c r="G15" s="62"/>
      <c r="H15" s="62"/>
      <c r="I15" s="62"/>
    </row>
    <row r="16" spans="1:12" x14ac:dyDescent="0.25">
      <c r="A16" s="63" t="s">
        <v>53</v>
      </c>
      <c r="B16" s="64">
        <v>5054</v>
      </c>
      <c r="C16" s="64">
        <v>6135</v>
      </c>
      <c r="D16" s="64">
        <v>5054</v>
      </c>
      <c r="E16" s="64">
        <v>6135</v>
      </c>
      <c r="F16" s="65">
        <f t="shared" si="0"/>
        <v>21.388998812821526</v>
      </c>
      <c r="G16" s="62"/>
      <c r="H16" s="62"/>
      <c r="I16" s="62"/>
    </row>
    <row r="17" spans="1:9" x14ac:dyDescent="0.25">
      <c r="A17" s="59" t="s">
        <v>54</v>
      </c>
      <c r="B17" s="60">
        <v>8286</v>
      </c>
      <c r="C17" s="60">
        <v>9746</v>
      </c>
      <c r="D17" s="60">
        <v>8286</v>
      </c>
      <c r="E17" s="60">
        <v>9746</v>
      </c>
      <c r="F17" s="61">
        <f t="shared" si="0"/>
        <v>17.620082066135652</v>
      </c>
      <c r="G17" s="62"/>
      <c r="H17" s="62"/>
      <c r="I17" s="62"/>
    </row>
    <row r="18" spans="1:9" x14ac:dyDescent="0.25">
      <c r="A18" s="63" t="s">
        <v>55</v>
      </c>
      <c r="B18" s="64">
        <v>723</v>
      </c>
      <c r="C18" s="64">
        <v>1327</v>
      </c>
      <c r="D18" s="64">
        <v>723</v>
      </c>
      <c r="E18" s="64">
        <v>1327</v>
      </c>
      <c r="F18" s="65">
        <f t="shared" si="0"/>
        <v>83.540802213001371</v>
      </c>
      <c r="G18" s="62"/>
      <c r="H18" s="62"/>
      <c r="I18" s="62"/>
    </row>
    <row r="19" spans="1:9" x14ac:dyDescent="0.25">
      <c r="A19" s="59" t="s">
        <v>56</v>
      </c>
      <c r="B19" s="60">
        <v>17</v>
      </c>
      <c r="C19" s="60">
        <v>35</v>
      </c>
      <c r="D19" s="60">
        <v>17</v>
      </c>
      <c r="E19" s="60">
        <v>35</v>
      </c>
      <c r="F19" s="61">
        <f t="shared" si="0"/>
        <v>105.88235294117646</v>
      </c>
      <c r="G19" s="62"/>
      <c r="H19" s="62"/>
      <c r="I19" s="62"/>
    </row>
    <row r="20" spans="1:9" x14ac:dyDescent="0.25">
      <c r="A20" s="63" t="s">
        <v>57</v>
      </c>
      <c r="B20" s="64">
        <v>3264</v>
      </c>
      <c r="C20" s="64">
        <v>4190</v>
      </c>
      <c r="D20" s="64">
        <v>3264</v>
      </c>
      <c r="E20" s="64">
        <v>4190</v>
      </c>
      <c r="F20" s="65">
        <f t="shared" si="0"/>
        <v>28.370098039215691</v>
      </c>
      <c r="G20" s="62"/>
      <c r="H20" s="62"/>
      <c r="I20" s="62"/>
    </row>
    <row r="21" spans="1:9" x14ac:dyDescent="0.25">
      <c r="A21" s="59" t="s">
        <v>58</v>
      </c>
      <c r="B21" s="60">
        <v>0</v>
      </c>
      <c r="C21" s="60">
        <v>323</v>
      </c>
      <c r="D21" s="60">
        <v>0</v>
      </c>
      <c r="E21" s="60">
        <v>323</v>
      </c>
      <c r="F21" s="61" t="e">
        <f t="shared" si="0"/>
        <v>#DIV/0!</v>
      </c>
      <c r="G21" s="62"/>
      <c r="H21" s="62"/>
      <c r="I21" s="62"/>
    </row>
    <row r="22" spans="1:9" x14ac:dyDescent="0.25">
      <c r="A22" s="63" t="s">
        <v>59</v>
      </c>
      <c r="B22" s="64">
        <v>84187</v>
      </c>
      <c r="C22" s="64">
        <v>103300</v>
      </c>
      <c r="D22" s="64">
        <v>84187</v>
      </c>
      <c r="E22" s="64">
        <v>103300</v>
      </c>
      <c r="F22" s="65">
        <f t="shared" si="0"/>
        <v>22.703030159050684</v>
      </c>
      <c r="G22" s="62"/>
      <c r="H22" s="62"/>
      <c r="I22" s="62"/>
    </row>
    <row r="23" spans="1:9" x14ac:dyDescent="0.25">
      <c r="A23" s="59" t="s">
        <v>60</v>
      </c>
      <c r="B23" s="60">
        <v>29032</v>
      </c>
      <c r="C23" s="60">
        <v>56873</v>
      </c>
      <c r="D23" s="60">
        <v>29032</v>
      </c>
      <c r="E23" s="60">
        <v>56873</v>
      </c>
      <c r="F23" s="61">
        <f t="shared" si="0"/>
        <v>95.897630201157341</v>
      </c>
      <c r="G23" s="62"/>
      <c r="H23" s="62"/>
      <c r="I23" s="62"/>
    </row>
    <row r="24" spans="1:9" x14ac:dyDescent="0.25">
      <c r="A24" s="63" t="s">
        <v>61</v>
      </c>
      <c r="B24" s="64">
        <v>3474</v>
      </c>
      <c r="C24" s="64">
        <v>3522</v>
      </c>
      <c r="D24" s="64">
        <v>3474</v>
      </c>
      <c r="E24" s="64">
        <v>3522</v>
      </c>
      <c r="F24" s="65">
        <f t="shared" si="0"/>
        <v>1.3816925734024181</v>
      </c>
      <c r="G24" s="62"/>
      <c r="H24" s="62"/>
      <c r="I24" s="62"/>
    </row>
    <row r="25" spans="1:9" x14ac:dyDescent="0.25">
      <c r="A25" s="59" t="s">
        <v>62</v>
      </c>
      <c r="B25" s="60">
        <v>1509</v>
      </c>
      <c r="C25" s="60">
        <v>2792</v>
      </c>
      <c r="D25" s="60">
        <v>1509</v>
      </c>
      <c r="E25" s="60">
        <v>2792</v>
      </c>
      <c r="F25" s="61">
        <f t="shared" si="0"/>
        <v>85.023194168323386</v>
      </c>
      <c r="G25" s="62"/>
      <c r="H25" s="62"/>
      <c r="I25" s="62"/>
    </row>
    <row r="26" spans="1:9" x14ac:dyDescent="0.25">
      <c r="A26" s="63" t="s">
        <v>63</v>
      </c>
      <c r="B26" s="64">
        <v>333</v>
      </c>
      <c r="C26" s="64">
        <v>771</v>
      </c>
      <c r="D26" s="64">
        <v>333</v>
      </c>
      <c r="E26" s="64">
        <v>771</v>
      </c>
      <c r="F26" s="65">
        <f t="shared" si="0"/>
        <v>131.53153153153153</v>
      </c>
      <c r="G26" s="62"/>
      <c r="H26" s="62"/>
      <c r="I26" s="62"/>
    </row>
    <row r="27" spans="1:9" x14ac:dyDescent="0.25">
      <c r="A27" s="59" t="s">
        <v>64</v>
      </c>
      <c r="B27" s="60">
        <v>0</v>
      </c>
      <c r="C27" s="60">
        <v>0</v>
      </c>
      <c r="D27" s="60">
        <v>0</v>
      </c>
      <c r="E27" s="60">
        <v>0</v>
      </c>
      <c r="F27" s="67" t="e">
        <f t="shared" si="0"/>
        <v>#DIV/0!</v>
      </c>
      <c r="G27" s="62"/>
      <c r="H27" s="62"/>
      <c r="I27" s="62"/>
    </row>
    <row r="28" spans="1:9" x14ac:dyDescent="0.25">
      <c r="A28" s="63" t="s">
        <v>65</v>
      </c>
      <c r="B28" s="64">
        <v>25666</v>
      </c>
      <c r="C28" s="64">
        <v>24971</v>
      </c>
      <c r="D28" s="64">
        <v>25666</v>
      </c>
      <c r="E28" s="64">
        <v>24971</v>
      </c>
      <c r="F28" s="65">
        <f t="shared" si="0"/>
        <v>-2.7078625418842108</v>
      </c>
      <c r="G28" s="62"/>
      <c r="H28" s="62"/>
      <c r="I28" s="62"/>
    </row>
    <row r="29" spans="1:9" x14ac:dyDescent="0.25">
      <c r="A29" s="59" t="s">
        <v>66</v>
      </c>
      <c r="B29" s="60">
        <v>281</v>
      </c>
      <c r="C29" s="60">
        <v>46</v>
      </c>
      <c r="D29" s="60">
        <v>281</v>
      </c>
      <c r="E29" s="60">
        <v>46</v>
      </c>
      <c r="F29" s="61">
        <f t="shared" si="0"/>
        <v>-83.629893238434164</v>
      </c>
      <c r="G29" s="62"/>
      <c r="H29" s="62"/>
      <c r="I29" s="62"/>
    </row>
    <row r="30" spans="1:9" x14ac:dyDescent="0.25">
      <c r="A30" s="63" t="s">
        <v>67</v>
      </c>
      <c r="B30" s="64">
        <v>13045</v>
      </c>
      <c r="C30" s="64">
        <v>12478</v>
      </c>
      <c r="D30" s="64">
        <v>13045</v>
      </c>
      <c r="E30" s="64">
        <v>12478</v>
      </c>
      <c r="F30" s="65">
        <f t="shared" si="0"/>
        <v>-4.3464929091606024</v>
      </c>
      <c r="G30" s="62"/>
      <c r="H30" s="62"/>
      <c r="I30" s="62"/>
    </row>
    <row r="31" spans="1:9" x14ac:dyDescent="0.25">
      <c r="A31" s="59" t="s">
        <v>68</v>
      </c>
      <c r="B31" s="60">
        <v>16325</v>
      </c>
      <c r="C31" s="60">
        <v>18943</v>
      </c>
      <c r="D31" s="60">
        <v>16325</v>
      </c>
      <c r="E31" s="60">
        <v>18943</v>
      </c>
      <c r="F31" s="61">
        <f t="shared" si="0"/>
        <v>16.036753445635526</v>
      </c>
      <c r="G31" s="62"/>
      <c r="H31" s="62"/>
      <c r="I31" s="62"/>
    </row>
    <row r="32" spans="1:9" x14ac:dyDescent="0.25">
      <c r="A32" s="63" t="s">
        <v>69</v>
      </c>
      <c r="B32" s="64">
        <v>335167</v>
      </c>
      <c r="C32" s="64">
        <v>364161</v>
      </c>
      <c r="D32" s="64">
        <v>335167</v>
      </c>
      <c r="E32" s="64">
        <v>364161</v>
      </c>
      <c r="F32" s="65">
        <f t="shared" si="0"/>
        <v>8.6506129780079846</v>
      </c>
      <c r="G32" s="62"/>
      <c r="H32" s="62"/>
      <c r="I32" s="62"/>
    </row>
    <row r="33" spans="1:9" x14ac:dyDescent="0.25">
      <c r="A33" s="59" t="s">
        <v>70</v>
      </c>
      <c r="B33" s="60">
        <v>19051</v>
      </c>
      <c r="C33" s="60">
        <v>15598</v>
      </c>
      <c r="D33" s="60">
        <v>19051</v>
      </c>
      <c r="E33" s="60">
        <v>15598</v>
      </c>
      <c r="F33" s="61">
        <f t="shared" si="0"/>
        <v>-18.125032806676813</v>
      </c>
      <c r="G33" s="62"/>
      <c r="H33" s="62"/>
      <c r="I33" s="62"/>
    </row>
    <row r="34" spans="1:9" x14ac:dyDescent="0.25">
      <c r="A34" s="63" t="s">
        <v>71</v>
      </c>
      <c r="B34" s="64">
        <v>0</v>
      </c>
      <c r="C34" s="64">
        <v>2522</v>
      </c>
      <c r="D34" s="64">
        <v>0</v>
      </c>
      <c r="E34" s="64">
        <v>2522</v>
      </c>
      <c r="F34" s="65" t="e">
        <f t="shared" si="0"/>
        <v>#DIV/0!</v>
      </c>
      <c r="G34" s="62"/>
      <c r="H34" s="62"/>
      <c r="I34" s="62"/>
    </row>
    <row r="35" spans="1:9" x14ac:dyDescent="0.25">
      <c r="A35" s="68" t="s">
        <v>72</v>
      </c>
      <c r="B35" s="69">
        <f>SUM(B7:B34)</f>
        <v>1010184</v>
      </c>
      <c r="C35" s="69">
        <f t="shared" ref="C35:E35" si="1">SUM(C7:C34)</f>
        <v>1135534.75</v>
      </c>
      <c r="D35" s="69">
        <f t="shared" si="1"/>
        <v>1010184</v>
      </c>
      <c r="E35" s="69">
        <f t="shared" si="1"/>
        <v>1135534.75</v>
      </c>
      <c r="F35" s="70">
        <f t="shared" si="0"/>
        <v>12.408704750817677</v>
      </c>
      <c r="G35" s="62"/>
      <c r="H35" s="62"/>
      <c r="I35" s="62"/>
    </row>
    <row r="37" spans="1:9" x14ac:dyDescent="0.25">
      <c r="A37" s="71"/>
      <c r="B37" s="71">
        <f>E6</f>
        <v>2012</v>
      </c>
      <c r="C37" s="71">
        <f>D6</f>
        <v>2011</v>
      </c>
      <c r="D37" s="71"/>
      <c r="E37" s="71"/>
      <c r="F37" s="71">
        <f>B37</f>
        <v>2012</v>
      </c>
      <c r="G37" s="71">
        <f>C37</f>
        <v>2011</v>
      </c>
    </row>
    <row r="38" spans="1:9" x14ac:dyDescent="0.25">
      <c r="A38" s="71" t="str">
        <f>A7</f>
        <v>A CORUÑA</v>
      </c>
      <c r="B38" s="72">
        <f>E7</f>
        <v>487</v>
      </c>
      <c r="C38" s="72">
        <f>D7</f>
        <v>394</v>
      </c>
      <c r="D38" s="72">
        <f>_xlfn.RANK.EQ(B38,$B$38:$B$65)+COUNTIF($B$38:$B$65,B38)-1</f>
        <v>23</v>
      </c>
      <c r="E38" s="71" t="str">
        <f t="shared" ref="E38:E65" si="2">INDEX($A$38:$B$65,MATCH(ROW()-37,$D$38:$D$65,0),1)</f>
        <v>VALENCIA</v>
      </c>
      <c r="F38" s="71">
        <f>LOOKUP(E38,$A$38:$A$65,$B$38:$B$65)</f>
        <v>364161</v>
      </c>
      <c r="G38" s="71">
        <f>LOOKUP(E38,$A$38:$A$65,$C$38:$C$65)</f>
        <v>335167</v>
      </c>
    </row>
    <row r="39" spans="1:9" x14ac:dyDescent="0.25">
      <c r="A39" s="71" t="str">
        <f t="shared" ref="A39:A65" si="3">A8</f>
        <v>ALICANTE</v>
      </c>
      <c r="B39" s="72">
        <f t="shared" ref="B39:B65" si="4">E8</f>
        <v>12606</v>
      </c>
      <c r="C39" s="72">
        <f t="shared" ref="C39:C65" si="5">D8</f>
        <v>12425</v>
      </c>
      <c r="D39" s="72">
        <f t="shared" ref="D39:D65" si="6">_xlfn.RANK.EQ(B39,$B$38:$B$65)+COUNTIF($B$38:$B$65,B39)-1</f>
        <v>10</v>
      </c>
      <c r="E39" s="71" t="str">
        <f t="shared" si="2"/>
        <v>BAHIA DE ALGECIRAS</v>
      </c>
      <c r="F39" s="71">
        <f t="shared" ref="F39:F54" si="7">LOOKUP(E39,$A$38:$A$65,$B$38:$B$65)</f>
        <v>304015</v>
      </c>
      <c r="G39" s="71">
        <f t="shared" ref="G39:G65" si="8">LOOKUP(E39,$A$38:$A$65,$C$38:$C$65)</f>
        <v>212898</v>
      </c>
    </row>
    <row r="40" spans="1:9" x14ac:dyDescent="0.25">
      <c r="A40" s="71" t="str">
        <f t="shared" si="3"/>
        <v>ALMERIA</v>
      </c>
      <c r="B40" s="72">
        <f t="shared" si="4"/>
        <v>574</v>
      </c>
      <c r="C40" s="72">
        <f t="shared" si="5"/>
        <v>193</v>
      </c>
      <c r="D40" s="72">
        <f t="shared" si="6"/>
        <v>22</v>
      </c>
      <c r="E40" s="71" t="str">
        <f t="shared" si="2"/>
        <v>BARCELONA</v>
      </c>
      <c r="F40" s="71">
        <f t="shared" si="7"/>
        <v>143995</v>
      </c>
      <c r="G40" s="71">
        <f t="shared" si="8"/>
        <v>196681</v>
      </c>
    </row>
    <row r="41" spans="1:9" x14ac:dyDescent="0.25">
      <c r="A41" s="71" t="str">
        <f t="shared" si="3"/>
        <v>AVILES</v>
      </c>
      <c r="B41" s="72">
        <f t="shared" si="4"/>
        <v>0</v>
      </c>
      <c r="C41" s="72">
        <f t="shared" si="5"/>
        <v>0</v>
      </c>
      <c r="D41" s="72">
        <f t="shared" si="6"/>
        <v>28</v>
      </c>
      <c r="E41" s="71" t="str">
        <f t="shared" si="2"/>
        <v>LAS PALMAS</v>
      </c>
      <c r="F41" s="71">
        <f t="shared" si="7"/>
        <v>103300</v>
      </c>
      <c r="G41" s="71">
        <f t="shared" si="8"/>
        <v>84187</v>
      </c>
    </row>
    <row r="42" spans="1:9" x14ac:dyDescent="0.25">
      <c r="A42" s="71" t="str">
        <f t="shared" si="3"/>
        <v>BAHIA DE ALGECIRAS</v>
      </c>
      <c r="B42" s="72">
        <f t="shared" si="4"/>
        <v>304015</v>
      </c>
      <c r="C42" s="72">
        <f t="shared" si="5"/>
        <v>212898</v>
      </c>
      <c r="D42" s="72">
        <f t="shared" si="6"/>
        <v>2</v>
      </c>
      <c r="E42" s="71" t="str">
        <f t="shared" si="2"/>
        <v>MALAGA</v>
      </c>
      <c r="F42" s="71">
        <f t="shared" si="7"/>
        <v>56873</v>
      </c>
      <c r="G42" s="71">
        <f t="shared" si="8"/>
        <v>29032</v>
      </c>
    </row>
    <row r="43" spans="1:9" x14ac:dyDescent="0.25">
      <c r="A43" s="71" t="str">
        <f t="shared" si="3"/>
        <v>BAHIA DE CADIZ</v>
      </c>
      <c r="B43" s="72">
        <f t="shared" si="4"/>
        <v>5942</v>
      </c>
      <c r="C43" s="72">
        <f t="shared" si="5"/>
        <v>5665</v>
      </c>
      <c r="D43" s="72">
        <f t="shared" si="6"/>
        <v>14</v>
      </c>
      <c r="E43" s="71" t="str">
        <f t="shared" si="2"/>
        <v>BILBAO</v>
      </c>
      <c r="F43" s="71">
        <f t="shared" si="7"/>
        <v>37044.75</v>
      </c>
      <c r="G43" s="71">
        <f t="shared" si="8"/>
        <v>32189</v>
      </c>
    </row>
    <row r="44" spans="1:9" x14ac:dyDescent="0.25">
      <c r="A44" s="71" t="str">
        <f t="shared" si="3"/>
        <v>BALEARES</v>
      </c>
      <c r="B44" s="72">
        <f t="shared" si="4"/>
        <v>3138</v>
      </c>
      <c r="C44" s="72">
        <f t="shared" si="5"/>
        <v>4325</v>
      </c>
      <c r="D44" s="72">
        <f t="shared" si="6"/>
        <v>17</v>
      </c>
      <c r="E44" s="71" t="str">
        <f t="shared" si="2"/>
        <v>SANTA CRUZ DE TENERIFE</v>
      </c>
      <c r="F44" s="71">
        <f t="shared" si="7"/>
        <v>24971</v>
      </c>
      <c r="G44" s="71">
        <f t="shared" si="8"/>
        <v>25666</v>
      </c>
    </row>
    <row r="45" spans="1:9" x14ac:dyDescent="0.25">
      <c r="A45" s="71" t="str">
        <f t="shared" si="3"/>
        <v>BARCELONA</v>
      </c>
      <c r="B45" s="72">
        <f t="shared" si="4"/>
        <v>143995</v>
      </c>
      <c r="C45" s="72">
        <f t="shared" si="5"/>
        <v>196681</v>
      </c>
      <c r="D45" s="72">
        <f t="shared" si="6"/>
        <v>3</v>
      </c>
      <c r="E45" s="71" t="str">
        <f t="shared" si="2"/>
        <v>TARRAGONA</v>
      </c>
      <c r="F45" s="71">
        <f t="shared" si="7"/>
        <v>18943</v>
      </c>
      <c r="G45" s="71">
        <f t="shared" si="8"/>
        <v>16325</v>
      </c>
    </row>
    <row r="46" spans="1:9" x14ac:dyDescent="0.25">
      <c r="A46" s="71" t="str">
        <f t="shared" si="3"/>
        <v>BILBAO</v>
      </c>
      <c r="B46" s="72">
        <f t="shared" si="4"/>
        <v>37044.75</v>
      </c>
      <c r="C46" s="72">
        <f t="shared" si="5"/>
        <v>32189</v>
      </c>
      <c r="D46" s="72">
        <f t="shared" si="6"/>
        <v>6</v>
      </c>
      <c r="E46" s="71" t="str">
        <f t="shared" si="2"/>
        <v>VIGO</v>
      </c>
      <c r="F46" s="71">
        <f t="shared" si="7"/>
        <v>15598</v>
      </c>
      <c r="G46" s="71">
        <f t="shared" si="8"/>
        <v>19051</v>
      </c>
    </row>
    <row r="47" spans="1:9" x14ac:dyDescent="0.25">
      <c r="A47" s="71" t="str">
        <f t="shared" si="3"/>
        <v>CARTAGENA</v>
      </c>
      <c r="B47" s="72">
        <f t="shared" si="4"/>
        <v>6135</v>
      </c>
      <c r="C47" s="72">
        <f t="shared" si="5"/>
        <v>5054</v>
      </c>
      <c r="D47" s="72">
        <f t="shared" si="6"/>
        <v>13</v>
      </c>
      <c r="E47" s="71" t="str">
        <f t="shared" si="2"/>
        <v>ALICANTE</v>
      </c>
      <c r="F47" s="71">
        <f t="shared" si="7"/>
        <v>12606</v>
      </c>
      <c r="G47" s="71">
        <f t="shared" si="8"/>
        <v>12425</v>
      </c>
    </row>
    <row r="48" spans="1:9" x14ac:dyDescent="0.25">
      <c r="A48" s="71" t="str">
        <f t="shared" si="3"/>
        <v>CASTELLON</v>
      </c>
      <c r="B48" s="72">
        <f t="shared" si="4"/>
        <v>9746</v>
      </c>
      <c r="C48" s="72">
        <f t="shared" si="5"/>
        <v>8286</v>
      </c>
      <c r="D48" s="72">
        <f t="shared" si="6"/>
        <v>12</v>
      </c>
      <c r="E48" s="71" t="str">
        <f t="shared" si="2"/>
        <v>SEVILLA</v>
      </c>
      <c r="F48" s="71">
        <f t="shared" si="7"/>
        <v>12478</v>
      </c>
      <c r="G48" s="71">
        <f t="shared" si="8"/>
        <v>13045</v>
      </c>
    </row>
    <row r="49" spans="1:7" x14ac:dyDescent="0.25">
      <c r="A49" s="71" t="str">
        <f t="shared" si="3"/>
        <v>CEUTA</v>
      </c>
      <c r="B49" s="72">
        <f t="shared" si="4"/>
        <v>1327</v>
      </c>
      <c r="C49" s="72">
        <f t="shared" si="5"/>
        <v>723</v>
      </c>
      <c r="D49" s="72">
        <f t="shared" si="6"/>
        <v>20</v>
      </c>
      <c r="E49" s="71" t="str">
        <f t="shared" si="2"/>
        <v>CASTELLON</v>
      </c>
      <c r="F49" s="71">
        <f t="shared" si="7"/>
        <v>9746</v>
      </c>
      <c r="G49" s="71">
        <f t="shared" si="8"/>
        <v>8286</v>
      </c>
    </row>
    <row r="50" spans="1:7" x14ac:dyDescent="0.25">
      <c r="A50" s="71" t="str">
        <f t="shared" si="3"/>
        <v>FERROL-SAN CIBRAO</v>
      </c>
      <c r="B50" s="72">
        <f t="shared" si="4"/>
        <v>35</v>
      </c>
      <c r="C50" s="72">
        <f t="shared" si="5"/>
        <v>17</v>
      </c>
      <c r="D50" s="72">
        <f t="shared" si="6"/>
        <v>26</v>
      </c>
      <c r="E50" s="71" t="str">
        <f t="shared" si="2"/>
        <v>CARTAGENA</v>
      </c>
      <c r="F50" s="71">
        <f t="shared" si="7"/>
        <v>6135</v>
      </c>
      <c r="G50" s="71">
        <f t="shared" si="8"/>
        <v>5054</v>
      </c>
    </row>
    <row r="51" spans="1:7" x14ac:dyDescent="0.25">
      <c r="A51" s="71" t="str">
        <f t="shared" si="3"/>
        <v>GIJON</v>
      </c>
      <c r="B51" s="72">
        <f t="shared" si="4"/>
        <v>4190</v>
      </c>
      <c r="C51" s="72">
        <f t="shared" si="5"/>
        <v>3264</v>
      </c>
      <c r="D51" s="72">
        <f t="shared" si="6"/>
        <v>15</v>
      </c>
      <c r="E51" s="71" t="str">
        <f t="shared" si="2"/>
        <v>BAHIA DE CADIZ</v>
      </c>
      <c r="F51" s="71">
        <f t="shared" si="7"/>
        <v>5942</v>
      </c>
      <c r="G51" s="71">
        <f t="shared" si="8"/>
        <v>5665</v>
      </c>
    </row>
    <row r="52" spans="1:7" x14ac:dyDescent="0.25">
      <c r="A52" s="71" t="str">
        <f t="shared" si="3"/>
        <v>HUELVA</v>
      </c>
      <c r="B52" s="72">
        <f t="shared" si="4"/>
        <v>323</v>
      </c>
      <c r="C52" s="72">
        <f t="shared" si="5"/>
        <v>0</v>
      </c>
      <c r="D52" s="72">
        <f t="shared" si="6"/>
        <v>24</v>
      </c>
      <c r="E52" s="71" t="str">
        <f t="shared" si="2"/>
        <v>GIJON</v>
      </c>
      <c r="F52" s="71">
        <f t="shared" si="7"/>
        <v>4190</v>
      </c>
      <c r="G52" s="71">
        <f t="shared" si="8"/>
        <v>3264</v>
      </c>
    </row>
    <row r="53" spans="1:7" x14ac:dyDescent="0.25">
      <c r="A53" s="71" t="str">
        <f t="shared" si="3"/>
        <v>LAS PALMAS</v>
      </c>
      <c r="B53" s="72">
        <f t="shared" si="4"/>
        <v>103300</v>
      </c>
      <c r="C53" s="72">
        <f t="shared" si="5"/>
        <v>84187</v>
      </c>
      <c r="D53" s="72">
        <f t="shared" si="6"/>
        <v>4</v>
      </c>
      <c r="E53" s="71" t="str">
        <f t="shared" si="2"/>
        <v>MARIN Y RIA DE PONTEVEDRA</v>
      </c>
      <c r="F53" s="71">
        <f t="shared" si="7"/>
        <v>3522</v>
      </c>
      <c r="G53" s="71">
        <f t="shared" si="8"/>
        <v>3474</v>
      </c>
    </row>
    <row r="54" spans="1:7" x14ac:dyDescent="0.25">
      <c r="A54" s="71" t="str">
        <f t="shared" si="3"/>
        <v>MALAGA</v>
      </c>
      <c r="B54" s="72">
        <f t="shared" si="4"/>
        <v>56873</v>
      </c>
      <c r="C54" s="72">
        <f t="shared" si="5"/>
        <v>29032</v>
      </c>
      <c r="D54" s="72">
        <f t="shared" si="6"/>
        <v>5</v>
      </c>
      <c r="E54" s="71" t="str">
        <f t="shared" si="2"/>
        <v>BALEARES</v>
      </c>
      <c r="F54" s="71">
        <f t="shared" si="7"/>
        <v>3138</v>
      </c>
      <c r="G54" s="71">
        <f t="shared" si="8"/>
        <v>4325</v>
      </c>
    </row>
    <row r="55" spans="1:7" x14ac:dyDescent="0.25">
      <c r="A55" s="71" t="str">
        <f t="shared" si="3"/>
        <v>MARIN Y RIA DE PONTEVEDRA</v>
      </c>
      <c r="B55" s="72">
        <f t="shared" si="4"/>
        <v>3522</v>
      </c>
      <c r="C55" s="72">
        <f t="shared" si="5"/>
        <v>3474</v>
      </c>
      <c r="D55" s="72">
        <f t="shared" si="6"/>
        <v>16</v>
      </c>
      <c r="E55" s="71" t="str">
        <f t="shared" si="2"/>
        <v>MELILLA</v>
      </c>
      <c r="F55" s="71">
        <f t="shared" ref="F55:F65" si="9">LOOKUP(E55,$A$38:$A$65,$B$38:$B$65)</f>
        <v>2792</v>
      </c>
      <c r="G55" s="71">
        <f t="shared" si="8"/>
        <v>1509</v>
      </c>
    </row>
    <row r="56" spans="1:7" x14ac:dyDescent="0.25">
      <c r="A56" s="71" t="str">
        <f t="shared" si="3"/>
        <v>MELILLA</v>
      </c>
      <c r="B56" s="72">
        <f t="shared" si="4"/>
        <v>2792</v>
      </c>
      <c r="C56" s="72">
        <f t="shared" si="5"/>
        <v>1509</v>
      </c>
      <c r="D56" s="72">
        <f t="shared" si="6"/>
        <v>18</v>
      </c>
      <c r="E56" s="71" t="str">
        <f t="shared" si="2"/>
        <v>VILAGARCIA</v>
      </c>
      <c r="F56" s="71">
        <f t="shared" si="9"/>
        <v>2522</v>
      </c>
      <c r="G56" s="71">
        <f t="shared" si="8"/>
        <v>0</v>
      </c>
    </row>
    <row r="57" spans="1:7" x14ac:dyDescent="0.25">
      <c r="A57" s="71" t="str">
        <f t="shared" si="3"/>
        <v>MOTRIL</v>
      </c>
      <c r="B57" s="72">
        <f t="shared" si="4"/>
        <v>771</v>
      </c>
      <c r="C57" s="72">
        <f t="shared" si="5"/>
        <v>333</v>
      </c>
      <c r="D57" s="72">
        <f t="shared" si="6"/>
        <v>21</v>
      </c>
      <c r="E57" s="71" t="str">
        <f t="shared" si="2"/>
        <v>CEUTA</v>
      </c>
      <c r="F57" s="71">
        <f t="shared" si="9"/>
        <v>1327</v>
      </c>
      <c r="G57" s="71">
        <f t="shared" si="8"/>
        <v>723</v>
      </c>
    </row>
    <row r="58" spans="1:7" x14ac:dyDescent="0.25">
      <c r="A58" s="71" t="str">
        <f t="shared" si="3"/>
        <v>PASAIA</v>
      </c>
      <c r="B58" s="72">
        <f t="shared" si="4"/>
        <v>0</v>
      </c>
      <c r="C58" s="72">
        <f t="shared" si="5"/>
        <v>0</v>
      </c>
      <c r="D58" s="72">
        <f t="shared" si="6"/>
        <v>28</v>
      </c>
      <c r="E58" s="71" t="str">
        <f t="shared" si="2"/>
        <v>MOTRIL</v>
      </c>
      <c r="F58" s="71">
        <f t="shared" si="9"/>
        <v>771</v>
      </c>
      <c r="G58" s="71">
        <f t="shared" si="8"/>
        <v>333</v>
      </c>
    </row>
    <row r="59" spans="1:7" x14ac:dyDescent="0.25">
      <c r="A59" s="71" t="str">
        <f t="shared" si="3"/>
        <v>SANTA CRUZ DE TENERIFE</v>
      </c>
      <c r="B59" s="72">
        <f t="shared" si="4"/>
        <v>24971</v>
      </c>
      <c r="C59" s="72">
        <f t="shared" si="5"/>
        <v>25666</v>
      </c>
      <c r="D59" s="72">
        <f t="shared" si="6"/>
        <v>7</v>
      </c>
      <c r="E59" s="71" t="str">
        <f t="shared" si="2"/>
        <v>ALMERIA</v>
      </c>
      <c r="F59" s="71">
        <f t="shared" si="9"/>
        <v>574</v>
      </c>
      <c r="G59" s="71">
        <f t="shared" si="8"/>
        <v>193</v>
      </c>
    </row>
    <row r="60" spans="1:7" x14ac:dyDescent="0.25">
      <c r="A60" s="71" t="str">
        <f t="shared" si="3"/>
        <v>SANTANDER</v>
      </c>
      <c r="B60" s="72">
        <f t="shared" si="4"/>
        <v>46</v>
      </c>
      <c r="C60" s="72">
        <f t="shared" si="5"/>
        <v>281</v>
      </c>
      <c r="D60" s="72">
        <f t="shared" si="6"/>
        <v>25</v>
      </c>
      <c r="E60" s="71" t="str">
        <f t="shared" si="2"/>
        <v>A CORUÑA</v>
      </c>
      <c r="F60" s="71">
        <f t="shared" si="9"/>
        <v>487</v>
      </c>
      <c r="G60" s="71">
        <f t="shared" si="8"/>
        <v>394</v>
      </c>
    </row>
    <row r="61" spans="1:7" x14ac:dyDescent="0.25">
      <c r="A61" s="71" t="str">
        <f t="shared" si="3"/>
        <v>SEVILLA</v>
      </c>
      <c r="B61" s="72">
        <f t="shared" si="4"/>
        <v>12478</v>
      </c>
      <c r="C61" s="72">
        <f t="shared" si="5"/>
        <v>13045</v>
      </c>
      <c r="D61" s="72">
        <f t="shared" si="6"/>
        <v>11</v>
      </c>
      <c r="E61" s="71" t="str">
        <f t="shared" si="2"/>
        <v>HUELVA</v>
      </c>
      <c r="F61" s="71">
        <f t="shared" si="9"/>
        <v>323</v>
      </c>
      <c r="G61" s="71">
        <f t="shared" si="8"/>
        <v>0</v>
      </c>
    </row>
    <row r="62" spans="1:7" x14ac:dyDescent="0.25">
      <c r="A62" s="71" t="str">
        <f t="shared" si="3"/>
        <v>TARRAGONA</v>
      </c>
      <c r="B62" s="72">
        <f t="shared" si="4"/>
        <v>18943</v>
      </c>
      <c r="C62" s="72">
        <f t="shared" si="5"/>
        <v>16325</v>
      </c>
      <c r="D62" s="72">
        <f t="shared" si="6"/>
        <v>8</v>
      </c>
      <c r="E62" s="71" t="str">
        <f t="shared" si="2"/>
        <v>SANTANDER</v>
      </c>
      <c r="F62" s="71">
        <f t="shared" si="9"/>
        <v>46</v>
      </c>
      <c r="G62" s="71">
        <f t="shared" si="8"/>
        <v>281</v>
      </c>
    </row>
    <row r="63" spans="1:7" x14ac:dyDescent="0.25">
      <c r="A63" s="71" t="str">
        <f t="shared" si="3"/>
        <v>VALENCIA</v>
      </c>
      <c r="B63" s="72">
        <f t="shared" si="4"/>
        <v>364161</v>
      </c>
      <c r="C63" s="72">
        <f t="shared" si="5"/>
        <v>335167</v>
      </c>
      <c r="D63" s="72">
        <f t="shared" si="6"/>
        <v>1</v>
      </c>
      <c r="E63" s="71" t="str">
        <f t="shared" si="2"/>
        <v>FERROL-SAN CIBRAO</v>
      </c>
      <c r="F63" s="71">
        <f t="shared" si="9"/>
        <v>35</v>
      </c>
      <c r="G63" s="71">
        <f t="shared" si="8"/>
        <v>17</v>
      </c>
    </row>
    <row r="64" spans="1:7" x14ac:dyDescent="0.25">
      <c r="A64" s="71" t="str">
        <f t="shared" si="3"/>
        <v>VIGO</v>
      </c>
      <c r="B64" s="72">
        <f t="shared" si="4"/>
        <v>15598</v>
      </c>
      <c r="C64" s="72">
        <f t="shared" si="5"/>
        <v>19051</v>
      </c>
      <c r="D64" s="72">
        <f t="shared" si="6"/>
        <v>9</v>
      </c>
      <c r="E64" s="71" t="e">
        <f t="shared" si="2"/>
        <v>#N/A</v>
      </c>
      <c r="F64" s="71" t="e">
        <f t="shared" si="9"/>
        <v>#N/A</v>
      </c>
      <c r="G64" s="71" t="e">
        <f t="shared" si="8"/>
        <v>#N/A</v>
      </c>
    </row>
    <row r="65" spans="1:7" x14ac:dyDescent="0.25">
      <c r="A65" s="71" t="str">
        <f t="shared" si="3"/>
        <v>VILAGARCIA</v>
      </c>
      <c r="B65" s="72">
        <f t="shared" si="4"/>
        <v>2522</v>
      </c>
      <c r="C65" s="72">
        <f t="shared" si="5"/>
        <v>0</v>
      </c>
      <c r="D65" s="72">
        <f t="shared" si="6"/>
        <v>19</v>
      </c>
      <c r="E65" s="71" t="str">
        <f t="shared" si="2"/>
        <v>AVILES</v>
      </c>
      <c r="F65" s="71">
        <f t="shared" si="9"/>
        <v>0</v>
      </c>
      <c r="G65" s="71">
        <f t="shared" si="8"/>
        <v>0</v>
      </c>
    </row>
    <row r="66" spans="1:7" x14ac:dyDescent="0.25">
      <c r="A66" s="71"/>
      <c r="B66" s="71"/>
      <c r="C66" s="71"/>
      <c r="D66" s="71"/>
      <c r="E66" s="71"/>
      <c r="F66" s="71"/>
      <c r="G66" s="71"/>
    </row>
    <row r="67" spans="1:7" x14ac:dyDescent="0.25">
      <c r="A67" s="73"/>
      <c r="B67" s="74"/>
      <c r="C67" s="74"/>
      <c r="D67" s="74"/>
      <c r="E67" s="74"/>
      <c r="F67" s="75"/>
      <c r="G67" s="7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Enero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40968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246</v>
      </c>
      <c r="C8" s="28">
        <v>249</v>
      </c>
      <c r="D8" s="28">
        <v>246</v>
      </c>
      <c r="E8" s="28">
        <v>249</v>
      </c>
      <c r="F8" s="13">
        <f t="shared" ref="F8:F35" si="0">((E8*100)/D8)-100</f>
        <v>1.2195121951219505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195621</v>
      </c>
      <c r="C11" s="27">
        <v>286758</v>
      </c>
      <c r="D11" s="27">
        <v>195621</v>
      </c>
      <c r="E11" s="27">
        <v>286758</v>
      </c>
      <c r="F11" s="10">
        <f t="shared" si="0"/>
        <v>46.588556443326638</v>
      </c>
      <c r="G11" s="1"/>
      <c r="H11" s="1"/>
      <c r="I11" s="1"/>
    </row>
    <row r="12" spans="1:12" x14ac:dyDescent="0.25">
      <c r="A12" s="11" t="s">
        <v>49</v>
      </c>
      <c r="B12" s="28">
        <v>0</v>
      </c>
      <c r="C12" s="28">
        <v>0</v>
      </c>
      <c r="D12" s="28">
        <v>0</v>
      </c>
      <c r="E12" s="28">
        <v>0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0</v>
      </c>
      <c r="D13" s="27">
        <v>0</v>
      </c>
      <c r="E13" s="2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28">
        <v>87198.5</v>
      </c>
      <c r="C14" s="28">
        <v>43161</v>
      </c>
      <c r="D14" s="28">
        <v>87198.5</v>
      </c>
      <c r="E14" s="28">
        <v>43161</v>
      </c>
      <c r="F14" s="13">
        <f t="shared" si="0"/>
        <v>-50.502588920680978</v>
      </c>
      <c r="G14" s="1"/>
      <c r="H14" s="1"/>
      <c r="I14" s="1"/>
    </row>
    <row r="15" spans="1:12" x14ac:dyDescent="0.25">
      <c r="A15" s="8" t="s">
        <v>52</v>
      </c>
      <c r="B15" s="27">
        <v>407</v>
      </c>
      <c r="C15" s="27">
        <v>46</v>
      </c>
      <c r="D15" s="27">
        <v>407</v>
      </c>
      <c r="E15" s="27">
        <v>46</v>
      </c>
      <c r="F15" s="10">
        <f t="shared" si="0"/>
        <v>-88.697788697788695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0</v>
      </c>
      <c r="E16" s="2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7">
        <v>140</v>
      </c>
      <c r="C17" s="27">
        <v>0</v>
      </c>
      <c r="D17" s="27">
        <v>140</v>
      </c>
      <c r="E17" s="27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28">
        <v>8</v>
      </c>
      <c r="C18" s="28">
        <v>0</v>
      </c>
      <c r="D18" s="28">
        <v>8</v>
      </c>
      <c r="E18" s="2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0</v>
      </c>
      <c r="C20" s="28">
        <v>0</v>
      </c>
      <c r="D20" s="28">
        <v>0</v>
      </c>
      <c r="E20" s="2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0</v>
      </c>
      <c r="D21" s="27">
        <v>0</v>
      </c>
      <c r="E21" s="2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51569</v>
      </c>
      <c r="C22" s="28">
        <v>68728</v>
      </c>
      <c r="D22" s="28">
        <v>51569</v>
      </c>
      <c r="E22" s="28">
        <v>68728</v>
      </c>
      <c r="F22" s="13">
        <f t="shared" si="0"/>
        <v>33.273866082336298</v>
      </c>
      <c r="G22" s="1"/>
      <c r="H22" s="1"/>
      <c r="I22" s="1"/>
    </row>
    <row r="23" spans="1:9" x14ac:dyDescent="0.25">
      <c r="A23" s="8" t="s">
        <v>60</v>
      </c>
      <c r="B23" s="27">
        <v>27445</v>
      </c>
      <c r="C23" s="27">
        <v>54287</v>
      </c>
      <c r="D23" s="27">
        <v>27445</v>
      </c>
      <c r="E23" s="27">
        <v>54287</v>
      </c>
      <c r="F23" s="10">
        <f t="shared" si="0"/>
        <v>97.802878484241205</v>
      </c>
      <c r="G23" s="1"/>
      <c r="H23" s="1"/>
      <c r="I23" s="1"/>
    </row>
    <row r="24" spans="1:9" x14ac:dyDescent="0.25">
      <c r="A24" s="11" t="s">
        <v>61</v>
      </c>
      <c r="B24" s="28">
        <v>325</v>
      </c>
      <c r="C24" s="28">
        <v>535</v>
      </c>
      <c r="D24" s="28">
        <v>325</v>
      </c>
      <c r="E24" s="28">
        <v>535</v>
      </c>
      <c r="F24" s="13">
        <f t="shared" si="0"/>
        <v>64.615384615384613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828</v>
      </c>
      <c r="C28" s="28">
        <v>433</v>
      </c>
      <c r="D28" s="28">
        <v>828</v>
      </c>
      <c r="E28" s="28">
        <v>433</v>
      </c>
      <c r="F28" s="13">
        <f t="shared" si="0"/>
        <v>-47.705314009661834</v>
      </c>
      <c r="G28" s="1"/>
      <c r="H28" s="1"/>
      <c r="I28" s="1"/>
    </row>
    <row r="29" spans="1:9" x14ac:dyDescent="0.25">
      <c r="A29" s="8" t="s">
        <v>66</v>
      </c>
      <c r="B29" s="27">
        <v>44</v>
      </c>
      <c r="C29" s="27">
        <v>2</v>
      </c>
      <c r="D29" s="27">
        <v>44</v>
      </c>
      <c r="E29" s="27">
        <v>2</v>
      </c>
      <c r="F29" s="18">
        <f t="shared" si="0"/>
        <v>-95.454545454545453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10982</v>
      </c>
      <c r="C31" s="27">
        <v>11970</v>
      </c>
      <c r="D31" s="27">
        <v>10982</v>
      </c>
      <c r="E31" s="27">
        <v>11970</v>
      </c>
      <c r="F31" s="10">
        <f t="shared" si="0"/>
        <v>8.9965397923875372</v>
      </c>
      <c r="G31" s="1"/>
      <c r="H31" s="1"/>
      <c r="I31" s="1"/>
    </row>
    <row r="32" spans="1:9" x14ac:dyDescent="0.25">
      <c r="A32" s="11" t="s">
        <v>69</v>
      </c>
      <c r="B32" s="28">
        <v>170469</v>
      </c>
      <c r="C32" s="28">
        <v>190028</v>
      </c>
      <c r="D32" s="28">
        <v>170469</v>
      </c>
      <c r="E32" s="28">
        <v>190028</v>
      </c>
      <c r="F32" s="13">
        <f t="shared" si="0"/>
        <v>11.473640368630072</v>
      </c>
      <c r="G32" s="1"/>
      <c r="H32" s="1"/>
      <c r="I32" s="1"/>
    </row>
    <row r="33" spans="1:9" x14ac:dyDescent="0.25">
      <c r="A33" s="8" t="s">
        <v>70</v>
      </c>
      <c r="B33" s="27">
        <v>469</v>
      </c>
      <c r="C33" s="27">
        <v>465</v>
      </c>
      <c r="D33" s="27">
        <v>469</v>
      </c>
      <c r="E33" s="27">
        <v>465</v>
      </c>
      <c r="F33" s="10">
        <f t="shared" si="0"/>
        <v>-0.85287846481875818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26</v>
      </c>
      <c r="D34" s="28">
        <v>0</v>
      </c>
      <c r="E34" s="28">
        <v>26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545751.5</v>
      </c>
      <c r="C35" s="15">
        <f t="shared" ref="C35:E35" si="1">SUM(C7:C34)</f>
        <v>656688</v>
      </c>
      <c r="D35" s="15">
        <f t="shared" si="1"/>
        <v>545751.5</v>
      </c>
      <c r="E35" s="15">
        <f t="shared" si="1"/>
        <v>656688</v>
      </c>
      <c r="F35" s="16">
        <f t="shared" si="0"/>
        <v>20.32729181688002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0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286758</v>
      </c>
      <c r="G38" s="31">
        <f>LOOKUP(E38,$A$38:$A$65,$C$38:$C$65)</f>
        <v>195621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249</v>
      </c>
      <c r="C39" s="30">
        <f t="shared" ref="C39:C65" si="5">D8</f>
        <v>246</v>
      </c>
      <c r="D39" s="30">
        <f t="shared" ref="D39:D65" si="6">_xlfn.RANK.EQ(B39,$B$38:$B$65)+COUNTIF($B$38:$B$65,B39)-1</f>
        <v>10</v>
      </c>
      <c r="E39" s="31" t="str">
        <f t="shared" si="2"/>
        <v>VALENCIA</v>
      </c>
      <c r="F39" s="31">
        <f t="shared" ref="F39:F54" si="7">LOOKUP(E39,$A$38:$A$65,$B$38:$B$65)</f>
        <v>190028</v>
      </c>
      <c r="G39" s="31">
        <f t="shared" ref="G39:G65" si="8">LOOKUP(E39,$A$38:$A$65,$C$38:$C$65)</f>
        <v>170469</v>
      </c>
    </row>
    <row r="40" spans="1:9" x14ac:dyDescent="0.25">
      <c r="A40" s="31" t="str">
        <f t="shared" si="3"/>
        <v>ALMERIA</v>
      </c>
      <c r="B40" s="30">
        <f t="shared" si="4"/>
        <v>0</v>
      </c>
      <c r="C40" s="30">
        <f t="shared" si="5"/>
        <v>0</v>
      </c>
      <c r="D40" s="30">
        <f t="shared" si="6"/>
        <v>28</v>
      </c>
      <c r="E40" s="31" t="str">
        <f t="shared" si="2"/>
        <v>LAS PALMAS</v>
      </c>
      <c r="F40" s="31">
        <f t="shared" si="7"/>
        <v>68728</v>
      </c>
      <c r="G40" s="31">
        <f t="shared" si="8"/>
        <v>51569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MALAGA</v>
      </c>
      <c r="F41" s="31">
        <f t="shared" si="7"/>
        <v>54287</v>
      </c>
      <c r="G41" s="31">
        <f t="shared" si="8"/>
        <v>27445</v>
      </c>
    </row>
    <row r="42" spans="1:9" x14ac:dyDescent="0.25">
      <c r="A42" s="31" t="str">
        <f t="shared" si="3"/>
        <v>BAHIA DE ALGECIRAS</v>
      </c>
      <c r="B42" s="30">
        <f t="shared" si="4"/>
        <v>286758</v>
      </c>
      <c r="C42" s="30">
        <f t="shared" si="5"/>
        <v>195621</v>
      </c>
      <c r="D42" s="30">
        <f t="shared" si="6"/>
        <v>1</v>
      </c>
      <c r="E42" s="31" t="str">
        <f t="shared" si="2"/>
        <v>BARCELONA</v>
      </c>
      <c r="F42" s="31">
        <f t="shared" si="7"/>
        <v>43161</v>
      </c>
      <c r="G42" s="31">
        <f t="shared" si="8"/>
        <v>87198.5</v>
      </c>
    </row>
    <row r="43" spans="1:9" x14ac:dyDescent="0.25">
      <c r="A43" s="31" t="str">
        <f t="shared" si="3"/>
        <v>BAHIA DE CADIZ</v>
      </c>
      <c r="B43" s="30">
        <f t="shared" si="4"/>
        <v>0</v>
      </c>
      <c r="C43" s="30">
        <f t="shared" si="5"/>
        <v>0</v>
      </c>
      <c r="D43" s="30">
        <f t="shared" si="6"/>
        <v>28</v>
      </c>
      <c r="E43" s="31" t="str">
        <f t="shared" si="2"/>
        <v>TARRAGONA</v>
      </c>
      <c r="F43" s="31">
        <f t="shared" si="7"/>
        <v>11970</v>
      </c>
      <c r="G43" s="31">
        <f t="shared" si="8"/>
        <v>10982</v>
      </c>
    </row>
    <row r="44" spans="1:9" x14ac:dyDescent="0.25">
      <c r="A44" s="31" t="str">
        <f t="shared" si="3"/>
        <v>BALEARES</v>
      </c>
      <c r="B44" s="30">
        <f t="shared" si="4"/>
        <v>0</v>
      </c>
      <c r="C44" s="30">
        <f t="shared" si="5"/>
        <v>0</v>
      </c>
      <c r="D44" s="30">
        <f t="shared" si="6"/>
        <v>28</v>
      </c>
      <c r="E44" s="31" t="str">
        <f t="shared" si="2"/>
        <v>MARIN Y RIA DE PONTEVEDRA</v>
      </c>
      <c r="F44" s="31">
        <f t="shared" si="7"/>
        <v>535</v>
      </c>
      <c r="G44" s="31">
        <f t="shared" si="8"/>
        <v>325</v>
      </c>
    </row>
    <row r="45" spans="1:9" x14ac:dyDescent="0.25">
      <c r="A45" s="31" t="str">
        <f t="shared" si="3"/>
        <v>BARCELONA</v>
      </c>
      <c r="B45" s="30">
        <f t="shared" si="4"/>
        <v>43161</v>
      </c>
      <c r="C45" s="30">
        <f t="shared" si="5"/>
        <v>87198.5</v>
      </c>
      <c r="D45" s="30">
        <f t="shared" si="6"/>
        <v>5</v>
      </c>
      <c r="E45" s="31" t="str">
        <f t="shared" si="2"/>
        <v>VIGO</v>
      </c>
      <c r="F45" s="31">
        <f t="shared" si="7"/>
        <v>465</v>
      </c>
      <c r="G45" s="31">
        <f t="shared" si="8"/>
        <v>469</v>
      </c>
    </row>
    <row r="46" spans="1:9" x14ac:dyDescent="0.25">
      <c r="A46" s="31" t="str">
        <f t="shared" si="3"/>
        <v>BILBAO</v>
      </c>
      <c r="B46" s="30">
        <f t="shared" si="4"/>
        <v>46</v>
      </c>
      <c r="C46" s="30">
        <f t="shared" si="5"/>
        <v>407</v>
      </c>
      <c r="D46" s="30">
        <f t="shared" si="6"/>
        <v>11</v>
      </c>
      <c r="E46" s="31" t="str">
        <f t="shared" si="2"/>
        <v>SANTA CRUZ DE TENERIFE</v>
      </c>
      <c r="F46" s="31">
        <f t="shared" si="7"/>
        <v>433</v>
      </c>
      <c r="G46" s="31">
        <f t="shared" si="8"/>
        <v>828</v>
      </c>
    </row>
    <row r="47" spans="1:9" x14ac:dyDescent="0.25">
      <c r="A47" s="31" t="str">
        <f t="shared" si="3"/>
        <v>CARTAGENA</v>
      </c>
      <c r="B47" s="30">
        <f t="shared" si="4"/>
        <v>0</v>
      </c>
      <c r="C47" s="30">
        <f t="shared" si="5"/>
        <v>0</v>
      </c>
      <c r="D47" s="30">
        <f t="shared" si="6"/>
        <v>28</v>
      </c>
      <c r="E47" s="31" t="str">
        <f t="shared" si="2"/>
        <v>ALICANTE</v>
      </c>
      <c r="F47" s="31">
        <f t="shared" si="7"/>
        <v>249</v>
      </c>
      <c r="G47" s="31">
        <f t="shared" si="8"/>
        <v>246</v>
      </c>
    </row>
    <row r="48" spans="1:9" x14ac:dyDescent="0.25">
      <c r="A48" s="31" t="str">
        <f t="shared" si="3"/>
        <v>CASTELLON</v>
      </c>
      <c r="B48" s="30">
        <f t="shared" si="4"/>
        <v>0</v>
      </c>
      <c r="C48" s="30">
        <f t="shared" si="5"/>
        <v>140</v>
      </c>
      <c r="D48" s="30">
        <f t="shared" si="6"/>
        <v>28</v>
      </c>
      <c r="E48" s="31" t="str">
        <f t="shared" si="2"/>
        <v>BILBAO</v>
      </c>
      <c r="F48" s="31">
        <f t="shared" si="7"/>
        <v>46</v>
      </c>
      <c r="G48" s="31">
        <f t="shared" si="8"/>
        <v>407</v>
      </c>
    </row>
    <row r="49" spans="1:7" x14ac:dyDescent="0.25">
      <c r="A49" s="31" t="str">
        <f t="shared" si="3"/>
        <v>CEUTA</v>
      </c>
      <c r="B49" s="30">
        <f t="shared" si="4"/>
        <v>0</v>
      </c>
      <c r="C49" s="30">
        <f t="shared" si="5"/>
        <v>8</v>
      </c>
      <c r="D49" s="30">
        <f t="shared" si="6"/>
        <v>28</v>
      </c>
      <c r="E49" s="31" t="str">
        <f t="shared" si="2"/>
        <v>VILAGARCIA</v>
      </c>
      <c r="F49" s="31">
        <f t="shared" si="7"/>
        <v>26</v>
      </c>
      <c r="G49" s="31">
        <f t="shared" si="8"/>
        <v>0</v>
      </c>
    </row>
    <row r="50" spans="1:7" x14ac:dyDescent="0.25">
      <c r="A50" s="31" t="str">
        <f t="shared" si="3"/>
        <v>FERROL-SAN CIBRAO</v>
      </c>
      <c r="B50" s="30">
        <f t="shared" si="4"/>
        <v>0</v>
      </c>
      <c r="C50" s="30">
        <f t="shared" si="5"/>
        <v>0</v>
      </c>
      <c r="D50" s="30">
        <f t="shared" si="6"/>
        <v>28</v>
      </c>
      <c r="E50" s="31" t="str">
        <f t="shared" si="2"/>
        <v>SANTANDER</v>
      </c>
      <c r="F50" s="31">
        <f t="shared" si="7"/>
        <v>2</v>
      </c>
      <c r="G50" s="31">
        <f t="shared" si="8"/>
        <v>44</v>
      </c>
    </row>
    <row r="51" spans="1:7" x14ac:dyDescent="0.25">
      <c r="A51" s="31" t="str">
        <f t="shared" si="3"/>
        <v>GIJON</v>
      </c>
      <c r="B51" s="30">
        <f t="shared" si="4"/>
        <v>0</v>
      </c>
      <c r="C51" s="30">
        <f t="shared" si="5"/>
        <v>0</v>
      </c>
      <c r="D51" s="30">
        <f t="shared" si="6"/>
        <v>28</v>
      </c>
      <c r="E51" s="31" t="e">
        <f t="shared" si="2"/>
        <v>#N/A</v>
      </c>
      <c r="F51" s="31" t="e">
        <f t="shared" si="7"/>
        <v>#N/A</v>
      </c>
      <c r="G51" s="31" t="e">
        <f t="shared" si="8"/>
        <v>#N/A</v>
      </c>
    </row>
    <row r="52" spans="1:7" x14ac:dyDescent="0.25">
      <c r="A52" s="31" t="str">
        <f t="shared" si="3"/>
        <v>HUELVA</v>
      </c>
      <c r="B52" s="30">
        <f t="shared" si="4"/>
        <v>0</v>
      </c>
      <c r="C52" s="30">
        <f t="shared" si="5"/>
        <v>0</v>
      </c>
      <c r="D52" s="30">
        <f t="shared" si="6"/>
        <v>28</v>
      </c>
      <c r="E52" s="31" t="e">
        <f t="shared" si="2"/>
        <v>#N/A</v>
      </c>
      <c r="F52" s="31" t="e">
        <f t="shared" si="7"/>
        <v>#N/A</v>
      </c>
      <c r="G52" s="31" t="e">
        <f t="shared" si="8"/>
        <v>#N/A</v>
      </c>
    </row>
    <row r="53" spans="1:7" x14ac:dyDescent="0.25">
      <c r="A53" s="31" t="str">
        <f t="shared" si="3"/>
        <v>LAS PALMAS</v>
      </c>
      <c r="B53" s="30">
        <f t="shared" si="4"/>
        <v>68728</v>
      </c>
      <c r="C53" s="30">
        <f t="shared" si="5"/>
        <v>51569</v>
      </c>
      <c r="D53" s="30">
        <f t="shared" si="6"/>
        <v>3</v>
      </c>
      <c r="E53" s="31" t="e">
        <f t="shared" si="2"/>
        <v>#N/A</v>
      </c>
      <c r="F53" s="31" t="e">
        <f t="shared" si="7"/>
        <v>#N/A</v>
      </c>
      <c r="G53" s="31" t="e">
        <f t="shared" si="8"/>
        <v>#N/A</v>
      </c>
    </row>
    <row r="54" spans="1:7" x14ac:dyDescent="0.25">
      <c r="A54" s="31" t="str">
        <f t="shared" si="3"/>
        <v>MALAGA</v>
      </c>
      <c r="B54" s="30">
        <f t="shared" si="4"/>
        <v>54287</v>
      </c>
      <c r="C54" s="30">
        <f t="shared" si="5"/>
        <v>27445</v>
      </c>
      <c r="D54" s="30">
        <f t="shared" si="6"/>
        <v>4</v>
      </c>
      <c r="E54" s="31" t="e">
        <f t="shared" si="2"/>
        <v>#N/A</v>
      </c>
      <c r="F54" s="31" t="e">
        <f t="shared" si="7"/>
        <v>#N/A</v>
      </c>
      <c r="G54" s="31" t="e">
        <f t="shared" si="8"/>
        <v>#N/A</v>
      </c>
    </row>
    <row r="55" spans="1:7" x14ac:dyDescent="0.25">
      <c r="A55" s="31" t="str">
        <f t="shared" si="3"/>
        <v>MARIN Y RIA DE PONTEVEDRA</v>
      </c>
      <c r="B55" s="30">
        <f t="shared" si="4"/>
        <v>535</v>
      </c>
      <c r="C55" s="30">
        <f t="shared" si="5"/>
        <v>325</v>
      </c>
      <c r="D55" s="30">
        <f t="shared" si="6"/>
        <v>7</v>
      </c>
      <c r="E55" s="31" t="e">
        <f t="shared" si="2"/>
        <v>#N/A</v>
      </c>
      <c r="F55" s="31" t="e">
        <f t="shared" ref="F55:F65" si="9">LOOKUP(E55,$A$38:$A$65,$B$38:$B$65)</f>
        <v>#N/A</v>
      </c>
      <c r="G55" s="31" t="e">
        <f t="shared" si="8"/>
        <v>#N/A</v>
      </c>
    </row>
    <row r="56" spans="1:7" x14ac:dyDescent="0.25">
      <c r="A56" s="31" t="str">
        <f t="shared" si="3"/>
        <v>MELILLA</v>
      </c>
      <c r="B56" s="30">
        <f t="shared" si="4"/>
        <v>0</v>
      </c>
      <c r="C56" s="30">
        <f t="shared" si="5"/>
        <v>0</v>
      </c>
      <c r="D56" s="30">
        <f t="shared" si="6"/>
        <v>28</v>
      </c>
      <c r="E56" s="31" t="e">
        <f t="shared" si="2"/>
        <v>#N/A</v>
      </c>
      <c r="F56" s="31" t="e">
        <f t="shared" si="9"/>
        <v>#N/A</v>
      </c>
      <c r="G56" s="31" t="e">
        <f t="shared" si="8"/>
        <v>#N/A</v>
      </c>
    </row>
    <row r="57" spans="1:7" x14ac:dyDescent="0.25">
      <c r="A57" s="31" t="str">
        <f t="shared" si="3"/>
        <v>MOTRIL</v>
      </c>
      <c r="B57" s="30">
        <f t="shared" si="4"/>
        <v>0</v>
      </c>
      <c r="C57" s="30">
        <f t="shared" si="5"/>
        <v>0</v>
      </c>
      <c r="D57" s="30">
        <f t="shared" si="6"/>
        <v>28</v>
      </c>
      <c r="E57" s="31" t="e">
        <f t="shared" si="2"/>
        <v>#N/A</v>
      </c>
      <c r="F57" s="31" t="e">
        <f t="shared" si="9"/>
        <v>#N/A</v>
      </c>
      <c r="G57" s="31" t="e">
        <f t="shared" si="8"/>
        <v>#N/A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e">
        <f t="shared" si="2"/>
        <v>#N/A</v>
      </c>
      <c r="F58" s="31" t="e">
        <f t="shared" si="9"/>
        <v>#N/A</v>
      </c>
      <c r="G58" s="31" t="e">
        <f t="shared" si="8"/>
        <v>#N/A</v>
      </c>
    </row>
    <row r="59" spans="1:7" x14ac:dyDescent="0.25">
      <c r="A59" s="31" t="str">
        <f t="shared" si="3"/>
        <v>SANTA CRUZ DE TENERIFE</v>
      </c>
      <c r="B59" s="30">
        <f t="shared" si="4"/>
        <v>433</v>
      </c>
      <c r="C59" s="30">
        <f t="shared" si="5"/>
        <v>828</v>
      </c>
      <c r="D59" s="30">
        <f t="shared" si="6"/>
        <v>9</v>
      </c>
      <c r="E59" s="31" t="e">
        <f t="shared" si="2"/>
        <v>#N/A</v>
      </c>
      <c r="F59" s="31" t="e">
        <f t="shared" si="9"/>
        <v>#N/A</v>
      </c>
      <c r="G59" s="31" t="e">
        <f t="shared" si="8"/>
        <v>#N/A</v>
      </c>
    </row>
    <row r="60" spans="1:7" x14ac:dyDescent="0.25">
      <c r="A60" s="31" t="str">
        <f t="shared" si="3"/>
        <v>SANTANDER</v>
      </c>
      <c r="B60" s="30">
        <f t="shared" si="4"/>
        <v>2</v>
      </c>
      <c r="C60" s="30">
        <f t="shared" si="5"/>
        <v>44</v>
      </c>
      <c r="D60" s="30">
        <f t="shared" si="6"/>
        <v>13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0</v>
      </c>
      <c r="D61" s="30">
        <f t="shared" si="6"/>
        <v>28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11970</v>
      </c>
      <c r="C62" s="30">
        <f t="shared" si="5"/>
        <v>10982</v>
      </c>
      <c r="D62" s="30">
        <f t="shared" si="6"/>
        <v>6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190028</v>
      </c>
      <c r="C63" s="30">
        <f t="shared" si="5"/>
        <v>170469</v>
      </c>
      <c r="D63" s="30">
        <f t="shared" si="6"/>
        <v>2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465</v>
      </c>
      <c r="C64" s="30">
        <f t="shared" si="5"/>
        <v>469</v>
      </c>
      <c r="D64" s="30">
        <f t="shared" si="6"/>
        <v>8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26</v>
      </c>
      <c r="C65" s="30">
        <f t="shared" si="5"/>
        <v>0</v>
      </c>
      <c r="D65" s="30">
        <f t="shared" si="6"/>
        <v>12</v>
      </c>
      <c r="E65" s="31" t="str">
        <f t="shared" si="2"/>
        <v>A CORUÑA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Enero</v>
      </c>
      <c r="C5" s="77"/>
      <c r="D5" s="76" t="s">
        <v>40</v>
      </c>
      <c r="E5" s="77"/>
      <c r="F5" s="77"/>
      <c r="L5" s="29">
        <f>'Resumen general'!I4</f>
        <v>40968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28</v>
      </c>
      <c r="C7" s="9">
        <v>0</v>
      </c>
      <c r="D7" s="9">
        <v>28</v>
      </c>
      <c r="E7" s="9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45</v>
      </c>
      <c r="B8" s="12">
        <v>8996</v>
      </c>
      <c r="C8" s="12">
        <v>9185</v>
      </c>
      <c r="D8" s="12">
        <v>8996</v>
      </c>
      <c r="E8" s="12">
        <v>9185</v>
      </c>
      <c r="F8" s="13">
        <f t="shared" ref="F8:F35" si="0">((E8*100)/D8)-100</f>
        <v>2.1009337483325936</v>
      </c>
      <c r="G8" s="1"/>
      <c r="H8" s="1"/>
      <c r="I8" s="1"/>
    </row>
    <row r="9" spans="1:12" x14ac:dyDescent="0.25">
      <c r="A9" s="8" t="s">
        <v>46</v>
      </c>
      <c r="B9" s="9">
        <v>193</v>
      </c>
      <c r="C9" s="9">
        <v>499</v>
      </c>
      <c r="D9" s="9">
        <v>193</v>
      </c>
      <c r="E9" s="9">
        <v>499</v>
      </c>
      <c r="F9" s="10">
        <f t="shared" si="0"/>
        <v>158.54922279792748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1002</v>
      </c>
      <c r="C11" s="9">
        <v>1781</v>
      </c>
      <c r="D11" s="9">
        <v>1002</v>
      </c>
      <c r="E11" s="9">
        <v>1781</v>
      </c>
      <c r="F11" s="10">
        <f t="shared" si="0"/>
        <v>77.744510978043905</v>
      </c>
      <c r="G11" s="1"/>
      <c r="H11" s="1"/>
      <c r="I11" s="1"/>
    </row>
    <row r="12" spans="1:12" x14ac:dyDescent="0.25">
      <c r="A12" s="11" t="s">
        <v>49</v>
      </c>
      <c r="B12" s="12">
        <v>2846</v>
      </c>
      <c r="C12" s="12">
        <v>2786</v>
      </c>
      <c r="D12" s="12">
        <v>2846</v>
      </c>
      <c r="E12" s="12">
        <v>2786</v>
      </c>
      <c r="F12" s="13">
        <f t="shared" si="0"/>
        <v>-2.1082220660576212</v>
      </c>
      <c r="G12" s="1"/>
      <c r="H12" s="1"/>
      <c r="I12" s="1"/>
    </row>
    <row r="13" spans="1:12" x14ac:dyDescent="0.25">
      <c r="A13" s="8" t="s">
        <v>50</v>
      </c>
      <c r="B13" s="9">
        <v>4325</v>
      </c>
      <c r="C13" s="9">
        <v>3138</v>
      </c>
      <c r="D13" s="9">
        <v>4325</v>
      </c>
      <c r="E13" s="9">
        <v>3138</v>
      </c>
      <c r="F13" s="10">
        <f t="shared" si="0"/>
        <v>-27.445086705202314</v>
      </c>
      <c r="G13" s="1"/>
      <c r="H13" s="1"/>
      <c r="I13" s="1"/>
    </row>
    <row r="14" spans="1:12" x14ac:dyDescent="0.25">
      <c r="A14" s="11" t="s">
        <v>51</v>
      </c>
      <c r="B14" s="12">
        <v>13270</v>
      </c>
      <c r="C14" s="12">
        <v>12154</v>
      </c>
      <c r="D14" s="12">
        <v>13270</v>
      </c>
      <c r="E14" s="12">
        <v>12154</v>
      </c>
      <c r="F14" s="13">
        <f t="shared" si="0"/>
        <v>-8.409947249434822</v>
      </c>
      <c r="G14" s="1"/>
      <c r="H14" s="1"/>
      <c r="I14" s="1"/>
    </row>
    <row r="15" spans="1:12" x14ac:dyDescent="0.25">
      <c r="A15" s="8" t="s">
        <v>52</v>
      </c>
      <c r="B15" s="9">
        <v>2405.25</v>
      </c>
      <c r="C15" s="9">
        <v>4487.25</v>
      </c>
      <c r="D15" s="9">
        <v>2405.25</v>
      </c>
      <c r="E15" s="9">
        <v>4487.25</v>
      </c>
      <c r="F15" s="10">
        <f t="shared" si="0"/>
        <v>86.560648581228548</v>
      </c>
      <c r="G15" s="1"/>
      <c r="H15" s="1"/>
      <c r="I15" s="1"/>
    </row>
    <row r="16" spans="1:12" x14ac:dyDescent="0.25">
      <c r="A16" s="11" t="s">
        <v>53</v>
      </c>
      <c r="B16" s="12">
        <v>2106</v>
      </c>
      <c r="C16" s="12">
        <v>1168</v>
      </c>
      <c r="D16" s="12">
        <v>2106</v>
      </c>
      <c r="E16" s="12">
        <v>1168</v>
      </c>
      <c r="F16" s="13">
        <f t="shared" si="0"/>
        <v>-44.539411206077872</v>
      </c>
      <c r="G16" s="1"/>
      <c r="H16" s="1"/>
      <c r="I16" s="1"/>
    </row>
    <row r="17" spans="1:9" x14ac:dyDescent="0.25">
      <c r="A17" s="8" t="s">
        <v>54</v>
      </c>
      <c r="B17" s="9">
        <v>210</v>
      </c>
      <c r="C17" s="9">
        <v>726</v>
      </c>
      <c r="D17" s="9">
        <v>210</v>
      </c>
      <c r="E17" s="9">
        <v>726</v>
      </c>
      <c r="F17" s="10">
        <f t="shared" si="0"/>
        <v>245.71428571428572</v>
      </c>
      <c r="G17" s="1"/>
      <c r="H17" s="1"/>
      <c r="I17" s="1"/>
    </row>
    <row r="18" spans="1:9" x14ac:dyDescent="0.25">
      <c r="A18" s="11" t="s">
        <v>55</v>
      </c>
      <c r="B18" s="12">
        <v>699</v>
      </c>
      <c r="C18" s="12">
        <v>1274</v>
      </c>
      <c r="D18" s="12">
        <v>699</v>
      </c>
      <c r="E18" s="12">
        <v>1274</v>
      </c>
      <c r="F18" s="13">
        <f t="shared" si="0"/>
        <v>82.260371959942773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764</v>
      </c>
      <c r="C20" s="12">
        <v>752</v>
      </c>
      <c r="D20" s="12">
        <v>764</v>
      </c>
      <c r="E20" s="12">
        <v>752</v>
      </c>
      <c r="F20" s="13">
        <f t="shared" si="0"/>
        <v>-1.5706806282722567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80</v>
      </c>
      <c r="D21" s="9">
        <v>0</v>
      </c>
      <c r="E21" s="9">
        <v>80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26903</v>
      </c>
      <c r="C22" s="12">
        <v>27309</v>
      </c>
      <c r="D22" s="12">
        <v>26903</v>
      </c>
      <c r="E22" s="12">
        <v>27309</v>
      </c>
      <c r="F22" s="13">
        <f t="shared" si="0"/>
        <v>1.509125376352074</v>
      </c>
      <c r="G22" s="1"/>
      <c r="H22" s="1"/>
      <c r="I22" s="1"/>
    </row>
    <row r="23" spans="1:9" x14ac:dyDescent="0.25">
      <c r="A23" s="8" t="s">
        <v>60</v>
      </c>
      <c r="B23" s="9">
        <v>680</v>
      </c>
      <c r="C23" s="9">
        <v>897</v>
      </c>
      <c r="D23" s="9">
        <v>680</v>
      </c>
      <c r="E23" s="9">
        <v>897</v>
      </c>
      <c r="F23" s="10">
        <f t="shared" si="0"/>
        <v>31.911764705882348</v>
      </c>
      <c r="G23" s="1"/>
      <c r="H23" s="1"/>
      <c r="I23" s="1"/>
    </row>
    <row r="24" spans="1:9" x14ac:dyDescent="0.25">
      <c r="A24" s="11" t="s">
        <v>61</v>
      </c>
      <c r="B24" s="12">
        <v>2046</v>
      </c>
      <c r="C24" s="12">
        <v>595</v>
      </c>
      <c r="D24" s="12">
        <v>2046</v>
      </c>
      <c r="E24" s="12">
        <v>595</v>
      </c>
      <c r="F24" s="13">
        <f t="shared" si="0"/>
        <v>-70.918866080156405</v>
      </c>
      <c r="G24" s="1"/>
      <c r="H24" s="1"/>
      <c r="I24" s="1"/>
    </row>
    <row r="25" spans="1:9" x14ac:dyDescent="0.25">
      <c r="A25" s="8" t="s">
        <v>62</v>
      </c>
      <c r="B25" s="9">
        <v>775</v>
      </c>
      <c r="C25" s="9">
        <v>1839</v>
      </c>
      <c r="D25" s="9">
        <v>775</v>
      </c>
      <c r="E25" s="9">
        <v>1839</v>
      </c>
      <c r="F25" s="10">
        <f t="shared" si="0"/>
        <v>137.29032258064515</v>
      </c>
      <c r="G25" s="1"/>
      <c r="H25" s="1"/>
      <c r="I25" s="1"/>
    </row>
    <row r="26" spans="1:9" x14ac:dyDescent="0.25">
      <c r="A26" s="11" t="s">
        <v>63</v>
      </c>
      <c r="B26" s="12">
        <v>76</v>
      </c>
      <c r="C26" s="12">
        <v>278</v>
      </c>
      <c r="D26" s="12">
        <v>76</v>
      </c>
      <c r="E26" s="12">
        <v>278</v>
      </c>
      <c r="F26" s="13">
        <f t="shared" si="0"/>
        <v>265.78947368421052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23841</v>
      </c>
      <c r="C28" s="12">
        <v>22703</v>
      </c>
      <c r="D28" s="12">
        <v>23841</v>
      </c>
      <c r="E28" s="12">
        <v>22703</v>
      </c>
      <c r="F28" s="13">
        <f t="shared" si="0"/>
        <v>-4.7732897110020502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11737</v>
      </c>
      <c r="C30" s="12">
        <v>11265</v>
      </c>
      <c r="D30" s="12">
        <v>11737</v>
      </c>
      <c r="E30" s="12">
        <v>11265</v>
      </c>
      <c r="F30" s="13">
        <f t="shared" si="0"/>
        <v>-4.0214705631762797</v>
      </c>
      <c r="G30" s="1"/>
      <c r="H30" s="1"/>
      <c r="I30" s="1"/>
    </row>
    <row r="31" spans="1:9" x14ac:dyDescent="0.25">
      <c r="A31" s="8" t="s">
        <v>68</v>
      </c>
      <c r="B31" s="9">
        <v>2370</v>
      </c>
      <c r="C31" s="9">
        <v>1703</v>
      </c>
      <c r="D31" s="9">
        <v>2370</v>
      </c>
      <c r="E31" s="9">
        <v>1703</v>
      </c>
      <c r="F31" s="10">
        <f t="shared" si="0"/>
        <v>-28.143459915611814</v>
      </c>
      <c r="G31" s="1"/>
      <c r="H31" s="1"/>
      <c r="I31" s="1"/>
    </row>
    <row r="32" spans="1:9" x14ac:dyDescent="0.25">
      <c r="A32" s="11" t="s">
        <v>69</v>
      </c>
      <c r="B32" s="12">
        <v>10578</v>
      </c>
      <c r="C32" s="12">
        <v>11858</v>
      </c>
      <c r="D32" s="12">
        <v>10578</v>
      </c>
      <c r="E32" s="12">
        <v>11858</v>
      </c>
      <c r="F32" s="13">
        <f t="shared" si="0"/>
        <v>12.100586122140285</v>
      </c>
      <c r="G32" s="1"/>
      <c r="H32" s="1"/>
      <c r="I32" s="1"/>
    </row>
    <row r="33" spans="1:9" x14ac:dyDescent="0.25">
      <c r="A33" s="8" t="s">
        <v>70</v>
      </c>
      <c r="B33" s="9">
        <v>3604</v>
      </c>
      <c r="C33" s="9">
        <v>2145</v>
      </c>
      <c r="D33" s="9">
        <v>3604</v>
      </c>
      <c r="E33" s="9">
        <v>2145</v>
      </c>
      <c r="F33" s="10">
        <f t="shared" si="0"/>
        <v>-40.482796892341845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2406</v>
      </c>
      <c r="D34" s="12">
        <v>0</v>
      </c>
      <c r="E34" s="12">
        <v>2406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119454.25</v>
      </c>
      <c r="C35" s="15">
        <f t="shared" ref="C35:E35" si="1">SUM(C7:C34)</f>
        <v>121028.25</v>
      </c>
      <c r="D35" s="15">
        <f t="shared" si="1"/>
        <v>119454.25</v>
      </c>
      <c r="E35" s="15">
        <f t="shared" si="1"/>
        <v>121028.25</v>
      </c>
      <c r="F35" s="16">
        <f t="shared" si="0"/>
        <v>1.3176592712272708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28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LAS PALMAS</v>
      </c>
      <c r="F38" s="31">
        <f>LOOKUP(E38,$A$38:$A$65,$B$38:$B$65)</f>
        <v>27309</v>
      </c>
      <c r="G38" s="31">
        <f>LOOKUP(E38,$A$38:$A$65,$C$38:$C$65)</f>
        <v>26903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9185</v>
      </c>
      <c r="C39" s="30">
        <f t="shared" ref="C39:C65" si="5">D8</f>
        <v>8996</v>
      </c>
      <c r="D39" s="30">
        <f t="shared" ref="D39:D65" si="6">_xlfn.RANK.EQ(B39,$B$38:$B$65)+COUNTIF($B$38:$B$65,B39)-1</f>
        <v>6</v>
      </c>
      <c r="E39" s="31" t="str">
        <f t="shared" si="2"/>
        <v>SANTA CRUZ DE TENERIFE</v>
      </c>
      <c r="F39" s="31">
        <f t="shared" ref="F39:F65" si="7">LOOKUP(E39,$A$38:$A$65,$B$38:$B$65)</f>
        <v>22703</v>
      </c>
      <c r="G39" s="31">
        <f t="shared" ref="G39:G65" si="8">LOOKUP(E39,$A$38:$A$65,$C$38:$C$65)</f>
        <v>23841</v>
      </c>
    </row>
    <row r="40" spans="1:9" x14ac:dyDescent="0.25">
      <c r="A40" s="31" t="str">
        <f t="shared" si="3"/>
        <v>ALMERIA</v>
      </c>
      <c r="B40" s="30">
        <f t="shared" si="4"/>
        <v>499</v>
      </c>
      <c r="C40" s="30">
        <f t="shared" si="5"/>
        <v>193</v>
      </c>
      <c r="D40" s="30">
        <f t="shared" si="6"/>
        <v>21</v>
      </c>
      <c r="E40" s="31" t="str">
        <f t="shared" si="2"/>
        <v>BARCELONA</v>
      </c>
      <c r="F40" s="31">
        <f t="shared" si="7"/>
        <v>12154</v>
      </c>
      <c r="G40" s="31">
        <f t="shared" si="8"/>
        <v>13270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VALENCIA</v>
      </c>
      <c r="F41" s="31">
        <f t="shared" si="7"/>
        <v>11858</v>
      </c>
      <c r="G41" s="31">
        <f t="shared" si="8"/>
        <v>10578</v>
      </c>
    </row>
    <row r="42" spans="1:9" x14ac:dyDescent="0.25">
      <c r="A42" s="31" t="str">
        <f t="shared" si="3"/>
        <v>BAHIA DE ALGECIRAS</v>
      </c>
      <c r="B42" s="30">
        <f t="shared" si="4"/>
        <v>1781</v>
      </c>
      <c r="C42" s="30">
        <f t="shared" si="5"/>
        <v>1002</v>
      </c>
      <c r="D42" s="30">
        <f t="shared" si="6"/>
        <v>13</v>
      </c>
      <c r="E42" s="31" t="str">
        <f t="shared" si="2"/>
        <v>SEVILLA</v>
      </c>
      <c r="F42" s="31">
        <f t="shared" si="7"/>
        <v>11265</v>
      </c>
      <c r="G42" s="31">
        <f t="shared" si="8"/>
        <v>11737</v>
      </c>
    </row>
    <row r="43" spans="1:9" x14ac:dyDescent="0.25">
      <c r="A43" s="31" t="str">
        <f t="shared" si="3"/>
        <v>BAHIA DE CADIZ</v>
      </c>
      <c r="B43" s="30">
        <f t="shared" si="4"/>
        <v>2786</v>
      </c>
      <c r="C43" s="30">
        <f t="shared" si="5"/>
        <v>2846</v>
      </c>
      <c r="D43" s="30">
        <f t="shared" si="6"/>
        <v>9</v>
      </c>
      <c r="E43" s="31" t="str">
        <f t="shared" si="2"/>
        <v>ALICANTE</v>
      </c>
      <c r="F43" s="31">
        <f t="shared" si="7"/>
        <v>9185</v>
      </c>
      <c r="G43" s="31">
        <f t="shared" si="8"/>
        <v>8996</v>
      </c>
    </row>
    <row r="44" spans="1:9" x14ac:dyDescent="0.25">
      <c r="A44" s="31" t="str">
        <f t="shared" si="3"/>
        <v>BALEARES</v>
      </c>
      <c r="B44" s="30">
        <f t="shared" si="4"/>
        <v>3138</v>
      </c>
      <c r="C44" s="30">
        <f t="shared" si="5"/>
        <v>4325</v>
      </c>
      <c r="D44" s="30">
        <f t="shared" si="6"/>
        <v>8</v>
      </c>
      <c r="E44" s="31" t="str">
        <f t="shared" si="2"/>
        <v>BILBAO</v>
      </c>
      <c r="F44" s="31">
        <f t="shared" si="7"/>
        <v>4487.25</v>
      </c>
      <c r="G44" s="31">
        <f t="shared" si="8"/>
        <v>2405.25</v>
      </c>
    </row>
    <row r="45" spans="1:9" x14ac:dyDescent="0.25">
      <c r="A45" s="31" t="str">
        <f t="shared" si="3"/>
        <v>BARCELONA</v>
      </c>
      <c r="B45" s="30">
        <f t="shared" si="4"/>
        <v>12154</v>
      </c>
      <c r="C45" s="30">
        <f t="shared" si="5"/>
        <v>13270</v>
      </c>
      <c r="D45" s="30">
        <f t="shared" si="6"/>
        <v>3</v>
      </c>
      <c r="E45" s="31" t="str">
        <f t="shared" si="2"/>
        <v>BALEARES</v>
      </c>
      <c r="F45" s="31">
        <f t="shared" si="7"/>
        <v>3138</v>
      </c>
      <c r="G45" s="31">
        <f t="shared" si="8"/>
        <v>4325</v>
      </c>
    </row>
    <row r="46" spans="1:9" x14ac:dyDescent="0.25">
      <c r="A46" s="31" t="str">
        <f t="shared" si="3"/>
        <v>BILBAO</v>
      </c>
      <c r="B46" s="30">
        <f t="shared" si="4"/>
        <v>4487.25</v>
      </c>
      <c r="C46" s="30">
        <f t="shared" si="5"/>
        <v>2405.25</v>
      </c>
      <c r="D46" s="30">
        <f t="shared" si="6"/>
        <v>7</v>
      </c>
      <c r="E46" s="31" t="str">
        <f t="shared" si="2"/>
        <v>BAHIA DE CADIZ</v>
      </c>
      <c r="F46" s="31">
        <f t="shared" si="7"/>
        <v>2786</v>
      </c>
      <c r="G46" s="31">
        <f t="shared" si="8"/>
        <v>2846</v>
      </c>
    </row>
    <row r="47" spans="1:9" x14ac:dyDescent="0.25">
      <c r="A47" s="31" t="str">
        <f t="shared" si="3"/>
        <v>CARTAGENA</v>
      </c>
      <c r="B47" s="30">
        <f t="shared" si="4"/>
        <v>1168</v>
      </c>
      <c r="C47" s="30">
        <f t="shared" si="5"/>
        <v>2106</v>
      </c>
      <c r="D47" s="30">
        <f t="shared" si="6"/>
        <v>16</v>
      </c>
      <c r="E47" s="31" t="str">
        <f t="shared" si="2"/>
        <v>VILAGARCIA</v>
      </c>
      <c r="F47" s="31">
        <f t="shared" si="7"/>
        <v>2406</v>
      </c>
      <c r="G47" s="31">
        <f t="shared" si="8"/>
        <v>0</v>
      </c>
    </row>
    <row r="48" spans="1:9" x14ac:dyDescent="0.25">
      <c r="A48" s="31" t="str">
        <f t="shared" si="3"/>
        <v>CASTELLON</v>
      </c>
      <c r="B48" s="30">
        <f t="shared" si="4"/>
        <v>726</v>
      </c>
      <c r="C48" s="30">
        <f t="shared" si="5"/>
        <v>210</v>
      </c>
      <c r="D48" s="30">
        <f t="shared" si="6"/>
        <v>19</v>
      </c>
      <c r="E48" s="31" t="str">
        <f t="shared" si="2"/>
        <v>VIGO</v>
      </c>
      <c r="F48" s="31">
        <f t="shared" si="7"/>
        <v>2145</v>
      </c>
      <c r="G48" s="31">
        <f t="shared" si="8"/>
        <v>3604</v>
      </c>
    </row>
    <row r="49" spans="1:7" x14ac:dyDescent="0.25">
      <c r="A49" s="31" t="str">
        <f t="shared" si="3"/>
        <v>CEUTA</v>
      </c>
      <c r="B49" s="30">
        <f t="shared" si="4"/>
        <v>1274</v>
      </c>
      <c r="C49" s="30">
        <f t="shared" si="5"/>
        <v>699</v>
      </c>
      <c r="D49" s="30">
        <f t="shared" si="6"/>
        <v>15</v>
      </c>
      <c r="E49" s="31" t="str">
        <f t="shared" si="2"/>
        <v>MELILLA</v>
      </c>
      <c r="F49" s="31">
        <f t="shared" si="7"/>
        <v>1839</v>
      </c>
      <c r="G49" s="31">
        <f t="shared" si="8"/>
        <v>775</v>
      </c>
    </row>
    <row r="50" spans="1:7" x14ac:dyDescent="0.25">
      <c r="A50" s="31" t="str">
        <f t="shared" si="3"/>
        <v>FERROL-SAN CIBRAO</v>
      </c>
      <c r="B50" s="30">
        <f t="shared" si="4"/>
        <v>0</v>
      </c>
      <c r="C50" s="30">
        <f t="shared" si="5"/>
        <v>0</v>
      </c>
      <c r="D50" s="30">
        <f t="shared" si="6"/>
        <v>28</v>
      </c>
      <c r="E50" s="31" t="str">
        <f t="shared" si="2"/>
        <v>BAHIA DE ALGECIRAS</v>
      </c>
      <c r="F50" s="31">
        <f t="shared" si="7"/>
        <v>1781</v>
      </c>
      <c r="G50" s="31">
        <f t="shared" si="8"/>
        <v>1002</v>
      </c>
    </row>
    <row r="51" spans="1:7" x14ac:dyDescent="0.25">
      <c r="A51" s="31" t="str">
        <f t="shared" si="3"/>
        <v>GIJON</v>
      </c>
      <c r="B51" s="30">
        <f t="shared" si="4"/>
        <v>752</v>
      </c>
      <c r="C51" s="30">
        <f t="shared" si="5"/>
        <v>764</v>
      </c>
      <c r="D51" s="30">
        <f t="shared" si="6"/>
        <v>18</v>
      </c>
      <c r="E51" s="31" t="str">
        <f t="shared" si="2"/>
        <v>TARRAGONA</v>
      </c>
      <c r="F51" s="31">
        <f t="shared" si="7"/>
        <v>1703</v>
      </c>
      <c r="G51" s="31">
        <f t="shared" si="8"/>
        <v>2370</v>
      </c>
    </row>
    <row r="52" spans="1:7" x14ac:dyDescent="0.25">
      <c r="A52" s="31" t="str">
        <f t="shared" si="3"/>
        <v>HUELVA</v>
      </c>
      <c r="B52" s="30">
        <f t="shared" si="4"/>
        <v>80</v>
      </c>
      <c r="C52" s="30">
        <f t="shared" si="5"/>
        <v>0</v>
      </c>
      <c r="D52" s="30">
        <f t="shared" si="6"/>
        <v>23</v>
      </c>
      <c r="E52" s="31" t="str">
        <f t="shared" si="2"/>
        <v>CEUTA</v>
      </c>
      <c r="F52" s="31">
        <f t="shared" si="7"/>
        <v>1274</v>
      </c>
      <c r="G52" s="31">
        <f t="shared" si="8"/>
        <v>699</v>
      </c>
    </row>
    <row r="53" spans="1:7" x14ac:dyDescent="0.25">
      <c r="A53" s="31" t="str">
        <f t="shared" si="3"/>
        <v>LAS PALMAS</v>
      </c>
      <c r="B53" s="30">
        <f t="shared" si="4"/>
        <v>27309</v>
      </c>
      <c r="C53" s="30">
        <f t="shared" si="5"/>
        <v>26903</v>
      </c>
      <c r="D53" s="30">
        <f t="shared" si="6"/>
        <v>1</v>
      </c>
      <c r="E53" s="31" t="str">
        <f t="shared" si="2"/>
        <v>CARTAGENA</v>
      </c>
      <c r="F53" s="31">
        <f t="shared" si="7"/>
        <v>1168</v>
      </c>
      <c r="G53" s="31">
        <f t="shared" si="8"/>
        <v>2106</v>
      </c>
    </row>
    <row r="54" spans="1:7" x14ac:dyDescent="0.25">
      <c r="A54" s="31" t="str">
        <f t="shared" si="3"/>
        <v>MALAGA</v>
      </c>
      <c r="B54" s="30">
        <f t="shared" si="4"/>
        <v>897</v>
      </c>
      <c r="C54" s="30">
        <f t="shared" si="5"/>
        <v>680</v>
      </c>
      <c r="D54" s="30">
        <f t="shared" si="6"/>
        <v>17</v>
      </c>
      <c r="E54" s="31" t="str">
        <f t="shared" si="2"/>
        <v>MALAGA</v>
      </c>
      <c r="F54" s="31">
        <f t="shared" si="7"/>
        <v>897</v>
      </c>
      <c r="G54" s="31">
        <f t="shared" si="8"/>
        <v>680</v>
      </c>
    </row>
    <row r="55" spans="1:7" x14ac:dyDescent="0.25">
      <c r="A55" s="31" t="str">
        <f t="shared" si="3"/>
        <v>MARIN Y RIA DE PONTEVEDRA</v>
      </c>
      <c r="B55" s="30">
        <f t="shared" si="4"/>
        <v>595</v>
      </c>
      <c r="C55" s="30">
        <f t="shared" si="5"/>
        <v>2046</v>
      </c>
      <c r="D55" s="30">
        <f t="shared" si="6"/>
        <v>20</v>
      </c>
      <c r="E55" s="31" t="str">
        <f t="shared" si="2"/>
        <v>GIJON</v>
      </c>
      <c r="F55" s="31">
        <f t="shared" si="7"/>
        <v>752</v>
      </c>
      <c r="G55" s="31">
        <f t="shared" si="8"/>
        <v>764</v>
      </c>
    </row>
    <row r="56" spans="1:7" x14ac:dyDescent="0.25">
      <c r="A56" s="31" t="str">
        <f t="shared" si="3"/>
        <v>MELILLA</v>
      </c>
      <c r="B56" s="30">
        <f t="shared" si="4"/>
        <v>1839</v>
      </c>
      <c r="C56" s="30">
        <f t="shared" si="5"/>
        <v>775</v>
      </c>
      <c r="D56" s="30">
        <f t="shared" si="6"/>
        <v>12</v>
      </c>
      <c r="E56" s="31" t="str">
        <f t="shared" si="2"/>
        <v>CASTELLON</v>
      </c>
      <c r="F56" s="31">
        <f t="shared" si="7"/>
        <v>726</v>
      </c>
      <c r="G56" s="31">
        <f t="shared" si="8"/>
        <v>210</v>
      </c>
    </row>
    <row r="57" spans="1:7" x14ac:dyDescent="0.25">
      <c r="A57" s="31" t="str">
        <f t="shared" si="3"/>
        <v>MOTRIL</v>
      </c>
      <c r="B57" s="30">
        <f t="shared" si="4"/>
        <v>278</v>
      </c>
      <c r="C57" s="30">
        <f t="shared" si="5"/>
        <v>76</v>
      </c>
      <c r="D57" s="30">
        <f t="shared" si="6"/>
        <v>22</v>
      </c>
      <c r="E57" s="31" t="str">
        <f t="shared" si="2"/>
        <v>MARIN Y RIA DE PONTEVEDRA</v>
      </c>
      <c r="F57" s="31">
        <f t="shared" si="7"/>
        <v>595</v>
      </c>
      <c r="G57" s="31">
        <f t="shared" si="8"/>
        <v>2046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str">
        <f t="shared" si="2"/>
        <v>ALMERIA</v>
      </c>
      <c r="F58" s="31">
        <f t="shared" si="7"/>
        <v>499</v>
      </c>
      <c r="G58" s="31">
        <f t="shared" si="8"/>
        <v>193</v>
      </c>
    </row>
    <row r="59" spans="1:7" x14ac:dyDescent="0.25">
      <c r="A59" s="31" t="str">
        <f t="shared" si="3"/>
        <v>SANTA CRUZ DE TENERIFE</v>
      </c>
      <c r="B59" s="30">
        <f t="shared" si="4"/>
        <v>22703</v>
      </c>
      <c r="C59" s="30">
        <f t="shared" si="5"/>
        <v>23841</v>
      </c>
      <c r="D59" s="30">
        <f t="shared" si="6"/>
        <v>2</v>
      </c>
      <c r="E59" s="31" t="str">
        <f t="shared" si="2"/>
        <v>MOTRIL</v>
      </c>
      <c r="F59" s="31">
        <f t="shared" si="7"/>
        <v>278</v>
      </c>
      <c r="G59" s="31">
        <f t="shared" si="8"/>
        <v>76</v>
      </c>
    </row>
    <row r="60" spans="1:7" x14ac:dyDescent="0.25">
      <c r="A60" s="31" t="str">
        <f t="shared" si="3"/>
        <v>SANTANDER</v>
      </c>
      <c r="B60" s="30">
        <f t="shared" si="4"/>
        <v>0</v>
      </c>
      <c r="C60" s="30">
        <f t="shared" si="5"/>
        <v>0</v>
      </c>
      <c r="D60" s="30">
        <f t="shared" si="6"/>
        <v>28</v>
      </c>
      <c r="E60" s="31" t="str">
        <f t="shared" si="2"/>
        <v>HUELVA</v>
      </c>
      <c r="F60" s="31">
        <f t="shared" si="7"/>
        <v>80</v>
      </c>
      <c r="G60" s="31">
        <f t="shared" si="8"/>
        <v>0</v>
      </c>
    </row>
    <row r="61" spans="1:7" x14ac:dyDescent="0.25">
      <c r="A61" s="31" t="str">
        <f t="shared" si="3"/>
        <v>SEVILLA</v>
      </c>
      <c r="B61" s="30">
        <f t="shared" si="4"/>
        <v>11265</v>
      </c>
      <c r="C61" s="30">
        <f t="shared" si="5"/>
        <v>11737</v>
      </c>
      <c r="D61" s="30">
        <f t="shared" si="6"/>
        <v>5</v>
      </c>
      <c r="E61" s="31" t="e">
        <f t="shared" si="2"/>
        <v>#N/A</v>
      </c>
      <c r="F61" s="31" t="e">
        <f t="shared" si="7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1703</v>
      </c>
      <c r="C62" s="30">
        <f t="shared" si="5"/>
        <v>2370</v>
      </c>
      <c r="D62" s="30">
        <f t="shared" si="6"/>
        <v>14</v>
      </c>
      <c r="E62" s="31" t="e">
        <f t="shared" si="2"/>
        <v>#N/A</v>
      </c>
      <c r="F62" s="31" t="e">
        <f t="shared" si="7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11858</v>
      </c>
      <c r="C63" s="30">
        <f t="shared" si="5"/>
        <v>10578</v>
      </c>
      <c r="D63" s="30">
        <f t="shared" si="6"/>
        <v>4</v>
      </c>
      <c r="E63" s="31" t="e">
        <f t="shared" si="2"/>
        <v>#N/A</v>
      </c>
      <c r="F63" s="31" t="e">
        <f t="shared" si="7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2145</v>
      </c>
      <c r="C64" s="30">
        <f t="shared" si="5"/>
        <v>3604</v>
      </c>
      <c r="D64" s="30">
        <f t="shared" si="6"/>
        <v>11</v>
      </c>
      <c r="E64" s="31" t="e">
        <f t="shared" si="2"/>
        <v>#N/A</v>
      </c>
      <c r="F64" s="31" t="e">
        <f t="shared" si="7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2406</v>
      </c>
      <c r="C65" s="30">
        <f t="shared" si="5"/>
        <v>0</v>
      </c>
      <c r="D65" s="30">
        <f t="shared" si="6"/>
        <v>10</v>
      </c>
      <c r="E65" s="31" t="str">
        <f t="shared" si="2"/>
        <v>A CORUÑA</v>
      </c>
      <c r="F65" s="31">
        <f t="shared" si="7"/>
        <v>0</v>
      </c>
      <c r="G65" s="31">
        <f t="shared" si="8"/>
        <v>28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G37" sqref="G37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Enero</v>
      </c>
      <c r="C5" s="77"/>
      <c r="D5" s="76" t="s">
        <v>40</v>
      </c>
      <c r="E5" s="77"/>
      <c r="F5" s="77"/>
      <c r="L5" s="29">
        <f>'Resumen general'!I4</f>
        <v>40968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366</v>
      </c>
      <c r="C7" s="9">
        <v>487</v>
      </c>
      <c r="D7" s="9">
        <v>366</v>
      </c>
      <c r="E7" s="9">
        <v>487</v>
      </c>
      <c r="F7" s="10">
        <f>((E7*100)/D7)-100</f>
        <v>33.060109289617486</v>
      </c>
      <c r="G7" s="1"/>
      <c r="H7" s="1"/>
      <c r="I7" s="1"/>
    </row>
    <row r="8" spans="1:12" x14ac:dyDescent="0.25">
      <c r="A8" s="11" t="s">
        <v>45</v>
      </c>
      <c r="B8" s="12">
        <v>3183</v>
      </c>
      <c r="C8" s="12">
        <v>3172</v>
      </c>
      <c r="D8" s="12">
        <v>3183</v>
      </c>
      <c r="E8" s="12">
        <v>3172</v>
      </c>
      <c r="F8" s="13">
        <f t="shared" ref="F8:F35" si="0">((E8*100)/D8)-100</f>
        <v>-0.34558592522776621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75</v>
      </c>
      <c r="D9" s="9">
        <v>0</v>
      </c>
      <c r="E9" s="9">
        <v>75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14406</v>
      </c>
      <c r="C11" s="9">
        <v>15476</v>
      </c>
      <c r="D11" s="9">
        <v>14406</v>
      </c>
      <c r="E11" s="9">
        <v>15476</v>
      </c>
      <c r="F11" s="10">
        <f t="shared" si="0"/>
        <v>7.4274607802304615</v>
      </c>
      <c r="G11" s="1"/>
      <c r="H11" s="1"/>
      <c r="I11" s="1"/>
    </row>
    <row r="12" spans="1:12" x14ac:dyDescent="0.25">
      <c r="A12" s="11" t="s">
        <v>49</v>
      </c>
      <c r="B12" s="12">
        <v>2819</v>
      </c>
      <c r="C12" s="12">
        <v>3156</v>
      </c>
      <c r="D12" s="12">
        <v>2819</v>
      </c>
      <c r="E12" s="12">
        <v>3156</v>
      </c>
      <c r="F12" s="13">
        <f t="shared" si="0"/>
        <v>11.954593827598444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0</v>
      </c>
      <c r="E13" s="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96212.5</v>
      </c>
      <c r="C14" s="12">
        <v>88611</v>
      </c>
      <c r="D14" s="12">
        <v>96212.5</v>
      </c>
      <c r="E14" s="12">
        <v>88611</v>
      </c>
      <c r="F14" s="13">
        <f t="shared" si="0"/>
        <v>-7.9007405482655599</v>
      </c>
      <c r="G14" s="1"/>
      <c r="H14" s="1"/>
      <c r="I14" s="1"/>
    </row>
    <row r="15" spans="1:12" x14ac:dyDescent="0.25">
      <c r="A15" s="8" t="s">
        <v>52</v>
      </c>
      <c r="B15" s="9">
        <v>29376.75</v>
      </c>
      <c r="C15" s="9">
        <v>32511.5</v>
      </c>
      <c r="D15" s="9">
        <v>29376.75</v>
      </c>
      <c r="E15" s="9">
        <v>32511.5</v>
      </c>
      <c r="F15" s="10">
        <f t="shared" si="0"/>
        <v>10.670853651271841</v>
      </c>
      <c r="G15" s="1"/>
      <c r="H15" s="1"/>
      <c r="I15" s="1"/>
    </row>
    <row r="16" spans="1:12" x14ac:dyDescent="0.25">
      <c r="A16" s="11" t="s">
        <v>53</v>
      </c>
      <c r="B16" s="12">
        <v>2948</v>
      </c>
      <c r="C16" s="12">
        <v>4967</v>
      </c>
      <c r="D16" s="12">
        <v>2948</v>
      </c>
      <c r="E16" s="12">
        <v>4967</v>
      </c>
      <c r="F16" s="13">
        <f t="shared" si="0"/>
        <v>68.487109905020361</v>
      </c>
      <c r="G16" s="1"/>
      <c r="H16" s="1"/>
      <c r="I16" s="1"/>
    </row>
    <row r="17" spans="1:9" x14ac:dyDescent="0.25">
      <c r="A17" s="8" t="s">
        <v>54</v>
      </c>
      <c r="B17" s="9">
        <v>7936</v>
      </c>
      <c r="C17" s="9">
        <v>9020</v>
      </c>
      <c r="D17" s="9">
        <v>7936</v>
      </c>
      <c r="E17" s="9">
        <v>9020</v>
      </c>
      <c r="F17" s="10">
        <f t="shared" si="0"/>
        <v>13.659274193548384</v>
      </c>
      <c r="G17" s="1"/>
      <c r="H17" s="1"/>
      <c r="I17" s="1"/>
    </row>
    <row r="18" spans="1:9" x14ac:dyDescent="0.25">
      <c r="A18" s="11" t="s">
        <v>55</v>
      </c>
      <c r="B18" s="12">
        <v>16</v>
      </c>
      <c r="C18" s="12">
        <v>53</v>
      </c>
      <c r="D18" s="12">
        <v>16</v>
      </c>
      <c r="E18" s="12">
        <v>53</v>
      </c>
      <c r="F18" s="13">
        <f t="shared" si="0"/>
        <v>231.25</v>
      </c>
      <c r="G18" s="1"/>
      <c r="H18" s="1"/>
      <c r="I18" s="1"/>
    </row>
    <row r="19" spans="1:9" x14ac:dyDescent="0.25">
      <c r="A19" s="8" t="s">
        <v>56</v>
      </c>
      <c r="B19" s="9">
        <v>17</v>
      </c>
      <c r="C19" s="9">
        <v>35</v>
      </c>
      <c r="D19" s="9">
        <v>17</v>
      </c>
      <c r="E19" s="9">
        <v>35</v>
      </c>
      <c r="F19" s="10">
        <f t="shared" si="0"/>
        <v>105.88235294117646</v>
      </c>
      <c r="G19" s="1"/>
      <c r="H19" s="1"/>
      <c r="I19" s="1"/>
    </row>
    <row r="20" spans="1:9" x14ac:dyDescent="0.25">
      <c r="A20" s="11" t="s">
        <v>57</v>
      </c>
      <c r="B20" s="12">
        <v>2500</v>
      </c>
      <c r="C20" s="12">
        <v>3438</v>
      </c>
      <c r="D20" s="12">
        <v>2500</v>
      </c>
      <c r="E20" s="12">
        <v>3438</v>
      </c>
      <c r="F20" s="13">
        <f t="shared" si="0"/>
        <v>37.52000000000001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243</v>
      </c>
      <c r="D21" s="9">
        <v>0</v>
      </c>
      <c r="E21" s="9">
        <v>243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5715</v>
      </c>
      <c r="C22" s="12">
        <v>7230</v>
      </c>
      <c r="D22" s="12">
        <v>5715</v>
      </c>
      <c r="E22" s="12">
        <v>7230</v>
      </c>
      <c r="F22" s="13">
        <f t="shared" si="0"/>
        <v>26.509186351706035</v>
      </c>
      <c r="G22" s="1"/>
      <c r="H22" s="1"/>
      <c r="I22" s="1"/>
    </row>
    <row r="23" spans="1:9" x14ac:dyDescent="0.25">
      <c r="A23" s="8" t="s">
        <v>60</v>
      </c>
      <c r="B23" s="9">
        <v>907</v>
      </c>
      <c r="C23" s="9">
        <v>1689</v>
      </c>
      <c r="D23" s="9">
        <v>907</v>
      </c>
      <c r="E23" s="9">
        <v>1689</v>
      </c>
      <c r="F23" s="10">
        <f t="shared" si="0"/>
        <v>86.218302094818085</v>
      </c>
      <c r="G23" s="1"/>
      <c r="H23" s="1"/>
      <c r="I23" s="1"/>
    </row>
    <row r="24" spans="1:9" x14ac:dyDescent="0.25">
      <c r="A24" s="11" t="s">
        <v>61</v>
      </c>
      <c r="B24" s="12">
        <v>1103</v>
      </c>
      <c r="C24" s="12">
        <v>2392</v>
      </c>
      <c r="D24" s="12">
        <v>1103</v>
      </c>
      <c r="E24" s="12">
        <v>2392</v>
      </c>
      <c r="F24" s="13">
        <f t="shared" si="0"/>
        <v>116.86310063463281</v>
      </c>
      <c r="G24" s="1"/>
      <c r="H24" s="1"/>
      <c r="I24" s="1"/>
    </row>
    <row r="25" spans="1:9" x14ac:dyDescent="0.25">
      <c r="A25" s="8" t="s">
        <v>62</v>
      </c>
      <c r="B25" s="9">
        <v>734</v>
      </c>
      <c r="C25" s="9">
        <v>953</v>
      </c>
      <c r="D25" s="9">
        <v>734</v>
      </c>
      <c r="E25" s="9">
        <v>953</v>
      </c>
      <c r="F25" s="10">
        <f t="shared" si="0"/>
        <v>29.836512261580395</v>
      </c>
      <c r="G25" s="1"/>
      <c r="H25" s="1"/>
      <c r="I25" s="1"/>
    </row>
    <row r="26" spans="1:9" x14ac:dyDescent="0.25">
      <c r="A26" s="11" t="s">
        <v>63</v>
      </c>
      <c r="B26" s="12">
        <v>257</v>
      </c>
      <c r="C26" s="12">
        <v>493</v>
      </c>
      <c r="D26" s="12">
        <v>257</v>
      </c>
      <c r="E26" s="12">
        <v>493</v>
      </c>
      <c r="F26" s="13">
        <f t="shared" si="0"/>
        <v>91.828793774319053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997</v>
      </c>
      <c r="C28" s="12">
        <v>1835</v>
      </c>
      <c r="D28" s="12">
        <v>997</v>
      </c>
      <c r="E28" s="12">
        <v>1835</v>
      </c>
      <c r="F28" s="13">
        <f t="shared" si="0"/>
        <v>84.052156469408231</v>
      </c>
      <c r="G28" s="1"/>
      <c r="H28" s="1"/>
      <c r="I28" s="1"/>
    </row>
    <row r="29" spans="1:9" x14ac:dyDescent="0.25">
      <c r="A29" s="8" t="s">
        <v>66</v>
      </c>
      <c r="B29" s="9">
        <v>237</v>
      </c>
      <c r="C29" s="9">
        <v>44</v>
      </c>
      <c r="D29" s="9">
        <v>237</v>
      </c>
      <c r="E29" s="9">
        <v>44</v>
      </c>
      <c r="F29" s="10">
        <f t="shared" si="0"/>
        <v>-81.434599156118139</v>
      </c>
      <c r="G29" s="1"/>
      <c r="H29" s="1"/>
      <c r="I29" s="1"/>
    </row>
    <row r="30" spans="1:9" x14ac:dyDescent="0.25">
      <c r="A30" s="11" t="s">
        <v>67</v>
      </c>
      <c r="B30" s="12">
        <v>1308</v>
      </c>
      <c r="C30" s="12">
        <v>1213</v>
      </c>
      <c r="D30" s="12">
        <v>1308</v>
      </c>
      <c r="E30" s="12">
        <v>1213</v>
      </c>
      <c r="F30" s="13">
        <f t="shared" si="0"/>
        <v>-7.2629969418960201</v>
      </c>
      <c r="G30" s="1"/>
      <c r="H30" s="1"/>
      <c r="I30" s="1"/>
    </row>
    <row r="31" spans="1:9" x14ac:dyDescent="0.25">
      <c r="A31" s="8" t="s">
        <v>68</v>
      </c>
      <c r="B31" s="9">
        <v>2973</v>
      </c>
      <c r="C31" s="9">
        <v>5270</v>
      </c>
      <c r="D31" s="9">
        <v>2973</v>
      </c>
      <c r="E31" s="9">
        <v>5270</v>
      </c>
      <c r="F31" s="10">
        <f t="shared" si="0"/>
        <v>77.262024890682824</v>
      </c>
      <c r="G31" s="1"/>
      <c r="H31" s="1"/>
      <c r="I31" s="1"/>
    </row>
    <row r="32" spans="1:9" x14ac:dyDescent="0.25">
      <c r="A32" s="11" t="s">
        <v>69</v>
      </c>
      <c r="B32" s="12">
        <v>154120</v>
      </c>
      <c r="C32" s="12">
        <v>162275</v>
      </c>
      <c r="D32" s="12">
        <v>154120</v>
      </c>
      <c r="E32" s="12">
        <v>162275</v>
      </c>
      <c r="F32" s="13">
        <f t="shared" si="0"/>
        <v>5.2913314300544982</v>
      </c>
      <c r="G32" s="1"/>
      <c r="H32" s="1"/>
      <c r="I32" s="1"/>
    </row>
    <row r="33" spans="1:9" x14ac:dyDescent="0.25">
      <c r="A33" s="8" t="s">
        <v>70</v>
      </c>
      <c r="B33" s="9">
        <v>14978</v>
      </c>
      <c r="C33" s="9">
        <v>12988</v>
      </c>
      <c r="D33" s="9">
        <v>14978</v>
      </c>
      <c r="E33" s="9">
        <v>12988</v>
      </c>
      <c r="F33" s="10">
        <f t="shared" si="0"/>
        <v>-13.286153024435833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90</v>
      </c>
      <c r="D34" s="12">
        <v>0</v>
      </c>
      <c r="E34" s="12">
        <v>90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343109.25</v>
      </c>
      <c r="C35" s="15">
        <f t="shared" ref="C35:E35" si="1">SUM(C7:C34)</f>
        <v>357716.5</v>
      </c>
      <c r="D35" s="15">
        <f t="shared" si="1"/>
        <v>343109.25</v>
      </c>
      <c r="E35" s="15">
        <f t="shared" si="1"/>
        <v>357716.5</v>
      </c>
      <c r="F35" s="16">
        <f t="shared" si="0"/>
        <v>4.2573174579233921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487</v>
      </c>
      <c r="C38" s="30">
        <f>D7</f>
        <v>366</v>
      </c>
      <c r="D38" s="30">
        <f>_xlfn.RANK.EQ(B38,$B$38:$B$65)+COUNTIF($B$38:$B$65,B38)-1</f>
        <v>19</v>
      </c>
      <c r="E38" s="31" t="str">
        <f t="shared" ref="E38:E65" si="2">INDEX($A$38:$B$65,MATCH(ROW()-37,$D$38:$D$65,0),1)</f>
        <v>VALENCIA</v>
      </c>
      <c r="F38" s="31">
        <f>LOOKUP(E38,$A$38:$A$65,$B$38:$B$65)</f>
        <v>162275</v>
      </c>
      <c r="G38" s="31">
        <f>LOOKUP(E38,$A$38:$A$65,$C$38:$C$65)</f>
        <v>154120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3172</v>
      </c>
      <c r="C39" s="30">
        <f t="shared" ref="C39:C65" si="5">D8</f>
        <v>3183</v>
      </c>
      <c r="D39" s="30">
        <f t="shared" ref="D39:D65" si="6">_xlfn.RANK.EQ(B39,$B$38:$B$65)+COUNTIF($B$38:$B$65,B39)-1</f>
        <v>11</v>
      </c>
      <c r="E39" s="31" t="str">
        <f t="shared" si="2"/>
        <v>BARCELONA</v>
      </c>
      <c r="F39" s="31">
        <f t="shared" ref="F39:F65" si="7">LOOKUP(E39,$A$38:$A$65,$B$38:$B$65)</f>
        <v>88611</v>
      </c>
      <c r="G39" s="31">
        <f t="shared" ref="G39:G65" si="8">LOOKUP(E39,$A$38:$A$65,$C$38:$C$65)</f>
        <v>96212.5</v>
      </c>
    </row>
    <row r="40" spans="1:9" x14ac:dyDescent="0.25">
      <c r="A40" s="31" t="str">
        <f t="shared" si="3"/>
        <v>ALMERIA</v>
      </c>
      <c r="B40" s="30">
        <f t="shared" si="4"/>
        <v>75</v>
      </c>
      <c r="C40" s="30">
        <f t="shared" si="5"/>
        <v>0</v>
      </c>
      <c r="D40" s="30">
        <f t="shared" si="6"/>
        <v>22</v>
      </c>
      <c r="E40" s="31" t="str">
        <f t="shared" si="2"/>
        <v>BILBAO</v>
      </c>
      <c r="F40" s="31">
        <f t="shared" si="7"/>
        <v>32511.5</v>
      </c>
      <c r="G40" s="31">
        <f t="shared" si="8"/>
        <v>29376.75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BAHIA DE ALGECIRAS</v>
      </c>
      <c r="F41" s="31">
        <f t="shared" si="7"/>
        <v>15476</v>
      </c>
      <c r="G41" s="31">
        <f t="shared" si="8"/>
        <v>14406</v>
      </c>
    </row>
    <row r="42" spans="1:9" x14ac:dyDescent="0.25">
      <c r="A42" s="31" t="str">
        <f t="shared" si="3"/>
        <v>BAHIA DE ALGECIRAS</v>
      </c>
      <c r="B42" s="30">
        <f t="shared" si="4"/>
        <v>15476</v>
      </c>
      <c r="C42" s="30">
        <f t="shared" si="5"/>
        <v>14406</v>
      </c>
      <c r="D42" s="30">
        <f t="shared" si="6"/>
        <v>4</v>
      </c>
      <c r="E42" s="31" t="str">
        <f t="shared" si="2"/>
        <v>VIGO</v>
      </c>
      <c r="F42" s="31">
        <f t="shared" si="7"/>
        <v>12988</v>
      </c>
      <c r="G42" s="31">
        <f t="shared" si="8"/>
        <v>14978</v>
      </c>
    </row>
    <row r="43" spans="1:9" x14ac:dyDescent="0.25">
      <c r="A43" s="31" t="str">
        <f t="shared" si="3"/>
        <v>BAHIA DE CADIZ</v>
      </c>
      <c r="B43" s="30">
        <f t="shared" si="4"/>
        <v>3156</v>
      </c>
      <c r="C43" s="30">
        <f t="shared" si="5"/>
        <v>2819</v>
      </c>
      <c r="D43" s="30">
        <f t="shared" si="6"/>
        <v>12</v>
      </c>
      <c r="E43" s="31" t="str">
        <f t="shared" si="2"/>
        <v>CASTELLON</v>
      </c>
      <c r="F43" s="31">
        <f t="shared" si="7"/>
        <v>9020</v>
      </c>
      <c r="G43" s="31">
        <f t="shared" si="8"/>
        <v>7936</v>
      </c>
    </row>
    <row r="44" spans="1:9" x14ac:dyDescent="0.25">
      <c r="A44" s="31" t="str">
        <f t="shared" si="3"/>
        <v>BALEARES</v>
      </c>
      <c r="B44" s="30">
        <f t="shared" si="4"/>
        <v>0</v>
      </c>
      <c r="C44" s="30">
        <f t="shared" si="5"/>
        <v>0</v>
      </c>
      <c r="D44" s="30">
        <f t="shared" si="6"/>
        <v>28</v>
      </c>
      <c r="E44" s="31" t="str">
        <f t="shared" si="2"/>
        <v>LAS PALMAS</v>
      </c>
      <c r="F44" s="31">
        <f t="shared" si="7"/>
        <v>7230</v>
      </c>
      <c r="G44" s="31">
        <f t="shared" si="8"/>
        <v>5715</v>
      </c>
    </row>
    <row r="45" spans="1:9" x14ac:dyDescent="0.25">
      <c r="A45" s="31" t="str">
        <f t="shared" si="3"/>
        <v>BARCELONA</v>
      </c>
      <c r="B45" s="30">
        <f t="shared" si="4"/>
        <v>88611</v>
      </c>
      <c r="C45" s="30">
        <f t="shared" si="5"/>
        <v>96212.5</v>
      </c>
      <c r="D45" s="30">
        <f t="shared" si="6"/>
        <v>2</v>
      </c>
      <c r="E45" s="31" t="str">
        <f t="shared" si="2"/>
        <v>TARRAGONA</v>
      </c>
      <c r="F45" s="31">
        <f t="shared" si="7"/>
        <v>5270</v>
      </c>
      <c r="G45" s="31">
        <f t="shared" si="8"/>
        <v>2973</v>
      </c>
    </row>
    <row r="46" spans="1:9" x14ac:dyDescent="0.25">
      <c r="A46" s="31" t="str">
        <f t="shared" si="3"/>
        <v>BILBAO</v>
      </c>
      <c r="B46" s="30">
        <f t="shared" si="4"/>
        <v>32511.5</v>
      </c>
      <c r="C46" s="30">
        <f t="shared" si="5"/>
        <v>29376.75</v>
      </c>
      <c r="D46" s="30">
        <f t="shared" si="6"/>
        <v>3</v>
      </c>
      <c r="E46" s="31" t="str">
        <f t="shared" si="2"/>
        <v>CARTAGENA</v>
      </c>
      <c r="F46" s="31">
        <f t="shared" si="7"/>
        <v>4967</v>
      </c>
      <c r="G46" s="31">
        <f t="shared" si="8"/>
        <v>2948</v>
      </c>
    </row>
    <row r="47" spans="1:9" x14ac:dyDescent="0.25">
      <c r="A47" s="31" t="str">
        <f t="shared" si="3"/>
        <v>CARTAGENA</v>
      </c>
      <c r="B47" s="30">
        <f t="shared" si="4"/>
        <v>4967</v>
      </c>
      <c r="C47" s="30">
        <f t="shared" si="5"/>
        <v>2948</v>
      </c>
      <c r="D47" s="30">
        <f t="shared" si="6"/>
        <v>9</v>
      </c>
      <c r="E47" s="31" t="str">
        <f t="shared" si="2"/>
        <v>GIJON</v>
      </c>
      <c r="F47" s="31">
        <f t="shared" si="7"/>
        <v>3438</v>
      </c>
      <c r="G47" s="31">
        <f t="shared" si="8"/>
        <v>2500</v>
      </c>
    </row>
    <row r="48" spans="1:9" x14ac:dyDescent="0.25">
      <c r="A48" s="31" t="str">
        <f t="shared" si="3"/>
        <v>CASTELLON</v>
      </c>
      <c r="B48" s="30">
        <f t="shared" si="4"/>
        <v>9020</v>
      </c>
      <c r="C48" s="30">
        <f t="shared" si="5"/>
        <v>7936</v>
      </c>
      <c r="D48" s="30">
        <f t="shared" si="6"/>
        <v>6</v>
      </c>
      <c r="E48" s="31" t="str">
        <f t="shared" si="2"/>
        <v>ALICANTE</v>
      </c>
      <c r="F48" s="31">
        <f t="shared" si="7"/>
        <v>3172</v>
      </c>
      <c r="G48" s="31">
        <f t="shared" si="8"/>
        <v>3183</v>
      </c>
    </row>
    <row r="49" spans="1:7" x14ac:dyDescent="0.25">
      <c r="A49" s="31" t="str">
        <f t="shared" si="3"/>
        <v>CEUTA</v>
      </c>
      <c r="B49" s="30">
        <f t="shared" si="4"/>
        <v>53</v>
      </c>
      <c r="C49" s="30">
        <f t="shared" si="5"/>
        <v>16</v>
      </c>
      <c r="D49" s="30">
        <f t="shared" si="6"/>
        <v>23</v>
      </c>
      <c r="E49" s="31" t="str">
        <f t="shared" si="2"/>
        <v>BAHIA DE CADIZ</v>
      </c>
      <c r="F49" s="31">
        <f t="shared" si="7"/>
        <v>3156</v>
      </c>
      <c r="G49" s="31">
        <f t="shared" si="8"/>
        <v>2819</v>
      </c>
    </row>
    <row r="50" spans="1:7" x14ac:dyDescent="0.25">
      <c r="A50" s="31" t="str">
        <f t="shared" si="3"/>
        <v>FERROL-SAN CIBRAO</v>
      </c>
      <c r="B50" s="30">
        <f t="shared" si="4"/>
        <v>35</v>
      </c>
      <c r="C50" s="30">
        <f t="shared" si="5"/>
        <v>17</v>
      </c>
      <c r="D50" s="30">
        <f t="shared" si="6"/>
        <v>25</v>
      </c>
      <c r="E50" s="31" t="str">
        <f t="shared" si="2"/>
        <v>MARIN Y RIA DE PONTEVEDRA</v>
      </c>
      <c r="F50" s="31">
        <f t="shared" si="7"/>
        <v>2392</v>
      </c>
      <c r="G50" s="31">
        <f t="shared" si="8"/>
        <v>1103</v>
      </c>
    </row>
    <row r="51" spans="1:7" x14ac:dyDescent="0.25">
      <c r="A51" s="31" t="str">
        <f t="shared" si="3"/>
        <v>GIJON</v>
      </c>
      <c r="B51" s="30">
        <f t="shared" si="4"/>
        <v>3438</v>
      </c>
      <c r="C51" s="30">
        <f t="shared" si="5"/>
        <v>2500</v>
      </c>
      <c r="D51" s="30">
        <f t="shared" si="6"/>
        <v>10</v>
      </c>
      <c r="E51" s="31" t="str">
        <f t="shared" si="2"/>
        <v>SANTA CRUZ DE TENERIFE</v>
      </c>
      <c r="F51" s="31">
        <f t="shared" si="7"/>
        <v>1835</v>
      </c>
      <c r="G51" s="31">
        <f t="shared" si="8"/>
        <v>997</v>
      </c>
    </row>
    <row r="52" spans="1:7" x14ac:dyDescent="0.25">
      <c r="A52" s="31" t="str">
        <f t="shared" si="3"/>
        <v>HUELVA</v>
      </c>
      <c r="B52" s="30">
        <f t="shared" si="4"/>
        <v>243</v>
      </c>
      <c r="C52" s="30">
        <f t="shared" si="5"/>
        <v>0</v>
      </c>
      <c r="D52" s="30">
        <f t="shared" si="6"/>
        <v>20</v>
      </c>
      <c r="E52" s="31" t="str">
        <f t="shared" si="2"/>
        <v>MALAGA</v>
      </c>
      <c r="F52" s="31">
        <f t="shared" si="7"/>
        <v>1689</v>
      </c>
      <c r="G52" s="31">
        <f t="shared" si="8"/>
        <v>907</v>
      </c>
    </row>
    <row r="53" spans="1:7" x14ac:dyDescent="0.25">
      <c r="A53" s="31" t="str">
        <f t="shared" si="3"/>
        <v>LAS PALMAS</v>
      </c>
      <c r="B53" s="30">
        <f t="shared" si="4"/>
        <v>7230</v>
      </c>
      <c r="C53" s="30">
        <f t="shared" si="5"/>
        <v>5715</v>
      </c>
      <c r="D53" s="30">
        <f t="shared" si="6"/>
        <v>7</v>
      </c>
      <c r="E53" s="31" t="str">
        <f t="shared" si="2"/>
        <v>SEVILLA</v>
      </c>
      <c r="F53" s="31">
        <f t="shared" si="7"/>
        <v>1213</v>
      </c>
      <c r="G53" s="31">
        <f t="shared" si="8"/>
        <v>1308</v>
      </c>
    </row>
    <row r="54" spans="1:7" x14ac:dyDescent="0.25">
      <c r="A54" s="31" t="str">
        <f t="shared" si="3"/>
        <v>MALAGA</v>
      </c>
      <c r="B54" s="30">
        <f t="shared" si="4"/>
        <v>1689</v>
      </c>
      <c r="C54" s="30">
        <f t="shared" si="5"/>
        <v>907</v>
      </c>
      <c r="D54" s="30">
        <f t="shared" si="6"/>
        <v>15</v>
      </c>
      <c r="E54" s="31" t="str">
        <f t="shared" si="2"/>
        <v>MELILLA</v>
      </c>
      <c r="F54" s="31">
        <f t="shared" si="7"/>
        <v>953</v>
      </c>
      <c r="G54" s="31">
        <f t="shared" si="8"/>
        <v>734</v>
      </c>
    </row>
    <row r="55" spans="1:7" x14ac:dyDescent="0.25">
      <c r="A55" s="31" t="str">
        <f t="shared" si="3"/>
        <v>MARIN Y RIA DE PONTEVEDRA</v>
      </c>
      <c r="B55" s="30">
        <f t="shared" si="4"/>
        <v>2392</v>
      </c>
      <c r="C55" s="30">
        <f t="shared" si="5"/>
        <v>1103</v>
      </c>
      <c r="D55" s="30">
        <f t="shared" si="6"/>
        <v>13</v>
      </c>
      <c r="E55" s="31" t="str">
        <f t="shared" si="2"/>
        <v>MOTRIL</v>
      </c>
      <c r="F55" s="31">
        <f t="shared" si="7"/>
        <v>493</v>
      </c>
      <c r="G55" s="31">
        <f t="shared" si="8"/>
        <v>257</v>
      </c>
    </row>
    <row r="56" spans="1:7" x14ac:dyDescent="0.25">
      <c r="A56" s="31" t="str">
        <f t="shared" si="3"/>
        <v>MELILLA</v>
      </c>
      <c r="B56" s="30">
        <f t="shared" si="4"/>
        <v>953</v>
      </c>
      <c r="C56" s="30">
        <f t="shared" si="5"/>
        <v>734</v>
      </c>
      <c r="D56" s="30">
        <f t="shared" si="6"/>
        <v>17</v>
      </c>
      <c r="E56" s="31" t="str">
        <f t="shared" si="2"/>
        <v>A CORUÑA</v>
      </c>
      <c r="F56" s="31">
        <f t="shared" si="7"/>
        <v>487</v>
      </c>
      <c r="G56" s="31">
        <f t="shared" si="8"/>
        <v>366</v>
      </c>
    </row>
    <row r="57" spans="1:7" x14ac:dyDescent="0.25">
      <c r="A57" s="31" t="str">
        <f t="shared" si="3"/>
        <v>MOTRIL</v>
      </c>
      <c r="B57" s="30">
        <f t="shared" si="4"/>
        <v>493</v>
      </c>
      <c r="C57" s="30">
        <f t="shared" si="5"/>
        <v>257</v>
      </c>
      <c r="D57" s="30">
        <f t="shared" si="6"/>
        <v>18</v>
      </c>
      <c r="E57" s="31" t="str">
        <f t="shared" si="2"/>
        <v>HUELVA</v>
      </c>
      <c r="F57" s="31">
        <f t="shared" si="7"/>
        <v>243</v>
      </c>
      <c r="G57" s="31">
        <f t="shared" si="8"/>
        <v>0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str">
        <f t="shared" si="2"/>
        <v>VILAGARCIA</v>
      </c>
      <c r="F58" s="31">
        <f t="shared" si="7"/>
        <v>90</v>
      </c>
      <c r="G58" s="31">
        <f t="shared" si="8"/>
        <v>0</v>
      </c>
    </row>
    <row r="59" spans="1:7" x14ac:dyDescent="0.25">
      <c r="A59" s="31" t="str">
        <f t="shared" si="3"/>
        <v>SANTA CRUZ DE TENERIFE</v>
      </c>
      <c r="B59" s="30">
        <f t="shared" si="4"/>
        <v>1835</v>
      </c>
      <c r="C59" s="30">
        <f t="shared" si="5"/>
        <v>997</v>
      </c>
      <c r="D59" s="30">
        <f t="shared" si="6"/>
        <v>14</v>
      </c>
      <c r="E59" s="31" t="str">
        <f t="shared" si="2"/>
        <v>ALMERIA</v>
      </c>
      <c r="F59" s="31">
        <f t="shared" si="7"/>
        <v>75</v>
      </c>
      <c r="G59" s="31">
        <f t="shared" si="8"/>
        <v>0</v>
      </c>
    </row>
    <row r="60" spans="1:7" x14ac:dyDescent="0.25">
      <c r="A60" s="31" t="str">
        <f t="shared" si="3"/>
        <v>SANTANDER</v>
      </c>
      <c r="B60" s="30">
        <f t="shared" si="4"/>
        <v>44</v>
      </c>
      <c r="C60" s="30">
        <f t="shared" si="5"/>
        <v>237</v>
      </c>
      <c r="D60" s="30">
        <f t="shared" si="6"/>
        <v>24</v>
      </c>
      <c r="E60" s="31" t="str">
        <f t="shared" si="2"/>
        <v>CEUTA</v>
      </c>
      <c r="F60" s="31">
        <f t="shared" si="7"/>
        <v>53</v>
      </c>
      <c r="G60" s="31">
        <f t="shared" si="8"/>
        <v>16</v>
      </c>
    </row>
    <row r="61" spans="1:7" x14ac:dyDescent="0.25">
      <c r="A61" s="31" t="str">
        <f t="shared" si="3"/>
        <v>SEVILLA</v>
      </c>
      <c r="B61" s="30">
        <f t="shared" si="4"/>
        <v>1213</v>
      </c>
      <c r="C61" s="30">
        <f t="shared" si="5"/>
        <v>1308</v>
      </c>
      <c r="D61" s="30">
        <f t="shared" si="6"/>
        <v>16</v>
      </c>
      <c r="E61" s="31" t="str">
        <f t="shared" si="2"/>
        <v>SANTANDER</v>
      </c>
      <c r="F61" s="31">
        <f t="shared" si="7"/>
        <v>44</v>
      </c>
      <c r="G61" s="31">
        <f t="shared" si="8"/>
        <v>237</v>
      </c>
    </row>
    <row r="62" spans="1:7" x14ac:dyDescent="0.25">
      <c r="A62" s="31" t="str">
        <f t="shared" si="3"/>
        <v>TARRAGONA</v>
      </c>
      <c r="B62" s="30">
        <f t="shared" si="4"/>
        <v>5270</v>
      </c>
      <c r="C62" s="30">
        <f t="shared" si="5"/>
        <v>2973</v>
      </c>
      <c r="D62" s="30">
        <f t="shared" si="6"/>
        <v>8</v>
      </c>
      <c r="E62" s="31" t="str">
        <f t="shared" si="2"/>
        <v>FERROL-SAN CIBRAO</v>
      </c>
      <c r="F62" s="31">
        <f t="shared" si="7"/>
        <v>35</v>
      </c>
      <c r="G62" s="31">
        <f t="shared" si="8"/>
        <v>17</v>
      </c>
    </row>
    <row r="63" spans="1:7" x14ac:dyDescent="0.25">
      <c r="A63" s="31" t="str">
        <f t="shared" si="3"/>
        <v>VALENCIA</v>
      </c>
      <c r="B63" s="30">
        <f t="shared" si="4"/>
        <v>162275</v>
      </c>
      <c r="C63" s="30">
        <f t="shared" si="5"/>
        <v>154120</v>
      </c>
      <c r="D63" s="30">
        <f t="shared" si="6"/>
        <v>1</v>
      </c>
      <c r="E63" s="31" t="e">
        <f t="shared" si="2"/>
        <v>#N/A</v>
      </c>
      <c r="F63" s="31" t="e">
        <f t="shared" si="7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12988</v>
      </c>
      <c r="C64" s="30">
        <f t="shared" si="5"/>
        <v>14978</v>
      </c>
      <c r="D64" s="30">
        <f t="shared" si="6"/>
        <v>5</v>
      </c>
      <c r="E64" s="31" t="e">
        <f t="shared" si="2"/>
        <v>#N/A</v>
      </c>
      <c r="F64" s="31" t="e">
        <f t="shared" si="7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90</v>
      </c>
      <c r="C65" s="30">
        <f t="shared" si="5"/>
        <v>0</v>
      </c>
      <c r="D65" s="30">
        <f t="shared" si="6"/>
        <v>21</v>
      </c>
      <c r="E65" s="31" t="str">
        <f t="shared" si="2"/>
        <v>AVILES</v>
      </c>
      <c r="F65" s="31">
        <f t="shared" si="7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78" t="s">
        <v>73</v>
      </c>
      <c r="B5" s="76" t="str">
        <f>'Resumen general'!D6</f>
        <v>Mes Enero</v>
      </c>
      <c r="C5" s="77"/>
      <c r="D5" s="76" t="s">
        <v>40</v>
      </c>
      <c r="E5" s="77"/>
      <c r="F5" s="77"/>
      <c r="L5" s="29">
        <f>'Resumen general'!I4</f>
        <v>40968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394</v>
      </c>
      <c r="C7" s="9">
        <v>487</v>
      </c>
      <c r="D7" s="9">
        <v>394</v>
      </c>
      <c r="E7" s="9">
        <v>487</v>
      </c>
      <c r="F7" s="10">
        <f>((E7*100)/D7)-100</f>
        <v>23.604060913705581</v>
      </c>
      <c r="G7" s="1"/>
      <c r="H7" s="1"/>
      <c r="I7" s="1"/>
    </row>
    <row r="8" spans="1:12" x14ac:dyDescent="0.25">
      <c r="A8" s="11" t="s">
        <v>45</v>
      </c>
      <c r="B8" s="12">
        <v>12179</v>
      </c>
      <c r="C8" s="12">
        <v>12357</v>
      </c>
      <c r="D8" s="12">
        <v>12179</v>
      </c>
      <c r="E8" s="12">
        <v>12357</v>
      </c>
      <c r="F8" s="13">
        <f t="shared" ref="F8:F35" si="0">((E8*100)/D8)-100</f>
        <v>1.4615321454963492</v>
      </c>
      <c r="G8" s="1"/>
      <c r="H8" s="1"/>
      <c r="I8" s="1"/>
    </row>
    <row r="9" spans="1:12" x14ac:dyDescent="0.25">
      <c r="A9" s="8" t="s">
        <v>46</v>
      </c>
      <c r="B9" s="9">
        <v>193</v>
      </c>
      <c r="C9" s="9">
        <v>574</v>
      </c>
      <c r="D9" s="9">
        <v>193</v>
      </c>
      <c r="E9" s="9">
        <v>574</v>
      </c>
      <c r="F9" s="10">
        <f t="shared" si="0"/>
        <v>197.40932642487047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17277</v>
      </c>
      <c r="C11" s="9">
        <v>17257</v>
      </c>
      <c r="D11" s="9">
        <v>17277</v>
      </c>
      <c r="E11" s="9">
        <v>17257</v>
      </c>
      <c r="F11" s="10">
        <f t="shared" si="0"/>
        <v>-0.11576083810847138</v>
      </c>
      <c r="G11" s="1"/>
      <c r="H11" s="1"/>
      <c r="I11" s="1"/>
    </row>
    <row r="12" spans="1:12" x14ac:dyDescent="0.25">
      <c r="A12" s="11" t="s">
        <v>49</v>
      </c>
      <c r="B12" s="12">
        <v>5665</v>
      </c>
      <c r="C12" s="12">
        <v>5942</v>
      </c>
      <c r="D12" s="12">
        <v>5665</v>
      </c>
      <c r="E12" s="12">
        <v>5942</v>
      </c>
      <c r="F12" s="13">
        <f t="shared" si="0"/>
        <v>4.8896734333627592</v>
      </c>
      <c r="G12" s="1"/>
      <c r="H12" s="1"/>
      <c r="I12" s="1"/>
    </row>
    <row r="13" spans="1:12" x14ac:dyDescent="0.25">
      <c r="A13" s="8" t="s">
        <v>50</v>
      </c>
      <c r="B13" s="9">
        <v>4325</v>
      </c>
      <c r="C13" s="9">
        <v>3138</v>
      </c>
      <c r="D13" s="9">
        <v>4325</v>
      </c>
      <c r="E13" s="9">
        <v>3138</v>
      </c>
      <c r="F13" s="10">
        <f t="shared" si="0"/>
        <v>-27.445086705202314</v>
      </c>
      <c r="G13" s="1"/>
      <c r="H13" s="1"/>
      <c r="I13" s="1"/>
    </row>
    <row r="14" spans="1:12" x14ac:dyDescent="0.25">
      <c r="A14" s="11" t="s">
        <v>51</v>
      </c>
      <c r="B14" s="12">
        <v>109482.5</v>
      </c>
      <c r="C14" s="12">
        <v>100834</v>
      </c>
      <c r="D14" s="12">
        <v>109482.5</v>
      </c>
      <c r="E14" s="12">
        <v>100834</v>
      </c>
      <c r="F14" s="13">
        <f t="shared" si="0"/>
        <v>-7.8994359829196412</v>
      </c>
      <c r="G14" s="1"/>
      <c r="H14" s="1"/>
      <c r="I14" s="1"/>
    </row>
    <row r="15" spans="1:12" x14ac:dyDescent="0.25">
      <c r="A15" s="8" t="s">
        <v>52</v>
      </c>
      <c r="B15" s="9">
        <v>31782</v>
      </c>
      <c r="C15" s="9">
        <v>36998.75</v>
      </c>
      <c r="D15" s="9">
        <v>31782</v>
      </c>
      <c r="E15" s="9">
        <v>36998.75</v>
      </c>
      <c r="F15" s="10">
        <f t="shared" si="0"/>
        <v>16.414165250770878</v>
      </c>
      <c r="G15" s="1"/>
      <c r="H15" s="1"/>
      <c r="I15" s="1"/>
    </row>
    <row r="16" spans="1:12" x14ac:dyDescent="0.25">
      <c r="A16" s="11" t="s">
        <v>53</v>
      </c>
      <c r="B16" s="12">
        <v>5054</v>
      </c>
      <c r="C16" s="12">
        <v>6135</v>
      </c>
      <c r="D16" s="12">
        <v>5054</v>
      </c>
      <c r="E16" s="12">
        <v>6135</v>
      </c>
      <c r="F16" s="13">
        <f t="shared" si="0"/>
        <v>21.388998812821526</v>
      </c>
      <c r="G16" s="1"/>
      <c r="H16" s="1"/>
      <c r="I16" s="1"/>
    </row>
    <row r="17" spans="1:9" x14ac:dyDescent="0.25">
      <c r="A17" s="8" t="s">
        <v>54</v>
      </c>
      <c r="B17" s="9">
        <v>8146</v>
      </c>
      <c r="C17" s="9">
        <v>9746</v>
      </c>
      <c r="D17" s="9">
        <v>8146</v>
      </c>
      <c r="E17" s="9">
        <v>9746</v>
      </c>
      <c r="F17" s="10">
        <f t="shared" si="0"/>
        <v>19.641541861036089</v>
      </c>
      <c r="G17" s="1"/>
      <c r="H17" s="1"/>
      <c r="I17" s="1"/>
    </row>
    <row r="18" spans="1:9" x14ac:dyDescent="0.25">
      <c r="A18" s="11" t="s">
        <v>55</v>
      </c>
      <c r="B18" s="12">
        <v>715</v>
      </c>
      <c r="C18" s="12">
        <v>1327</v>
      </c>
      <c r="D18" s="12">
        <v>715</v>
      </c>
      <c r="E18" s="12">
        <v>1327</v>
      </c>
      <c r="F18" s="13">
        <f t="shared" si="0"/>
        <v>85.5944055944056</v>
      </c>
      <c r="G18" s="1"/>
      <c r="H18" s="1"/>
      <c r="I18" s="1"/>
    </row>
    <row r="19" spans="1:9" x14ac:dyDescent="0.25">
      <c r="A19" s="8" t="s">
        <v>56</v>
      </c>
      <c r="B19" s="9">
        <v>17</v>
      </c>
      <c r="C19" s="9">
        <v>35</v>
      </c>
      <c r="D19" s="9">
        <v>17</v>
      </c>
      <c r="E19" s="9">
        <v>35</v>
      </c>
      <c r="F19" s="10">
        <f t="shared" si="0"/>
        <v>105.88235294117646</v>
      </c>
      <c r="G19" s="1"/>
      <c r="H19" s="1"/>
      <c r="I19" s="1"/>
    </row>
    <row r="20" spans="1:9" x14ac:dyDescent="0.25">
      <c r="A20" s="11" t="s">
        <v>57</v>
      </c>
      <c r="B20" s="12">
        <v>3264</v>
      </c>
      <c r="C20" s="12">
        <v>4190</v>
      </c>
      <c r="D20" s="12">
        <v>3264</v>
      </c>
      <c r="E20" s="12">
        <v>4190</v>
      </c>
      <c r="F20" s="13">
        <f t="shared" si="0"/>
        <v>28.370098039215691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323</v>
      </c>
      <c r="D21" s="9">
        <v>0</v>
      </c>
      <c r="E21" s="9">
        <v>323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32618</v>
      </c>
      <c r="C22" s="12">
        <v>34572</v>
      </c>
      <c r="D22" s="12">
        <v>32618</v>
      </c>
      <c r="E22" s="12">
        <v>34572</v>
      </c>
      <c r="F22" s="13">
        <f t="shared" si="0"/>
        <v>5.990557360966335</v>
      </c>
      <c r="G22" s="1"/>
      <c r="H22" s="1"/>
      <c r="I22" s="1"/>
    </row>
    <row r="23" spans="1:9" x14ac:dyDescent="0.25">
      <c r="A23" s="8" t="s">
        <v>60</v>
      </c>
      <c r="B23" s="9">
        <v>1587</v>
      </c>
      <c r="C23" s="9">
        <v>2586</v>
      </c>
      <c r="D23" s="9">
        <v>1587</v>
      </c>
      <c r="E23" s="9">
        <v>2586</v>
      </c>
      <c r="F23" s="10">
        <f t="shared" si="0"/>
        <v>62.948960302457465</v>
      </c>
      <c r="G23" s="1"/>
      <c r="H23" s="1"/>
      <c r="I23" s="1"/>
    </row>
    <row r="24" spans="1:9" x14ac:dyDescent="0.25">
      <c r="A24" s="11" t="s">
        <v>61</v>
      </c>
      <c r="B24" s="12">
        <v>3149</v>
      </c>
      <c r="C24" s="12">
        <v>2987</v>
      </c>
      <c r="D24" s="12">
        <v>3149</v>
      </c>
      <c r="E24" s="12">
        <v>2987</v>
      </c>
      <c r="F24" s="13">
        <f t="shared" si="0"/>
        <v>-5.1444903143855214</v>
      </c>
      <c r="G24" s="1"/>
      <c r="H24" s="1"/>
      <c r="I24" s="1"/>
    </row>
    <row r="25" spans="1:9" x14ac:dyDescent="0.25">
      <c r="A25" s="8" t="s">
        <v>62</v>
      </c>
      <c r="B25" s="9">
        <v>1509</v>
      </c>
      <c r="C25" s="9">
        <v>2792</v>
      </c>
      <c r="D25" s="9">
        <v>1509</v>
      </c>
      <c r="E25" s="9">
        <v>2792</v>
      </c>
      <c r="F25" s="10">
        <f t="shared" si="0"/>
        <v>85.023194168323386</v>
      </c>
      <c r="G25" s="1"/>
      <c r="H25" s="1"/>
      <c r="I25" s="1"/>
    </row>
    <row r="26" spans="1:9" x14ac:dyDescent="0.25">
      <c r="A26" s="11" t="s">
        <v>63</v>
      </c>
      <c r="B26" s="12">
        <v>333</v>
      </c>
      <c r="C26" s="12">
        <v>771</v>
      </c>
      <c r="D26" s="12">
        <v>333</v>
      </c>
      <c r="E26" s="12">
        <v>771</v>
      </c>
      <c r="F26" s="13">
        <f t="shared" si="0"/>
        <v>131.53153153153153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24838</v>
      </c>
      <c r="C28" s="12">
        <v>24538</v>
      </c>
      <c r="D28" s="12">
        <v>24838</v>
      </c>
      <c r="E28" s="12">
        <v>24538</v>
      </c>
      <c r="F28" s="13">
        <f t="shared" si="0"/>
        <v>-1.2078267171269772</v>
      </c>
      <c r="G28" s="1"/>
      <c r="H28" s="1"/>
      <c r="I28" s="1"/>
    </row>
    <row r="29" spans="1:9" x14ac:dyDescent="0.25">
      <c r="A29" s="8" t="s">
        <v>66</v>
      </c>
      <c r="B29" s="9">
        <v>237</v>
      </c>
      <c r="C29" s="9">
        <v>44</v>
      </c>
      <c r="D29" s="9">
        <v>237</v>
      </c>
      <c r="E29" s="9">
        <v>44</v>
      </c>
      <c r="F29" s="10">
        <f t="shared" si="0"/>
        <v>-81.434599156118139</v>
      </c>
      <c r="G29" s="1"/>
      <c r="H29" s="1"/>
      <c r="I29" s="1"/>
    </row>
    <row r="30" spans="1:9" x14ac:dyDescent="0.25">
      <c r="A30" s="11" t="s">
        <v>67</v>
      </c>
      <c r="B30" s="12">
        <v>13045</v>
      </c>
      <c r="C30" s="12">
        <v>12478</v>
      </c>
      <c r="D30" s="12">
        <v>13045</v>
      </c>
      <c r="E30" s="12">
        <v>12478</v>
      </c>
      <c r="F30" s="13">
        <f t="shared" si="0"/>
        <v>-4.3464929091606024</v>
      </c>
      <c r="G30" s="1"/>
      <c r="H30" s="1"/>
      <c r="I30" s="1"/>
    </row>
    <row r="31" spans="1:9" x14ac:dyDescent="0.25">
      <c r="A31" s="8" t="s">
        <v>68</v>
      </c>
      <c r="B31" s="9">
        <v>5343</v>
      </c>
      <c r="C31" s="9">
        <v>6973</v>
      </c>
      <c r="D31" s="9">
        <v>5343</v>
      </c>
      <c r="E31" s="9">
        <v>6973</v>
      </c>
      <c r="F31" s="10">
        <f t="shared" si="0"/>
        <v>30.507205689687453</v>
      </c>
      <c r="G31" s="1"/>
      <c r="H31" s="1"/>
      <c r="I31" s="1"/>
    </row>
    <row r="32" spans="1:9" x14ac:dyDescent="0.25">
      <c r="A32" s="11" t="s">
        <v>69</v>
      </c>
      <c r="B32" s="12">
        <v>164698</v>
      </c>
      <c r="C32" s="12">
        <v>174133</v>
      </c>
      <c r="D32" s="12">
        <v>164698</v>
      </c>
      <c r="E32" s="12">
        <v>174133</v>
      </c>
      <c r="F32" s="13">
        <f t="shared" si="0"/>
        <v>5.7286670147785657</v>
      </c>
      <c r="G32" s="1"/>
      <c r="H32" s="1"/>
      <c r="I32" s="1"/>
    </row>
    <row r="33" spans="1:9" x14ac:dyDescent="0.25">
      <c r="A33" s="8" t="s">
        <v>70</v>
      </c>
      <c r="B33" s="9">
        <v>18582</v>
      </c>
      <c r="C33" s="9">
        <v>15133</v>
      </c>
      <c r="D33" s="9">
        <v>18582</v>
      </c>
      <c r="E33" s="9">
        <v>15133</v>
      </c>
      <c r="F33" s="10">
        <f t="shared" si="0"/>
        <v>-18.560972984608767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2496</v>
      </c>
      <c r="D34" s="12">
        <v>0</v>
      </c>
      <c r="E34" s="12">
        <v>2496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464432.5</v>
      </c>
      <c r="C35" s="15">
        <f t="shared" ref="C35:E35" si="1">SUM(C7:C34)</f>
        <v>478846.75</v>
      </c>
      <c r="D35" s="15">
        <f t="shared" si="1"/>
        <v>464432.5</v>
      </c>
      <c r="E35" s="15">
        <f t="shared" si="1"/>
        <v>478846.75</v>
      </c>
      <c r="F35" s="16">
        <f t="shared" si="0"/>
        <v>3.1036264688625295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487</v>
      </c>
      <c r="C38" s="30">
        <f>D7</f>
        <v>394</v>
      </c>
      <c r="D38" s="30">
        <f>_xlfn.RANK.EQ(B38,$B$38:$B$65)+COUNTIF($B$38:$B$65,B38)-1</f>
        <v>23</v>
      </c>
      <c r="E38" s="31" t="str">
        <f t="shared" ref="E38:E65" si="2">INDEX($A$38:$B$65,MATCH(ROW()-37,$D$38:$D$65,0),1)</f>
        <v>VALENCIA</v>
      </c>
      <c r="F38" s="31">
        <f>LOOKUP(E38,$A$38:$A$65,$B$38:$B$65)</f>
        <v>174133</v>
      </c>
      <c r="G38" s="31">
        <f>LOOKUP(E38,$A$38:$A$65,$C$38:$C$65)</f>
        <v>164698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12357</v>
      </c>
      <c r="C39" s="30">
        <f t="shared" ref="C39:C65" si="5">D8</f>
        <v>12179</v>
      </c>
      <c r="D39" s="30">
        <f t="shared" ref="D39:D65" si="6">_xlfn.RANK.EQ(B39,$B$38:$B$65)+COUNTIF($B$38:$B$65,B39)-1</f>
        <v>9</v>
      </c>
      <c r="E39" s="31" t="str">
        <f t="shared" si="2"/>
        <v>BARCELONA</v>
      </c>
      <c r="F39" s="31">
        <f t="shared" ref="F39:F65" si="7">LOOKUP(E39,$A$38:$A$65,$B$38:$B$65)</f>
        <v>100834</v>
      </c>
      <c r="G39" s="31">
        <f t="shared" ref="G39:G65" si="8">LOOKUP(E39,$A$38:$A$65,$C$38:$C$65)</f>
        <v>109482.5</v>
      </c>
    </row>
    <row r="40" spans="1:9" x14ac:dyDescent="0.25">
      <c r="A40" s="31" t="str">
        <f t="shared" si="3"/>
        <v>ALMERIA</v>
      </c>
      <c r="B40" s="30">
        <f t="shared" si="4"/>
        <v>574</v>
      </c>
      <c r="C40" s="30">
        <f t="shared" si="5"/>
        <v>193</v>
      </c>
      <c r="D40" s="30">
        <f t="shared" si="6"/>
        <v>22</v>
      </c>
      <c r="E40" s="31" t="str">
        <f t="shared" si="2"/>
        <v>BILBAO</v>
      </c>
      <c r="F40" s="31">
        <f t="shared" si="7"/>
        <v>36998.75</v>
      </c>
      <c r="G40" s="31">
        <f t="shared" si="8"/>
        <v>31782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LAS PALMAS</v>
      </c>
      <c r="F41" s="31">
        <f t="shared" si="7"/>
        <v>34572</v>
      </c>
      <c r="G41" s="31">
        <f t="shared" si="8"/>
        <v>32618</v>
      </c>
    </row>
    <row r="42" spans="1:9" x14ac:dyDescent="0.25">
      <c r="A42" s="31" t="str">
        <f t="shared" si="3"/>
        <v>BAHIA DE ALGECIRAS</v>
      </c>
      <c r="B42" s="30">
        <f t="shared" si="4"/>
        <v>17257</v>
      </c>
      <c r="C42" s="30">
        <f t="shared" si="5"/>
        <v>17277</v>
      </c>
      <c r="D42" s="30">
        <f t="shared" si="6"/>
        <v>6</v>
      </c>
      <c r="E42" s="31" t="str">
        <f t="shared" si="2"/>
        <v>SANTA CRUZ DE TENERIFE</v>
      </c>
      <c r="F42" s="31">
        <f t="shared" si="7"/>
        <v>24538</v>
      </c>
      <c r="G42" s="31">
        <f t="shared" si="8"/>
        <v>24838</v>
      </c>
    </row>
    <row r="43" spans="1:9" x14ac:dyDescent="0.25">
      <c r="A43" s="31" t="str">
        <f t="shared" si="3"/>
        <v>BAHIA DE CADIZ</v>
      </c>
      <c r="B43" s="30">
        <f t="shared" si="4"/>
        <v>5942</v>
      </c>
      <c r="C43" s="30">
        <f t="shared" si="5"/>
        <v>5665</v>
      </c>
      <c r="D43" s="30">
        <f t="shared" si="6"/>
        <v>13</v>
      </c>
      <c r="E43" s="31" t="str">
        <f t="shared" si="2"/>
        <v>BAHIA DE ALGECIRAS</v>
      </c>
      <c r="F43" s="31">
        <f t="shared" si="7"/>
        <v>17257</v>
      </c>
      <c r="G43" s="31">
        <f t="shared" si="8"/>
        <v>17277</v>
      </c>
    </row>
    <row r="44" spans="1:9" x14ac:dyDescent="0.25">
      <c r="A44" s="31" t="str">
        <f t="shared" si="3"/>
        <v>BALEARES</v>
      </c>
      <c r="B44" s="30">
        <f t="shared" si="4"/>
        <v>3138</v>
      </c>
      <c r="C44" s="30">
        <f t="shared" si="5"/>
        <v>4325</v>
      </c>
      <c r="D44" s="30">
        <f t="shared" si="6"/>
        <v>15</v>
      </c>
      <c r="E44" s="31" t="str">
        <f t="shared" si="2"/>
        <v>VIGO</v>
      </c>
      <c r="F44" s="31">
        <f t="shared" si="7"/>
        <v>15133</v>
      </c>
      <c r="G44" s="31">
        <f t="shared" si="8"/>
        <v>18582</v>
      </c>
    </row>
    <row r="45" spans="1:9" x14ac:dyDescent="0.25">
      <c r="A45" s="31" t="str">
        <f t="shared" si="3"/>
        <v>BARCELONA</v>
      </c>
      <c r="B45" s="30">
        <f t="shared" si="4"/>
        <v>100834</v>
      </c>
      <c r="C45" s="30">
        <f t="shared" si="5"/>
        <v>109482.5</v>
      </c>
      <c r="D45" s="30">
        <f t="shared" si="6"/>
        <v>2</v>
      </c>
      <c r="E45" s="31" t="str">
        <f t="shared" si="2"/>
        <v>SEVILLA</v>
      </c>
      <c r="F45" s="31">
        <f t="shared" si="7"/>
        <v>12478</v>
      </c>
      <c r="G45" s="31">
        <f t="shared" si="8"/>
        <v>13045</v>
      </c>
    </row>
    <row r="46" spans="1:9" x14ac:dyDescent="0.25">
      <c r="A46" s="31" t="str">
        <f t="shared" si="3"/>
        <v>BILBAO</v>
      </c>
      <c r="B46" s="30">
        <f t="shared" si="4"/>
        <v>36998.75</v>
      </c>
      <c r="C46" s="30">
        <f t="shared" si="5"/>
        <v>31782</v>
      </c>
      <c r="D46" s="30">
        <f t="shared" si="6"/>
        <v>3</v>
      </c>
      <c r="E46" s="31" t="str">
        <f t="shared" si="2"/>
        <v>ALICANTE</v>
      </c>
      <c r="F46" s="31">
        <f t="shared" si="7"/>
        <v>12357</v>
      </c>
      <c r="G46" s="31">
        <f t="shared" si="8"/>
        <v>12179</v>
      </c>
    </row>
    <row r="47" spans="1:9" x14ac:dyDescent="0.25">
      <c r="A47" s="31" t="str">
        <f t="shared" si="3"/>
        <v>CARTAGENA</v>
      </c>
      <c r="B47" s="30">
        <f t="shared" si="4"/>
        <v>6135</v>
      </c>
      <c r="C47" s="30">
        <f t="shared" si="5"/>
        <v>5054</v>
      </c>
      <c r="D47" s="30">
        <f t="shared" si="6"/>
        <v>12</v>
      </c>
      <c r="E47" s="31" t="str">
        <f t="shared" si="2"/>
        <v>CASTELLON</v>
      </c>
      <c r="F47" s="31">
        <f t="shared" si="7"/>
        <v>9746</v>
      </c>
      <c r="G47" s="31">
        <f t="shared" si="8"/>
        <v>8146</v>
      </c>
    </row>
    <row r="48" spans="1:9" x14ac:dyDescent="0.25">
      <c r="A48" s="31" t="str">
        <f t="shared" si="3"/>
        <v>CASTELLON</v>
      </c>
      <c r="B48" s="30">
        <f t="shared" si="4"/>
        <v>9746</v>
      </c>
      <c r="C48" s="30">
        <f t="shared" si="5"/>
        <v>8146</v>
      </c>
      <c r="D48" s="30">
        <f t="shared" si="6"/>
        <v>10</v>
      </c>
      <c r="E48" s="31" t="str">
        <f t="shared" si="2"/>
        <v>TARRAGONA</v>
      </c>
      <c r="F48" s="31">
        <f t="shared" si="7"/>
        <v>6973</v>
      </c>
      <c r="G48" s="31">
        <f t="shared" si="8"/>
        <v>5343</v>
      </c>
    </row>
    <row r="49" spans="1:7" x14ac:dyDescent="0.25">
      <c r="A49" s="31" t="str">
        <f t="shared" si="3"/>
        <v>CEUTA</v>
      </c>
      <c r="B49" s="30">
        <f t="shared" si="4"/>
        <v>1327</v>
      </c>
      <c r="C49" s="30">
        <f t="shared" si="5"/>
        <v>715</v>
      </c>
      <c r="D49" s="30">
        <f t="shared" si="6"/>
        <v>20</v>
      </c>
      <c r="E49" s="31" t="str">
        <f t="shared" si="2"/>
        <v>CARTAGENA</v>
      </c>
      <c r="F49" s="31">
        <f t="shared" si="7"/>
        <v>6135</v>
      </c>
      <c r="G49" s="31">
        <f t="shared" si="8"/>
        <v>5054</v>
      </c>
    </row>
    <row r="50" spans="1:7" x14ac:dyDescent="0.25">
      <c r="A50" s="31" t="str">
        <f t="shared" si="3"/>
        <v>FERROL-SAN CIBRAO</v>
      </c>
      <c r="B50" s="30">
        <f t="shared" si="4"/>
        <v>35</v>
      </c>
      <c r="C50" s="30">
        <f t="shared" si="5"/>
        <v>17</v>
      </c>
      <c r="D50" s="30">
        <f t="shared" si="6"/>
        <v>26</v>
      </c>
      <c r="E50" s="31" t="str">
        <f t="shared" si="2"/>
        <v>BAHIA DE CADIZ</v>
      </c>
      <c r="F50" s="31">
        <f t="shared" si="7"/>
        <v>5942</v>
      </c>
      <c r="G50" s="31">
        <f t="shared" si="8"/>
        <v>5665</v>
      </c>
    </row>
    <row r="51" spans="1:7" x14ac:dyDescent="0.25">
      <c r="A51" s="31" t="str">
        <f t="shared" si="3"/>
        <v>GIJON</v>
      </c>
      <c r="B51" s="30">
        <f t="shared" si="4"/>
        <v>4190</v>
      </c>
      <c r="C51" s="30">
        <f t="shared" si="5"/>
        <v>3264</v>
      </c>
      <c r="D51" s="30">
        <f t="shared" si="6"/>
        <v>14</v>
      </c>
      <c r="E51" s="31" t="str">
        <f t="shared" si="2"/>
        <v>GIJON</v>
      </c>
      <c r="F51" s="31">
        <f t="shared" si="7"/>
        <v>4190</v>
      </c>
      <c r="G51" s="31">
        <f t="shared" si="8"/>
        <v>3264</v>
      </c>
    </row>
    <row r="52" spans="1:7" x14ac:dyDescent="0.25">
      <c r="A52" s="31" t="str">
        <f t="shared" si="3"/>
        <v>HUELVA</v>
      </c>
      <c r="B52" s="30">
        <f t="shared" si="4"/>
        <v>323</v>
      </c>
      <c r="C52" s="30">
        <f t="shared" si="5"/>
        <v>0</v>
      </c>
      <c r="D52" s="30">
        <f t="shared" si="6"/>
        <v>24</v>
      </c>
      <c r="E52" s="31" t="str">
        <f t="shared" si="2"/>
        <v>BALEARES</v>
      </c>
      <c r="F52" s="31">
        <f t="shared" si="7"/>
        <v>3138</v>
      </c>
      <c r="G52" s="31">
        <f t="shared" si="8"/>
        <v>4325</v>
      </c>
    </row>
    <row r="53" spans="1:7" x14ac:dyDescent="0.25">
      <c r="A53" s="31" t="str">
        <f t="shared" si="3"/>
        <v>LAS PALMAS</v>
      </c>
      <c r="B53" s="30">
        <f t="shared" si="4"/>
        <v>34572</v>
      </c>
      <c r="C53" s="30">
        <f t="shared" si="5"/>
        <v>32618</v>
      </c>
      <c r="D53" s="30">
        <f t="shared" si="6"/>
        <v>4</v>
      </c>
      <c r="E53" s="31" t="str">
        <f t="shared" si="2"/>
        <v>MARIN Y RIA DE PONTEVEDRA</v>
      </c>
      <c r="F53" s="31">
        <f t="shared" si="7"/>
        <v>2987</v>
      </c>
      <c r="G53" s="31">
        <f t="shared" si="8"/>
        <v>3149</v>
      </c>
    </row>
    <row r="54" spans="1:7" x14ac:dyDescent="0.25">
      <c r="A54" s="31" t="str">
        <f t="shared" si="3"/>
        <v>MALAGA</v>
      </c>
      <c r="B54" s="30">
        <f t="shared" si="4"/>
        <v>2586</v>
      </c>
      <c r="C54" s="30">
        <f t="shared" si="5"/>
        <v>1587</v>
      </c>
      <c r="D54" s="30">
        <f t="shared" si="6"/>
        <v>18</v>
      </c>
      <c r="E54" s="31" t="str">
        <f t="shared" si="2"/>
        <v>MELILLA</v>
      </c>
      <c r="F54" s="31">
        <f t="shared" si="7"/>
        <v>2792</v>
      </c>
      <c r="G54" s="31">
        <f t="shared" si="8"/>
        <v>1509</v>
      </c>
    </row>
    <row r="55" spans="1:7" x14ac:dyDescent="0.25">
      <c r="A55" s="31" t="str">
        <f t="shared" si="3"/>
        <v>MARIN Y RIA DE PONTEVEDRA</v>
      </c>
      <c r="B55" s="30">
        <f t="shared" si="4"/>
        <v>2987</v>
      </c>
      <c r="C55" s="30">
        <f t="shared" si="5"/>
        <v>3149</v>
      </c>
      <c r="D55" s="30">
        <f t="shared" si="6"/>
        <v>16</v>
      </c>
      <c r="E55" s="31" t="str">
        <f t="shared" si="2"/>
        <v>MALAGA</v>
      </c>
      <c r="F55" s="31">
        <f t="shared" si="7"/>
        <v>2586</v>
      </c>
      <c r="G55" s="31">
        <f t="shared" si="8"/>
        <v>1587</v>
      </c>
    </row>
    <row r="56" spans="1:7" x14ac:dyDescent="0.25">
      <c r="A56" s="31" t="str">
        <f t="shared" si="3"/>
        <v>MELILLA</v>
      </c>
      <c r="B56" s="30">
        <f t="shared" si="4"/>
        <v>2792</v>
      </c>
      <c r="C56" s="30">
        <f t="shared" si="5"/>
        <v>1509</v>
      </c>
      <c r="D56" s="30">
        <f t="shared" si="6"/>
        <v>17</v>
      </c>
      <c r="E56" s="31" t="str">
        <f t="shared" si="2"/>
        <v>VILAGARCIA</v>
      </c>
      <c r="F56" s="31">
        <f t="shared" si="7"/>
        <v>2496</v>
      </c>
      <c r="G56" s="31">
        <f t="shared" si="8"/>
        <v>0</v>
      </c>
    </row>
    <row r="57" spans="1:7" x14ac:dyDescent="0.25">
      <c r="A57" s="31" t="str">
        <f t="shared" si="3"/>
        <v>MOTRIL</v>
      </c>
      <c r="B57" s="30">
        <f t="shared" si="4"/>
        <v>771</v>
      </c>
      <c r="C57" s="30">
        <f t="shared" si="5"/>
        <v>333</v>
      </c>
      <c r="D57" s="30">
        <f t="shared" si="6"/>
        <v>21</v>
      </c>
      <c r="E57" s="31" t="str">
        <f t="shared" si="2"/>
        <v>CEUTA</v>
      </c>
      <c r="F57" s="31">
        <f t="shared" si="7"/>
        <v>1327</v>
      </c>
      <c r="G57" s="31">
        <f t="shared" si="8"/>
        <v>715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str">
        <f t="shared" si="2"/>
        <v>MOTRIL</v>
      </c>
      <c r="F58" s="31">
        <f t="shared" si="7"/>
        <v>771</v>
      </c>
      <c r="G58" s="31">
        <f t="shared" si="8"/>
        <v>333</v>
      </c>
    </row>
    <row r="59" spans="1:7" x14ac:dyDescent="0.25">
      <c r="A59" s="31" t="str">
        <f t="shared" si="3"/>
        <v>SANTA CRUZ DE TENERIFE</v>
      </c>
      <c r="B59" s="30">
        <f t="shared" si="4"/>
        <v>24538</v>
      </c>
      <c r="C59" s="30">
        <f t="shared" si="5"/>
        <v>24838</v>
      </c>
      <c r="D59" s="30">
        <f t="shared" si="6"/>
        <v>5</v>
      </c>
      <c r="E59" s="31" t="str">
        <f t="shared" si="2"/>
        <v>ALMERIA</v>
      </c>
      <c r="F59" s="31">
        <f t="shared" si="7"/>
        <v>574</v>
      </c>
      <c r="G59" s="31">
        <f t="shared" si="8"/>
        <v>193</v>
      </c>
    </row>
    <row r="60" spans="1:7" x14ac:dyDescent="0.25">
      <c r="A60" s="31" t="str">
        <f t="shared" si="3"/>
        <v>SANTANDER</v>
      </c>
      <c r="B60" s="30">
        <f t="shared" si="4"/>
        <v>44</v>
      </c>
      <c r="C60" s="30">
        <f t="shared" si="5"/>
        <v>237</v>
      </c>
      <c r="D60" s="30">
        <f t="shared" si="6"/>
        <v>25</v>
      </c>
      <c r="E60" s="31" t="str">
        <f t="shared" si="2"/>
        <v>A CORUÑA</v>
      </c>
      <c r="F60" s="31">
        <f t="shared" si="7"/>
        <v>487</v>
      </c>
      <c r="G60" s="31">
        <f t="shared" si="8"/>
        <v>394</v>
      </c>
    </row>
    <row r="61" spans="1:7" x14ac:dyDescent="0.25">
      <c r="A61" s="31" t="str">
        <f t="shared" si="3"/>
        <v>SEVILLA</v>
      </c>
      <c r="B61" s="30">
        <f t="shared" si="4"/>
        <v>12478</v>
      </c>
      <c r="C61" s="30">
        <f t="shared" si="5"/>
        <v>13045</v>
      </c>
      <c r="D61" s="30">
        <f t="shared" si="6"/>
        <v>8</v>
      </c>
      <c r="E61" s="31" t="str">
        <f t="shared" si="2"/>
        <v>HUELVA</v>
      </c>
      <c r="F61" s="31">
        <f t="shared" si="7"/>
        <v>323</v>
      </c>
      <c r="G61" s="31">
        <f t="shared" si="8"/>
        <v>0</v>
      </c>
    </row>
    <row r="62" spans="1:7" x14ac:dyDescent="0.25">
      <c r="A62" s="31" t="str">
        <f t="shared" si="3"/>
        <v>TARRAGONA</v>
      </c>
      <c r="B62" s="30">
        <f t="shared" si="4"/>
        <v>6973</v>
      </c>
      <c r="C62" s="30">
        <f t="shared" si="5"/>
        <v>5343</v>
      </c>
      <c r="D62" s="30">
        <f t="shared" si="6"/>
        <v>11</v>
      </c>
      <c r="E62" s="31" t="str">
        <f t="shared" si="2"/>
        <v>SANTANDER</v>
      </c>
      <c r="F62" s="31">
        <f t="shared" si="7"/>
        <v>44</v>
      </c>
      <c r="G62" s="31">
        <f t="shared" si="8"/>
        <v>237</v>
      </c>
    </row>
    <row r="63" spans="1:7" x14ac:dyDescent="0.25">
      <c r="A63" s="31" t="str">
        <f t="shared" si="3"/>
        <v>VALENCIA</v>
      </c>
      <c r="B63" s="30">
        <f t="shared" si="4"/>
        <v>174133</v>
      </c>
      <c r="C63" s="30">
        <f t="shared" si="5"/>
        <v>164698</v>
      </c>
      <c r="D63" s="30">
        <f t="shared" si="6"/>
        <v>1</v>
      </c>
      <c r="E63" s="31" t="str">
        <f t="shared" si="2"/>
        <v>FERROL-SAN CIBRAO</v>
      </c>
      <c r="F63" s="31">
        <f t="shared" si="7"/>
        <v>35</v>
      </c>
      <c r="G63" s="31">
        <f t="shared" si="8"/>
        <v>17</v>
      </c>
    </row>
    <row r="64" spans="1:7" x14ac:dyDescent="0.25">
      <c r="A64" s="31" t="str">
        <f t="shared" si="3"/>
        <v>VIGO</v>
      </c>
      <c r="B64" s="30">
        <f t="shared" si="4"/>
        <v>15133</v>
      </c>
      <c r="C64" s="30">
        <f t="shared" si="5"/>
        <v>18582</v>
      </c>
      <c r="D64" s="30">
        <f t="shared" si="6"/>
        <v>7</v>
      </c>
      <c r="E64" s="31" t="e">
        <f t="shared" si="2"/>
        <v>#N/A</v>
      </c>
      <c r="F64" s="31" t="e">
        <f t="shared" si="7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2496</v>
      </c>
      <c r="C65" s="30">
        <f t="shared" si="5"/>
        <v>0</v>
      </c>
      <c r="D65" s="30">
        <f t="shared" si="6"/>
        <v>19</v>
      </c>
      <c r="E65" s="31" t="str">
        <f t="shared" si="2"/>
        <v>AVILES</v>
      </c>
      <c r="F65" s="31">
        <f t="shared" si="7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Enero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40968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11259</v>
      </c>
      <c r="D7" s="9">
        <v>0</v>
      </c>
      <c r="E7" s="9">
        <v>11259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18149</v>
      </c>
      <c r="C8" s="12">
        <v>12138</v>
      </c>
      <c r="D8" s="12">
        <v>18149</v>
      </c>
      <c r="E8" s="12">
        <v>12138</v>
      </c>
      <c r="F8" s="13">
        <f t="shared" ref="F8:F35" si="0">((E8*100)/D8)-100</f>
        <v>-33.120282109207125</v>
      </c>
      <c r="G8" s="1"/>
      <c r="H8" s="1"/>
      <c r="I8" s="1"/>
    </row>
    <row r="9" spans="1:12" x14ac:dyDescent="0.25">
      <c r="A9" s="8" t="s">
        <v>46</v>
      </c>
      <c r="B9" s="9">
        <v>41894</v>
      </c>
      <c r="C9" s="9">
        <v>45560</v>
      </c>
      <c r="D9" s="9">
        <v>41894</v>
      </c>
      <c r="E9" s="9">
        <v>45560</v>
      </c>
      <c r="F9" s="10">
        <f t="shared" si="0"/>
        <v>8.7506564185802205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282239</v>
      </c>
      <c r="C11" s="9">
        <v>307397</v>
      </c>
      <c r="D11" s="9">
        <v>282239</v>
      </c>
      <c r="E11" s="9">
        <v>307397</v>
      </c>
      <c r="F11" s="10">
        <f t="shared" si="0"/>
        <v>8.9137220582555869</v>
      </c>
      <c r="G11" s="1"/>
      <c r="H11" s="1"/>
      <c r="I11" s="1"/>
    </row>
    <row r="12" spans="1:12" x14ac:dyDescent="0.25">
      <c r="A12" s="11" t="s">
        <v>49</v>
      </c>
      <c r="B12" s="12">
        <v>15333</v>
      </c>
      <c r="C12" s="12">
        <v>12801</v>
      </c>
      <c r="D12" s="12">
        <v>15333</v>
      </c>
      <c r="E12" s="12">
        <v>12801</v>
      </c>
      <c r="F12" s="13">
        <f t="shared" si="0"/>
        <v>-16.513402465270985</v>
      </c>
      <c r="G12" s="1"/>
      <c r="H12" s="1"/>
      <c r="I12" s="1"/>
    </row>
    <row r="13" spans="1:12" x14ac:dyDescent="0.25">
      <c r="A13" s="8" t="s">
        <v>50</v>
      </c>
      <c r="B13" s="9">
        <v>118527</v>
      </c>
      <c r="C13" s="9">
        <v>102297</v>
      </c>
      <c r="D13" s="9">
        <v>118527</v>
      </c>
      <c r="E13" s="9">
        <v>102297</v>
      </c>
      <c r="F13" s="10">
        <f t="shared" si="0"/>
        <v>-13.693082588777244</v>
      </c>
      <c r="G13" s="1"/>
      <c r="H13" s="1"/>
      <c r="I13" s="1"/>
    </row>
    <row r="14" spans="1:12" x14ac:dyDescent="0.25">
      <c r="A14" s="11" t="s">
        <v>51</v>
      </c>
      <c r="B14" s="12">
        <v>99422</v>
      </c>
      <c r="C14" s="12">
        <v>95381</v>
      </c>
      <c r="D14" s="12">
        <v>99422</v>
      </c>
      <c r="E14" s="12">
        <v>95381</v>
      </c>
      <c r="F14" s="13">
        <f t="shared" si="0"/>
        <v>-4.0644927682001963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2326</v>
      </c>
      <c r="D15" s="9">
        <v>0</v>
      </c>
      <c r="E15" s="9">
        <v>2326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12">
        <v>2543</v>
      </c>
      <c r="C16" s="12">
        <v>0</v>
      </c>
      <c r="D16" s="12">
        <v>2543</v>
      </c>
      <c r="E16" s="12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133579</v>
      </c>
      <c r="C18" s="12">
        <v>138632</v>
      </c>
      <c r="D18" s="12">
        <v>133579</v>
      </c>
      <c r="E18" s="12">
        <v>138632</v>
      </c>
      <c r="F18" s="13">
        <f t="shared" si="0"/>
        <v>3.7827802274309619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428</v>
      </c>
      <c r="D19" s="9">
        <v>0</v>
      </c>
      <c r="E19" s="9">
        <v>428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1776</v>
      </c>
      <c r="C20" s="12">
        <v>2695</v>
      </c>
      <c r="D20" s="12">
        <v>1776</v>
      </c>
      <c r="E20" s="12">
        <v>2695</v>
      </c>
      <c r="F20" s="13">
        <f t="shared" si="0"/>
        <v>51.745495495495504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829</v>
      </c>
      <c r="D21" s="9">
        <v>0</v>
      </c>
      <c r="E21" s="9">
        <v>829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122737</v>
      </c>
      <c r="C22" s="12">
        <v>163524</v>
      </c>
      <c r="D22" s="12">
        <v>122737</v>
      </c>
      <c r="E22" s="12">
        <v>163524</v>
      </c>
      <c r="F22" s="13">
        <f t="shared" si="0"/>
        <v>33.231217970131269</v>
      </c>
      <c r="G22" s="1"/>
      <c r="H22" s="1"/>
      <c r="I22" s="1"/>
    </row>
    <row r="23" spans="1:9" x14ac:dyDescent="0.25">
      <c r="A23" s="8" t="s">
        <v>60</v>
      </c>
      <c r="B23" s="9">
        <v>47413</v>
      </c>
      <c r="C23" s="9">
        <v>54022</v>
      </c>
      <c r="D23" s="9">
        <v>47413</v>
      </c>
      <c r="E23" s="9">
        <v>54022</v>
      </c>
      <c r="F23" s="10">
        <f t="shared" si="0"/>
        <v>13.939214983232446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37656</v>
      </c>
      <c r="C25" s="9">
        <v>47827</v>
      </c>
      <c r="D25" s="9">
        <v>37656</v>
      </c>
      <c r="E25" s="9">
        <v>47827</v>
      </c>
      <c r="F25" s="10">
        <f t="shared" si="0"/>
        <v>27.010303802846821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9454</v>
      </c>
      <c r="D26" s="12">
        <v>0</v>
      </c>
      <c r="E26" s="12">
        <v>9454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372899</v>
      </c>
      <c r="C28" s="12">
        <v>408873</v>
      </c>
      <c r="D28" s="12">
        <v>372899</v>
      </c>
      <c r="E28" s="12">
        <v>408873</v>
      </c>
      <c r="F28" s="13">
        <f t="shared" si="0"/>
        <v>9.6471162432723077</v>
      </c>
      <c r="G28" s="1"/>
      <c r="H28" s="1"/>
      <c r="I28" s="1"/>
    </row>
    <row r="29" spans="1:9" x14ac:dyDescent="0.25">
      <c r="A29" s="8" t="s">
        <v>66</v>
      </c>
      <c r="B29" s="9">
        <v>10260</v>
      </c>
      <c r="C29" s="9">
        <v>8285</v>
      </c>
      <c r="D29" s="9">
        <v>10260</v>
      </c>
      <c r="E29" s="9">
        <v>8285</v>
      </c>
      <c r="F29" s="10">
        <f t="shared" si="0"/>
        <v>-19.249512670565309</v>
      </c>
      <c r="G29" s="1"/>
      <c r="H29" s="1"/>
      <c r="I29" s="1"/>
    </row>
    <row r="30" spans="1:9" x14ac:dyDescent="0.25">
      <c r="A30" s="11" t="s">
        <v>67</v>
      </c>
      <c r="B30" s="12">
        <v>10</v>
      </c>
      <c r="C30" s="12">
        <v>0</v>
      </c>
      <c r="D30" s="12">
        <v>10</v>
      </c>
      <c r="E30" s="12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13881</v>
      </c>
      <c r="C32" s="12">
        <v>24330</v>
      </c>
      <c r="D32" s="12">
        <v>13881</v>
      </c>
      <c r="E32" s="12">
        <v>24330</v>
      </c>
      <c r="F32" s="13">
        <f t="shared" si="0"/>
        <v>75.275556516101148</v>
      </c>
      <c r="G32" s="1"/>
      <c r="H32" s="1"/>
      <c r="I32" s="1"/>
    </row>
    <row r="33" spans="1:9" x14ac:dyDescent="0.25">
      <c r="A33" s="8" t="s">
        <v>70</v>
      </c>
      <c r="B33" s="9">
        <v>3542</v>
      </c>
      <c r="C33" s="9">
        <v>7444</v>
      </c>
      <c r="D33" s="9">
        <v>3542</v>
      </c>
      <c r="E33" s="9">
        <v>7444</v>
      </c>
      <c r="F33" s="10">
        <f t="shared" si="0"/>
        <v>110.16374929418407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1321860</v>
      </c>
      <c r="C35" s="15">
        <f t="shared" ref="C35:E35" si="1">SUM(C7:C34)</f>
        <v>1455502</v>
      </c>
      <c r="D35" s="15">
        <f t="shared" si="1"/>
        <v>1321860</v>
      </c>
      <c r="E35" s="15">
        <f t="shared" si="1"/>
        <v>1455502</v>
      </c>
      <c r="F35" s="16">
        <f t="shared" si="0"/>
        <v>10.110147822008386</v>
      </c>
      <c r="G35" s="1"/>
      <c r="H35" s="1"/>
      <c r="I35" s="1"/>
    </row>
    <row r="36" spans="1:9" x14ac:dyDescent="0.25">
      <c r="A36" s="31"/>
      <c r="B36" s="31"/>
      <c r="C36" s="31"/>
      <c r="D36" s="31"/>
      <c r="E36" s="31"/>
      <c r="F36" s="31"/>
      <c r="G36" s="3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11259</v>
      </c>
      <c r="C38" s="30">
        <f>D7</f>
        <v>0</v>
      </c>
      <c r="D38" s="30">
        <f>_xlfn.RANK.EQ(B38,$B$38:$B$65)+COUNTIF($B$38:$B$65,B38)-1</f>
        <v>13</v>
      </c>
      <c r="E38" s="31" t="str">
        <f t="shared" ref="E38:E65" si="2">INDEX($A$38:$B$65,MATCH(ROW()-37,$D$38:$D$65,0),1)</f>
        <v>SANTA CRUZ DE TENERIFE</v>
      </c>
      <c r="F38" s="31">
        <f>LOOKUP(E38,$A$38:$A$65,$B$38:$B$65)</f>
        <v>408873</v>
      </c>
      <c r="G38" s="31">
        <f>LOOKUP(E38,$A$38:$A$65,$C$38:$C$65)</f>
        <v>372899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12138</v>
      </c>
      <c r="C39" s="30">
        <f t="shared" ref="C39:C65" si="5">D8</f>
        <v>18149</v>
      </c>
      <c r="D39" s="30">
        <f t="shared" ref="D39:D65" si="6">_xlfn.RANK.EQ(B39,$B$38:$B$65)+COUNTIF($B$38:$B$65,B39)-1</f>
        <v>12</v>
      </c>
      <c r="E39" s="31" t="str">
        <f t="shared" si="2"/>
        <v>BAHIA DE ALGECIRAS</v>
      </c>
      <c r="F39" s="31">
        <f t="shared" ref="F39:F54" si="7">LOOKUP(E39,$A$38:$A$65,$B$38:$B$65)</f>
        <v>307397</v>
      </c>
      <c r="G39" s="31">
        <f t="shared" ref="G39:G65" si="8">LOOKUP(E39,$A$38:$A$65,$C$38:$C$65)</f>
        <v>282239</v>
      </c>
    </row>
    <row r="40" spans="1:9" x14ac:dyDescent="0.25">
      <c r="A40" s="31" t="str">
        <f t="shared" si="3"/>
        <v>ALMERIA</v>
      </c>
      <c r="B40" s="30">
        <f t="shared" si="4"/>
        <v>45560</v>
      </c>
      <c r="C40" s="30">
        <f t="shared" si="5"/>
        <v>41894</v>
      </c>
      <c r="D40" s="30">
        <f t="shared" si="6"/>
        <v>9</v>
      </c>
      <c r="E40" s="31" t="str">
        <f t="shared" si="2"/>
        <v>LAS PALMAS</v>
      </c>
      <c r="F40" s="31">
        <f t="shared" si="7"/>
        <v>163524</v>
      </c>
      <c r="G40" s="31">
        <f t="shared" si="8"/>
        <v>122737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CEUTA</v>
      </c>
      <c r="F41" s="31">
        <f t="shared" si="7"/>
        <v>138632</v>
      </c>
      <c r="G41" s="31">
        <f t="shared" si="8"/>
        <v>133579</v>
      </c>
    </row>
    <row r="42" spans="1:9" x14ac:dyDescent="0.25">
      <c r="A42" s="31" t="str">
        <f t="shared" si="3"/>
        <v>BAHIA DE ALGECIRAS</v>
      </c>
      <c r="B42" s="30">
        <f t="shared" si="4"/>
        <v>307397</v>
      </c>
      <c r="C42" s="30">
        <f t="shared" si="5"/>
        <v>282239</v>
      </c>
      <c r="D42" s="30">
        <f t="shared" si="6"/>
        <v>2</v>
      </c>
      <c r="E42" s="31" t="str">
        <f t="shared" si="2"/>
        <v>BALEARES</v>
      </c>
      <c r="F42" s="31">
        <f t="shared" si="7"/>
        <v>102297</v>
      </c>
      <c r="G42" s="31">
        <f t="shared" si="8"/>
        <v>118527</v>
      </c>
    </row>
    <row r="43" spans="1:9" x14ac:dyDescent="0.25">
      <c r="A43" s="31" t="str">
        <f t="shared" si="3"/>
        <v>BAHIA DE CADIZ</v>
      </c>
      <c r="B43" s="30">
        <f t="shared" si="4"/>
        <v>12801</v>
      </c>
      <c r="C43" s="30">
        <f t="shared" si="5"/>
        <v>15333</v>
      </c>
      <c r="D43" s="30">
        <f t="shared" si="6"/>
        <v>11</v>
      </c>
      <c r="E43" s="31" t="str">
        <f t="shared" si="2"/>
        <v>BARCELONA</v>
      </c>
      <c r="F43" s="31">
        <f t="shared" si="7"/>
        <v>95381</v>
      </c>
      <c r="G43" s="31">
        <f t="shared" si="8"/>
        <v>99422</v>
      </c>
    </row>
    <row r="44" spans="1:9" x14ac:dyDescent="0.25">
      <c r="A44" s="31" t="str">
        <f t="shared" si="3"/>
        <v>BALEARES</v>
      </c>
      <c r="B44" s="30">
        <f t="shared" si="4"/>
        <v>102297</v>
      </c>
      <c r="C44" s="30">
        <f t="shared" si="5"/>
        <v>118527</v>
      </c>
      <c r="D44" s="30">
        <f t="shared" si="6"/>
        <v>5</v>
      </c>
      <c r="E44" s="31" t="str">
        <f t="shared" si="2"/>
        <v>MALAGA</v>
      </c>
      <c r="F44" s="31">
        <f t="shared" si="7"/>
        <v>54022</v>
      </c>
      <c r="G44" s="31">
        <f t="shared" si="8"/>
        <v>47413</v>
      </c>
    </row>
    <row r="45" spans="1:9" x14ac:dyDescent="0.25">
      <c r="A45" s="31" t="str">
        <f t="shared" si="3"/>
        <v>BARCELONA</v>
      </c>
      <c r="B45" s="30">
        <f t="shared" si="4"/>
        <v>95381</v>
      </c>
      <c r="C45" s="30">
        <f t="shared" si="5"/>
        <v>99422</v>
      </c>
      <c r="D45" s="30">
        <f t="shared" si="6"/>
        <v>6</v>
      </c>
      <c r="E45" s="31" t="str">
        <f t="shared" si="2"/>
        <v>MELILLA</v>
      </c>
      <c r="F45" s="31">
        <f t="shared" si="7"/>
        <v>47827</v>
      </c>
      <c r="G45" s="31">
        <f t="shared" si="8"/>
        <v>37656</v>
      </c>
    </row>
    <row r="46" spans="1:9" x14ac:dyDescent="0.25">
      <c r="A46" s="31" t="str">
        <f t="shared" si="3"/>
        <v>BILBAO</v>
      </c>
      <c r="B46" s="30">
        <f t="shared" si="4"/>
        <v>2326</v>
      </c>
      <c r="C46" s="30">
        <f t="shared" si="5"/>
        <v>0</v>
      </c>
      <c r="D46" s="30">
        <f t="shared" si="6"/>
        <v>18</v>
      </c>
      <c r="E46" s="31" t="str">
        <f t="shared" si="2"/>
        <v>ALMERIA</v>
      </c>
      <c r="F46" s="31">
        <f t="shared" si="7"/>
        <v>45560</v>
      </c>
      <c r="G46" s="31">
        <f t="shared" si="8"/>
        <v>41894</v>
      </c>
    </row>
    <row r="47" spans="1:9" x14ac:dyDescent="0.25">
      <c r="A47" s="31" t="str">
        <f t="shared" si="3"/>
        <v>CARTAGENA</v>
      </c>
      <c r="B47" s="30">
        <f t="shared" si="4"/>
        <v>0</v>
      </c>
      <c r="C47" s="30">
        <f t="shared" si="5"/>
        <v>2543</v>
      </c>
      <c r="D47" s="30">
        <f t="shared" si="6"/>
        <v>28</v>
      </c>
      <c r="E47" s="31" t="str">
        <f t="shared" si="2"/>
        <v>VALENCIA</v>
      </c>
      <c r="F47" s="31">
        <f t="shared" si="7"/>
        <v>24330</v>
      </c>
      <c r="G47" s="31">
        <f t="shared" si="8"/>
        <v>13881</v>
      </c>
    </row>
    <row r="48" spans="1:9" x14ac:dyDescent="0.25">
      <c r="A48" s="31" t="str">
        <f t="shared" si="3"/>
        <v>CASTELLON</v>
      </c>
      <c r="B48" s="30">
        <f t="shared" si="4"/>
        <v>0</v>
      </c>
      <c r="C48" s="30">
        <f t="shared" si="5"/>
        <v>0</v>
      </c>
      <c r="D48" s="30">
        <f t="shared" si="6"/>
        <v>28</v>
      </c>
      <c r="E48" s="31" t="str">
        <f t="shared" si="2"/>
        <v>BAHIA DE CADIZ</v>
      </c>
      <c r="F48" s="31">
        <f t="shared" si="7"/>
        <v>12801</v>
      </c>
      <c r="G48" s="31">
        <f t="shared" si="8"/>
        <v>15333</v>
      </c>
    </row>
    <row r="49" spans="1:7" x14ac:dyDescent="0.25">
      <c r="A49" s="31" t="str">
        <f t="shared" si="3"/>
        <v>CEUTA</v>
      </c>
      <c r="B49" s="30">
        <f t="shared" si="4"/>
        <v>138632</v>
      </c>
      <c r="C49" s="30">
        <f t="shared" si="5"/>
        <v>133579</v>
      </c>
      <c r="D49" s="30">
        <f t="shared" si="6"/>
        <v>4</v>
      </c>
      <c r="E49" s="31" t="str">
        <f t="shared" si="2"/>
        <v>ALICANTE</v>
      </c>
      <c r="F49" s="31">
        <f t="shared" si="7"/>
        <v>12138</v>
      </c>
      <c r="G49" s="31">
        <f t="shared" si="8"/>
        <v>18149</v>
      </c>
    </row>
    <row r="50" spans="1:7" x14ac:dyDescent="0.25">
      <c r="A50" s="31" t="str">
        <f t="shared" si="3"/>
        <v>FERROL-SAN CIBRAO</v>
      </c>
      <c r="B50" s="30">
        <f t="shared" si="4"/>
        <v>428</v>
      </c>
      <c r="C50" s="30">
        <f t="shared" si="5"/>
        <v>0</v>
      </c>
      <c r="D50" s="30">
        <f t="shared" si="6"/>
        <v>20</v>
      </c>
      <c r="E50" s="31" t="str">
        <f t="shared" si="2"/>
        <v>A CORUÑA</v>
      </c>
      <c r="F50" s="31">
        <f t="shared" si="7"/>
        <v>11259</v>
      </c>
      <c r="G50" s="31">
        <f t="shared" si="8"/>
        <v>0</v>
      </c>
    </row>
    <row r="51" spans="1:7" x14ac:dyDescent="0.25">
      <c r="A51" s="31" t="str">
        <f t="shared" si="3"/>
        <v>GIJON</v>
      </c>
      <c r="B51" s="30">
        <f t="shared" si="4"/>
        <v>2695</v>
      </c>
      <c r="C51" s="30">
        <f t="shared" si="5"/>
        <v>1776</v>
      </c>
      <c r="D51" s="30">
        <f t="shared" si="6"/>
        <v>17</v>
      </c>
      <c r="E51" s="31" t="str">
        <f t="shared" si="2"/>
        <v>MOTRIL</v>
      </c>
      <c r="F51" s="31">
        <f t="shared" si="7"/>
        <v>9454</v>
      </c>
      <c r="G51" s="31">
        <f t="shared" si="8"/>
        <v>0</v>
      </c>
    </row>
    <row r="52" spans="1:7" x14ac:dyDescent="0.25">
      <c r="A52" s="31" t="str">
        <f t="shared" si="3"/>
        <v>HUELVA</v>
      </c>
      <c r="B52" s="30">
        <f t="shared" si="4"/>
        <v>829</v>
      </c>
      <c r="C52" s="30">
        <f t="shared" si="5"/>
        <v>0</v>
      </c>
      <c r="D52" s="30">
        <f t="shared" si="6"/>
        <v>19</v>
      </c>
      <c r="E52" s="31" t="str">
        <f t="shared" si="2"/>
        <v>SANTANDER</v>
      </c>
      <c r="F52" s="31">
        <f t="shared" si="7"/>
        <v>8285</v>
      </c>
      <c r="G52" s="31">
        <f t="shared" si="8"/>
        <v>10260</v>
      </c>
    </row>
    <row r="53" spans="1:7" x14ac:dyDescent="0.25">
      <c r="A53" s="31" t="str">
        <f t="shared" si="3"/>
        <v>LAS PALMAS</v>
      </c>
      <c r="B53" s="30">
        <f t="shared" si="4"/>
        <v>163524</v>
      </c>
      <c r="C53" s="30">
        <f t="shared" si="5"/>
        <v>122737</v>
      </c>
      <c r="D53" s="30">
        <f t="shared" si="6"/>
        <v>3</v>
      </c>
      <c r="E53" s="31" t="str">
        <f t="shared" si="2"/>
        <v>VIGO</v>
      </c>
      <c r="F53" s="31">
        <f t="shared" si="7"/>
        <v>7444</v>
      </c>
      <c r="G53" s="31">
        <f t="shared" si="8"/>
        <v>3542</v>
      </c>
    </row>
    <row r="54" spans="1:7" x14ac:dyDescent="0.25">
      <c r="A54" s="31" t="str">
        <f t="shared" si="3"/>
        <v>MALAGA</v>
      </c>
      <c r="B54" s="30">
        <f t="shared" si="4"/>
        <v>54022</v>
      </c>
      <c r="C54" s="30">
        <f t="shared" si="5"/>
        <v>47413</v>
      </c>
      <c r="D54" s="30">
        <f t="shared" si="6"/>
        <v>7</v>
      </c>
      <c r="E54" s="31" t="str">
        <f t="shared" si="2"/>
        <v>GIJON</v>
      </c>
      <c r="F54" s="31">
        <f t="shared" si="7"/>
        <v>2695</v>
      </c>
      <c r="G54" s="31">
        <f t="shared" si="8"/>
        <v>1776</v>
      </c>
    </row>
    <row r="55" spans="1:7" x14ac:dyDescent="0.25">
      <c r="A55" s="31" t="str">
        <f t="shared" si="3"/>
        <v>MARIN Y RIA DE PONTEVEDRA</v>
      </c>
      <c r="B55" s="30">
        <f t="shared" si="4"/>
        <v>0</v>
      </c>
      <c r="C55" s="30">
        <f t="shared" si="5"/>
        <v>0</v>
      </c>
      <c r="D55" s="30">
        <f t="shared" si="6"/>
        <v>28</v>
      </c>
      <c r="E55" s="31" t="str">
        <f t="shared" si="2"/>
        <v>BILBAO</v>
      </c>
      <c r="F55" s="31">
        <f t="shared" ref="F55:F65" si="9">LOOKUP(E55,$A$38:$A$65,$B$38:$B$65)</f>
        <v>2326</v>
      </c>
      <c r="G55" s="31">
        <f t="shared" si="8"/>
        <v>0</v>
      </c>
    </row>
    <row r="56" spans="1:7" x14ac:dyDescent="0.25">
      <c r="A56" s="31" t="str">
        <f t="shared" si="3"/>
        <v>MELILLA</v>
      </c>
      <c r="B56" s="30">
        <f t="shared" si="4"/>
        <v>47827</v>
      </c>
      <c r="C56" s="30">
        <f t="shared" si="5"/>
        <v>37656</v>
      </c>
      <c r="D56" s="30">
        <f t="shared" si="6"/>
        <v>8</v>
      </c>
      <c r="E56" s="31" t="str">
        <f t="shared" si="2"/>
        <v>HUELVA</v>
      </c>
      <c r="F56" s="31">
        <f t="shared" si="9"/>
        <v>829</v>
      </c>
      <c r="G56" s="31">
        <f t="shared" si="8"/>
        <v>0</v>
      </c>
    </row>
    <row r="57" spans="1:7" x14ac:dyDescent="0.25">
      <c r="A57" s="31" t="str">
        <f t="shared" si="3"/>
        <v>MOTRIL</v>
      </c>
      <c r="B57" s="30">
        <f t="shared" si="4"/>
        <v>9454</v>
      </c>
      <c r="C57" s="30">
        <f t="shared" si="5"/>
        <v>0</v>
      </c>
      <c r="D57" s="30">
        <f t="shared" si="6"/>
        <v>14</v>
      </c>
      <c r="E57" s="31" t="str">
        <f t="shared" si="2"/>
        <v>FERROL-SAN CIBRAO</v>
      </c>
      <c r="F57" s="31">
        <f t="shared" si="9"/>
        <v>428</v>
      </c>
      <c r="G57" s="31">
        <f t="shared" si="8"/>
        <v>0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e">
        <f t="shared" si="2"/>
        <v>#N/A</v>
      </c>
      <c r="F58" s="31" t="e">
        <f t="shared" si="9"/>
        <v>#N/A</v>
      </c>
      <c r="G58" s="31" t="e">
        <f t="shared" si="8"/>
        <v>#N/A</v>
      </c>
    </row>
    <row r="59" spans="1:7" x14ac:dyDescent="0.25">
      <c r="A59" s="31" t="str">
        <f t="shared" si="3"/>
        <v>SANTA CRUZ DE TENERIFE</v>
      </c>
      <c r="B59" s="30">
        <f t="shared" si="4"/>
        <v>408873</v>
      </c>
      <c r="C59" s="30">
        <f t="shared" si="5"/>
        <v>372899</v>
      </c>
      <c r="D59" s="30">
        <f t="shared" si="6"/>
        <v>1</v>
      </c>
      <c r="E59" s="31" t="e">
        <f t="shared" si="2"/>
        <v>#N/A</v>
      </c>
      <c r="F59" s="31" t="e">
        <f t="shared" si="9"/>
        <v>#N/A</v>
      </c>
      <c r="G59" s="31" t="e">
        <f t="shared" si="8"/>
        <v>#N/A</v>
      </c>
    </row>
    <row r="60" spans="1:7" x14ac:dyDescent="0.25">
      <c r="A60" s="31" t="str">
        <f t="shared" si="3"/>
        <v>SANTANDER</v>
      </c>
      <c r="B60" s="30">
        <f t="shared" si="4"/>
        <v>8285</v>
      </c>
      <c r="C60" s="30">
        <f t="shared" si="5"/>
        <v>10260</v>
      </c>
      <c r="D60" s="30">
        <f t="shared" si="6"/>
        <v>15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10</v>
      </c>
      <c r="D61" s="30">
        <f t="shared" si="6"/>
        <v>28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0</v>
      </c>
      <c r="C62" s="30">
        <f t="shared" si="5"/>
        <v>0</v>
      </c>
      <c r="D62" s="30">
        <f t="shared" si="6"/>
        <v>28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24330</v>
      </c>
      <c r="C63" s="30">
        <f t="shared" si="5"/>
        <v>13881</v>
      </c>
      <c r="D63" s="30">
        <f t="shared" si="6"/>
        <v>10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7444</v>
      </c>
      <c r="C64" s="30">
        <f t="shared" si="5"/>
        <v>3542</v>
      </c>
      <c r="D64" s="30">
        <f t="shared" si="6"/>
        <v>16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0</v>
      </c>
      <c r="C65" s="30">
        <f t="shared" si="5"/>
        <v>0</v>
      </c>
      <c r="D65" s="30">
        <f t="shared" si="6"/>
        <v>28</v>
      </c>
      <c r="E65" s="31" t="str">
        <f t="shared" si="2"/>
        <v>AVILES</v>
      </c>
      <c r="F65" s="31">
        <f t="shared" si="9"/>
        <v>0</v>
      </c>
      <c r="G65" s="31">
        <f t="shared" si="8"/>
        <v>0</v>
      </c>
    </row>
    <row r="66" spans="1:7" x14ac:dyDescent="0.25">
      <c r="A66" s="31"/>
      <c r="B66" s="31"/>
      <c r="C66" s="31"/>
      <c r="D66" s="31"/>
      <c r="E66" s="31"/>
      <c r="F66" s="31"/>
      <c r="G66" s="31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78" t="s">
        <v>73</v>
      </c>
      <c r="B5" s="76" t="str">
        <f>'Resumen general'!D6</f>
        <v>Mes Enero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40968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11259</v>
      </c>
      <c r="D7" s="9">
        <v>0</v>
      </c>
      <c r="E7" s="9">
        <v>11259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6840</v>
      </c>
      <c r="C8" s="12">
        <v>0</v>
      </c>
      <c r="D8" s="12">
        <v>6840</v>
      </c>
      <c r="E8" s="12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46</v>
      </c>
      <c r="B9" s="9">
        <v>1406</v>
      </c>
      <c r="C9" s="9">
        <v>0</v>
      </c>
      <c r="D9" s="9">
        <v>1406</v>
      </c>
      <c r="E9" s="9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14269</v>
      </c>
      <c r="C12" s="12">
        <v>10828</v>
      </c>
      <c r="D12" s="12">
        <v>14269</v>
      </c>
      <c r="E12" s="12">
        <v>10828</v>
      </c>
      <c r="F12" s="13">
        <f t="shared" si="0"/>
        <v>-24.115214801317535</v>
      </c>
      <c r="G12" s="1"/>
      <c r="H12" s="1"/>
      <c r="I12" s="1"/>
    </row>
    <row r="13" spans="1:12" x14ac:dyDescent="0.25">
      <c r="A13" s="8" t="s">
        <v>50</v>
      </c>
      <c r="B13" s="9">
        <v>27718</v>
      </c>
      <c r="C13" s="9">
        <v>7040</v>
      </c>
      <c r="D13" s="9">
        <v>27718</v>
      </c>
      <c r="E13" s="9">
        <v>7040</v>
      </c>
      <c r="F13" s="10">
        <f t="shared" si="0"/>
        <v>-74.601342088173752</v>
      </c>
      <c r="G13" s="1"/>
      <c r="H13" s="1"/>
      <c r="I13" s="1"/>
    </row>
    <row r="14" spans="1:12" x14ac:dyDescent="0.25">
      <c r="A14" s="11" t="s">
        <v>51</v>
      </c>
      <c r="B14" s="12">
        <v>62202</v>
      </c>
      <c r="C14" s="12">
        <v>57664</v>
      </c>
      <c r="D14" s="12">
        <v>62202</v>
      </c>
      <c r="E14" s="12">
        <v>57664</v>
      </c>
      <c r="F14" s="13">
        <f t="shared" si="0"/>
        <v>-7.2955853509533455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0</v>
      </c>
      <c r="D15" s="9">
        <v>0</v>
      </c>
      <c r="E15" s="9">
        <v>0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12">
        <v>2543</v>
      </c>
      <c r="C16" s="12">
        <v>0</v>
      </c>
      <c r="D16" s="12">
        <v>2543</v>
      </c>
      <c r="E16" s="12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716</v>
      </c>
      <c r="D18" s="12">
        <v>0</v>
      </c>
      <c r="E18" s="12">
        <v>716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428</v>
      </c>
      <c r="D19" s="9">
        <v>0</v>
      </c>
      <c r="E19" s="9">
        <v>428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74085</v>
      </c>
      <c r="C22" s="12">
        <v>110649</v>
      </c>
      <c r="D22" s="12">
        <v>74085</v>
      </c>
      <c r="E22" s="12">
        <v>110649</v>
      </c>
      <c r="F22" s="13">
        <f t="shared" si="0"/>
        <v>49.354120267260583</v>
      </c>
      <c r="G22" s="1"/>
      <c r="H22" s="1"/>
      <c r="I22" s="1"/>
    </row>
    <row r="23" spans="1:9" x14ac:dyDescent="0.25">
      <c r="A23" s="8" t="s">
        <v>60</v>
      </c>
      <c r="B23" s="9">
        <v>26736</v>
      </c>
      <c r="C23" s="9">
        <v>35265</v>
      </c>
      <c r="D23" s="9">
        <v>26736</v>
      </c>
      <c r="E23" s="9">
        <v>35265</v>
      </c>
      <c r="F23" s="10">
        <f t="shared" si="0"/>
        <v>31.900807899461398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75</v>
      </c>
      <c r="D26" s="12">
        <v>0</v>
      </c>
      <c r="E26" s="12">
        <v>75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84195</v>
      </c>
      <c r="C28" s="12">
        <v>107340</v>
      </c>
      <c r="D28" s="12">
        <v>84195</v>
      </c>
      <c r="E28" s="12">
        <v>107340</v>
      </c>
      <c r="F28" s="13">
        <f t="shared" si="0"/>
        <v>27.489755923748447</v>
      </c>
      <c r="G28" s="1"/>
      <c r="H28" s="1"/>
      <c r="I28" s="1"/>
    </row>
    <row r="29" spans="1:9" x14ac:dyDescent="0.25">
      <c r="A29" s="8" t="s">
        <v>66</v>
      </c>
      <c r="B29" s="9">
        <v>1424</v>
      </c>
      <c r="C29" s="9">
        <v>1321</v>
      </c>
      <c r="D29" s="9">
        <v>1424</v>
      </c>
      <c r="E29" s="9">
        <v>1321</v>
      </c>
      <c r="F29" s="10">
        <f t="shared" si="0"/>
        <v>-7.2331460674157313</v>
      </c>
      <c r="G29" s="1"/>
      <c r="H29" s="1"/>
      <c r="I29" s="1"/>
    </row>
    <row r="30" spans="1:9" x14ac:dyDescent="0.25">
      <c r="A30" s="11" t="s">
        <v>67</v>
      </c>
      <c r="B30" s="12">
        <v>10</v>
      </c>
      <c r="C30" s="12">
        <v>0</v>
      </c>
      <c r="D30" s="12">
        <v>10</v>
      </c>
      <c r="E30" s="12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0</v>
      </c>
      <c r="C32" s="12">
        <v>7094</v>
      </c>
      <c r="D32" s="12">
        <v>0</v>
      </c>
      <c r="E32" s="12">
        <v>7094</v>
      </c>
      <c r="F32" s="13" t="e">
        <f t="shared" si="0"/>
        <v>#DIV/0!</v>
      </c>
      <c r="G32" s="1"/>
      <c r="H32" s="1"/>
      <c r="I32" s="1"/>
    </row>
    <row r="33" spans="1:9" x14ac:dyDescent="0.25">
      <c r="A33" s="8" t="s">
        <v>70</v>
      </c>
      <c r="B33" s="9">
        <v>3542</v>
      </c>
      <c r="C33" s="9">
        <v>7444</v>
      </c>
      <c r="D33" s="9">
        <v>3542</v>
      </c>
      <c r="E33" s="9">
        <v>7444</v>
      </c>
      <c r="F33" s="10">
        <f t="shared" si="0"/>
        <v>110.16374929418407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304970</v>
      </c>
      <c r="C35" s="15">
        <f t="shared" ref="C35:E35" si="1">SUM(C7:C34)</f>
        <v>357123</v>
      </c>
      <c r="D35" s="15">
        <f t="shared" si="1"/>
        <v>304970</v>
      </c>
      <c r="E35" s="15">
        <f t="shared" si="1"/>
        <v>357123</v>
      </c>
      <c r="F35" s="16">
        <f t="shared" si="0"/>
        <v>17.101026330458737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11259</v>
      </c>
      <c r="C38" s="30">
        <f>D7</f>
        <v>0</v>
      </c>
      <c r="D38" s="30">
        <f>_xlfn.RANK.EQ(B38,$B$38:$B$65)+COUNTIF($B$38:$B$65,B38)-1</f>
        <v>5</v>
      </c>
      <c r="E38" s="31" t="str">
        <f t="shared" ref="E38:E65" si="2">INDEX($A$38:$B$65,MATCH(ROW()-37,$D$38:$D$65,0),1)</f>
        <v>LAS PALMAS</v>
      </c>
      <c r="F38" s="31">
        <f>LOOKUP(E38,$A$38:$A$65,$B$38:$B$65)</f>
        <v>110649</v>
      </c>
      <c r="G38" s="31">
        <f>LOOKUP(E38,$A$38:$A$65,$C$38:$C$65)</f>
        <v>74085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0</v>
      </c>
      <c r="C39" s="30">
        <f t="shared" ref="C39:C65" si="5">D8</f>
        <v>6840</v>
      </c>
      <c r="D39" s="30">
        <f t="shared" ref="D39:D65" si="6">_xlfn.RANK.EQ(B39,$B$38:$B$65)+COUNTIF($B$38:$B$65,B39)-1</f>
        <v>28</v>
      </c>
      <c r="E39" s="31" t="str">
        <f t="shared" si="2"/>
        <v>SANTA CRUZ DE TENERIFE</v>
      </c>
      <c r="F39" s="31">
        <f t="shared" ref="F39:F54" si="7">LOOKUP(E39,$A$38:$A$65,$B$38:$B$65)</f>
        <v>107340</v>
      </c>
      <c r="G39" s="31">
        <f t="shared" ref="G39:G65" si="8">LOOKUP(E39,$A$38:$A$65,$C$38:$C$65)</f>
        <v>84195</v>
      </c>
    </row>
    <row r="40" spans="1:9" x14ac:dyDescent="0.25">
      <c r="A40" s="31" t="str">
        <f t="shared" si="3"/>
        <v>ALMERIA</v>
      </c>
      <c r="B40" s="30">
        <f t="shared" si="4"/>
        <v>0</v>
      </c>
      <c r="C40" s="30">
        <f t="shared" si="5"/>
        <v>1406</v>
      </c>
      <c r="D40" s="30">
        <f t="shared" si="6"/>
        <v>28</v>
      </c>
      <c r="E40" s="31" t="str">
        <f t="shared" si="2"/>
        <v>BARCELONA</v>
      </c>
      <c r="F40" s="31">
        <f t="shared" si="7"/>
        <v>57664</v>
      </c>
      <c r="G40" s="31">
        <f t="shared" si="8"/>
        <v>62202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MALAGA</v>
      </c>
      <c r="F41" s="31">
        <f t="shared" si="7"/>
        <v>35265</v>
      </c>
      <c r="G41" s="31">
        <f t="shared" si="8"/>
        <v>26736</v>
      </c>
    </row>
    <row r="42" spans="1:9" x14ac:dyDescent="0.25">
      <c r="A42" s="31" t="str">
        <f t="shared" si="3"/>
        <v>BAHIA DE ALGECIRAS</v>
      </c>
      <c r="B42" s="30">
        <f t="shared" si="4"/>
        <v>0</v>
      </c>
      <c r="C42" s="30">
        <f t="shared" si="5"/>
        <v>0</v>
      </c>
      <c r="D42" s="30">
        <f t="shared" si="6"/>
        <v>28</v>
      </c>
      <c r="E42" s="31" t="str">
        <f t="shared" si="2"/>
        <v>A CORUÑA</v>
      </c>
      <c r="F42" s="31">
        <f t="shared" si="7"/>
        <v>11259</v>
      </c>
      <c r="G42" s="31">
        <f t="shared" si="8"/>
        <v>0</v>
      </c>
    </row>
    <row r="43" spans="1:9" x14ac:dyDescent="0.25">
      <c r="A43" s="31" t="str">
        <f t="shared" si="3"/>
        <v>BAHIA DE CADIZ</v>
      </c>
      <c r="B43" s="30">
        <f t="shared" si="4"/>
        <v>10828</v>
      </c>
      <c r="C43" s="30">
        <f t="shared" si="5"/>
        <v>14269</v>
      </c>
      <c r="D43" s="30">
        <f t="shared" si="6"/>
        <v>6</v>
      </c>
      <c r="E43" s="31" t="str">
        <f t="shared" si="2"/>
        <v>BAHIA DE CADIZ</v>
      </c>
      <c r="F43" s="31">
        <f t="shared" si="7"/>
        <v>10828</v>
      </c>
      <c r="G43" s="31">
        <f t="shared" si="8"/>
        <v>14269</v>
      </c>
    </row>
    <row r="44" spans="1:9" x14ac:dyDescent="0.25">
      <c r="A44" s="31" t="str">
        <f t="shared" si="3"/>
        <v>BALEARES</v>
      </c>
      <c r="B44" s="30">
        <f t="shared" si="4"/>
        <v>7040</v>
      </c>
      <c r="C44" s="30">
        <f t="shared" si="5"/>
        <v>27718</v>
      </c>
      <c r="D44" s="30">
        <f t="shared" si="6"/>
        <v>9</v>
      </c>
      <c r="E44" s="31" t="str">
        <f t="shared" si="2"/>
        <v>VIGO</v>
      </c>
      <c r="F44" s="31">
        <f t="shared" si="7"/>
        <v>7444</v>
      </c>
      <c r="G44" s="31">
        <f t="shared" si="8"/>
        <v>3542</v>
      </c>
    </row>
    <row r="45" spans="1:9" x14ac:dyDescent="0.25">
      <c r="A45" s="31" t="str">
        <f t="shared" si="3"/>
        <v>BARCELONA</v>
      </c>
      <c r="B45" s="30">
        <f t="shared" si="4"/>
        <v>57664</v>
      </c>
      <c r="C45" s="30">
        <f t="shared" si="5"/>
        <v>62202</v>
      </c>
      <c r="D45" s="30">
        <f t="shared" si="6"/>
        <v>3</v>
      </c>
      <c r="E45" s="31" t="str">
        <f t="shared" si="2"/>
        <v>VALENCIA</v>
      </c>
      <c r="F45" s="31">
        <f t="shared" si="7"/>
        <v>7094</v>
      </c>
      <c r="G45" s="31">
        <f t="shared" si="8"/>
        <v>0</v>
      </c>
    </row>
    <row r="46" spans="1:9" x14ac:dyDescent="0.25">
      <c r="A46" s="31" t="str">
        <f t="shared" si="3"/>
        <v>BILBAO</v>
      </c>
      <c r="B46" s="30">
        <f t="shared" si="4"/>
        <v>0</v>
      </c>
      <c r="C46" s="30">
        <f t="shared" si="5"/>
        <v>0</v>
      </c>
      <c r="D46" s="30">
        <f t="shared" si="6"/>
        <v>28</v>
      </c>
      <c r="E46" s="31" t="str">
        <f t="shared" si="2"/>
        <v>BALEARES</v>
      </c>
      <c r="F46" s="31">
        <f t="shared" si="7"/>
        <v>7040</v>
      </c>
      <c r="G46" s="31">
        <f t="shared" si="8"/>
        <v>27718</v>
      </c>
    </row>
    <row r="47" spans="1:9" x14ac:dyDescent="0.25">
      <c r="A47" s="31" t="str">
        <f t="shared" si="3"/>
        <v>CARTAGENA</v>
      </c>
      <c r="B47" s="30">
        <f t="shared" si="4"/>
        <v>0</v>
      </c>
      <c r="C47" s="30">
        <f t="shared" si="5"/>
        <v>2543</v>
      </c>
      <c r="D47" s="30">
        <f t="shared" si="6"/>
        <v>28</v>
      </c>
      <c r="E47" s="31" t="str">
        <f t="shared" si="2"/>
        <v>SANTANDER</v>
      </c>
      <c r="F47" s="31">
        <f t="shared" si="7"/>
        <v>1321</v>
      </c>
      <c r="G47" s="31">
        <f t="shared" si="8"/>
        <v>1424</v>
      </c>
    </row>
    <row r="48" spans="1:9" x14ac:dyDescent="0.25">
      <c r="A48" s="31" t="str">
        <f t="shared" si="3"/>
        <v>CASTELLON</v>
      </c>
      <c r="B48" s="30">
        <f t="shared" si="4"/>
        <v>0</v>
      </c>
      <c r="C48" s="30">
        <f t="shared" si="5"/>
        <v>0</v>
      </c>
      <c r="D48" s="30">
        <f t="shared" si="6"/>
        <v>28</v>
      </c>
      <c r="E48" s="31" t="str">
        <f t="shared" si="2"/>
        <v>CEUTA</v>
      </c>
      <c r="F48" s="31">
        <f t="shared" si="7"/>
        <v>716</v>
      </c>
      <c r="G48" s="31">
        <f t="shared" si="8"/>
        <v>0</v>
      </c>
    </row>
    <row r="49" spans="1:7" x14ac:dyDescent="0.25">
      <c r="A49" s="31" t="str">
        <f t="shared" si="3"/>
        <v>CEUTA</v>
      </c>
      <c r="B49" s="30">
        <f t="shared" si="4"/>
        <v>716</v>
      </c>
      <c r="C49" s="30">
        <f t="shared" si="5"/>
        <v>0</v>
      </c>
      <c r="D49" s="30">
        <f t="shared" si="6"/>
        <v>11</v>
      </c>
      <c r="E49" s="31" t="str">
        <f t="shared" si="2"/>
        <v>FERROL-SAN CIBRAO</v>
      </c>
      <c r="F49" s="31">
        <f t="shared" si="7"/>
        <v>428</v>
      </c>
      <c r="G49" s="31">
        <f t="shared" si="8"/>
        <v>0</v>
      </c>
    </row>
    <row r="50" spans="1:7" x14ac:dyDescent="0.25">
      <c r="A50" s="31" t="str">
        <f t="shared" si="3"/>
        <v>FERROL-SAN CIBRAO</v>
      </c>
      <c r="B50" s="30">
        <f t="shared" si="4"/>
        <v>428</v>
      </c>
      <c r="C50" s="30">
        <f t="shared" si="5"/>
        <v>0</v>
      </c>
      <c r="D50" s="30">
        <f t="shared" si="6"/>
        <v>12</v>
      </c>
      <c r="E50" s="31" t="str">
        <f t="shared" si="2"/>
        <v>MOTRIL</v>
      </c>
      <c r="F50" s="31">
        <f t="shared" si="7"/>
        <v>75</v>
      </c>
      <c r="G50" s="31">
        <f t="shared" si="8"/>
        <v>0</v>
      </c>
    </row>
    <row r="51" spans="1:7" x14ac:dyDescent="0.25">
      <c r="A51" s="31" t="str">
        <f t="shared" si="3"/>
        <v>GIJON</v>
      </c>
      <c r="B51" s="30">
        <f t="shared" si="4"/>
        <v>0</v>
      </c>
      <c r="C51" s="30">
        <f t="shared" si="5"/>
        <v>0</v>
      </c>
      <c r="D51" s="30">
        <f t="shared" si="6"/>
        <v>28</v>
      </c>
      <c r="E51" s="31" t="e">
        <f t="shared" si="2"/>
        <v>#N/A</v>
      </c>
      <c r="F51" s="31" t="e">
        <f t="shared" si="7"/>
        <v>#N/A</v>
      </c>
      <c r="G51" s="31" t="e">
        <f t="shared" si="8"/>
        <v>#N/A</v>
      </c>
    </row>
    <row r="52" spans="1:7" x14ac:dyDescent="0.25">
      <c r="A52" s="31" t="str">
        <f t="shared" si="3"/>
        <v>HUELVA</v>
      </c>
      <c r="B52" s="30">
        <f t="shared" si="4"/>
        <v>0</v>
      </c>
      <c r="C52" s="30">
        <f t="shared" si="5"/>
        <v>0</v>
      </c>
      <c r="D52" s="30">
        <f t="shared" si="6"/>
        <v>28</v>
      </c>
      <c r="E52" s="31" t="e">
        <f t="shared" si="2"/>
        <v>#N/A</v>
      </c>
      <c r="F52" s="31" t="e">
        <f t="shared" si="7"/>
        <v>#N/A</v>
      </c>
      <c r="G52" s="31" t="e">
        <f t="shared" si="8"/>
        <v>#N/A</v>
      </c>
    </row>
    <row r="53" spans="1:7" x14ac:dyDescent="0.25">
      <c r="A53" s="31" t="str">
        <f t="shared" si="3"/>
        <v>LAS PALMAS</v>
      </c>
      <c r="B53" s="30">
        <f t="shared" si="4"/>
        <v>110649</v>
      </c>
      <c r="C53" s="30">
        <f t="shared" si="5"/>
        <v>74085</v>
      </c>
      <c r="D53" s="30">
        <f t="shared" si="6"/>
        <v>1</v>
      </c>
      <c r="E53" s="31" t="e">
        <f t="shared" si="2"/>
        <v>#N/A</v>
      </c>
      <c r="F53" s="31" t="e">
        <f t="shared" si="7"/>
        <v>#N/A</v>
      </c>
      <c r="G53" s="31" t="e">
        <f t="shared" si="8"/>
        <v>#N/A</v>
      </c>
    </row>
    <row r="54" spans="1:7" x14ac:dyDescent="0.25">
      <c r="A54" s="31" t="str">
        <f t="shared" si="3"/>
        <v>MALAGA</v>
      </c>
      <c r="B54" s="30">
        <f t="shared" si="4"/>
        <v>35265</v>
      </c>
      <c r="C54" s="30">
        <f t="shared" si="5"/>
        <v>26736</v>
      </c>
      <c r="D54" s="30">
        <f t="shared" si="6"/>
        <v>4</v>
      </c>
      <c r="E54" s="31" t="e">
        <f t="shared" si="2"/>
        <v>#N/A</v>
      </c>
      <c r="F54" s="31" t="e">
        <f t="shared" si="7"/>
        <v>#N/A</v>
      </c>
      <c r="G54" s="31" t="e">
        <f t="shared" si="8"/>
        <v>#N/A</v>
      </c>
    </row>
    <row r="55" spans="1:7" x14ac:dyDescent="0.25">
      <c r="A55" s="31" t="str">
        <f t="shared" si="3"/>
        <v>MARIN Y RIA DE PONTEVEDRA</v>
      </c>
      <c r="B55" s="30">
        <f t="shared" si="4"/>
        <v>0</v>
      </c>
      <c r="C55" s="30">
        <f t="shared" si="5"/>
        <v>0</v>
      </c>
      <c r="D55" s="30">
        <f t="shared" si="6"/>
        <v>28</v>
      </c>
      <c r="E55" s="31" t="e">
        <f t="shared" si="2"/>
        <v>#N/A</v>
      </c>
      <c r="F55" s="31" t="e">
        <f t="shared" ref="F55:F65" si="9">LOOKUP(E55,$A$38:$A$65,$B$38:$B$65)</f>
        <v>#N/A</v>
      </c>
      <c r="G55" s="31" t="e">
        <f t="shared" si="8"/>
        <v>#N/A</v>
      </c>
    </row>
    <row r="56" spans="1:7" x14ac:dyDescent="0.25">
      <c r="A56" s="31" t="str">
        <f t="shared" si="3"/>
        <v>MELILLA</v>
      </c>
      <c r="B56" s="30">
        <f t="shared" si="4"/>
        <v>0</v>
      </c>
      <c r="C56" s="30">
        <f t="shared" si="5"/>
        <v>0</v>
      </c>
      <c r="D56" s="30">
        <f t="shared" si="6"/>
        <v>28</v>
      </c>
      <c r="E56" s="31" t="e">
        <f t="shared" si="2"/>
        <v>#N/A</v>
      </c>
      <c r="F56" s="31" t="e">
        <f t="shared" si="9"/>
        <v>#N/A</v>
      </c>
      <c r="G56" s="31" t="e">
        <f t="shared" si="8"/>
        <v>#N/A</v>
      </c>
    </row>
    <row r="57" spans="1:7" x14ac:dyDescent="0.25">
      <c r="A57" s="31" t="str">
        <f t="shared" si="3"/>
        <v>MOTRIL</v>
      </c>
      <c r="B57" s="30">
        <f t="shared" si="4"/>
        <v>75</v>
      </c>
      <c r="C57" s="30">
        <f t="shared" si="5"/>
        <v>0</v>
      </c>
      <c r="D57" s="30">
        <f t="shared" si="6"/>
        <v>13</v>
      </c>
      <c r="E57" s="31" t="e">
        <f t="shared" si="2"/>
        <v>#N/A</v>
      </c>
      <c r="F57" s="31" t="e">
        <f t="shared" si="9"/>
        <v>#N/A</v>
      </c>
      <c r="G57" s="31" t="e">
        <f t="shared" si="8"/>
        <v>#N/A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e">
        <f t="shared" si="2"/>
        <v>#N/A</v>
      </c>
      <c r="F58" s="31" t="e">
        <f t="shared" si="9"/>
        <v>#N/A</v>
      </c>
      <c r="G58" s="31" t="e">
        <f t="shared" si="8"/>
        <v>#N/A</v>
      </c>
    </row>
    <row r="59" spans="1:7" x14ac:dyDescent="0.25">
      <c r="A59" s="31" t="str">
        <f t="shared" si="3"/>
        <v>SANTA CRUZ DE TENERIFE</v>
      </c>
      <c r="B59" s="30">
        <f t="shared" si="4"/>
        <v>107340</v>
      </c>
      <c r="C59" s="30">
        <f t="shared" si="5"/>
        <v>84195</v>
      </c>
      <c r="D59" s="30">
        <f t="shared" si="6"/>
        <v>2</v>
      </c>
      <c r="E59" s="31" t="e">
        <f t="shared" si="2"/>
        <v>#N/A</v>
      </c>
      <c r="F59" s="31" t="e">
        <f t="shared" si="9"/>
        <v>#N/A</v>
      </c>
      <c r="G59" s="31" t="e">
        <f t="shared" si="8"/>
        <v>#N/A</v>
      </c>
    </row>
    <row r="60" spans="1:7" x14ac:dyDescent="0.25">
      <c r="A60" s="31" t="str">
        <f t="shared" si="3"/>
        <v>SANTANDER</v>
      </c>
      <c r="B60" s="30">
        <f t="shared" si="4"/>
        <v>1321</v>
      </c>
      <c r="C60" s="30">
        <f t="shared" si="5"/>
        <v>1424</v>
      </c>
      <c r="D60" s="30">
        <f t="shared" si="6"/>
        <v>10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10</v>
      </c>
      <c r="D61" s="30">
        <f t="shared" si="6"/>
        <v>28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0</v>
      </c>
      <c r="C62" s="30">
        <f t="shared" si="5"/>
        <v>0</v>
      </c>
      <c r="D62" s="30">
        <f t="shared" si="6"/>
        <v>28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7094</v>
      </c>
      <c r="C63" s="30">
        <f t="shared" si="5"/>
        <v>0</v>
      </c>
      <c r="D63" s="30">
        <f t="shared" si="6"/>
        <v>8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7444</v>
      </c>
      <c r="C64" s="30">
        <f t="shared" si="5"/>
        <v>3542</v>
      </c>
      <c r="D64" s="30">
        <f t="shared" si="6"/>
        <v>7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0</v>
      </c>
      <c r="C65" s="30">
        <f t="shared" si="5"/>
        <v>0</v>
      </c>
      <c r="D65" s="30">
        <f t="shared" si="6"/>
        <v>28</v>
      </c>
      <c r="E65" s="31" t="str">
        <f t="shared" si="2"/>
        <v>ALICANTE</v>
      </c>
      <c r="F65" s="31">
        <f t="shared" si="9"/>
        <v>0</v>
      </c>
      <c r="G65" s="31">
        <f t="shared" si="8"/>
        <v>6840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78" t="s">
        <v>73</v>
      </c>
      <c r="B5" s="76" t="str">
        <f>'Resumen general'!D6</f>
        <v>Mes Enero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40968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2861</v>
      </c>
      <c r="C8" s="12">
        <v>3308</v>
      </c>
      <c r="D8" s="12">
        <v>2861</v>
      </c>
      <c r="E8" s="12">
        <v>3308</v>
      </c>
      <c r="F8" s="13">
        <f t="shared" ref="F8:F35" si="0">((E8*100)/D8)-100</f>
        <v>15.623907724571822</v>
      </c>
      <c r="G8" s="1"/>
      <c r="H8" s="1"/>
      <c r="I8" s="1"/>
    </row>
    <row r="9" spans="1:12" x14ac:dyDescent="0.25">
      <c r="A9" s="8" t="s">
        <v>46</v>
      </c>
      <c r="B9" s="9">
        <v>6157</v>
      </c>
      <c r="C9" s="9">
        <v>10354</v>
      </c>
      <c r="D9" s="9">
        <v>6157</v>
      </c>
      <c r="E9" s="9">
        <v>10354</v>
      </c>
      <c r="F9" s="10">
        <f t="shared" si="0"/>
        <v>68.166314763683602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70416</v>
      </c>
      <c r="C11" s="9">
        <v>75178</v>
      </c>
      <c r="D11" s="9">
        <v>70416</v>
      </c>
      <c r="E11" s="9">
        <v>75178</v>
      </c>
      <c r="F11" s="10">
        <f t="shared" si="0"/>
        <v>6.7626675755510064</v>
      </c>
      <c r="G11" s="1"/>
      <c r="H11" s="1"/>
      <c r="I11" s="1"/>
    </row>
    <row r="12" spans="1:12" x14ac:dyDescent="0.25">
      <c r="A12" s="11" t="s">
        <v>49</v>
      </c>
      <c r="B12" s="12">
        <v>560</v>
      </c>
      <c r="C12" s="12">
        <v>931</v>
      </c>
      <c r="D12" s="12">
        <v>560</v>
      </c>
      <c r="E12" s="12">
        <v>931</v>
      </c>
      <c r="F12" s="13">
        <f t="shared" si="0"/>
        <v>66.25</v>
      </c>
      <c r="G12" s="1"/>
      <c r="H12" s="1"/>
      <c r="I12" s="1"/>
    </row>
    <row r="13" spans="1:12" x14ac:dyDescent="0.25">
      <c r="A13" s="8" t="s">
        <v>50</v>
      </c>
      <c r="B13" s="9">
        <v>17837</v>
      </c>
      <c r="C13" s="9">
        <v>14671</v>
      </c>
      <c r="D13" s="9">
        <v>17837</v>
      </c>
      <c r="E13" s="9">
        <v>14671</v>
      </c>
      <c r="F13" s="10">
        <f t="shared" si="0"/>
        <v>-17.74962157313449</v>
      </c>
      <c r="G13" s="1"/>
      <c r="H13" s="1"/>
      <c r="I13" s="1"/>
    </row>
    <row r="14" spans="1:12" x14ac:dyDescent="0.25">
      <c r="A14" s="11" t="s">
        <v>51</v>
      </c>
      <c r="B14" s="12">
        <v>11049</v>
      </c>
      <c r="C14" s="12">
        <v>11529</v>
      </c>
      <c r="D14" s="12">
        <v>11049</v>
      </c>
      <c r="E14" s="12">
        <v>11529</v>
      </c>
      <c r="F14" s="13">
        <f t="shared" si="0"/>
        <v>4.344284550638065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978</v>
      </c>
      <c r="D15" s="9">
        <v>0</v>
      </c>
      <c r="E15" s="9">
        <v>978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28340</v>
      </c>
      <c r="C18" s="12">
        <v>27728</v>
      </c>
      <c r="D18" s="12">
        <v>28340</v>
      </c>
      <c r="E18" s="12">
        <v>27728</v>
      </c>
      <c r="F18" s="13">
        <f t="shared" si="0"/>
        <v>-2.1594918842625219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620</v>
      </c>
      <c r="C20" s="12">
        <v>542</v>
      </c>
      <c r="D20" s="12">
        <v>620</v>
      </c>
      <c r="E20" s="12">
        <v>542</v>
      </c>
      <c r="F20" s="13">
        <f t="shared" si="0"/>
        <v>-12.58064516129032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435</v>
      </c>
      <c r="D21" s="9">
        <v>0</v>
      </c>
      <c r="E21" s="9">
        <v>435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15187</v>
      </c>
      <c r="C22" s="12">
        <v>17646</v>
      </c>
      <c r="D22" s="12">
        <v>15187</v>
      </c>
      <c r="E22" s="12">
        <v>17646</v>
      </c>
      <c r="F22" s="13">
        <f t="shared" si="0"/>
        <v>16.191479554882463</v>
      </c>
      <c r="G22" s="1"/>
      <c r="H22" s="1"/>
      <c r="I22" s="1"/>
    </row>
    <row r="23" spans="1:9" x14ac:dyDescent="0.25">
      <c r="A23" s="8" t="s">
        <v>60</v>
      </c>
      <c r="B23" s="9">
        <v>1848</v>
      </c>
      <c r="C23" s="9">
        <v>2324</v>
      </c>
      <c r="D23" s="9">
        <v>1848</v>
      </c>
      <c r="E23" s="9">
        <v>2324</v>
      </c>
      <c r="F23" s="10">
        <f t="shared" si="0"/>
        <v>25.757575757575751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4154</v>
      </c>
      <c r="C25" s="9">
        <v>9402</v>
      </c>
      <c r="D25" s="9">
        <v>4154</v>
      </c>
      <c r="E25" s="9">
        <v>9402</v>
      </c>
      <c r="F25" s="10">
        <f t="shared" si="0"/>
        <v>126.33606162734714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2823</v>
      </c>
      <c r="D26" s="12">
        <v>0</v>
      </c>
      <c r="E26" s="12">
        <v>2823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53885</v>
      </c>
      <c r="C28" s="12">
        <v>55219</v>
      </c>
      <c r="D28" s="12">
        <v>53885</v>
      </c>
      <c r="E28" s="12">
        <v>55219</v>
      </c>
      <c r="F28" s="13">
        <f t="shared" si="0"/>
        <v>2.4756425721443804</v>
      </c>
      <c r="G28" s="1"/>
      <c r="H28" s="1"/>
      <c r="I28" s="1"/>
    </row>
    <row r="29" spans="1:9" x14ac:dyDescent="0.25">
      <c r="A29" s="8" t="s">
        <v>66</v>
      </c>
      <c r="B29" s="9">
        <v>3664</v>
      </c>
      <c r="C29" s="9">
        <v>2765</v>
      </c>
      <c r="D29" s="9">
        <v>3664</v>
      </c>
      <c r="E29" s="9">
        <v>2765</v>
      </c>
      <c r="F29" s="10">
        <f t="shared" si="0"/>
        <v>-24.536026200873366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4881</v>
      </c>
      <c r="C32" s="12">
        <v>4637</v>
      </c>
      <c r="D32" s="12">
        <v>4881</v>
      </c>
      <c r="E32" s="12">
        <v>4637</v>
      </c>
      <c r="F32" s="13">
        <f t="shared" si="0"/>
        <v>-4.9989756197500554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221459</v>
      </c>
      <c r="C35" s="15">
        <f t="shared" ref="C35:E35" si="1">SUM(C7:C34)</f>
        <v>240470</v>
      </c>
      <c r="D35" s="15">
        <f t="shared" si="1"/>
        <v>221459</v>
      </c>
      <c r="E35" s="15">
        <f t="shared" si="1"/>
        <v>240470</v>
      </c>
      <c r="F35" s="16">
        <f t="shared" si="0"/>
        <v>8.5844332359488646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0</v>
      </c>
      <c r="C38" s="30">
        <f>D7</f>
        <v>0</v>
      </c>
      <c r="D38" s="30">
        <f>_xlfn.RANK.EQ(B38,$B$38:$B$65)+COUNTIF($B$38:$B$65,B38)-1</f>
        <v>28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75178</v>
      </c>
      <c r="G38" s="31">
        <f>LOOKUP(E38,$A$38:$A$65,$C$38:$C$65)</f>
        <v>70416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3308</v>
      </c>
      <c r="C39" s="30">
        <f t="shared" ref="C39:C65" si="5">D8</f>
        <v>2861</v>
      </c>
      <c r="D39" s="30">
        <f t="shared" ref="D39:D65" si="6">_xlfn.RANK.EQ(B39,$B$38:$B$65)+COUNTIF($B$38:$B$65,B39)-1</f>
        <v>10</v>
      </c>
      <c r="E39" s="31" t="str">
        <f t="shared" si="2"/>
        <v>SANTA CRUZ DE TENERIFE</v>
      </c>
      <c r="F39" s="31">
        <f t="shared" ref="F39:F54" si="7">LOOKUP(E39,$A$38:$A$65,$B$38:$B$65)</f>
        <v>55219</v>
      </c>
      <c r="G39" s="31">
        <f t="shared" ref="G39:G65" si="8">LOOKUP(E39,$A$38:$A$65,$C$38:$C$65)</f>
        <v>53885</v>
      </c>
    </row>
    <row r="40" spans="1:9" x14ac:dyDescent="0.25">
      <c r="A40" s="31" t="str">
        <f t="shared" si="3"/>
        <v>ALMERIA</v>
      </c>
      <c r="B40" s="30">
        <f t="shared" si="4"/>
        <v>10354</v>
      </c>
      <c r="C40" s="30">
        <f t="shared" si="5"/>
        <v>6157</v>
      </c>
      <c r="D40" s="30">
        <f t="shared" si="6"/>
        <v>7</v>
      </c>
      <c r="E40" s="31" t="str">
        <f t="shared" si="2"/>
        <v>CEUTA</v>
      </c>
      <c r="F40" s="31">
        <f t="shared" si="7"/>
        <v>27728</v>
      </c>
      <c r="G40" s="31">
        <f t="shared" si="8"/>
        <v>28340</v>
      </c>
    </row>
    <row r="41" spans="1:9" x14ac:dyDescent="0.25">
      <c r="A41" s="31" t="str">
        <f t="shared" si="3"/>
        <v>AVILES</v>
      </c>
      <c r="B41" s="30">
        <f t="shared" si="4"/>
        <v>0</v>
      </c>
      <c r="C41" s="30">
        <f t="shared" si="5"/>
        <v>0</v>
      </c>
      <c r="D41" s="30">
        <f t="shared" si="6"/>
        <v>28</v>
      </c>
      <c r="E41" s="31" t="str">
        <f t="shared" si="2"/>
        <v>LAS PALMAS</v>
      </c>
      <c r="F41" s="31">
        <f t="shared" si="7"/>
        <v>17646</v>
      </c>
      <c r="G41" s="31">
        <f t="shared" si="8"/>
        <v>15187</v>
      </c>
    </row>
    <row r="42" spans="1:9" x14ac:dyDescent="0.25">
      <c r="A42" s="31" t="str">
        <f t="shared" si="3"/>
        <v>BAHIA DE ALGECIRAS</v>
      </c>
      <c r="B42" s="30">
        <f t="shared" si="4"/>
        <v>75178</v>
      </c>
      <c r="C42" s="30">
        <f t="shared" si="5"/>
        <v>70416</v>
      </c>
      <c r="D42" s="30">
        <f t="shared" si="6"/>
        <v>1</v>
      </c>
      <c r="E42" s="31" t="str">
        <f t="shared" si="2"/>
        <v>BALEARES</v>
      </c>
      <c r="F42" s="31">
        <f t="shared" si="7"/>
        <v>14671</v>
      </c>
      <c r="G42" s="31">
        <f t="shared" si="8"/>
        <v>17837</v>
      </c>
    </row>
    <row r="43" spans="1:9" x14ac:dyDescent="0.25">
      <c r="A43" s="31" t="str">
        <f t="shared" si="3"/>
        <v>BAHIA DE CADIZ</v>
      </c>
      <c r="B43" s="30">
        <f t="shared" si="4"/>
        <v>931</v>
      </c>
      <c r="C43" s="30">
        <f t="shared" si="5"/>
        <v>560</v>
      </c>
      <c r="D43" s="30">
        <f t="shared" si="6"/>
        <v>15</v>
      </c>
      <c r="E43" s="31" t="str">
        <f t="shared" si="2"/>
        <v>BARCELONA</v>
      </c>
      <c r="F43" s="31">
        <f t="shared" si="7"/>
        <v>11529</v>
      </c>
      <c r="G43" s="31">
        <f t="shared" si="8"/>
        <v>11049</v>
      </c>
    </row>
    <row r="44" spans="1:9" x14ac:dyDescent="0.25">
      <c r="A44" s="31" t="str">
        <f t="shared" si="3"/>
        <v>BALEARES</v>
      </c>
      <c r="B44" s="30">
        <f t="shared" si="4"/>
        <v>14671</v>
      </c>
      <c r="C44" s="30">
        <f t="shared" si="5"/>
        <v>17837</v>
      </c>
      <c r="D44" s="30">
        <f t="shared" si="6"/>
        <v>5</v>
      </c>
      <c r="E44" s="31" t="str">
        <f t="shared" si="2"/>
        <v>ALMERIA</v>
      </c>
      <c r="F44" s="31">
        <f t="shared" si="7"/>
        <v>10354</v>
      </c>
      <c r="G44" s="31">
        <f t="shared" si="8"/>
        <v>6157</v>
      </c>
    </row>
    <row r="45" spans="1:9" x14ac:dyDescent="0.25">
      <c r="A45" s="31" t="str">
        <f t="shared" si="3"/>
        <v>BARCELONA</v>
      </c>
      <c r="B45" s="30">
        <f t="shared" si="4"/>
        <v>11529</v>
      </c>
      <c r="C45" s="30">
        <f t="shared" si="5"/>
        <v>11049</v>
      </c>
      <c r="D45" s="30">
        <f t="shared" si="6"/>
        <v>6</v>
      </c>
      <c r="E45" s="31" t="str">
        <f t="shared" si="2"/>
        <v>MELILLA</v>
      </c>
      <c r="F45" s="31">
        <f t="shared" si="7"/>
        <v>9402</v>
      </c>
      <c r="G45" s="31">
        <f t="shared" si="8"/>
        <v>4154</v>
      </c>
    </row>
    <row r="46" spans="1:9" x14ac:dyDescent="0.25">
      <c r="A46" s="31" t="str">
        <f t="shared" si="3"/>
        <v>BILBAO</v>
      </c>
      <c r="B46" s="30">
        <f t="shared" si="4"/>
        <v>978</v>
      </c>
      <c r="C46" s="30">
        <f t="shared" si="5"/>
        <v>0</v>
      </c>
      <c r="D46" s="30">
        <f t="shared" si="6"/>
        <v>14</v>
      </c>
      <c r="E46" s="31" t="str">
        <f t="shared" si="2"/>
        <v>VALENCIA</v>
      </c>
      <c r="F46" s="31">
        <f t="shared" si="7"/>
        <v>4637</v>
      </c>
      <c r="G46" s="31">
        <f t="shared" si="8"/>
        <v>4881</v>
      </c>
    </row>
    <row r="47" spans="1:9" x14ac:dyDescent="0.25">
      <c r="A47" s="31" t="str">
        <f t="shared" si="3"/>
        <v>CARTAGENA</v>
      </c>
      <c r="B47" s="30">
        <f t="shared" si="4"/>
        <v>0</v>
      </c>
      <c r="C47" s="30">
        <f t="shared" si="5"/>
        <v>0</v>
      </c>
      <c r="D47" s="30">
        <f t="shared" si="6"/>
        <v>28</v>
      </c>
      <c r="E47" s="31" t="str">
        <f t="shared" si="2"/>
        <v>ALICANTE</v>
      </c>
      <c r="F47" s="31">
        <f t="shared" si="7"/>
        <v>3308</v>
      </c>
      <c r="G47" s="31">
        <f t="shared" si="8"/>
        <v>2861</v>
      </c>
    </row>
    <row r="48" spans="1:9" x14ac:dyDescent="0.25">
      <c r="A48" s="31" t="str">
        <f t="shared" si="3"/>
        <v>CASTELLON</v>
      </c>
      <c r="B48" s="30">
        <f t="shared" si="4"/>
        <v>0</v>
      </c>
      <c r="C48" s="30">
        <f t="shared" si="5"/>
        <v>0</v>
      </c>
      <c r="D48" s="30">
        <f t="shared" si="6"/>
        <v>28</v>
      </c>
      <c r="E48" s="31" t="str">
        <f t="shared" si="2"/>
        <v>MOTRIL</v>
      </c>
      <c r="F48" s="31">
        <f t="shared" si="7"/>
        <v>2823</v>
      </c>
      <c r="G48" s="31">
        <f t="shared" si="8"/>
        <v>0</v>
      </c>
    </row>
    <row r="49" spans="1:7" x14ac:dyDescent="0.25">
      <c r="A49" s="31" t="str">
        <f t="shared" si="3"/>
        <v>CEUTA</v>
      </c>
      <c r="B49" s="30">
        <f t="shared" si="4"/>
        <v>27728</v>
      </c>
      <c r="C49" s="30">
        <f t="shared" si="5"/>
        <v>28340</v>
      </c>
      <c r="D49" s="30">
        <f t="shared" si="6"/>
        <v>3</v>
      </c>
      <c r="E49" s="31" t="str">
        <f t="shared" si="2"/>
        <v>SANTANDER</v>
      </c>
      <c r="F49" s="31">
        <f t="shared" si="7"/>
        <v>2765</v>
      </c>
      <c r="G49" s="31">
        <f t="shared" si="8"/>
        <v>3664</v>
      </c>
    </row>
    <row r="50" spans="1:7" x14ac:dyDescent="0.25">
      <c r="A50" s="31" t="str">
        <f t="shared" si="3"/>
        <v>FERROL-SAN CIBRAO</v>
      </c>
      <c r="B50" s="30">
        <f t="shared" si="4"/>
        <v>0</v>
      </c>
      <c r="C50" s="30">
        <f t="shared" si="5"/>
        <v>0</v>
      </c>
      <c r="D50" s="30">
        <f t="shared" si="6"/>
        <v>28</v>
      </c>
      <c r="E50" s="31" t="str">
        <f t="shared" si="2"/>
        <v>MALAGA</v>
      </c>
      <c r="F50" s="31">
        <f t="shared" si="7"/>
        <v>2324</v>
      </c>
      <c r="G50" s="31">
        <f t="shared" si="8"/>
        <v>1848</v>
      </c>
    </row>
    <row r="51" spans="1:7" x14ac:dyDescent="0.25">
      <c r="A51" s="31" t="str">
        <f t="shared" si="3"/>
        <v>GIJON</v>
      </c>
      <c r="B51" s="30">
        <f t="shared" si="4"/>
        <v>542</v>
      </c>
      <c r="C51" s="30">
        <f t="shared" si="5"/>
        <v>620</v>
      </c>
      <c r="D51" s="30">
        <f t="shared" si="6"/>
        <v>16</v>
      </c>
      <c r="E51" s="31" t="str">
        <f t="shared" si="2"/>
        <v>BILBAO</v>
      </c>
      <c r="F51" s="31">
        <f t="shared" si="7"/>
        <v>978</v>
      </c>
      <c r="G51" s="31">
        <f t="shared" si="8"/>
        <v>0</v>
      </c>
    </row>
    <row r="52" spans="1:7" x14ac:dyDescent="0.25">
      <c r="A52" s="31" t="str">
        <f t="shared" si="3"/>
        <v>HUELVA</v>
      </c>
      <c r="B52" s="30">
        <f t="shared" si="4"/>
        <v>435</v>
      </c>
      <c r="C52" s="30">
        <f t="shared" si="5"/>
        <v>0</v>
      </c>
      <c r="D52" s="30">
        <f t="shared" si="6"/>
        <v>17</v>
      </c>
      <c r="E52" s="31" t="str">
        <f t="shared" si="2"/>
        <v>BAHIA DE CADIZ</v>
      </c>
      <c r="F52" s="31">
        <f t="shared" si="7"/>
        <v>931</v>
      </c>
      <c r="G52" s="31">
        <f t="shared" si="8"/>
        <v>560</v>
      </c>
    </row>
    <row r="53" spans="1:7" x14ac:dyDescent="0.25">
      <c r="A53" s="31" t="str">
        <f t="shared" si="3"/>
        <v>LAS PALMAS</v>
      </c>
      <c r="B53" s="30">
        <f t="shared" si="4"/>
        <v>17646</v>
      </c>
      <c r="C53" s="30">
        <f t="shared" si="5"/>
        <v>15187</v>
      </c>
      <c r="D53" s="30">
        <f t="shared" si="6"/>
        <v>4</v>
      </c>
      <c r="E53" s="31" t="str">
        <f t="shared" si="2"/>
        <v>GIJON</v>
      </c>
      <c r="F53" s="31">
        <f t="shared" si="7"/>
        <v>542</v>
      </c>
      <c r="G53" s="31">
        <f t="shared" si="8"/>
        <v>620</v>
      </c>
    </row>
    <row r="54" spans="1:7" x14ac:dyDescent="0.25">
      <c r="A54" s="31" t="str">
        <f t="shared" si="3"/>
        <v>MALAGA</v>
      </c>
      <c r="B54" s="30">
        <f t="shared" si="4"/>
        <v>2324</v>
      </c>
      <c r="C54" s="30">
        <f t="shared" si="5"/>
        <v>1848</v>
      </c>
      <c r="D54" s="30">
        <f t="shared" si="6"/>
        <v>13</v>
      </c>
      <c r="E54" s="31" t="str">
        <f t="shared" si="2"/>
        <v>HUELVA</v>
      </c>
      <c r="F54" s="31">
        <f t="shared" si="7"/>
        <v>435</v>
      </c>
      <c r="G54" s="31">
        <f t="shared" si="8"/>
        <v>0</v>
      </c>
    </row>
    <row r="55" spans="1:7" x14ac:dyDescent="0.25">
      <c r="A55" s="31" t="str">
        <f t="shared" si="3"/>
        <v>MARIN Y RIA DE PONTEVEDRA</v>
      </c>
      <c r="B55" s="30">
        <f t="shared" si="4"/>
        <v>0</v>
      </c>
      <c r="C55" s="30">
        <f t="shared" si="5"/>
        <v>0</v>
      </c>
      <c r="D55" s="30">
        <f t="shared" si="6"/>
        <v>28</v>
      </c>
      <c r="E55" s="31" t="e">
        <f t="shared" si="2"/>
        <v>#N/A</v>
      </c>
      <c r="F55" s="31" t="e">
        <f t="shared" ref="F55:F65" si="9">LOOKUP(E55,$A$38:$A$65,$B$38:$B$65)</f>
        <v>#N/A</v>
      </c>
      <c r="G55" s="31" t="e">
        <f t="shared" si="8"/>
        <v>#N/A</v>
      </c>
    </row>
    <row r="56" spans="1:7" x14ac:dyDescent="0.25">
      <c r="A56" s="31" t="str">
        <f t="shared" si="3"/>
        <v>MELILLA</v>
      </c>
      <c r="B56" s="30">
        <f t="shared" si="4"/>
        <v>9402</v>
      </c>
      <c r="C56" s="30">
        <f t="shared" si="5"/>
        <v>4154</v>
      </c>
      <c r="D56" s="30">
        <f t="shared" si="6"/>
        <v>8</v>
      </c>
      <c r="E56" s="31" t="e">
        <f t="shared" si="2"/>
        <v>#N/A</v>
      </c>
      <c r="F56" s="31" t="e">
        <f t="shared" si="9"/>
        <v>#N/A</v>
      </c>
      <c r="G56" s="31" t="e">
        <f t="shared" si="8"/>
        <v>#N/A</v>
      </c>
    </row>
    <row r="57" spans="1:7" x14ac:dyDescent="0.25">
      <c r="A57" s="31" t="str">
        <f t="shared" si="3"/>
        <v>MOTRIL</v>
      </c>
      <c r="B57" s="30">
        <f t="shared" si="4"/>
        <v>2823</v>
      </c>
      <c r="C57" s="30">
        <f t="shared" si="5"/>
        <v>0</v>
      </c>
      <c r="D57" s="30">
        <f t="shared" si="6"/>
        <v>11</v>
      </c>
      <c r="E57" s="31" t="e">
        <f t="shared" si="2"/>
        <v>#N/A</v>
      </c>
      <c r="F57" s="31" t="e">
        <f t="shared" si="9"/>
        <v>#N/A</v>
      </c>
      <c r="G57" s="31" t="e">
        <f t="shared" si="8"/>
        <v>#N/A</v>
      </c>
    </row>
    <row r="58" spans="1:7" x14ac:dyDescent="0.25">
      <c r="A58" s="31" t="str">
        <f t="shared" si="3"/>
        <v>PASAIA</v>
      </c>
      <c r="B58" s="30">
        <f t="shared" si="4"/>
        <v>0</v>
      </c>
      <c r="C58" s="30">
        <f t="shared" si="5"/>
        <v>0</v>
      </c>
      <c r="D58" s="30">
        <f t="shared" si="6"/>
        <v>28</v>
      </c>
      <c r="E58" s="31" t="e">
        <f t="shared" si="2"/>
        <v>#N/A</v>
      </c>
      <c r="F58" s="31" t="e">
        <f t="shared" si="9"/>
        <v>#N/A</v>
      </c>
      <c r="G58" s="31" t="e">
        <f t="shared" si="8"/>
        <v>#N/A</v>
      </c>
    </row>
    <row r="59" spans="1:7" x14ac:dyDescent="0.25">
      <c r="A59" s="31" t="str">
        <f t="shared" si="3"/>
        <v>SANTA CRUZ DE TENERIFE</v>
      </c>
      <c r="B59" s="30">
        <f t="shared" si="4"/>
        <v>55219</v>
      </c>
      <c r="C59" s="30">
        <f t="shared" si="5"/>
        <v>53885</v>
      </c>
      <c r="D59" s="30">
        <f t="shared" si="6"/>
        <v>2</v>
      </c>
      <c r="E59" s="31" t="e">
        <f t="shared" si="2"/>
        <v>#N/A</v>
      </c>
      <c r="F59" s="31" t="e">
        <f t="shared" si="9"/>
        <v>#N/A</v>
      </c>
      <c r="G59" s="31" t="e">
        <f t="shared" si="8"/>
        <v>#N/A</v>
      </c>
    </row>
    <row r="60" spans="1:7" x14ac:dyDescent="0.25">
      <c r="A60" s="31" t="str">
        <f t="shared" si="3"/>
        <v>SANTANDER</v>
      </c>
      <c r="B60" s="30">
        <f t="shared" si="4"/>
        <v>2765</v>
      </c>
      <c r="C60" s="30">
        <f t="shared" si="5"/>
        <v>3664</v>
      </c>
      <c r="D60" s="30">
        <f t="shared" si="6"/>
        <v>12</v>
      </c>
      <c r="E60" s="31" t="e">
        <f t="shared" si="2"/>
        <v>#N/A</v>
      </c>
      <c r="F60" s="31" t="e">
        <f t="shared" si="9"/>
        <v>#N/A</v>
      </c>
      <c r="G60" s="31" t="e">
        <f t="shared" si="8"/>
        <v>#N/A</v>
      </c>
    </row>
    <row r="61" spans="1:7" x14ac:dyDescent="0.25">
      <c r="A61" s="31" t="str">
        <f t="shared" si="3"/>
        <v>SEVILLA</v>
      </c>
      <c r="B61" s="30">
        <f t="shared" si="4"/>
        <v>0</v>
      </c>
      <c r="C61" s="30">
        <f t="shared" si="5"/>
        <v>0</v>
      </c>
      <c r="D61" s="30">
        <f t="shared" si="6"/>
        <v>28</v>
      </c>
      <c r="E61" s="31" t="e">
        <f t="shared" si="2"/>
        <v>#N/A</v>
      </c>
      <c r="F61" s="31" t="e">
        <f t="shared" si="9"/>
        <v>#N/A</v>
      </c>
      <c r="G61" s="31" t="e">
        <f t="shared" si="8"/>
        <v>#N/A</v>
      </c>
    </row>
    <row r="62" spans="1:7" x14ac:dyDescent="0.25">
      <c r="A62" s="31" t="str">
        <f t="shared" si="3"/>
        <v>TARRAGONA</v>
      </c>
      <c r="B62" s="30">
        <f t="shared" si="4"/>
        <v>0</v>
      </c>
      <c r="C62" s="30">
        <f t="shared" si="5"/>
        <v>0</v>
      </c>
      <c r="D62" s="30">
        <f t="shared" si="6"/>
        <v>28</v>
      </c>
      <c r="E62" s="31" t="e">
        <f t="shared" si="2"/>
        <v>#N/A</v>
      </c>
      <c r="F62" s="31" t="e">
        <f t="shared" si="9"/>
        <v>#N/A</v>
      </c>
      <c r="G62" s="31" t="e">
        <f t="shared" si="8"/>
        <v>#N/A</v>
      </c>
    </row>
    <row r="63" spans="1:7" x14ac:dyDescent="0.25">
      <c r="A63" s="31" t="str">
        <f t="shared" si="3"/>
        <v>VALENCIA</v>
      </c>
      <c r="B63" s="30">
        <f t="shared" si="4"/>
        <v>4637</v>
      </c>
      <c r="C63" s="30">
        <f t="shared" si="5"/>
        <v>4881</v>
      </c>
      <c r="D63" s="30">
        <f t="shared" si="6"/>
        <v>9</v>
      </c>
      <c r="E63" s="31" t="e">
        <f t="shared" si="2"/>
        <v>#N/A</v>
      </c>
      <c r="F63" s="31" t="e">
        <f t="shared" si="9"/>
        <v>#N/A</v>
      </c>
      <c r="G63" s="31" t="e">
        <f t="shared" si="8"/>
        <v>#N/A</v>
      </c>
    </row>
    <row r="64" spans="1:7" x14ac:dyDescent="0.25">
      <c r="A64" s="31" t="str">
        <f t="shared" si="3"/>
        <v>VIGO</v>
      </c>
      <c r="B64" s="30">
        <f t="shared" si="4"/>
        <v>0</v>
      </c>
      <c r="C64" s="30">
        <f t="shared" si="5"/>
        <v>0</v>
      </c>
      <c r="D64" s="30">
        <f t="shared" si="6"/>
        <v>28</v>
      </c>
      <c r="E64" s="31" t="e">
        <f t="shared" si="2"/>
        <v>#N/A</v>
      </c>
      <c r="F64" s="31" t="e">
        <f t="shared" si="9"/>
        <v>#N/A</v>
      </c>
      <c r="G64" s="31" t="e">
        <f t="shared" si="8"/>
        <v>#N/A</v>
      </c>
    </row>
    <row r="65" spans="1:7" x14ac:dyDescent="0.25">
      <c r="A65" s="31" t="str">
        <f t="shared" si="3"/>
        <v>VILAGARCIA</v>
      </c>
      <c r="B65" s="30">
        <f t="shared" si="4"/>
        <v>0</v>
      </c>
      <c r="C65" s="30">
        <f t="shared" si="5"/>
        <v>0</v>
      </c>
      <c r="D65" s="30">
        <f t="shared" si="6"/>
        <v>28</v>
      </c>
      <c r="E65" s="31" t="str">
        <f t="shared" si="2"/>
        <v>A CORUÑA</v>
      </c>
      <c r="F65" s="31">
        <f t="shared" si="9"/>
        <v>0</v>
      </c>
      <c r="G65" s="31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78" t="s">
        <v>73</v>
      </c>
      <c r="B5" s="76" t="str">
        <f>'Resumen general'!D6</f>
        <v>Mes Enero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40968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88</v>
      </c>
      <c r="C7" s="9">
        <v>102</v>
      </c>
      <c r="D7" s="9">
        <v>88</v>
      </c>
      <c r="E7" s="9">
        <v>102</v>
      </c>
      <c r="F7" s="10">
        <f>((E7*100)/D7)-100</f>
        <v>15.909090909090907</v>
      </c>
      <c r="G7" s="1"/>
      <c r="H7" s="1"/>
      <c r="I7" s="1"/>
    </row>
    <row r="8" spans="1:12" x14ac:dyDescent="0.25">
      <c r="A8" s="11" t="s">
        <v>45</v>
      </c>
      <c r="B8" s="12">
        <v>56</v>
      </c>
      <c r="C8" s="12">
        <v>66</v>
      </c>
      <c r="D8" s="12">
        <v>56</v>
      </c>
      <c r="E8" s="12">
        <v>66</v>
      </c>
      <c r="F8" s="13">
        <f t="shared" ref="F8:F35" si="0">((E8*100)/D8)-100</f>
        <v>17.857142857142861</v>
      </c>
      <c r="G8" s="1"/>
      <c r="H8" s="1"/>
      <c r="I8" s="1"/>
    </row>
    <row r="9" spans="1:12" x14ac:dyDescent="0.25">
      <c r="A9" s="8" t="s">
        <v>46</v>
      </c>
      <c r="B9" s="9">
        <v>115</v>
      </c>
      <c r="C9" s="9">
        <v>96</v>
      </c>
      <c r="D9" s="9">
        <v>115</v>
      </c>
      <c r="E9" s="9">
        <v>96</v>
      </c>
      <c r="F9" s="10">
        <f t="shared" si="0"/>
        <v>-16.521739130434781</v>
      </c>
      <c r="G9" s="1"/>
      <c r="H9" s="1"/>
      <c r="I9" s="1"/>
    </row>
    <row r="10" spans="1:12" x14ac:dyDescent="0.25">
      <c r="A10" s="11" t="s">
        <v>47</v>
      </c>
      <c r="B10" s="12">
        <v>64</v>
      </c>
      <c r="C10" s="12">
        <v>76</v>
      </c>
      <c r="D10" s="12">
        <v>64</v>
      </c>
      <c r="E10" s="12">
        <v>76</v>
      </c>
      <c r="F10" s="13">
        <f t="shared" si="0"/>
        <v>18.75</v>
      </c>
      <c r="G10" s="1"/>
      <c r="H10" s="1"/>
      <c r="I10" s="1"/>
    </row>
    <row r="11" spans="1:12" x14ac:dyDescent="0.25">
      <c r="A11" s="8" t="s">
        <v>48</v>
      </c>
      <c r="B11" s="9">
        <v>2291</v>
      </c>
      <c r="C11" s="9">
        <v>2117</v>
      </c>
      <c r="D11" s="9">
        <v>2291</v>
      </c>
      <c r="E11" s="9">
        <v>2117</v>
      </c>
      <c r="F11" s="10">
        <f t="shared" si="0"/>
        <v>-7.5949367088607573</v>
      </c>
      <c r="G11" s="1"/>
      <c r="H11" s="1"/>
      <c r="I11" s="1"/>
    </row>
    <row r="12" spans="1:12" x14ac:dyDescent="0.25">
      <c r="A12" s="11" t="s">
        <v>49</v>
      </c>
      <c r="B12" s="12">
        <v>115</v>
      </c>
      <c r="C12" s="12">
        <v>92</v>
      </c>
      <c r="D12" s="12">
        <v>115</v>
      </c>
      <c r="E12" s="12">
        <v>92</v>
      </c>
      <c r="F12" s="13">
        <f t="shared" si="0"/>
        <v>-20</v>
      </c>
      <c r="G12" s="1"/>
      <c r="H12" s="1"/>
      <c r="I12" s="1"/>
    </row>
    <row r="13" spans="1:12" x14ac:dyDescent="0.25">
      <c r="A13" s="8" t="s">
        <v>50</v>
      </c>
      <c r="B13" s="9">
        <v>1300</v>
      </c>
      <c r="C13" s="9">
        <v>937</v>
      </c>
      <c r="D13" s="9">
        <v>1300</v>
      </c>
      <c r="E13" s="9">
        <v>937</v>
      </c>
      <c r="F13" s="10">
        <f t="shared" si="0"/>
        <v>-27.92307692307692</v>
      </c>
      <c r="G13" s="1"/>
      <c r="H13" s="1"/>
      <c r="I13" s="1"/>
    </row>
    <row r="14" spans="1:12" x14ac:dyDescent="0.25">
      <c r="A14" s="11" t="s">
        <v>51</v>
      </c>
      <c r="B14" s="12">
        <v>595</v>
      </c>
      <c r="C14" s="12">
        <v>560</v>
      </c>
      <c r="D14" s="12">
        <v>595</v>
      </c>
      <c r="E14" s="12">
        <v>560</v>
      </c>
      <c r="F14" s="13">
        <f t="shared" si="0"/>
        <v>-5.8823529411764639</v>
      </c>
      <c r="G14" s="1"/>
      <c r="H14" s="1"/>
      <c r="I14" s="1"/>
    </row>
    <row r="15" spans="1:12" x14ac:dyDescent="0.25">
      <c r="A15" s="8" t="s">
        <v>52</v>
      </c>
      <c r="B15" s="9">
        <v>248</v>
      </c>
      <c r="C15" s="9">
        <v>221</v>
      </c>
      <c r="D15" s="9">
        <v>248</v>
      </c>
      <c r="E15" s="9">
        <v>221</v>
      </c>
      <c r="F15" s="10">
        <f t="shared" si="0"/>
        <v>-10.887096774193552</v>
      </c>
      <c r="G15" s="1"/>
      <c r="H15" s="1"/>
      <c r="I15" s="1"/>
    </row>
    <row r="16" spans="1:12" x14ac:dyDescent="0.25">
      <c r="A16" s="11" t="s">
        <v>53</v>
      </c>
      <c r="B16" s="12">
        <v>113</v>
      </c>
      <c r="C16" s="12">
        <v>135</v>
      </c>
      <c r="D16" s="12">
        <v>113</v>
      </c>
      <c r="E16" s="12">
        <v>135</v>
      </c>
      <c r="F16" s="13">
        <f t="shared" si="0"/>
        <v>19.469026548672559</v>
      </c>
      <c r="G16" s="1"/>
      <c r="H16" s="1"/>
      <c r="I16" s="1"/>
    </row>
    <row r="17" spans="1:9" x14ac:dyDescent="0.25">
      <c r="A17" s="8" t="s">
        <v>54</v>
      </c>
      <c r="B17" s="9">
        <v>114</v>
      </c>
      <c r="C17" s="9">
        <v>113</v>
      </c>
      <c r="D17" s="9">
        <v>114</v>
      </c>
      <c r="E17" s="9">
        <v>113</v>
      </c>
      <c r="F17" s="10">
        <f t="shared" si="0"/>
        <v>-0.87719298245613686</v>
      </c>
      <c r="G17" s="1"/>
      <c r="H17" s="1"/>
      <c r="I17" s="1"/>
    </row>
    <row r="18" spans="1:9" x14ac:dyDescent="0.25">
      <c r="A18" s="11" t="s">
        <v>55</v>
      </c>
      <c r="B18" s="12">
        <v>1010</v>
      </c>
      <c r="C18" s="12">
        <v>1160</v>
      </c>
      <c r="D18" s="12">
        <v>1010</v>
      </c>
      <c r="E18" s="12">
        <v>1160</v>
      </c>
      <c r="F18" s="13">
        <f t="shared" si="0"/>
        <v>14.851485148514854</v>
      </c>
      <c r="G18" s="1"/>
      <c r="H18" s="1"/>
      <c r="I18" s="1"/>
    </row>
    <row r="19" spans="1:9" x14ac:dyDescent="0.25">
      <c r="A19" s="8" t="s">
        <v>56</v>
      </c>
      <c r="B19" s="9">
        <v>68</v>
      </c>
      <c r="C19" s="9">
        <v>77</v>
      </c>
      <c r="D19" s="9">
        <v>68</v>
      </c>
      <c r="E19" s="9">
        <v>77</v>
      </c>
      <c r="F19" s="10">
        <f t="shared" si="0"/>
        <v>13.235294117647058</v>
      </c>
      <c r="G19" s="1"/>
      <c r="H19" s="1"/>
      <c r="I19" s="1"/>
    </row>
    <row r="20" spans="1:9" x14ac:dyDescent="0.25">
      <c r="A20" s="11" t="s">
        <v>57</v>
      </c>
      <c r="B20" s="12">
        <v>84</v>
      </c>
      <c r="C20" s="12">
        <v>82</v>
      </c>
      <c r="D20" s="12">
        <v>84</v>
      </c>
      <c r="E20" s="12">
        <v>82</v>
      </c>
      <c r="F20" s="13">
        <f t="shared" si="0"/>
        <v>-2.3809523809523796</v>
      </c>
      <c r="G20" s="1"/>
      <c r="H20" s="1"/>
      <c r="I20" s="1"/>
    </row>
    <row r="21" spans="1:9" x14ac:dyDescent="0.25">
      <c r="A21" s="8" t="s">
        <v>58</v>
      </c>
      <c r="B21" s="9">
        <v>34</v>
      </c>
      <c r="C21" s="9">
        <v>95</v>
      </c>
      <c r="D21" s="9">
        <v>34</v>
      </c>
      <c r="E21" s="9">
        <v>95</v>
      </c>
      <c r="F21" s="10">
        <f t="shared" si="0"/>
        <v>179.41176470588238</v>
      </c>
      <c r="G21" s="1"/>
      <c r="H21" s="1"/>
      <c r="I21" s="1"/>
    </row>
    <row r="22" spans="1:9" x14ac:dyDescent="0.25">
      <c r="A22" s="11" t="s">
        <v>59</v>
      </c>
      <c r="B22" s="12">
        <v>920</v>
      </c>
      <c r="C22" s="12">
        <v>1093</v>
      </c>
      <c r="D22" s="12">
        <v>920</v>
      </c>
      <c r="E22" s="12">
        <v>1093</v>
      </c>
      <c r="F22" s="13">
        <f t="shared" si="0"/>
        <v>18.804347826086953</v>
      </c>
      <c r="G22" s="1"/>
      <c r="H22" s="1"/>
      <c r="I22" s="1"/>
    </row>
    <row r="23" spans="1:9" x14ac:dyDescent="0.25">
      <c r="A23" s="8" t="s">
        <v>60</v>
      </c>
      <c r="B23" s="9">
        <v>113</v>
      </c>
      <c r="C23" s="9">
        <v>181</v>
      </c>
      <c r="D23" s="9">
        <v>113</v>
      </c>
      <c r="E23" s="9">
        <v>181</v>
      </c>
      <c r="F23" s="10">
        <f t="shared" si="0"/>
        <v>60.17699115044249</v>
      </c>
      <c r="G23" s="1"/>
      <c r="H23" s="1"/>
      <c r="I23" s="1"/>
    </row>
    <row r="24" spans="1:9" x14ac:dyDescent="0.25">
      <c r="A24" s="11" t="s">
        <v>61</v>
      </c>
      <c r="B24" s="12">
        <v>41</v>
      </c>
      <c r="C24" s="12">
        <v>49</v>
      </c>
      <c r="D24" s="12">
        <v>41</v>
      </c>
      <c r="E24" s="12">
        <v>49</v>
      </c>
      <c r="F24" s="13">
        <f t="shared" si="0"/>
        <v>19.512195121951223</v>
      </c>
      <c r="G24" s="1"/>
      <c r="H24" s="1"/>
      <c r="I24" s="1"/>
    </row>
    <row r="25" spans="1:9" x14ac:dyDescent="0.25">
      <c r="A25" s="8" t="s">
        <v>62</v>
      </c>
      <c r="B25" s="9">
        <v>80</v>
      </c>
      <c r="C25" s="9">
        <v>116</v>
      </c>
      <c r="D25" s="9">
        <v>80</v>
      </c>
      <c r="E25" s="9">
        <v>116</v>
      </c>
      <c r="F25" s="10">
        <f t="shared" si="0"/>
        <v>45</v>
      </c>
      <c r="G25" s="1"/>
      <c r="H25" s="1"/>
      <c r="I25" s="1"/>
    </row>
    <row r="26" spans="1:9" x14ac:dyDescent="0.25">
      <c r="A26" s="11" t="s">
        <v>63</v>
      </c>
      <c r="B26" s="12">
        <v>31</v>
      </c>
      <c r="C26" s="12">
        <v>59</v>
      </c>
      <c r="D26" s="12">
        <v>31</v>
      </c>
      <c r="E26" s="12">
        <v>59</v>
      </c>
      <c r="F26" s="13">
        <f t="shared" si="0"/>
        <v>90.322580645161281</v>
      </c>
      <c r="G26" s="1"/>
      <c r="H26" s="1"/>
      <c r="I26" s="1"/>
    </row>
    <row r="27" spans="1:9" x14ac:dyDescent="0.25">
      <c r="A27" s="8" t="s">
        <v>64</v>
      </c>
      <c r="B27" s="9">
        <v>86</v>
      </c>
      <c r="C27" s="9">
        <v>78</v>
      </c>
      <c r="D27" s="9">
        <v>86</v>
      </c>
      <c r="E27" s="9">
        <v>78</v>
      </c>
      <c r="F27" s="10">
        <f t="shared" si="0"/>
        <v>-9.3023255813953512</v>
      </c>
      <c r="G27" s="1"/>
      <c r="H27" s="1"/>
      <c r="I27" s="1"/>
    </row>
    <row r="28" spans="1:9" x14ac:dyDescent="0.25">
      <c r="A28" s="11" t="s">
        <v>65</v>
      </c>
      <c r="B28" s="12">
        <v>1257</v>
      </c>
      <c r="C28" s="12">
        <v>1232</v>
      </c>
      <c r="D28" s="12">
        <v>1257</v>
      </c>
      <c r="E28" s="12">
        <v>1232</v>
      </c>
      <c r="F28" s="13">
        <f t="shared" si="0"/>
        <v>-1.9888623707239503</v>
      </c>
      <c r="G28" s="1"/>
      <c r="H28" s="1"/>
      <c r="I28" s="1"/>
    </row>
    <row r="29" spans="1:9" x14ac:dyDescent="0.25">
      <c r="A29" s="8" t="s">
        <v>66</v>
      </c>
      <c r="B29" s="9">
        <v>111</v>
      </c>
      <c r="C29" s="9">
        <v>96</v>
      </c>
      <c r="D29" s="9">
        <v>111</v>
      </c>
      <c r="E29" s="9">
        <v>96</v>
      </c>
      <c r="F29" s="10">
        <f t="shared" si="0"/>
        <v>-13.513513513513516</v>
      </c>
      <c r="G29" s="1"/>
      <c r="H29" s="1"/>
      <c r="I29" s="1"/>
    </row>
    <row r="30" spans="1:9" x14ac:dyDescent="0.25">
      <c r="A30" s="11" t="s">
        <v>67</v>
      </c>
      <c r="B30" s="12">
        <v>81</v>
      </c>
      <c r="C30" s="12">
        <v>79</v>
      </c>
      <c r="D30" s="12">
        <v>81</v>
      </c>
      <c r="E30" s="12">
        <v>79</v>
      </c>
      <c r="F30" s="13">
        <f t="shared" si="0"/>
        <v>-2.4691358024691397</v>
      </c>
      <c r="G30" s="1"/>
      <c r="H30" s="1"/>
      <c r="I30" s="1"/>
    </row>
    <row r="31" spans="1:9" x14ac:dyDescent="0.25">
      <c r="A31" s="8" t="s">
        <v>68</v>
      </c>
      <c r="B31" s="9">
        <v>253</v>
      </c>
      <c r="C31" s="9">
        <v>273</v>
      </c>
      <c r="D31" s="9">
        <v>253</v>
      </c>
      <c r="E31" s="9">
        <v>273</v>
      </c>
      <c r="F31" s="10">
        <f t="shared" si="0"/>
        <v>7.9051383399209527</v>
      </c>
      <c r="G31" s="1"/>
      <c r="H31" s="1"/>
      <c r="I31" s="1"/>
    </row>
    <row r="32" spans="1:9" x14ac:dyDescent="0.25">
      <c r="A32" s="11" t="s">
        <v>69</v>
      </c>
      <c r="B32" s="12">
        <v>502</v>
      </c>
      <c r="C32" s="12">
        <v>582</v>
      </c>
      <c r="D32" s="12">
        <v>502</v>
      </c>
      <c r="E32" s="12">
        <v>582</v>
      </c>
      <c r="F32" s="13">
        <f t="shared" si="0"/>
        <v>15.936254980079681</v>
      </c>
      <c r="G32" s="1"/>
      <c r="H32" s="1"/>
      <c r="I32" s="1"/>
    </row>
    <row r="33" spans="1:9" x14ac:dyDescent="0.25">
      <c r="A33" s="8" t="s">
        <v>70</v>
      </c>
      <c r="B33" s="9">
        <v>147</v>
      </c>
      <c r="C33" s="9">
        <v>138</v>
      </c>
      <c r="D33" s="9">
        <v>147</v>
      </c>
      <c r="E33" s="9">
        <v>138</v>
      </c>
      <c r="F33" s="10">
        <f t="shared" si="0"/>
        <v>-6.1224489795918373</v>
      </c>
      <c r="G33" s="1"/>
      <c r="H33" s="1"/>
      <c r="I33" s="1"/>
    </row>
    <row r="34" spans="1:9" x14ac:dyDescent="0.25">
      <c r="A34" s="11" t="s">
        <v>71</v>
      </c>
      <c r="B34" s="12">
        <v>17</v>
      </c>
      <c r="C34" s="12">
        <v>24</v>
      </c>
      <c r="D34" s="12">
        <v>17</v>
      </c>
      <c r="E34" s="12">
        <v>24</v>
      </c>
      <c r="F34" s="13">
        <f t="shared" si="0"/>
        <v>41.176470588235304</v>
      </c>
      <c r="G34" s="1"/>
      <c r="H34" s="1"/>
      <c r="I34" s="1"/>
    </row>
    <row r="35" spans="1:9" x14ac:dyDescent="0.25">
      <c r="A35" s="14" t="s">
        <v>72</v>
      </c>
      <c r="B35" s="15">
        <f>SUM(B7:B34)</f>
        <v>9934</v>
      </c>
      <c r="C35" s="15">
        <f t="shared" ref="C35:E35" si="1">SUM(C7:C34)</f>
        <v>9929</v>
      </c>
      <c r="D35" s="15">
        <f t="shared" si="1"/>
        <v>9934</v>
      </c>
      <c r="E35" s="15">
        <f t="shared" si="1"/>
        <v>9929</v>
      </c>
      <c r="F35" s="16">
        <f t="shared" si="0"/>
        <v>-5.0332192470307291E-2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102</v>
      </c>
      <c r="C38" s="30">
        <f>D7</f>
        <v>88</v>
      </c>
      <c r="D38" s="30">
        <f>_xlfn.RANK.EQ(B38,$B$38:$B$65)+COUNTIF($B$38:$B$65,B38)-1</f>
        <v>15</v>
      </c>
      <c r="E38" s="31" t="str">
        <f t="shared" ref="E38:E65" si="2">INDEX($A$38:$B$65,MATCH(ROW()-37,$D$38:$D$65,0),1)</f>
        <v>BAHIA DE ALGECIRAS</v>
      </c>
      <c r="F38" s="31">
        <f>LOOKUP(E38,$A$38:$A$65,$B$38:$B$65)</f>
        <v>2117</v>
      </c>
      <c r="G38" s="31">
        <f>LOOKUP(E38,$A$38:$A$65,$C$38:$C$65)</f>
        <v>2291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66</v>
      </c>
      <c r="C39" s="30">
        <f t="shared" ref="C39:C65" si="5">D8</f>
        <v>56</v>
      </c>
      <c r="D39" s="30">
        <f t="shared" ref="D39:D65" si="6">_xlfn.RANK.EQ(B39,$B$38:$B$65)+COUNTIF($B$38:$B$65,B39)-1</f>
        <v>25</v>
      </c>
      <c r="E39" s="31" t="str">
        <f t="shared" si="2"/>
        <v>SANTA CRUZ DE TENERIFE</v>
      </c>
      <c r="F39" s="31">
        <f t="shared" ref="F39:F54" si="7">LOOKUP(E39,$A$38:$A$65,$B$38:$B$65)</f>
        <v>1232</v>
      </c>
      <c r="G39" s="31">
        <f t="shared" ref="G39:G65" si="8">LOOKUP(E39,$A$38:$A$65,$C$38:$C$65)</f>
        <v>1257</v>
      </c>
    </row>
    <row r="40" spans="1:9" x14ac:dyDescent="0.25">
      <c r="A40" s="31" t="str">
        <f t="shared" si="3"/>
        <v>ALMERIA</v>
      </c>
      <c r="B40" s="30">
        <f t="shared" si="4"/>
        <v>96</v>
      </c>
      <c r="C40" s="30">
        <f t="shared" si="5"/>
        <v>115</v>
      </c>
      <c r="D40" s="30">
        <f t="shared" si="6"/>
        <v>17</v>
      </c>
      <c r="E40" s="31" t="str">
        <f t="shared" si="2"/>
        <v>CEUTA</v>
      </c>
      <c r="F40" s="31">
        <f t="shared" si="7"/>
        <v>1160</v>
      </c>
      <c r="G40" s="31">
        <f t="shared" si="8"/>
        <v>1010</v>
      </c>
    </row>
    <row r="41" spans="1:9" x14ac:dyDescent="0.25">
      <c r="A41" s="31" t="str">
        <f t="shared" si="3"/>
        <v>AVILES</v>
      </c>
      <c r="B41" s="30">
        <f t="shared" si="4"/>
        <v>76</v>
      </c>
      <c r="C41" s="30">
        <f t="shared" si="5"/>
        <v>64</v>
      </c>
      <c r="D41" s="30">
        <f t="shared" si="6"/>
        <v>24</v>
      </c>
      <c r="E41" s="31" t="str">
        <f t="shared" si="2"/>
        <v>LAS PALMAS</v>
      </c>
      <c r="F41" s="31">
        <f t="shared" si="7"/>
        <v>1093</v>
      </c>
      <c r="G41" s="31">
        <f t="shared" si="8"/>
        <v>920</v>
      </c>
    </row>
    <row r="42" spans="1:9" x14ac:dyDescent="0.25">
      <c r="A42" s="31" t="str">
        <f t="shared" si="3"/>
        <v>BAHIA DE ALGECIRAS</v>
      </c>
      <c r="B42" s="30">
        <f t="shared" si="4"/>
        <v>2117</v>
      </c>
      <c r="C42" s="30">
        <f t="shared" si="5"/>
        <v>2291</v>
      </c>
      <c r="D42" s="30">
        <f t="shared" si="6"/>
        <v>1</v>
      </c>
      <c r="E42" s="31" t="str">
        <f t="shared" si="2"/>
        <v>BALEARES</v>
      </c>
      <c r="F42" s="31">
        <f t="shared" si="7"/>
        <v>937</v>
      </c>
      <c r="G42" s="31">
        <f t="shared" si="8"/>
        <v>1300</v>
      </c>
    </row>
    <row r="43" spans="1:9" x14ac:dyDescent="0.25">
      <c r="A43" s="31" t="str">
        <f t="shared" si="3"/>
        <v>BAHIA DE CADIZ</v>
      </c>
      <c r="B43" s="30">
        <f t="shared" si="4"/>
        <v>92</v>
      </c>
      <c r="C43" s="30">
        <f t="shared" si="5"/>
        <v>115</v>
      </c>
      <c r="D43" s="30">
        <f t="shared" si="6"/>
        <v>19</v>
      </c>
      <c r="E43" s="31" t="str">
        <f t="shared" si="2"/>
        <v>VALENCIA</v>
      </c>
      <c r="F43" s="31">
        <f t="shared" si="7"/>
        <v>582</v>
      </c>
      <c r="G43" s="31">
        <f t="shared" si="8"/>
        <v>502</v>
      </c>
    </row>
    <row r="44" spans="1:9" x14ac:dyDescent="0.25">
      <c r="A44" s="31" t="str">
        <f t="shared" si="3"/>
        <v>BALEARES</v>
      </c>
      <c r="B44" s="30">
        <f t="shared" si="4"/>
        <v>937</v>
      </c>
      <c r="C44" s="30">
        <f t="shared" si="5"/>
        <v>1300</v>
      </c>
      <c r="D44" s="30">
        <f t="shared" si="6"/>
        <v>5</v>
      </c>
      <c r="E44" s="31" t="str">
        <f t="shared" si="2"/>
        <v>BARCELONA</v>
      </c>
      <c r="F44" s="31">
        <f t="shared" si="7"/>
        <v>560</v>
      </c>
      <c r="G44" s="31">
        <f t="shared" si="8"/>
        <v>595</v>
      </c>
    </row>
    <row r="45" spans="1:9" x14ac:dyDescent="0.25">
      <c r="A45" s="31" t="str">
        <f t="shared" si="3"/>
        <v>BARCELONA</v>
      </c>
      <c r="B45" s="30">
        <f t="shared" si="4"/>
        <v>560</v>
      </c>
      <c r="C45" s="30">
        <f t="shared" si="5"/>
        <v>595</v>
      </c>
      <c r="D45" s="30">
        <f t="shared" si="6"/>
        <v>7</v>
      </c>
      <c r="E45" s="31" t="str">
        <f t="shared" si="2"/>
        <v>TARRAGONA</v>
      </c>
      <c r="F45" s="31">
        <f t="shared" si="7"/>
        <v>273</v>
      </c>
      <c r="G45" s="31">
        <f t="shared" si="8"/>
        <v>253</v>
      </c>
    </row>
    <row r="46" spans="1:9" x14ac:dyDescent="0.25">
      <c r="A46" s="31" t="str">
        <f t="shared" si="3"/>
        <v>BILBAO</v>
      </c>
      <c r="B46" s="30">
        <f t="shared" si="4"/>
        <v>221</v>
      </c>
      <c r="C46" s="30">
        <f t="shared" si="5"/>
        <v>248</v>
      </c>
      <c r="D46" s="30">
        <f t="shared" si="6"/>
        <v>9</v>
      </c>
      <c r="E46" s="31" t="str">
        <f t="shared" si="2"/>
        <v>BILBAO</v>
      </c>
      <c r="F46" s="31">
        <f t="shared" si="7"/>
        <v>221</v>
      </c>
      <c r="G46" s="31">
        <f t="shared" si="8"/>
        <v>248</v>
      </c>
    </row>
    <row r="47" spans="1:9" x14ac:dyDescent="0.25">
      <c r="A47" s="31" t="str">
        <f t="shared" si="3"/>
        <v>CARTAGENA</v>
      </c>
      <c r="B47" s="30">
        <f t="shared" si="4"/>
        <v>135</v>
      </c>
      <c r="C47" s="30">
        <f t="shared" si="5"/>
        <v>113</v>
      </c>
      <c r="D47" s="30">
        <f t="shared" si="6"/>
        <v>12</v>
      </c>
      <c r="E47" s="31" t="str">
        <f t="shared" si="2"/>
        <v>MALAGA</v>
      </c>
      <c r="F47" s="31">
        <f t="shared" si="7"/>
        <v>181</v>
      </c>
      <c r="G47" s="31">
        <f t="shared" si="8"/>
        <v>113</v>
      </c>
    </row>
    <row r="48" spans="1:9" x14ac:dyDescent="0.25">
      <c r="A48" s="31" t="str">
        <f t="shared" si="3"/>
        <v>CASTELLON</v>
      </c>
      <c r="B48" s="30">
        <f t="shared" si="4"/>
        <v>113</v>
      </c>
      <c r="C48" s="30">
        <f t="shared" si="5"/>
        <v>114</v>
      </c>
      <c r="D48" s="30">
        <f t="shared" si="6"/>
        <v>14</v>
      </c>
      <c r="E48" s="31" t="str">
        <f t="shared" si="2"/>
        <v>VIGO</v>
      </c>
      <c r="F48" s="31">
        <f t="shared" si="7"/>
        <v>138</v>
      </c>
      <c r="G48" s="31">
        <f t="shared" si="8"/>
        <v>147</v>
      </c>
    </row>
    <row r="49" spans="1:7" x14ac:dyDescent="0.25">
      <c r="A49" s="31" t="str">
        <f t="shared" si="3"/>
        <v>CEUTA</v>
      </c>
      <c r="B49" s="30">
        <f t="shared" si="4"/>
        <v>1160</v>
      </c>
      <c r="C49" s="30">
        <f t="shared" si="5"/>
        <v>1010</v>
      </c>
      <c r="D49" s="30">
        <f t="shared" si="6"/>
        <v>3</v>
      </c>
      <c r="E49" s="31" t="str">
        <f t="shared" si="2"/>
        <v>CARTAGENA</v>
      </c>
      <c r="F49" s="31">
        <f t="shared" si="7"/>
        <v>135</v>
      </c>
      <c r="G49" s="31">
        <f t="shared" si="8"/>
        <v>113</v>
      </c>
    </row>
    <row r="50" spans="1:7" x14ac:dyDescent="0.25">
      <c r="A50" s="31" t="str">
        <f t="shared" si="3"/>
        <v>FERROL-SAN CIBRAO</v>
      </c>
      <c r="B50" s="30">
        <f t="shared" si="4"/>
        <v>77</v>
      </c>
      <c r="C50" s="30">
        <f t="shared" si="5"/>
        <v>68</v>
      </c>
      <c r="D50" s="30">
        <f t="shared" si="6"/>
        <v>23</v>
      </c>
      <c r="E50" s="31" t="str">
        <f t="shared" si="2"/>
        <v>MELILLA</v>
      </c>
      <c r="F50" s="31">
        <f t="shared" si="7"/>
        <v>116</v>
      </c>
      <c r="G50" s="31">
        <f t="shared" si="8"/>
        <v>80</v>
      </c>
    </row>
    <row r="51" spans="1:7" x14ac:dyDescent="0.25">
      <c r="A51" s="31" t="str">
        <f t="shared" si="3"/>
        <v>GIJON</v>
      </c>
      <c r="B51" s="30">
        <f t="shared" si="4"/>
        <v>82</v>
      </c>
      <c r="C51" s="30">
        <f t="shared" si="5"/>
        <v>84</v>
      </c>
      <c r="D51" s="30">
        <f t="shared" si="6"/>
        <v>20</v>
      </c>
      <c r="E51" s="31" t="str">
        <f t="shared" si="2"/>
        <v>CASTELLON</v>
      </c>
      <c r="F51" s="31">
        <f t="shared" si="7"/>
        <v>113</v>
      </c>
      <c r="G51" s="31">
        <f t="shared" si="8"/>
        <v>114</v>
      </c>
    </row>
    <row r="52" spans="1:7" x14ac:dyDescent="0.25">
      <c r="A52" s="31" t="str">
        <f t="shared" si="3"/>
        <v>HUELVA</v>
      </c>
      <c r="B52" s="30">
        <f t="shared" si="4"/>
        <v>95</v>
      </c>
      <c r="C52" s="30">
        <f t="shared" si="5"/>
        <v>34</v>
      </c>
      <c r="D52" s="30">
        <f t="shared" si="6"/>
        <v>18</v>
      </c>
      <c r="E52" s="31" t="str">
        <f t="shared" si="2"/>
        <v>A CORUÑA</v>
      </c>
      <c r="F52" s="31">
        <f t="shared" si="7"/>
        <v>102</v>
      </c>
      <c r="G52" s="31">
        <f t="shared" si="8"/>
        <v>88</v>
      </c>
    </row>
    <row r="53" spans="1:7" x14ac:dyDescent="0.25">
      <c r="A53" s="31" t="str">
        <f t="shared" si="3"/>
        <v>LAS PALMAS</v>
      </c>
      <c r="B53" s="30">
        <f t="shared" si="4"/>
        <v>1093</v>
      </c>
      <c r="C53" s="30">
        <f t="shared" si="5"/>
        <v>920</v>
      </c>
      <c r="D53" s="30">
        <f t="shared" si="6"/>
        <v>4</v>
      </c>
      <c r="E53" s="31" t="e">
        <f t="shared" si="2"/>
        <v>#N/A</v>
      </c>
      <c r="F53" s="31" t="e">
        <f t="shared" si="7"/>
        <v>#N/A</v>
      </c>
      <c r="G53" s="31" t="e">
        <f t="shared" si="8"/>
        <v>#N/A</v>
      </c>
    </row>
    <row r="54" spans="1:7" x14ac:dyDescent="0.25">
      <c r="A54" s="31" t="str">
        <f t="shared" si="3"/>
        <v>MALAGA</v>
      </c>
      <c r="B54" s="30">
        <f t="shared" si="4"/>
        <v>181</v>
      </c>
      <c r="C54" s="30">
        <f t="shared" si="5"/>
        <v>113</v>
      </c>
      <c r="D54" s="30">
        <f t="shared" si="6"/>
        <v>10</v>
      </c>
      <c r="E54" s="31" t="str">
        <f t="shared" si="2"/>
        <v>ALMERIA</v>
      </c>
      <c r="F54" s="31">
        <f t="shared" si="7"/>
        <v>96</v>
      </c>
      <c r="G54" s="31">
        <f t="shared" si="8"/>
        <v>115</v>
      </c>
    </row>
    <row r="55" spans="1:7" x14ac:dyDescent="0.25">
      <c r="A55" s="31" t="str">
        <f t="shared" si="3"/>
        <v>MARIN Y RIA DE PONTEVEDRA</v>
      </c>
      <c r="B55" s="30">
        <f t="shared" si="4"/>
        <v>49</v>
      </c>
      <c r="C55" s="30">
        <f t="shared" si="5"/>
        <v>41</v>
      </c>
      <c r="D55" s="30">
        <f t="shared" si="6"/>
        <v>27</v>
      </c>
      <c r="E55" s="31" t="str">
        <f t="shared" si="2"/>
        <v>HUELVA</v>
      </c>
      <c r="F55" s="31">
        <f t="shared" ref="F55:F65" si="9">LOOKUP(E55,$A$38:$A$65,$B$38:$B$65)</f>
        <v>95</v>
      </c>
      <c r="G55" s="31">
        <f t="shared" si="8"/>
        <v>34</v>
      </c>
    </row>
    <row r="56" spans="1:7" x14ac:dyDescent="0.25">
      <c r="A56" s="31" t="str">
        <f t="shared" si="3"/>
        <v>MELILLA</v>
      </c>
      <c r="B56" s="30">
        <f t="shared" si="4"/>
        <v>116</v>
      </c>
      <c r="C56" s="30">
        <f t="shared" si="5"/>
        <v>80</v>
      </c>
      <c r="D56" s="30">
        <f t="shared" si="6"/>
        <v>13</v>
      </c>
      <c r="E56" s="31" t="str">
        <f t="shared" si="2"/>
        <v>BAHIA DE CADIZ</v>
      </c>
      <c r="F56" s="31">
        <f t="shared" si="9"/>
        <v>92</v>
      </c>
      <c r="G56" s="31">
        <f t="shared" si="8"/>
        <v>115</v>
      </c>
    </row>
    <row r="57" spans="1:7" x14ac:dyDescent="0.25">
      <c r="A57" s="31" t="str">
        <f t="shared" si="3"/>
        <v>MOTRIL</v>
      </c>
      <c r="B57" s="30">
        <f t="shared" si="4"/>
        <v>59</v>
      </c>
      <c r="C57" s="30">
        <f t="shared" si="5"/>
        <v>31</v>
      </c>
      <c r="D57" s="30">
        <f t="shared" si="6"/>
        <v>26</v>
      </c>
      <c r="E57" s="31" t="str">
        <f t="shared" si="2"/>
        <v>GIJON</v>
      </c>
      <c r="F57" s="31">
        <f t="shared" si="9"/>
        <v>82</v>
      </c>
      <c r="G57" s="31">
        <f t="shared" si="8"/>
        <v>84</v>
      </c>
    </row>
    <row r="58" spans="1:7" x14ac:dyDescent="0.25">
      <c r="A58" s="31" t="str">
        <f t="shared" si="3"/>
        <v>PASAIA</v>
      </c>
      <c r="B58" s="30">
        <f t="shared" si="4"/>
        <v>78</v>
      </c>
      <c r="C58" s="30">
        <f t="shared" si="5"/>
        <v>86</v>
      </c>
      <c r="D58" s="30">
        <f t="shared" si="6"/>
        <v>22</v>
      </c>
      <c r="E58" s="31" t="str">
        <f t="shared" si="2"/>
        <v>SEVILLA</v>
      </c>
      <c r="F58" s="31">
        <f t="shared" si="9"/>
        <v>79</v>
      </c>
      <c r="G58" s="31">
        <f t="shared" si="8"/>
        <v>81</v>
      </c>
    </row>
    <row r="59" spans="1:7" x14ac:dyDescent="0.25">
      <c r="A59" s="31" t="str">
        <f t="shared" si="3"/>
        <v>SANTA CRUZ DE TENERIFE</v>
      </c>
      <c r="B59" s="30">
        <f t="shared" si="4"/>
        <v>1232</v>
      </c>
      <c r="C59" s="30">
        <f t="shared" si="5"/>
        <v>1257</v>
      </c>
      <c r="D59" s="30">
        <f t="shared" si="6"/>
        <v>2</v>
      </c>
      <c r="E59" s="31" t="str">
        <f t="shared" si="2"/>
        <v>PASAIA</v>
      </c>
      <c r="F59" s="31">
        <f t="shared" si="9"/>
        <v>78</v>
      </c>
      <c r="G59" s="31">
        <f t="shared" si="8"/>
        <v>86</v>
      </c>
    </row>
    <row r="60" spans="1:7" x14ac:dyDescent="0.25">
      <c r="A60" s="31" t="str">
        <f t="shared" si="3"/>
        <v>SANTANDER</v>
      </c>
      <c r="B60" s="30">
        <f t="shared" si="4"/>
        <v>96</v>
      </c>
      <c r="C60" s="30">
        <f t="shared" si="5"/>
        <v>111</v>
      </c>
      <c r="D60" s="30">
        <f t="shared" si="6"/>
        <v>17</v>
      </c>
      <c r="E60" s="31" t="str">
        <f t="shared" si="2"/>
        <v>FERROL-SAN CIBRAO</v>
      </c>
      <c r="F60" s="31">
        <f t="shared" si="9"/>
        <v>77</v>
      </c>
      <c r="G60" s="31">
        <f t="shared" si="8"/>
        <v>68</v>
      </c>
    </row>
    <row r="61" spans="1:7" x14ac:dyDescent="0.25">
      <c r="A61" s="31" t="str">
        <f t="shared" si="3"/>
        <v>SEVILLA</v>
      </c>
      <c r="B61" s="30">
        <f t="shared" si="4"/>
        <v>79</v>
      </c>
      <c r="C61" s="30">
        <f t="shared" si="5"/>
        <v>81</v>
      </c>
      <c r="D61" s="30">
        <f t="shared" si="6"/>
        <v>21</v>
      </c>
      <c r="E61" s="31" t="str">
        <f t="shared" si="2"/>
        <v>AVILES</v>
      </c>
      <c r="F61" s="31">
        <f t="shared" si="9"/>
        <v>76</v>
      </c>
      <c r="G61" s="31">
        <f t="shared" si="8"/>
        <v>64</v>
      </c>
    </row>
    <row r="62" spans="1:7" x14ac:dyDescent="0.25">
      <c r="A62" s="31" t="str">
        <f t="shared" si="3"/>
        <v>TARRAGONA</v>
      </c>
      <c r="B62" s="30">
        <f t="shared" si="4"/>
        <v>273</v>
      </c>
      <c r="C62" s="30">
        <f t="shared" si="5"/>
        <v>253</v>
      </c>
      <c r="D62" s="30">
        <f t="shared" si="6"/>
        <v>8</v>
      </c>
      <c r="E62" s="31" t="str">
        <f t="shared" si="2"/>
        <v>ALICANTE</v>
      </c>
      <c r="F62" s="31">
        <f t="shared" si="9"/>
        <v>66</v>
      </c>
      <c r="G62" s="31">
        <f t="shared" si="8"/>
        <v>56</v>
      </c>
    </row>
    <row r="63" spans="1:7" x14ac:dyDescent="0.25">
      <c r="A63" s="31" t="str">
        <f t="shared" si="3"/>
        <v>VALENCIA</v>
      </c>
      <c r="B63" s="30">
        <f t="shared" si="4"/>
        <v>582</v>
      </c>
      <c r="C63" s="30">
        <f t="shared" si="5"/>
        <v>502</v>
      </c>
      <c r="D63" s="30">
        <f t="shared" si="6"/>
        <v>6</v>
      </c>
      <c r="E63" s="31" t="str">
        <f t="shared" si="2"/>
        <v>MOTRIL</v>
      </c>
      <c r="F63" s="31">
        <f t="shared" si="9"/>
        <v>59</v>
      </c>
      <c r="G63" s="31">
        <f t="shared" si="8"/>
        <v>31</v>
      </c>
    </row>
    <row r="64" spans="1:7" x14ac:dyDescent="0.25">
      <c r="A64" s="31" t="str">
        <f t="shared" si="3"/>
        <v>VIGO</v>
      </c>
      <c r="B64" s="30">
        <f t="shared" si="4"/>
        <v>138</v>
      </c>
      <c r="C64" s="30">
        <f t="shared" si="5"/>
        <v>147</v>
      </c>
      <c r="D64" s="30">
        <f t="shared" si="6"/>
        <v>11</v>
      </c>
      <c r="E64" s="31" t="str">
        <f t="shared" si="2"/>
        <v>MARIN Y RIA DE PONTEVEDRA</v>
      </c>
      <c r="F64" s="31">
        <f t="shared" si="9"/>
        <v>49</v>
      </c>
      <c r="G64" s="31">
        <f t="shared" si="8"/>
        <v>41</v>
      </c>
    </row>
    <row r="65" spans="1:7" x14ac:dyDescent="0.25">
      <c r="A65" s="31" t="str">
        <f t="shared" si="3"/>
        <v>VILAGARCIA</v>
      </c>
      <c r="B65" s="30">
        <f t="shared" si="4"/>
        <v>24</v>
      </c>
      <c r="C65" s="30">
        <f t="shared" si="5"/>
        <v>17</v>
      </c>
      <c r="D65" s="30">
        <f t="shared" si="6"/>
        <v>28</v>
      </c>
      <c r="E65" s="31" t="str">
        <f t="shared" si="2"/>
        <v>VILAGARCIA</v>
      </c>
      <c r="F65" s="31">
        <f t="shared" si="9"/>
        <v>24</v>
      </c>
      <c r="G65" s="31">
        <f t="shared" si="8"/>
        <v>17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78" t="s">
        <v>73</v>
      </c>
      <c r="B5" s="76" t="str">
        <f>'Resumen general'!D6</f>
        <v>Mes Enero</v>
      </c>
      <c r="C5" s="77"/>
      <c r="D5" s="76" t="str">
        <f>'Resumen general'!F6</f>
        <v>Acumulado desde Enero</v>
      </c>
      <c r="E5" s="77"/>
      <c r="F5" s="77"/>
      <c r="L5" s="29">
        <f>'Resumen general'!I4</f>
        <v>40968</v>
      </c>
    </row>
    <row r="6" spans="1:12" x14ac:dyDescent="0.25">
      <c r="A6" s="79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885959</v>
      </c>
      <c r="C7" s="9">
        <v>1340364</v>
      </c>
      <c r="D7" s="9">
        <v>885959</v>
      </c>
      <c r="E7" s="9">
        <v>1340364</v>
      </c>
      <c r="F7" s="10">
        <f>((E7*100)/D7)-100</f>
        <v>51.289619497064763</v>
      </c>
      <c r="G7" s="1"/>
      <c r="H7" s="1"/>
      <c r="I7" s="1"/>
    </row>
    <row r="8" spans="1:12" x14ac:dyDescent="0.25">
      <c r="A8" s="11" t="s">
        <v>45</v>
      </c>
      <c r="B8" s="12">
        <v>718137</v>
      </c>
      <c r="C8" s="12">
        <v>664278</v>
      </c>
      <c r="D8" s="12">
        <v>718137</v>
      </c>
      <c r="E8" s="12">
        <v>664278</v>
      </c>
      <c r="F8" s="13">
        <f t="shared" ref="F8:F35" si="0">((E8*100)/D8)-100</f>
        <v>-7.4998224572748597</v>
      </c>
      <c r="G8" s="1"/>
      <c r="H8" s="1"/>
      <c r="I8" s="1"/>
    </row>
    <row r="9" spans="1:12" x14ac:dyDescent="0.25">
      <c r="A9" s="8" t="s">
        <v>46</v>
      </c>
      <c r="B9" s="9">
        <v>1735316</v>
      </c>
      <c r="C9" s="9">
        <v>1468273</v>
      </c>
      <c r="D9" s="9">
        <v>1735316</v>
      </c>
      <c r="E9" s="9">
        <v>1468273</v>
      </c>
      <c r="F9" s="10">
        <f t="shared" si="0"/>
        <v>-15.388724589642464</v>
      </c>
      <c r="G9" s="1"/>
      <c r="H9" s="1"/>
      <c r="I9" s="1"/>
    </row>
    <row r="10" spans="1:12" x14ac:dyDescent="0.25">
      <c r="A10" s="11" t="s">
        <v>47</v>
      </c>
      <c r="B10" s="12">
        <v>459355</v>
      </c>
      <c r="C10" s="12">
        <v>468907</v>
      </c>
      <c r="D10" s="12">
        <v>459355</v>
      </c>
      <c r="E10" s="12">
        <v>468907</v>
      </c>
      <c r="F10" s="13">
        <f t="shared" si="0"/>
        <v>2.0794374721076281</v>
      </c>
      <c r="G10" s="1"/>
      <c r="H10" s="1"/>
      <c r="I10" s="1"/>
    </row>
    <row r="11" spans="1:12" x14ac:dyDescent="0.25">
      <c r="A11" s="8" t="s">
        <v>48</v>
      </c>
      <c r="B11" s="9">
        <v>24820223</v>
      </c>
      <c r="C11" s="9">
        <v>25638023</v>
      </c>
      <c r="D11" s="9">
        <v>24820223</v>
      </c>
      <c r="E11" s="9">
        <v>25638023</v>
      </c>
      <c r="F11" s="10">
        <f t="shared" si="0"/>
        <v>3.2948938452325791</v>
      </c>
      <c r="G11" s="1"/>
      <c r="H11" s="1"/>
      <c r="I11" s="1"/>
    </row>
    <row r="12" spans="1:12" x14ac:dyDescent="0.25">
      <c r="A12" s="11" t="s">
        <v>49</v>
      </c>
      <c r="B12" s="12">
        <v>1781529</v>
      </c>
      <c r="C12" s="12">
        <v>1390912</v>
      </c>
      <c r="D12" s="12">
        <v>1781529</v>
      </c>
      <c r="E12" s="12">
        <v>1390912</v>
      </c>
      <c r="F12" s="13">
        <f t="shared" si="0"/>
        <v>-21.925941143815223</v>
      </c>
      <c r="G12" s="1"/>
      <c r="H12" s="1"/>
      <c r="I12" s="1"/>
    </row>
    <row r="13" spans="1:12" x14ac:dyDescent="0.25">
      <c r="A13" s="8" t="s">
        <v>50</v>
      </c>
      <c r="B13" s="9">
        <v>10217124</v>
      </c>
      <c r="C13" s="9">
        <v>7697519</v>
      </c>
      <c r="D13" s="9">
        <v>10217124</v>
      </c>
      <c r="E13" s="9">
        <v>7697519</v>
      </c>
      <c r="F13" s="10">
        <f t="shared" si="0"/>
        <v>-24.660608993294005</v>
      </c>
      <c r="G13" s="1"/>
      <c r="H13" s="1"/>
      <c r="I13" s="1"/>
    </row>
    <row r="14" spans="1:12" x14ac:dyDescent="0.25">
      <c r="A14" s="11" t="s">
        <v>51</v>
      </c>
      <c r="B14" s="12">
        <v>18240161</v>
      </c>
      <c r="C14" s="12">
        <v>17356558</v>
      </c>
      <c r="D14" s="12">
        <v>18240161</v>
      </c>
      <c r="E14" s="12">
        <v>17356558</v>
      </c>
      <c r="F14" s="13">
        <f t="shared" si="0"/>
        <v>-4.8442719337839151</v>
      </c>
      <c r="G14" s="1"/>
      <c r="H14" s="1"/>
      <c r="I14" s="1"/>
    </row>
    <row r="15" spans="1:12" x14ac:dyDescent="0.25">
      <c r="A15" s="8" t="s">
        <v>52</v>
      </c>
      <c r="B15" s="9">
        <v>3259664</v>
      </c>
      <c r="C15" s="9">
        <v>3127636</v>
      </c>
      <c r="D15" s="9">
        <v>3259664</v>
      </c>
      <c r="E15" s="9">
        <v>3127636</v>
      </c>
      <c r="F15" s="10">
        <f t="shared" si="0"/>
        <v>-4.0503561103230226</v>
      </c>
      <c r="G15" s="1"/>
      <c r="H15" s="1"/>
      <c r="I15" s="1"/>
    </row>
    <row r="16" spans="1:12" x14ac:dyDescent="0.25">
      <c r="A16" s="11" t="s">
        <v>53</v>
      </c>
      <c r="B16" s="12">
        <v>2274549</v>
      </c>
      <c r="C16" s="12">
        <v>2460190</v>
      </c>
      <c r="D16" s="12">
        <v>2274549</v>
      </c>
      <c r="E16" s="12">
        <v>2460190</v>
      </c>
      <c r="F16" s="13">
        <f t="shared" si="0"/>
        <v>8.1616619382567706</v>
      </c>
      <c r="G16" s="1"/>
      <c r="H16" s="1"/>
      <c r="I16" s="1"/>
    </row>
    <row r="17" spans="1:9" x14ac:dyDescent="0.25">
      <c r="A17" s="8" t="s">
        <v>54</v>
      </c>
      <c r="B17" s="9">
        <v>1356082</v>
      </c>
      <c r="C17" s="9">
        <v>1256563</v>
      </c>
      <c r="D17" s="9">
        <v>1356082</v>
      </c>
      <c r="E17" s="9">
        <v>1256563</v>
      </c>
      <c r="F17" s="10">
        <f t="shared" si="0"/>
        <v>-7.3387155054045365</v>
      </c>
      <c r="G17" s="1"/>
      <c r="H17" s="1"/>
      <c r="I17" s="1"/>
    </row>
    <row r="18" spans="1:9" x14ac:dyDescent="0.25">
      <c r="A18" s="11" t="s">
        <v>55</v>
      </c>
      <c r="B18" s="12">
        <v>5065584</v>
      </c>
      <c r="C18" s="12">
        <v>5613158</v>
      </c>
      <c r="D18" s="12">
        <v>5065584</v>
      </c>
      <c r="E18" s="12">
        <v>5613158</v>
      </c>
      <c r="F18" s="13">
        <f t="shared" si="0"/>
        <v>10.809691439328617</v>
      </c>
      <c r="G18" s="1"/>
      <c r="H18" s="1"/>
      <c r="I18" s="1"/>
    </row>
    <row r="19" spans="1:9" x14ac:dyDescent="0.25">
      <c r="A19" s="8" t="s">
        <v>56</v>
      </c>
      <c r="B19" s="9">
        <v>1101253</v>
      </c>
      <c r="C19" s="9">
        <v>1280847</v>
      </c>
      <c r="D19" s="9">
        <v>1101253</v>
      </c>
      <c r="E19" s="9">
        <v>1280847</v>
      </c>
      <c r="F19" s="10">
        <f t="shared" si="0"/>
        <v>16.308150806399624</v>
      </c>
      <c r="G19" s="1"/>
      <c r="H19" s="1"/>
      <c r="I19" s="1"/>
    </row>
    <row r="20" spans="1:9" x14ac:dyDescent="0.25">
      <c r="A20" s="11" t="s">
        <v>57</v>
      </c>
      <c r="B20" s="12">
        <v>1317164</v>
      </c>
      <c r="C20" s="12">
        <v>1255154</v>
      </c>
      <c r="D20" s="12">
        <v>1317164</v>
      </c>
      <c r="E20" s="12">
        <v>1255154</v>
      </c>
      <c r="F20" s="13">
        <f t="shared" si="0"/>
        <v>-4.7078419999331942</v>
      </c>
      <c r="G20" s="1"/>
      <c r="H20" s="1"/>
      <c r="I20" s="1"/>
    </row>
    <row r="21" spans="1:9" x14ac:dyDescent="0.25">
      <c r="A21" s="8" t="s">
        <v>58</v>
      </c>
      <c r="B21" s="9">
        <v>594093</v>
      </c>
      <c r="C21" s="9">
        <v>1568520</v>
      </c>
      <c r="D21" s="9">
        <v>594093</v>
      </c>
      <c r="E21" s="9">
        <v>1568520</v>
      </c>
      <c r="F21" s="10">
        <f t="shared" si="0"/>
        <v>164.01926971029786</v>
      </c>
      <c r="G21" s="1"/>
      <c r="H21" s="1"/>
      <c r="I21" s="1"/>
    </row>
    <row r="22" spans="1:9" x14ac:dyDescent="0.25">
      <c r="A22" s="11" t="s">
        <v>59</v>
      </c>
      <c r="B22" s="12">
        <v>17145725</v>
      </c>
      <c r="C22" s="12">
        <v>23185099</v>
      </c>
      <c r="D22" s="12">
        <v>17145725</v>
      </c>
      <c r="E22" s="12">
        <v>23185099</v>
      </c>
      <c r="F22" s="13">
        <f t="shared" si="0"/>
        <v>35.223789020295158</v>
      </c>
      <c r="G22" s="1"/>
      <c r="H22" s="1"/>
      <c r="I22" s="1"/>
    </row>
    <row r="23" spans="1:9" x14ac:dyDescent="0.25">
      <c r="A23" s="8" t="s">
        <v>60</v>
      </c>
      <c r="B23" s="9">
        <v>2914423</v>
      </c>
      <c r="C23" s="9">
        <v>3693475</v>
      </c>
      <c r="D23" s="9">
        <v>2914423</v>
      </c>
      <c r="E23" s="9">
        <v>3693475</v>
      </c>
      <c r="F23" s="10">
        <f t="shared" si="0"/>
        <v>26.730917234732232</v>
      </c>
      <c r="G23" s="1"/>
      <c r="H23" s="1"/>
      <c r="I23" s="1"/>
    </row>
    <row r="24" spans="1:9" x14ac:dyDescent="0.25">
      <c r="A24" s="11" t="s">
        <v>61</v>
      </c>
      <c r="B24" s="12">
        <v>298281</v>
      </c>
      <c r="C24" s="12">
        <v>367744</v>
      </c>
      <c r="D24" s="12">
        <v>298281</v>
      </c>
      <c r="E24" s="12">
        <v>367744</v>
      </c>
      <c r="F24" s="13">
        <f t="shared" si="0"/>
        <v>23.287772268431439</v>
      </c>
      <c r="G24" s="1"/>
      <c r="H24" s="1"/>
      <c r="I24" s="1"/>
    </row>
    <row r="25" spans="1:9" x14ac:dyDescent="0.25">
      <c r="A25" s="8" t="s">
        <v>62</v>
      </c>
      <c r="B25" s="9">
        <v>1078086</v>
      </c>
      <c r="C25" s="9">
        <v>1808041</v>
      </c>
      <c r="D25" s="9">
        <v>1078086</v>
      </c>
      <c r="E25" s="9">
        <v>1808041</v>
      </c>
      <c r="F25" s="10">
        <f t="shared" si="0"/>
        <v>67.708420293000756</v>
      </c>
      <c r="G25" s="1"/>
      <c r="H25" s="1"/>
      <c r="I25" s="1"/>
    </row>
    <row r="26" spans="1:9" x14ac:dyDescent="0.25">
      <c r="A26" s="11" t="s">
        <v>63</v>
      </c>
      <c r="B26" s="12">
        <v>252390</v>
      </c>
      <c r="C26" s="12">
        <v>730321</v>
      </c>
      <c r="D26" s="12">
        <v>252390</v>
      </c>
      <c r="E26" s="12">
        <v>730321</v>
      </c>
      <c r="F26" s="13">
        <f t="shared" si="0"/>
        <v>189.36209833987084</v>
      </c>
      <c r="G26" s="1"/>
      <c r="H26" s="1"/>
      <c r="I26" s="1"/>
    </row>
    <row r="27" spans="1:9" x14ac:dyDescent="0.25">
      <c r="A27" s="8" t="s">
        <v>64</v>
      </c>
      <c r="B27" s="9">
        <v>518030</v>
      </c>
      <c r="C27" s="9">
        <v>459905</v>
      </c>
      <c r="D27" s="9">
        <v>518030</v>
      </c>
      <c r="E27" s="9">
        <v>459905</v>
      </c>
      <c r="F27" s="10">
        <f t="shared" si="0"/>
        <v>-11.220392641352817</v>
      </c>
      <c r="G27" s="1"/>
      <c r="H27" s="1"/>
      <c r="I27" s="1"/>
    </row>
    <row r="28" spans="1:9" x14ac:dyDescent="0.25">
      <c r="A28" s="11" t="s">
        <v>65</v>
      </c>
      <c r="B28" s="12">
        <v>17392358</v>
      </c>
      <c r="C28" s="12">
        <v>17777595</v>
      </c>
      <c r="D28" s="12">
        <v>17392358</v>
      </c>
      <c r="E28" s="12">
        <v>17777595</v>
      </c>
      <c r="F28" s="13">
        <f t="shared" si="0"/>
        <v>2.2149785555242119</v>
      </c>
      <c r="G28" s="1"/>
      <c r="H28" s="1"/>
      <c r="I28" s="1"/>
    </row>
    <row r="29" spans="1:9" x14ac:dyDescent="0.25">
      <c r="A29" s="8" t="s">
        <v>66</v>
      </c>
      <c r="B29" s="9">
        <v>1589649</v>
      </c>
      <c r="C29" s="9">
        <v>1510486</v>
      </c>
      <c r="D29" s="9">
        <v>1589649</v>
      </c>
      <c r="E29" s="9">
        <v>1510486</v>
      </c>
      <c r="F29" s="10">
        <f t="shared" si="0"/>
        <v>-4.9799043688260696</v>
      </c>
      <c r="G29" s="1"/>
      <c r="H29" s="1"/>
      <c r="I29" s="1"/>
    </row>
    <row r="30" spans="1:9" x14ac:dyDescent="0.25">
      <c r="A30" s="11" t="s">
        <v>67</v>
      </c>
      <c r="B30" s="12">
        <v>368339</v>
      </c>
      <c r="C30" s="12">
        <v>374492</v>
      </c>
      <c r="D30" s="12">
        <v>368339</v>
      </c>
      <c r="E30" s="12">
        <v>374492</v>
      </c>
      <c r="F30" s="13">
        <f t="shared" si="0"/>
        <v>1.670472037986741</v>
      </c>
      <c r="G30" s="1"/>
      <c r="H30" s="1"/>
      <c r="I30" s="1"/>
    </row>
    <row r="31" spans="1:9" x14ac:dyDescent="0.25">
      <c r="A31" s="8" t="s">
        <v>68</v>
      </c>
      <c r="B31" s="9">
        <v>3501355</v>
      </c>
      <c r="C31" s="9">
        <v>4083928</v>
      </c>
      <c r="D31" s="9">
        <v>3501355</v>
      </c>
      <c r="E31" s="9">
        <v>4083928</v>
      </c>
      <c r="F31" s="10">
        <f t="shared" si="0"/>
        <v>16.63850138017996</v>
      </c>
      <c r="G31" s="1"/>
      <c r="H31" s="1"/>
      <c r="I31" s="1"/>
    </row>
    <row r="32" spans="1:9" x14ac:dyDescent="0.25">
      <c r="A32" s="11" t="s">
        <v>69</v>
      </c>
      <c r="B32" s="12">
        <v>14534487</v>
      </c>
      <c r="C32" s="12">
        <v>17374099</v>
      </c>
      <c r="D32" s="12">
        <v>14534487</v>
      </c>
      <c r="E32" s="12">
        <v>17374099</v>
      </c>
      <c r="F32" s="13">
        <f t="shared" si="0"/>
        <v>19.537063812434525</v>
      </c>
      <c r="G32" s="1"/>
      <c r="H32" s="1"/>
      <c r="I32" s="1"/>
    </row>
    <row r="33" spans="1:9" x14ac:dyDescent="0.25">
      <c r="A33" s="8" t="s">
        <v>70</v>
      </c>
      <c r="B33" s="9">
        <v>1939296</v>
      </c>
      <c r="C33" s="9">
        <v>2078691</v>
      </c>
      <c r="D33" s="9">
        <v>1939296</v>
      </c>
      <c r="E33" s="9">
        <v>2078691</v>
      </c>
      <c r="F33" s="10">
        <f t="shared" si="0"/>
        <v>7.1879176773427105</v>
      </c>
      <c r="G33" s="1"/>
      <c r="H33" s="1"/>
      <c r="I33" s="1"/>
    </row>
    <row r="34" spans="1:9" x14ac:dyDescent="0.25">
      <c r="A34" s="11" t="s">
        <v>71</v>
      </c>
      <c r="B34" s="12">
        <v>71864</v>
      </c>
      <c r="C34" s="12">
        <v>153826</v>
      </c>
      <c r="D34" s="12">
        <v>71864</v>
      </c>
      <c r="E34" s="12">
        <v>153826</v>
      </c>
      <c r="F34" s="13">
        <f t="shared" si="0"/>
        <v>114.05154180118001</v>
      </c>
      <c r="G34" s="1"/>
      <c r="H34" s="1"/>
      <c r="I34" s="1"/>
    </row>
    <row r="35" spans="1:9" x14ac:dyDescent="0.25">
      <c r="A35" s="14" t="s">
        <v>72</v>
      </c>
      <c r="B35" s="15">
        <f>SUM(B7:B34)</f>
        <v>135430476</v>
      </c>
      <c r="C35" s="15">
        <f t="shared" ref="C35:E35" si="1">SUM(C7:C34)</f>
        <v>146184604</v>
      </c>
      <c r="D35" s="15">
        <f t="shared" si="1"/>
        <v>135430476</v>
      </c>
      <c r="E35" s="15">
        <f t="shared" si="1"/>
        <v>146184604</v>
      </c>
      <c r="F35" s="16">
        <f t="shared" si="0"/>
        <v>7.9407001419680512</v>
      </c>
      <c r="G35" s="1"/>
      <c r="H35" s="1"/>
      <c r="I35" s="1"/>
    </row>
    <row r="37" spans="1:9" x14ac:dyDescent="0.25">
      <c r="A37" s="31"/>
      <c r="B37" s="31">
        <f>E6</f>
        <v>2012</v>
      </c>
      <c r="C37" s="31">
        <f>D6</f>
        <v>2011</v>
      </c>
      <c r="D37" s="31"/>
      <c r="E37" s="31"/>
      <c r="F37" s="31">
        <f>B37</f>
        <v>2012</v>
      </c>
      <c r="G37" s="31">
        <f>C37</f>
        <v>2011</v>
      </c>
    </row>
    <row r="38" spans="1:9" x14ac:dyDescent="0.25">
      <c r="A38" s="31" t="str">
        <f>A7</f>
        <v>A CORUÑA</v>
      </c>
      <c r="B38" s="30">
        <f>E7</f>
        <v>1340364</v>
      </c>
      <c r="C38" s="30">
        <f>D7</f>
        <v>885959</v>
      </c>
      <c r="D38" s="30">
        <f>_xlfn.RANK.EQ(B38,$B$38:$B$65)+COUNTIF($B$38:$B$65,B38)-1</f>
        <v>18</v>
      </c>
      <c r="E38" s="31" t="str">
        <f t="shared" ref="E38:E65" si="2">INDEX($A$38:$B$65,MATCH(ROW()-37,$D$38:$D$65,0),1)</f>
        <v>BAHIA DE ALGECIRAS</v>
      </c>
      <c r="F38" s="31">
        <f>LOOKUP(E38,$A$38:$A$65,$B$38:$B$65)</f>
        <v>25638023</v>
      </c>
      <c r="G38" s="31">
        <f>LOOKUP(E38,$A$38:$A$65,$C$38:$C$65)</f>
        <v>24820223</v>
      </c>
    </row>
    <row r="39" spans="1:9" x14ac:dyDescent="0.25">
      <c r="A39" s="31" t="str">
        <f t="shared" ref="A39:A65" si="3">A8</f>
        <v>ALICANTE</v>
      </c>
      <c r="B39" s="30">
        <f t="shared" ref="B39:B65" si="4">E8</f>
        <v>664278</v>
      </c>
      <c r="C39" s="30">
        <f t="shared" ref="C39:C65" si="5">D8</f>
        <v>718137</v>
      </c>
      <c r="D39" s="30">
        <f t="shared" ref="D39:D65" si="6">_xlfn.RANK.EQ(B39,$B$38:$B$65)+COUNTIF($B$38:$B$65,B39)-1</f>
        <v>23</v>
      </c>
      <c r="E39" s="31" t="str">
        <f t="shared" si="2"/>
        <v>LAS PALMAS</v>
      </c>
      <c r="F39" s="31">
        <f t="shared" ref="F39:F54" si="7">LOOKUP(E39,$A$38:$A$65,$B$38:$B$65)</f>
        <v>23185099</v>
      </c>
      <c r="G39" s="31">
        <f t="shared" ref="G39:G65" si="8">LOOKUP(E39,$A$38:$A$65,$C$38:$C$65)</f>
        <v>17145725</v>
      </c>
    </row>
    <row r="40" spans="1:9" x14ac:dyDescent="0.25">
      <c r="A40" s="31" t="str">
        <f t="shared" si="3"/>
        <v>ALMERIA</v>
      </c>
      <c r="B40" s="30">
        <f t="shared" si="4"/>
        <v>1468273</v>
      </c>
      <c r="C40" s="30">
        <f t="shared" si="5"/>
        <v>1735316</v>
      </c>
      <c r="D40" s="30">
        <f t="shared" si="6"/>
        <v>16</v>
      </c>
      <c r="E40" s="31" t="str">
        <f t="shared" si="2"/>
        <v>SANTA CRUZ DE TENERIFE</v>
      </c>
      <c r="F40" s="31">
        <f t="shared" si="7"/>
        <v>17777595</v>
      </c>
      <c r="G40" s="31">
        <f t="shared" si="8"/>
        <v>17392358</v>
      </c>
    </row>
    <row r="41" spans="1:9" x14ac:dyDescent="0.25">
      <c r="A41" s="31" t="str">
        <f t="shared" si="3"/>
        <v>AVILES</v>
      </c>
      <c r="B41" s="30">
        <f t="shared" si="4"/>
        <v>468907</v>
      </c>
      <c r="C41" s="30">
        <f t="shared" si="5"/>
        <v>459355</v>
      </c>
      <c r="D41" s="30">
        <f t="shared" si="6"/>
        <v>24</v>
      </c>
      <c r="E41" s="31" t="str">
        <f t="shared" si="2"/>
        <v>VALENCIA</v>
      </c>
      <c r="F41" s="31">
        <f t="shared" si="7"/>
        <v>17374099</v>
      </c>
      <c r="G41" s="31">
        <f t="shared" si="8"/>
        <v>14534487</v>
      </c>
    </row>
    <row r="42" spans="1:9" x14ac:dyDescent="0.25">
      <c r="A42" s="31" t="str">
        <f t="shared" si="3"/>
        <v>BAHIA DE ALGECIRAS</v>
      </c>
      <c r="B42" s="30">
        <f t="shared" si="4"/>
        <v>25638023</v>
      </c>
      <c r="C42" s="30">
        <f t="shared" si="5"/>
        <v>24820223</v>
      </c>
      <c r="D42" s="30">
        <f t="shared" si="6"/>
        <v>1</v>
      </c>
      <c r="E42" s="31" t="str">
        <f t="shared" si="2"/>
        <v>BARCELONA</v>
      </c>
      <c r="F42" s="31">
        <f t="shared" si="7"/>
        <v>17356558</v>
      </c>
      <c r="G42" s="31">
        <f t="shared" si="8"/>
        <v>18240161</v>
      </c>
    </row>
    <row r="43" spans="1:9" x14ac:dyDescent="0.25">
      <c r="A43" s="31" t="str">
        <f t="shared" si="3"/>
        <v>BAHIA DE CADIZ</v>
      </c>
      <c r="B43" s="30">
        <f t="shared" si="4"/>
        <v>1390912</v>
      </c>
      <c r="C43" s="30">
        <f t="shared" si="5"/>
        <v>1781529</v>
      </c>
      <c r="D43" s="30">
        <f t="shared" si="6"/>
        <v>17</v>
      </c>
      <c r="E43" s="31" t="str">
        <f t="shared" si="2"/>
        <v>BALEARES</v>
      </c>
      <c r="F43" s="31">
        <f t="shared" si="7"/>
        <v>7697519</v>
      </c>
      <c r="G43" s="31">
        <f t="shared" si="8"/>
        <v>10217124</v>
      </c>
    </row>
    <row r="44" spans="1:9" x14ac:dyDescent="0.25">
      <c r="A44" s="31" t="str">
        <f t="shared" si="3"/>
        <v>BALEARES</v>
      </c>
      <c r="B44" s="30">
        <f t="shared" si="4"/>
        <v>7697519</v>
      </c>
      <c r="C44" s="30">
        <f t="shared" si="5"/>
        <v>10217124</v>
      </c>
      <c r="D44" s="30">
        <f t="shared" si="6"/>
        <v>6</v>
      </c>
      <c r="E44" s="31" t="str">
        <f t="shared" si="2"/>
        <v>CEUTA</v>
      </c>
      <c r="F44" s="31">
        <f t="shared" si="7"/>
        <v>5613158</v>
      </c>
      <c r="G44" s="31">
        <f t="shared" si="8"/>
        <v>5065584</v>
      </c>
    </row>
    <row r="45" spans="1:9" x14ac:dyDescent="0.25">
      <c r="A45" s="31" t="str">
        <f t="shared" si="3"/>
        <v>BARCELONA</v>
      </c>
      <c r="B45" s="30">
        <f t="shared" si="4"/>
        <v>17356558</v>
      </c>
      <c r="C45" s="30">
        <f t="shared" si="5"/>
        <v>18240161</v>
      </c>
      <c r="D45" s="30">
        <f t="shared" si="6"/>
        <v>5</v>
      </c>
      <c r="E45" s="31" t="str">
        <f t="shared" si="2"/>
        <v>TARRAGONA</v>
      </c>
      <c r="F45" s="31">
        <f t="shared" si="7"/>
        <v>4083928</v>
      </c>
      <c r="G45" s="31">
        <f t="shared" si="8"/>
        <v>3501355</v>
      </c>
    </row>
    <row r="46" spans="1:9" x14ac:dyDescent="0.25">
      <c r="A46" s="31" t="str">
        <f t="shared" si="3"/>
        <v>BILBAO</v>
      </c>
      <c r="B46" s="30">
        <f t="shared" si="4"/>
        <v>3127636</v>
      </c>
      <c r="C46" s="30">
        <f t="shared" si="5"/>
        <v>3259664</v>
      </c>
      <c r="D46" s="30">
        <f t="shared" si="6"/>
        <v>10</v>
      </c>
      <c r="E46" s="31" t="str">
        <f t="shared" si="2"/>
        <v>MALAGA</v>
      </c>
      <c r="F46" s="31">
        <f t="shared" si="7"/>
        <v>3693475</v>
      </c>
      <c r="G46" s="31">
        <f t="shared" si="8"/>
        <v>2914423</v>
      </c>
    </row>
    <row r="47" spans="1:9" x14ac:dyDescent="0.25">
      <c r="A47" s="31" t="str">
        <f t="shared" si="3"/>
        <v>CARTAGENA</v>
      </c>
      <c r="B47" s="30">
        <f t="shared" si="4"/>
        <v>2460190</v>
      </c>
      <c r="C47" s="30">
        <f t="shared" si="5"/>
        <v>2274549</v>
      </c>
      <c r="D47" s="30">
        <f t="shared" si="6"/>
        <v>11</v>
      </c>
      <c r="E47" s="31" t="str">
        <f t="shared" si="2"/>
        <v>BILBAO</v>
      </c>
      <c r="F47" s="31">
        <f t="shared" si="7"/>
        <v>3127636</v>
      </c>
      <c r="G47" s="31">
        <f t="shared" si="8"/>
        <v>3259664</v>
      </c>
    </row>
    <row r="48" spans="1:9" x14ac:dyDescent="0.25">
      <c r="A48" s="31" t="str">
        <f t="shared" si="3"/>
        <v>CASTELLON</v>
      </c>
      <c r="B48" s="30">
        <f t="shared" si="4"/>
        <v>1256563</v>
      </c>
      <c r="C48" s="30">
        <f t="shared" si="5"/>
        <v>1356082</v>
      </c>
      <c r="D48" s="30">
        <f t="shared" si="6"/>
        <v>20</v>
      </c>
      <c r="E48" s="31" t="str">
        <f t="shared" si="2"/>
        <v>CARTAGENA</v>
      </c>
      <c r="F48" s="31">
        <f t="shared" si="7"/>
        <v>2460190</v>
      </c>
      <c r="G48" s="31">
        <f t="shared" si="8"/>
        <v>2274549</v>
      </c>
    </row>
    <row r="49" spans="1:7" x14ac:dyDescent="0.25">
      <c r="A49" s="31" t="str">
        <f t="shared" si="3"/>
        <v>CEUTA</v>
      </c>
      <c r="B49" s="30">
        <f t="shared" si="4"/>
        <v>5613158</v>
      </c>
      <c r="C49" s="30">
        <f t="shared" si="5"/>
        <v>5065584</v>
      </c>
      <c r="D49" s="30">
        <f t="shared" si="6"/>
        <v>7</v>
      </c>
      <c r="E49" s="31" t="str">
        <f t="shared" si="2"/>
        <v>VIGO</v>
      </c>
      <c r="F49" s="31">
        <f t="shared" si="7"/>
        <v>2078691</v>
      </c>
      <c r="G49" s="31">
        <f t="shared" si="8"/>
        <v>1939296</v>
      </c>
    </row>
    <row r="50" spans="1:7" x14ac:dyDescent="0.25">
      <c r="A50" s="31" t="str">
        <f t="shared" si="3"/>
        <v>FERROL-SAN CIBRAO</v>
      </c>
      <c r="B50" s="30">
        <f t="shared" si="4"/>
        <v>1280847</v>
      </c>
      <c r="C50" s="30">
        <f t="shared" si="5"/>
        <v>1101253</v>
      </c>
      <c r="D50" s="30">
        <f t="shared" si="6"/>
        <v>19</v>
      </c>
      <c r="E50" s="31" t="str">
        <f t="shared" si="2"/>
        <v>MELILLA</v>
      </c>
      <c r="F50" s="31">
        <f t="shared" si="7"/>
        <v>1808041</v>
      </c>
      <c r="G50" s="31">
        <f t="shared" si="8"/>
        <v>1078086</v>
      </c>
    </row>
    <row r="51" spans="1:7" x14ac:dyDescent="0.25">
      <c r="A51" s="31" t="str">
        <f t="shared" si="3"/>
        <v>GIJON</v>
      </c>
      <c r="B51" s="30">
        <f t="shared" si="4"/>
        <v>1255154</v>
      </c>
      <c r="C51" s="30">
        <f t="shared" si="5"/>
        <v>1317164</v>
      </c>
      <c r="D51" s="30">
        <f t="shared" si="6"/>
        <v>21</v>
      </c>
      <c r="E51" s="31" t="str">
        <f t="shared" si="2"/>
        <v>HUELVA</v>
      </c>
      <c r="F51" s="31">
        <f t="shared" si="7"/>
        <v>1568520</v>
      </c>
      <c r="G51" s="31">
        <f t="shared" si="8"/>
        <v>594093</v>
      </c>
    </row>
    <row r="52" spans="1:7" x14ac:dyDescent="0.25">
      <c r="A52" s="31" t="str">
        <f t="shared" si="3"/>
        <v>HUELVA</v>
      </c>
      <c r="B52" s="30">
        <f t="shared" si="4"/>
        <v>1568520</v>
      </c>
      <c r="C52" s="30">
        <f t="shared" si="5"/>
        <v>594093</v>
      </c>
      <c r="D52" s="30">
        <f t="shared" si="6"/>
        <v>14</v>
      </c>
      <c r="E52" s="31" t="str">
        <f t="shared" si="2"/>
        <v>SANTANDER</v>
      </c>
      <c r="F52" s="31">
        <f t="shared" si="7"/>
        <v>1510486</v>
      </c>
      <c r="G52" s="31">
        <f t="shared" si="8"/>
        <v>1589649</v>
      </c>
    </row>
    <row r="53" spans="1:7" x14ac:dyDescent="0.25">
      <c r="A53" s="31" t="str">
        <f t="shared" si="3"/>
        <v>LAS PALMAS</v>
      </c>
      <c r="B53" s="30">
        <f t="shared" si="4"/>
        <v>23185099</v>
      </c>
      <c r="C53" s="30">
        <f t="shared" si="5"/>
        <v>17145725</v>
      </c>
      <c r="D53" s="30">
        <f t="shared" si="6"/>
        <v>2</v>
      </c>
      <c r="E53" s="31" t="str">
        <f t="shared" si="2"/>
        <v>ALMERIA</v>
      </c>
      <c r="F53" s="31">
        <f t="shared" si="7"/>
        <v>1468273</v>
      </c>
      <c r="G53" s="31">
        <f t="shared" si="8"/>
        <v>1735316</v>
      </c>
    </row>
    <row r="54" spans="1:7" x14ac:dyDescent="0.25">
      <c r="A54" s="31" t="str">
        <f t="shared" si="3"/>
        <v>MALAGA</v>
      </c>
      <c r="B54" s="30">
        <f t="shared" si="4"/>
        <v>3693475</v>
      </c>
      <c r="C54" s="30">
        <f t="shared" si="5"/>
        <v>2914423</v>
      </c>
      <c r="D54" s="30">
        <f t="shared" si="6"/>
        <v>9</v>
      </c>
      <c r="E54" s="31" t="str">
        <f t="shared" si="2"/>
        <v>BAHIA DE CADIZ</v>
      </c>
      <c r="F54" s="31">
        <f t="shared" si="7"/>
        <v>1390912</v>
      </c>
      <c r="G54" s="31">
        <f t="shared" si="8"/>
        <v>1781529</v>
      </c>
    </row>
    <row r="55" spans="1:7" x14ac:dyDescent="0.25">
      <c r="A55" s="31" t="str">
        <f t="shared" si="3"/>
        <v>MARIN Y RIA DE PONTEVEDRA</v>
      </c>
      <c r="B55" s="30">
        <f t="shared" si="4"/>
        <v>367744</v>
      </c>
      <c r="C55" s="30">
        <f t="shared" si="5"/>
        <v>298281</v>
      </c>
      <c r="D55" s="30">
        <f t="shared" si="6"/>
        <v>27</v>
      </c>
      <c r="E55" s="31" t="str">
        <f t="shared" si="2"/>
        <v>A CORUÑA</v>
      </c>
      <c r="F55" s="31">
        <f t="shared" ref="F55:F65" si="9">LOOKUP(E55,$A$38:$A$65,$B$38:$B$65)</f>
        <v>1340364</v>
      </c>
      <c r="G55" s="31">
        <f t="shared" si="8"/>
        <v>885959</v>
      </c>
    </row>
    <row r="56" spans="1:7" x14ac:dyDescent="0.25">
      <c r="A56" s="31" t="str">
        <f t="shared" si="3"/>
        <v>MELILLA</v>
      </c>
      <c r="B56" s="30">
        <f t="shared" si="4"/>
        <v>1808041</v>
      </c>
      <c r="C56" s="30">
        <f t="shared" si="5"/>
        <v>1078086</v>
      </c>
      <c r="D56" s="30">
        <f t="shared" si="6"/>
        <v>13</v>
      </c>
      <c r="E56" s="31" t="str">
        <f t="shared" si="2"/>
        <v>FERROL-SAN CIBRAO</v>
      </c>
      <c r="F56" s="31">
        <f t="shared" si="9"/>
        <v>1280847</v>
      </c>
      <c r="G56" s="31">
        <f t="shared" si="8"/>
        <v>1101253</v>
      </c>
    </row>
    <row r="57" spans="1:7" x14ac:dyDescent="0.25">
      <c r="A57" s="31" t="str">
        <f t="shared" si="3"/>
        <v>MOTRIL</v>
      </c>
      <c r="B57" s="30">
        <f t="shared" si="4"/>
        <v>730321</v>
      </c>
      <c r="C57" s="30">
        <f t="shared" si="5"/>
        <v>252390</v>
      </c>
      <c r="D57" s="30">
        <f t="shared" si="6"/>
        <v>22</v>
      </c>
      <c r="E57" s="31" t="str">
        <f t="shared" si="2"/>
        <v>CASTELLON</v>
      </c>
      <c r="F57" s="31">
        <f t="shared" si="9"/>
        <v>1256563</v>
      </c>
      <c r="G57" s="31">
        <f t="shared" si="8"/>
        <v>1356082</v>
      </c>
    </row>
    <row r="58" spans="1:7" x14ac:dyDescent="0.25">
      <c r="A58" s="31" t="str">
        <f t="shared" si="3"/>
        <v>PASAIA</v>
      </c>
      <c r="B58" s="30">
        <f t="shared" si="4"/>
        <v>459905</v>
      </c>
      <c r="C58" s="30">
        <f t="shared" si="5"/>
        <v>518030</v>
      </c>
      <c r="D58" s="30">
        <f t="shared" si="6"/>
        <v>25</v>
      </c>
      <c r="E58" s="31" t="str">
        <f t="shared" si="2"/>
        <v>GIJON</v>
      </c>
      <c r="F58" s="31">
        <f t="shared" si="9"/>
        <v>1255154</v>
      </c>
      <c r="G58" s="31">
        <f t="shared" si="8"/>
        <v>1317164</v>
      </c>
    </row>
    <row r="59" spans="1:7" x14ac:dyDescent="0.25">
      <c r="A59" s="31" t="str">
        <f t="shared" si="3"/>
        <v>SANTA CRUZ DE TENERIFE</v>
      </c>
      <c r="B59" s="30">
        <f t="shared" si="4"/>
        <v>17777595</v>
      </c>
      <c r="C59" s="30">
        <f t="shared" si="5"/>
        <v>17392358</v>
      </c>
      <c r="D59" s="30">
        <f t="shared" si="6"/>
        <v>3</v>
      </c>
      <c r="E59" s="31" t="str">
        <f t="shared" si="2"/>
        <v>MOTRIL</v>
      </c>
      <c r="F59" s="31">
        <f t="shared" si="9"/>
        <v>730321</v>
      </c>
      <c r="G59" s="31">
        <f t="shared" si="8"/>
        <v>252390</v>
      </c>
    </row>
    <row r="60" spans="1:7" x14ac:dyDescent="0.25">
      <c r="A60" s="31" t="str">
        <f t="shared" si="3"/>
        <v>SANTANDER</v>
      </c>
      <c r="B60" s="30">
        <f t="shared" si="4"/>
        <v>1510486</v>
      </c>
      <c r="C60" s="30">
        <f t="shared" si="5"/>
        <v>1589649</v>
      </c>
      <c r="D60" s="30">
        <f t="shared" si="6"/>
        <v>15</v>
      </c>
      <c r="E60" s="31" t="str">
        <f t="shared" si="2"/>
        <v>ALICANTE</v>
      </c>
      <c r="F60" s="31">
        <f t="shared" si="9"/>
        <v>664278</v>
      </c>
      <c r="G60" s="31">
        <f t="shared" si="8"/>
        <v>718137</v>
      </c>
    </row>
    <row r="61" spans="1:7" x14ac:dyDescent="0.25">
      <c r="A61" s="31" t="str">
        <f t="shared" si="3"/>
        <v>SEVILLA</v>
      </c>
      <c r="B61" s="30">
        <f t="shared" si="4"/>
        <v>374492</v>
      </c>
      <c r="C61" s="30">
        <f t="shared" si="5"/>
        <v>368339</v>
      </c>
      <c r="D61" s="30">
        <f t="shared" si="6"/>
        <v>26</v>
      </c>
      <c r="E61" s="31" t="str">
        <f t="shared" si="2"/>
        <v>AVILES</v>
      </c>
      <c r="F61" s="31">
        <f t="shared" si="9"/>
        <v>468907</v>
      </c>
      <c r="G61" s="31">
        <f t="shared" si="8"/>
        <v>459355</v>
      </c>
    </row>
    <row r="62" spans="1:7" x14ac:dyDescent="0.25">
      <c r="A62" s="31" t="str">
        <f t="shared" si="3"/>
        <v>TARRAGONA</v>
      </c>
      <c r="B62" s="30">
        <f t="shared" si="4"/>
        <v>4083928</v>
      </c>
      <c r="C62" s="30">
        <f t="shared" si="5"/>
        <v>3501355</v>
      </c>
      <c r="D62" s="30">
        <f t="shared" si="6"/>
        <v>8</v>
      </c>
      <c r="E62" s="31" t="str">
        <f t="shared" si="2"/>
        <v>PASAIA</v>
      </c>
      <c r="F62" s="31">
        <f t="shared" si="9"/>
        <v>459905</v>
      </c>
      <c r="G62" s="31">
        <f t="shared" si="8"/>
        <v>518030</v>
      </c>
    </row>
    <row r="63" spans="1:7" x14ac:dyDescent="0.25">
      <c r="A63" s="31" t="str">
        <f t="shared" si="3"/>
        <v>VALENCIA</v>
      </c>
      <c r="B63" s="30">
        <f t="shared" si="4"/>
        <v>17374099</v>
      </c>
      <c r="C63" s="30">
        <f t="shared" si="5"/>
        <v>14534487</v>
      </c>
      <c r="D63" s="30">
        <f t="shared" si="6"/>
        <v>4</v>
      </c>
      <c r="E63" s="31" t="str">
        <f t="shared" si="2"/>
        <v>SEVILLA</v>
      </c>
      <c r="F63" s="31">
        <f t="shared" si="9"/>
        <v>374492</v>
      </c>
      <c r="G63" s="31">
        <f t="shared" si="8"/>
        <v>368339</v>
      </c>
    </row>
    <row r="64" spans="1:7" x14ac:dyDescent="0.25">
      <c r="A64" s="31" t="str">
        <f t="shared" si="3"/>
        <v>VIGO</v>
      </c>
      <c r="B64" s="30">
        <f t="shared" si="4"/>
        <v>2078691</v>
      </c>
      <c r="C64" s="30">
        <f t="shared" si="5"/>
        <v>1939296</v>
      </c>
      <c r="D64" s="30">
        <f t="shared" si="6"/>
        <v>12</v>
      </c>
      <c r="E64" s="31" t="str">
        <f t="shared" si="2"/>
        <v>MARIN Y RIA DE PONTEVEDRA</v>
      </c>
      <c r="F64" s="31">
        <f t="shared" si="9"/>
        <v>367744</v>
      </c>
      <c r="G64" s="31">
        <f t="shared" si="8"/>
        <v>298281</v>
      </c>
    </row>
    <row r="65" spans="1:7" x14ac:dyDescent="0.25">
      <c r="A65" s="31" t="str">
        <f t="shared" si="3"/>
        <v>VILAGARCIA</v>
      </c>
      <c r="B65" s="30">
        <f t="shared" si="4"/>
        <v>153826</v>
      </c>
      <c r="C65" s="30">
        <f t="shared" si="5"/>
        <v>71864</v>
      </c>
      <c r="D65" s="30">
        <f t="shared" si="6"/>
        <v>28</v>
      </c>
      <c r="E65" s="31" t="str">
        <f t="shared" si="2"/>
        <v>VILAGARCIA</v>
      </c>
      <c r="F65" s="31">
        <f t="shared" si="9"/>
        <v>153826</v>
      </c>
      <c r="G65" s="31">
        <f t="shared" si="8"/>
        <v>71864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34" bestFit="1" customWidth="1"/>
    <col min="2" max="5" width="11.42578125" style="34"/>
    <col min="6" max="6" width="8.42578125" style="34" customWidth="1"/>
    <col min="7" max="16384" width="11.42578125" style="34"/>
  </cols>
  <sheetData>
    <row r="1" spans="1:12" s="32" customFormat="1" ht="22.5" customHeight="1" x14ac:dyDescent="0.35">
      <c r="F1" s="33" t="s">
        <v>93</v>
      </c>
    </row>
    <row r="2" spans="1:12" s="32" customFormat="1" ht="21" x14ac:dyDescent="0.35">
      <c r="F2" s="33"/>
    </row>
    <row r="5" spans="1:12" x14ac:dyDescent="0.25">
      <c r="A5" s="86" t="s">
        <v>97</v>
      </c>
      <c r="B5" s="84" t="str">
        <f>'Resumen general'!D6</f>
        <v>Mes Enero</v>
      </c>
      <c r="C5" s="85"/>
      <c r="D5" s="84" t="str">
        <f>'Resumen general'!F6</f>
        <v>Acumulado desde Enero</v>
      </c>
      <c r="E5" s="85"/>
      <c r="F5" s="85"/>
      <c r="L5" s="35">
        <f>'Resumen general'!I4</f>
        <v>40968</v>
      </c>
    </row>
    <row r="6" spans="1:12" x14ac:dyDescent="0.25">
      <c r="A6" s="87"/>
      <c r="B6" s="36">
        <f>'Resumen general'!D7</f>
        <v>2011</v>
      </c>
      <c r="C6" s="36">
        <f>'Resumen general'!E7</f>
        <v>2012</v>
      </c>
      <c r="D6" s="36">
        <f>'Resumen general'!F7</f>
        <v>2011</v>
      </c>
      <c r="E6" s="36">
        <f>'Resumen general'!G7</f>
        <v>2012</v>
      </c>
      <c r="F6" s="36" t="s">
        <v>43</v>
      </c>
    </row>
    <row r="7" spans="1:12" x14ac:dyDescent="0.25">
      <c r="A7" s="37" t="s">
        <v>44</v>
      </c>
      <c r="B7" s="38">
        <v>0</v>
      </c>
      <c r="C7" s="38">
        <v>3</v>
      </c>
      <c r="D7" s="38">
        <v>0</v>
      </c>
      <c r="E7" s="38">
        <v>3</v>
      </c>
      <c r="F7" s="39" t="e">
        <f>((E7*100)/D7)-100</f>
        <v>#DIV/0!</v>
      </c>
      <c r="G7" s="40"/>
      <c r="H7" s="40"/>
      <c r="I7" s="40"/>
    </row>
    <row r="8" spans="1:12" x14ac:dyDescent="0.25">
      <c r="A8" s="41" t="s">
        <v>45</v>
      </c>
      <c r="B8" s="42">
        <v>3</v>
      </c>
      <c r="C8" s="42">
        <v>1</v>
      </c>
      <c r="D8" s="42">
        <v>3</v>
      </c>
      <c r="E8" s="42">
        <v>1.000003</v>
      </c>
      <c r="F8" s="43">
        <f t="shared" ref="F8:F35" si="0">((E8*100)/D8)-100</f>
        <v>-66.666566666666668</v>
      </c>
      <c r="G8" s="40"/>
      <c r="H8" s="40"/>
      <c r="I8" s="40"/>
    </row>
    <row r="9" spans="1:12" x14ac:dyDescent="0.25">
      <c r="A9" s="37" t="s">
        <v>46</v>
      </c>
      <c r="B9" s="38">
        <v>1</v>
      </c>
      <c r="C9" s="38">
        <v>0</v>
      </c>
      <c r="D9" s="38">
        <v>1</v>
      </c>
      <c r="E9" s="38">
        <v>0</v>
      </c>
      <c r="F9" s="39">
        <f t="shared" si="0"/>
        <v>-100</v>
      </c>
      <c r="G9" s="40"/>
      <c r="H9" s="40"/>
      <c r="I9" s="40"/>
    </row>
    <row r="10" spans="1:12" x14ac:dyDescent="0.25">
      <c r="A10" s="41" t="s">
        <v>47</v>
      </c>
      <c r="B10" s="42">
        <v>0</v>
      </c>
      <c r="C10" s="42">
        <v>0</v>
      </c>
      <c r="D10" s="42">
        <v>0</v>
      </c>
      <c r="E10" s="42">
        <v>0</v>
      </c>
      <c r="F10" s="43" t="e">
        <f t="shared" si="0"/>
        <v>#DIV/0!</v>
      </c>
      <c r="G10" s="40"/>
      <c r="H10" s="40"/>
      <c r="I10" s="40"/>
    </row>
    <row r="11" spans="1:12" x14ac:dyDescent="0.25">
      <c r="A11" s="37" t="s">
        <v>48</v>
      </c>
      <c r="B11" s="38">
        <v>0</v>
      </c>
      <c r="C11" s="38">
        <v>0</v>
      </c>
      <c r="D11" s="38">
        <v>0</v>
      </c>
      <c r="E11" s="38">
        <v>0</v>
      </c>
      <c r="F11" s="44" t="e">
        <f t="shared" si="0"/>
        <v>#DIV/0!</v>
      </c>
      <c r="G11" s="40"/>
      <c r="H11" s="40"/>
      <c r="I11" s="40"/>
    </row>
    <row r="12" spans="1:12" x14ac:dyDescent="0.25">
      <c r="A12" s="41" t="s">
        <v>49</v>
      </c>
      <c r="B12" s="42">
        <v>7</v>
      </c>
      <c r="C12" s="42">
        <v>6</v>
      </c>
      <c r="D12" s="42">
        <v>7</v>
      </c>
      <c r="E12" s="42">
        <v>6</v>
      </c>
      <c r="F12" s="43">
        <f t="shared" si="0"/>
        <v>-14.285714285714292</v>
      </c>
      <c r="G12" s="40"/>
      <c r="H12" s="40"/>
      <c r="I12" s="40"/>
    </row>
    <row r="13" spans="1:12" x14ac:dyDescent="0.25">
      <c r="A13" s="37" t="s">
        <v>50</v>
      </c>
      <c r="B13" s="38">
        <v>9</v>
      </c>
      <c r="C13" s="38">
        <v>2</v>
      </c>
      <c r="D13" s="38">
        <v>9</v>
      </c>
      <c r="E13" s="38">
        <v>2.0000200000000001</v>
      </c>
      <c r="F13" s="39">
        <f t="shared" si="0"/>
        <v>-77.777555555555551</v>
      </c>
      <c r="G13" s="40"/>
      <c r="H13" s="40"/>
      <c r="I13" s="40"/>
    </row>
    <row r="14" spans="1:12" x14ac:dyDescent="0.25">
      <c r="A14" s="41" t="s">
        <v>51</v>
      </c>
      <c r="B14" s="42">
        <v>19</v>
      </c>
      <c r="C14" s="42">
        <v>15</v>
      </c>
      <c r="D14" s="42">
        <v>19</v>
      </c>
      <c r="E14" s="42">
        <v>15</v>
      </c>
      <c r="F14" s="43">
        <f t="shared" si="0"/>
        <v>-21.05263157894737</v>
      </c>
      <c r="G14" s="40"/>
      <c r="H14" s="40"/>
      <c r="I14" s="40"/>
    </row>
    <row r="15" spans="1:12" x14ac:dyDescent="0.25">
      <c r="A15" s="37" t="s">
        <v>52</v>
      </c>
      <c r="B15" s="38">
        <v>0</v>
      </c>
      <c r="C15" s="38">
        <v>0</v>
      </c>
      <c r="D15" s="38">
        <v>0</v>
      </c>
      <c r="E15" s="38">
        <v>0</v>
      </c>
      <c r="F15" s="39" t="e">
        <f t="shared" si="0"/>
        <v>#DIV/0!</v>
      </c>
      <c r="G15" s="40"/>
      <c r="H15" s="40"/>
      <c r="I15" s="40"/>
    </row>
    <row r="16" spans="1:12" x14ac:dyDescent="0.25">
      <c r="A16" s="41" t="s">
        <v>53</v>
      </c>
      <c r="B16" s="42">
        <v>2</v>
      </c>
      <c r="C16" s="42">
        <v>0</v>
      </c>
      <c r="D16" s="42">
        <v>2</v>
      </c>
      <c r="E16" s="42">
        <v>0</v>
      </c>
      <c r="F16" s="43">
        <f t="shared" si="0"/>
        <v>-100</v>
      </c>
      <c r="G16" s="40"/>
      <c r="H16" s="40"/>
      <c r="I16" s="40"/>
    </row>
    <row r="17" spans="1:9" x14ac:dyDescent="0.25">
      <c r="A17" s="37" t="s">
        <v>54</v>
      </c>
      <c r="B17" s="38">
        <v>0</v>
      </c>
      <c r="C17" s="38">
        <v>0</v>
      </c>
      <c r="D17" s="38">
        <v>0</v>
      </c>
      <c r="E17" s="38">
        <v>0</v>
      </c>
      <c r="F17" s="39" t="e">
        <f t="shared" si="0"/>
        <v>#DIV/0!</v>
      </c>
      <c r="G17" s="40"/>
      <c r="H17" s="40"/>
      <c r="I17" s="40"/>
    </row>
    <row r="18" spans="1:9" x14ac:dyDescent="0.25">
      <c r="A18" s="41" t="s">
        <v>55</v>
      </c>
      <c r="B18" s="42">
        <v>1</v>
      </c>
      <c r="C18" s="42">
        <v>1</v>
      </c>
      <c r="D18" s="42">
        <v>1</v>
      </c>
      <c r="E18" s="42">
        <v>1.0000020000000001</v>
      </c>
      <c r="F18" s="43">
        <f t="shared" si="0"/>
        <v>2.0000000000663931E-4</v>
      </c>
      <c r="G18" s="40"/>
      <c r="H18" s="40"/>
      <c r="I18" s="40"/>
    </row>
    <row r="19" spans="1:9" x14ac:dyDescent="0.25">
      <c r="A19" s="37" t="s">
        <v>56</v>
      </c>
      <c r="B19" s="38">
        <v>0</v>
      </c>
      <c r="C19" s="38">
        <v>1</v>
      </c>
      <c r="D19" s="38">
        <v>0</v>
      </c>
      <c r="E19" s="38">
        <v>1.0001</v>
      </c>
      <c r="F19" s="39" t="e">
        <f t="shared" si="0"/>
        <v>#DIV/0!</v>
      </c>
      <c r="G19" s="40"/>
      <c r="H19" s="40"/>
      <c r="I19" s="40"/>
    </row>
    <row r="20" spans="1:9" x14ac:dyDescent="0.25">
      <c r="A20" s="41" t="s">
        <v>57</v>
      </c>
      <c r="B20" s="42">
        <v>0</v>
      </c>
      <c r="C20" s="42">
        <v>0</v>
      </c>
      <c r="D20" s="42">
        <v>0</v>
      </c>
      <c r="E20" s="42">
        <v>0</v>
      </c>
      <c r="F20" s="43" t="e">
        <f t="shared" si="0"/>
        <v>#DIV/0!</v>
      </c>
      <c r="G20" s="40"/>
      <c r="H20" s="40"/>
      <c r="I20" s="40"/>
    </row>
    <row r="21" spans="1:9" x14ac:dyDescent="0.25">
      <c r="A21" s="37" t="s">
        <v>58</v>
      </c>
      <c r="B21" s="38">
        <v>0</v>
      </c>
      <c r="C21" s="38">
        <v>0</v>
      </c>
      <c r="D21" s="38">
        <v>0</v>
      </c>
      <c r="E21" s="38">
        <v>0</v>
      </c>
      <c r="F21" s="44" t="e">
        <f t="shared" si="0"/>
        <v>#DIV/0!</v>
      </c>
      <c r="G21" s="40"/>
      <c r="H21" s="40"/>
      <c r="I21" s="40"/>
    </row>
    <row r="22" spans="1:9" x14ac:dyDescent="0.25">
      <c r="A22" s="41" t="s">
        <v>59</v>
      </c>
      <c r="B22" s="42">
        <v>40</v>
      </c>
      <c r="C22" s="42">
        <v>59</v>
      </c>
      <c r="D22" s="42">
        <v>40</v>
      </c>
      <c r="E22" s="42">
        <v>59.000010000000003</v>
      </c>
      <c r="F22" s="43">
        <f t="shared" si="0"/>
        <v>47.500024999999994</v>
      </c>
      <c r="G22" s="40"/>
      <c r="H22" s="40"/>
      <c r="I22" s="40"/>
    </row>
    <row r="23" spans="1:9" x14ac:dyDescent="0.25">
      <c r="A23" s="37" t="s">
        <v>60</v>
      </c>
      <c r="B23" s="38">
        <v>10</v>
      </c>
      <c r="C23" s="38">
        <v>13</v>
      </c>
      <c r="D23" s="38">
        <v>10</v>
      </c>
      <c r="E23" s="38">
        <v>13</v>
      </c>
      <c r="F23" s="39">
        <f t="shared" si="0"/>
        <v>30</v>
      </c>
      <c r="G23" s="40"/>
      <c r="H23" s="40"/>
      <c r="I23" s="40"/>
    </row>
    <row r="24" spans="1:9" x14ac:dyDescent="0.25">
      <c r="A24" s="41" t="s">
        <v>61</v>
      </c>
      <c r="B24" s="42">
        <v>0</v>
      </c>
      <c r="C24" s="42">
        <v>0</v>
      </c>
      <c r="D24" s="42">
        <v>0</v>
      </c>
      <c r="E24" s="42">
        <v>0</v>
      </c>
      <c r="F24" s="45" t="e">
        <f t="shared" si="0"/>
        <v>#DIV/0!</v>
      </c>
      <c r="G24" s="40"/>
      <c r="H24" s="40"/>
      <c r="I24" s="40"/>
    </row>
    <row r="25" spans="1:9" x14ac:dyDescent="0.25">
      <c r="A25" s="37" t="s">
        <v>62</v>
      </c>
      <c r="B25" s="38">
        <v>0</v>
      </c>
      <c r="C25" s="38">
        <v>0</v>
      </c>
      <c r="D25" s="38">
        <v>0</v>
      </c>
      <c r="E25" s="38">
        <v>0</v>
      </c>
      <c r="F25" s="39" t="e">
        <f t="shared" si="0"/>
        <v>#DIV/0!</v>
      </c>
      <c r="G25" s="40"/>
      <c r="H25" s="40"/>
      <c r="I25" s="40"/>
    </row>
    <row r="26" spans="1:9" x14ac:dyDescent="0.25">
      <c r="A26" s="41" t="s">
        <v>63</v>
      </c>
      <c r="B26" s="42">
        <v>0</v>
      </c>
      <c r="C26" s="42">
        <v>1</v>
      </c>
      <c r="D26" s="42">
        <v>0</v>
      </c>
      <c r="E26" s="42">
        <v>1</v>
      </c>
      <c r="F26" s="43" t="e">
        <f t="shared" si="0"/>
        <v>#DIV/0!</v>
      </c>
      <c r="G26" s="40"/>
      <c r="H26" s="40"/>
      <c r="I26" s="40"/>
    </row>
    <row r="27" spans="1:9" x14ac:dyDescent="0.25">
      <c r="A27" s="37" t="s">
        <v>64</v>
      </c>
      <c r="B27" s="38">
        <v>0</v>
      </c>
      <c r="C27" s="38">
        <v>0</v>
      </c>
      <c r="D27" s="38">
        <v>0</v>
      </c>
      <c r="E27" s="38">
        <v>0</v>
      </c>
      <c r="F27" s="44" t="e">
        <f t="shared" si="0"/>
        <v>#DIV/0!</v>
      </c>
      <c r="G27" s="40"/>
      <c r="H27" s="40"/>
      <c r="I27" s="40"/>
    </row>
    <row r="28" spans="1:9" x14ac:dyDescent="0.25">
      <c r="A28" s="41" t="s">
        <v>65</v>
      </c>
      <c r="B28" s="42">
        <v>37</v>
      </c>
      <c r="C28" s="42">
        <v>59</v>
      </c>
      <c r="D28" s="42">
        <v>37</v>
      </c>
      <c r="E28" s="42">
        <v>59</v>
      </c>
      <c r="F28" s="43">
        <f t="shared" si="0"/>
        <v>59.459459459459453</v>
      </c>
      <c r="G28" s="40"/>
      <c r="H28" s="40"/>
      <c r="I28" s="40"/>
    </row>
    <row r="29" spans="1:9" x14ac:dyDescent="0.25">
      <c r="A29" s="37" t="s">
        <v>66</v>
      </c>
      <c r="B29" s="38">
        <v>0</v>
      </c>
      <c r="C29" s="38">
        <v>0</v>
      </c>
      <c r="D29" s="38">
        <v>0</v>
      </c>
      <c r="E29" s="38">
        <v>0</v>
      </c>
      <c r="F29" s="39" t="e">
        <f t="shared" si="0"/>
        <v>#DIV/0!</v>
      </c>
      <c r="G29" s="40"/>
      <c r="H29" s="40"/>
      <c r="I29" s="40"/>
    </row>
    <row r="30" spans="1:9" x14ac:dyDescent="0.25">
      <c r="A30" s="41" t="s">
        <v>67</v>
      </c>
      <c r="B30" s="42">
        <v>1</v>
      </c>
      <c r="C30" s="42">
        <v>0</v>
      </c>
      <c r="D30" s="42">
        <v>1</v>
      </c>
      <c r="E30" s="42">
        <v>0</v>
      </c>
      <c r="F30" s="43">
        <f t="shared" si="0"/>
        <v>-100</v>
      </c>
      <c r="G30" s="40"/>
      <c r="H30" s="40"/>
      <c r="I30" s="40"/>
    </row>
    <row r="31" spans="1:9" x14ac:dyDescent="0.25">
      <c r="A31" s="37" t="s">
        <v>68</v>
      </c>
      <c r="B31" s="38">
        <v>0</v>
      </c>
      <c r="C31" s="38">
        <v>0</v>
      </c>
      <c r="D31" s="38">
        <v>0</v>
      </c>
      <c r="E31" s="38">
        <v>0</v>
      </c>
      <c r="F31" s="39" t="e">
        <f t="shared" si="0"/>
        <v>#DIV/0!</v>
      </c>
      <c r="G31" s="40"/>
      <c r="H31" s="40"/>
      <c r="I31" s="40"/>
    </row>
    <row r="32" spans="1:9" x14ac:dyDescent="0.25">
      <c r="A32" s="41" t="s">
        <v>69</v>
      </c>
      <c r="B32" s="42">
        <v>0</v>
      </c>
      <c r="C32" s="42">
        <v>0</v>
      </c>
      <c r="D32" s="42">
        <v>0</v>
      </c>
      <c r="E32" s="42">
        <v>0</v>
      </c>
      <c r="F32" s="43" t="e">
        <f t="shared" si="0"/>
        <v>#DIV/0!</v>
      </c>
      <c r="G32" s="40"/>
      <c r="H32" s="40"/>
      <c r="I32" s="40"/>
    </row>
    <row r="33" spans="1:9" x14ac:dyDescent="0.25">
      <c r="A33" s="37" t="s">
        <v>70</v>
      </c>
      <c r="B33" s="38">
        <v>2</v>
      </c>
      <c r="C33" s="38">
        <v>2</v>
      </c>
      <c r="D33" s="38">
        <v>2</v>
      </c>
      <c r="E33" s="38">
        <v>2</v>
      </c>
      <c r="F33" s="39">
        <f t="shared" si="0"/>
        <v>0</v>
      </c>
      <c r="G33" s="40"/>
      <c r="H33" s="40"/>
      <c r="I33" s="40"/>
    </row>
    <row r="34" spans="1:9" x14ac:dyDescent="0.25">
      <c r="A34" s="41" t="s">
        <v>71</v>
      </c>
      <c r="B34" s="42">
        <v>0</v>
      </c>
      <c r="C34" s="42">
        <v>0</v>
      </c>
      <c r="D34" s="42">
        <v>0</v>
      </c>
      <c r="E34" s="42">
        <v>0</v>
      </c>
      <c r="F34" s="43" t="e">
        <f t="shared" si="0"/>
        <v>#DIV/0!</v>
      </c>
      <c r="G34" s="40"/>
      <c r="H34" s="40"/>
      <c r="I34" s="40"/>
    </row>
    <row r="35" spans="1:9" x14ac:dyDescent="0.25">
      <c r="A35" s="46" t="s">
        <v>72</v>
      </c>
      <c r="B35" s="47">
        <f>SUM(B7:B34)</f>
        <v>132</v>
      </c>
      <c r="C35" s="47">
        <f t="shared" ref="C35:E35" si="1">SUM(C7:C34)</f>
        <v>163</v>
      </c>
      <c r="D35" s="47">
        <f t="shared" si="1"/>
        <v>132</v>
      </c>
      <c r="E35" s="47">
        <f t="shared" si="1"/>
        <v>163.000135</v>
      </c>
      <c r="F35" s="48">
        <f t="shared" si="0"/>
        <v>23.48495075757576</v>
      </c>
      <c r="G35" s="40"/>
      <c r="H35" s="40"/>
      <c r="I35" s="40"/>
    </row>
    <row r="36" spans="1:9" x14ac:dyDescent="0.25">
      <c r="A36" s="49"/>
      <c r="B36" s="49"/>
      <c r="C36" s="49"/>
      <c r="D36" s="49"/>
      <c r="E36" s="49"/>
      <c r="F36" s="49"/>
      <c r="G36" s="49"/>
    </row>
    <row r="37" spans="1:9" x14ac:dyDescent="0.25">
      <c r="A37" s="49"/>
      <c r="B37" s="49">
        <f>E6</f>
        <v>2012</v>
      </c>
      <c r="C37" s="49">
        <f>D6</f>
        <v>2011</v>
      </c>
      <c r="D37" s="49"/>
      <c r="E37" s="49"/>
      <c r="F37" s="49">
        <f>B37</f>
        <v>2012</v>
      </c>
      <c r="G37" s="49">
        <f>C37</f>
        <v>2011</v>
      </c>
    </row>
    <row r="38" spans="1:9" x14ac:dyDescent="0.25">
      <c r="A38" s="49" t="str">
        <f>A7</f>
        <v>A CORUÑA</v>
      </c>
      <c r="B38" s="50">
        <f>E7</f>
        <v>3</v>
      </c>
      <c r="C38" s="50">
        <f>D7</f>
        <v>0</v>
      </c>
      <c r="D38" s="50">
        <f>_xlfn.RANK.EQ(B38,$B$38:$B$65)+COUNTIF($B$38:$B$65,B38)-1</f>
        <v>6</v>
      </c>
      <c r="E38" s="49" t="str">
        <f t="shared" ref="E38:E65" si="2">INDEX($A$38:$B$65,MATCH(ROW()-37,$D$38:$D$65,0),1)</f>
        <v>LAS PALMAS</v>
      </c>
      <c r="F38" s="49">
        <f>LOOKUP(E38,$A$38:$A$65,$B$38:$B$65)</f>
        <v>59.000010000000003</v>
      </c>
      <c r="G38" s="49">
        <f>LOOKUP(E38,$A$38:$A$65,$C$38:$C$65)</f>
        <v>40</v>
      </c>
    </row>
    <row r="39" spans="1:9" x14ac:dyDescent="0.25">
      <c r="A39" s="49" t="str">
        <f t="shared" ref="A39:A65" si="3">A8</f>
        <v>ALICANTE</v>
      </c>
      <c r="B39" s="50">
        <f t="shared" ref="B39:B65" si="4">E8</f>
        <v>1.000003</v>
      </c>
      <c r="C39" s="50">
        <f t="shared" ref="C39:C65" si="5">D8</f>
        <v>3</v>
      </c>
      <c r="D39" s="50">
        <f t="shared" ref="D39:D65" si="6">_xlfn.RANK.EQ(B39,$B$38:$B$65)+COUNTIF($B$38:$B$65,B39)-1</f>
        <v>10</v>
      </c>
      <c r="E39" s="49" t="str">
        <f t="shared" si="2"/>
        <v>SANTA CRUZ DE TENERIFE</v>
      </c>
      <c r="F39" s="49">
        <f t="shared" ref="F39:F54" si="7">LOOKUP(E39,$A$38:$A$65,$B$38:$B$65)</f>
        <v>59</v>
      </c>
      <c r="G39" s="49">
        <f t="shared" ref="G39:G65" si="8">LOOKUP(E39,$A$38:$A$65,$C$38:$C$65)</f>
        <v>37</v>
      </c>
    </row>
    <row r="40" spans="1:9" x14ac:dyDescent="0.25">
      <c r="A40" s="49" t="str">
        <f t="shared" si="3"/>
        <v>ALMERIA</v>
      </c>
      <c r="B40" s="50">
        <f t="shared" si="4"/>
        <v>0</v>
      </c>
      <c r="C40" s="50">
        <f t="shared" si="5"/>
        <v>1</v>
      </c>
      <c r="D40" s="50">
        <f t="shared" si="6"/>
        <v>28</v>
      </c>
      <c r="E40" s="49" t="str">
        <f t="shared" si="2"/>
        <v>BARCELONA</v>
      </c>
      <c r="F40" s="49">
        <f t="shared" si="7"/>
        <v>15</v>
      </c>
      <c r="G40" s="49">
        <f t="shared" si="8"/>
        <v>19</v>
      </c>
    </row>
    <row r="41" spans="1:9" x14ac:dyDescent="0.25">
      <c r="A41" s="49" t="str">
        <f t="shared" si="3"/>
        <v>AVILES</v>
      </c>
      <c r="B41" s="50">
        <f t="shared" si="4"/>
        <v>0</v>
      </c>
      <c r="C41" s="50">
        <f t="shared" si="5"/>
        <v>0</v>
      </c>
      <c r="D41" s="50">
        <f t="shared" si="6"/>
        <v>28</v>
      </c>
      <c r="E41" s="49" t="str">
        <f t="shared" si="2"/>
        <v>MALAGA</v>
      </c>
      <c r="F41" s="49">
        <f t="shared" si="7"/>
        <v>13</v>
      </c>
      <c r="G41" s="49">
        <f t="shared" si="8"/>
        <v>10</v>
      </c>
    </row>
    <row r="42" spans="1:9" x14ac:dyDescent="0.25">
      <c r="A42" s="49" t="str">
        <f t="shared" si="3"/>
        <v>BAHIA DE ALGECIRAS</v>
      </c>
      <c r="B42" s="50">
        <f t="shared" si="4"/>
        <v>0</v>
      </c>
      <c r="C42" s="50">
        <f t="shared" si="5"/>
        <v>0</v>
      </c>
      <c r="D42" s="50">
        <f t="shared" si="6"/>
        <v>28</v>
      </c>
      <c r="E42" s="49" t="str">
        <f t="shared" si="2"/>
        <v>BAHIA DE CADIZ</v>
      </c>
      <c r="F42" s="49">
        <f t="shared" si="7"/>
        <v>6</v>
      </c>
      <c r="G42" s="49">
        <f t="shared" si="8"/>
        <v>7</v>
      </c>
    </row>
    <row r="43" spans="1:9" x14ac:dyDescent="0.25">
      <c r="A43" s="49" t="str">
        <f t="shared" si="3"/>
        <v>BAHIA DE CADIZ</v>
      </c>
      <c r="B43" s="50">
        <f t="shared" si="4"/>
        <v>6</v>
      </c>
      <c r="C43" s="50">
        <f t="shared" si="5"/>
        <v>7</v>
      </c>
      <c r="D43" s="50">
        <f t="shared" si="6"/>
        <v>5</v>
      </c>
      <c r="E43" s="49" t="str">
        <f t="shared" si="2"/>
        <v>A CORUÑA</v>
      </c>
      <c r="F43" s="49">
        <f t="shared" si="7"/>
        <v>3</v>
      </c>
      <c r="G43" s="49">
        <f t="shared" si="8"/>
        <v>0</v>
      </c>
    </row>
    <row r="44" spans="1:9" x14ac:dyDescent="0.25">
      <c r="A44" s="49" t="str">
        <f t="shared" si="3"/>
        <v>BALEARES</v>
      </c>
      <c r="B44" s="50">
        <f t="shared" si="4"/>
        <v>2.0000200000000001</v>
      </c>
      <c r="C44" s="50">
        <f t="shared" si="5"/>
        <v>9</v>
      </c>
      <c r="D44" s="50">
        <f t="shared" si="6"/>
        <v>7</v>
      </c>
      <c r="E44" s="49" t="str">
        <f t="shared" si="2"/>
        <v>BALEARES</v>
      </c>
      <c r="F44" s="49">
        <f t="shared" si="7"/>
        <v>2.0000200000000001</v>
      </c>
      <c r="G44" s="49">
        <f t="shared" si="8"/>
        <v>9</v>
      </c>
    </row>
    <row r="45" spans="1:9" x14ac:dyDescent="0.25">
      <c r="A45" s="49" t="str">
        <f t="shared" si="3"/>
        <v>BARCELONA</v>
      </c>
      <c r="B45" s="50">
        <f t="shared" si="4"/>
        <v>15</v>
      </c>
      <c r="C45" s="50">
        <f t="shared" si="5"/>
        <v>19</v>
      </c>
      <c r="D45" s="50">
        <f t="shared" si="6"/>
        <v>3</v>
      </c>
      <c r="E45" s="49" t="str">
        <f>INDEX($A$38:$B$65,MATCH(ROW()-37,$D$38:$D$65,0),1)</f>
        <v>VIGO</v>
      </c>
      <c r="F45" s="49">
        <f t="shared" si="7"/>
        <v>2</v>
      </c>
      <c r="G45" s="49">
        <f t="shared" si="8"/>
        <v>2</v>
      </c>
    </row>
    <row r="46" spans="1:9" x14ac:dyDescent="0.25">
      <c r="A46" s="49" t="str">
        <f t="shared" si="3"/>
        <v>BILBAO</v>
      </c>
      <c r="B46" s="50">
        <f t="shared" si="4"/>
        <v>0</v>
      </c>
      <c r="C46" s="50">
        <f t="shared" si="5"/>
        <v>0</v>
      </c>
      <c r="D46" s="50">
        <f t="shared" si="6"/>
        <v>28</v>
      </c>
      <c r="E46" s="49" t="str">
        <f>A47</f>
        <v>CARTAGENA</v>
      </c>
      <c r="F46" s="49">
        <f>LOOKUP(E46,$A$38:$A$65,$B$38:$B$65)</f>
        <v>0</v>
      </c>
      <c r="G46" s="49">
        <f>LOOKUP(E46,$A$38:$A$65,$C$38:$C$65)</f>
        <v>2</v>
      </c>
    </row>
    <row r="47" spans="1:9" x14ac:dyDescent="0.25">
      <c r="A47" s="49" t="str">
        <f t="shared" si="3"/>
        <v>CARTAGENA</v>
      </c>
      <c r="B47" s="50">
        <f t="shared" si="4"/>
        <v>0</v>
      </c>
      <c r="C47" s="50">
        <f t="shared" si="5"/>
        <v>2</v>
      </c>
      <c r="D47" s="50">
        <f t="shared" si="6"/>
        <v>28</v>
      </c>
      <c r="E47" s="49" t="str">
        <f t="shared" si="2"/>
        <v>ALICANTE</v>
      </c>
      <c r="F47" s="49">
        <f t="shared" si="7"/>
        <v>1.000003</v>
      </c>
      <c r="G47" s="49">
        <f t="shared" si="8"/>
        <v>3</v>
      </c>
    </row>
    <row r="48" spans="1:9" x14ac:dyDescent="0.25">
      <c r="A48" s="49" t="str">
        <f t="shared" si="3"/>
        <v>CASTELLON</v>
      </c>
      <c r="B48" s="50">
        <f t="shared" si="4"/>
        <v>0</v>
      </c>
      <c r="C48" s="50">
        <f t="shared" si="5"/>
        <v>0</v>
      </c>
      <c r="D48" s="50">
        <f t="shared" si="6"/>
        <v>28</v>
      </c>
      <c r="E48" s="49" t="str">
        <f t="shared" si="2"/>
        <v>CEUTA</v>
      </c>
      <c r="F48" s="49">
        <f t="shared" si="7"/>
        <v>1.0000020000000001</v>
      </c>
      <c r="G48" s="49">
        <f t="shared" si="8"/>
        <v>1</v>
      </c>
    </row>
    <row r="49" spans="1:7" x14ac:dyDescent="0.25">
      <c r="A49" s="49" t="str">
        <f t="shared" si="3"/>
        <v>CEUTA</v>
      </c>
      <c r="B49" s="50">
        <f t="shared" si="4"/>
        <v>1.0000020000000001</v>
      </c>
      <c r="C49" s="50">
        <f t="shared" si="5"/>
        <v>1</v>
      </c>
      <c r="D49" s="50">
        <f t="shared" si="6"/>
        <v>11</v>
      </c>
      <c r="E49" s="49" t="str">
        <f t="shared" si="2"/>
        <v>MOTRIL</v>
      </c>
      <c r="F49" s="49">
        <f t="shared" si="7"/>
        <v>1</v>
      </c>
      <c r="G49" s="49">
        <f t="shared" si="8"/>
        <v>0</v>
      </c>
    </row>
    <row r="50" spans="1:7" x14ac:dyDescent="0.25">
      <c r="A50" s="49" t="str">
        <f t="shared" si="3"/>
        <v>FERROL-SAN CIBRAO</v>
      </c>
      <c r="B50" s="50">
        <f t="shared" si="4"/>
        <v>1.0001</v>
      </c>
      <c r="C50" s="50">
        <f t="shared" si="5"/>
        <v>0</v>
      </c>
      <c r="D50" s="50">
        <f t="shared" si="6"/>
        <v>9</v>
      </c>
      <c r="E50" s="49" t="e">
        <f t="shared" si="2"/>
        <v>#N/A</v>
      </c>
      <c r="F50" s="49" t="e">
        <f t="shared" si="7"/>
        <v>#N/A</v>
      </c>
      <c r="G50" s="49" t="e">
        <f t="shared" si="8"/>
        <v>#N/A</v>
      </c>
    </row>
    <row r="51" spans="1:7" x14ac:dyDescent="0.25">
      <c r="A51" s="49" t="str">
        <f t="shared" si="3"/>
        <v>GIJON</v>
      </c>
      <c r="B51" s="50">
        <f t="shared" si="4"/>
        <v>0</v>
      </c>
      <c r="C51" s="50">
        <f t="shared" si="5"/>
        <v>0</v>
      </c>
      <c r="D51" s="50">
        <f t="shared" si="6"/>
        <v>28</v>
      </c>
      <c r="E51" s="49" t="e">
        <f t="shared" si="2"/>
        <v>#N/A</v>
      </c>
      <c r="F51" s="49" t="e">
        <f t="shared" si="7"/>
        <v>#N/A</v>
      </c>
      <c r="G51" s="49" t="e">
        <f t="shared" si="8"/>
        <v>#N/A</v>
      </c>
    </row>
    <row r="52" spans="1:7" x14ac:dyDescent="0.25">
      <c r="A52" s="49" t="str">
        <f t="shared" si="3"/>
        <v>HUELVA</v>
      </c>
      <c r="B52" s="50">
        <f t="shared" si="4"/>
        <v>0</v>
      </c>
      <c r="C52" s="50">
        <f t="shared" si="5"/>
        <v>0</v>
      </c>
      <c r="D52" s="50">
        <f t="shared" si="6"/>
        <v>28</v>
      </c>
      <c r="E52" s="49" t="e">
        <f t="shared" si="2"/>
        <v>#N/A</v>
      </c>
      <c r="F52" s="49" t="e">
        <f t="shared" si="7"/>
        <v>#N/A</v>
      </c>
      <c r="G52" s="49" t="e">
        <f t="shared" si="8"/>
        <v>#N/A</v>
      </c>
    </row>
    <row r="53" spans="1:7" x14ac:dyDescent="0.25">
      <c r="A53" s="49" t="str">
        <f t="shared" si="3"/>
        <v>LAS PALMAS</v>
      </c>
      <c r="B53" s="50">
        <f t="shared" si="4"/>
        <v>59.000010000000003</v>
      </c>
      <c r="C53" s="50">
        <f t="shared" si="5"/>
        <v>40</v>
      </c>
      <c r="D53" s="50">
        <f t="shared" si="6"/>
        <v>1</v>
      </c>
      <c r="E53" s="49" t="e">
        <f t="shared" si="2"/>
        <v>#N/A</v>
      </c>
      <c r="F53" s="49" t="e">
        <f t="shared" si="7"/>
        <v>#N/A</v>
      </c>
      <c r="G53" s="49" t="e">
        <f t="shared" si="8"/>
        <v>#N/A</v>
      </c>
    </row>
    <row r="54" spans="1:7" x14ac:dyDescent="0.25">
      <c r="A54" s="49" t="str">
        <f t="shared" si="3"/>
        <v>MALAGA</v>
      </c>
      <c r="B54" s="50">
        <f t="shared" si="4"/>
        <v>13</v>
      </c>
      <c r="C54" s="50">
        <f t="shared" si="5"/>
        <v>10</v>
      </c>
      <c r="D54" s="50">
        <f t="shared" si="6"/>
        <v>4</v>
      </c>
      <c r="E54" s="49" t="e">
        <f t="shared" si="2"/>
        <v>#N/A</v>
      </c>
      <c r="F54" s="49" t="e">
        <f t="shared" si="7"/>
        <v>#N/A</v>
      </c>
      <c r="G54" s="49" t="e">
        <f t="shared" si="8"/>
        <v>#N/A</v>
      </c>
    </row>
    <row r="55" spans="1:7" x14ac:dyDescent="0.25">
      <c r="A55" s="49" t="str">
        <f t="shared" si="3"/>
        <v>MARIN Y RIA DE PONTEVEDRA</v>
      </c>
      <c r="B55" s="50">
        <f t="shared" si="4"/>
        <v>0</v>
      </c>
      <c r="C55" s="50">
        <f t="shared" si="5"/>
        <v>0</v>
      </c>
      <c r="D55" s="50">
        <f t="shared" si="6"/>
        <v>28</v>
      </c>
      <c r="E55" s="49" t="e">
        <f t="shared" si="2"/>
        <v>#N/A</v>
      </c>
      <c r="F55" s="49" t="e">
        <f t="shared" ref="F55:F65" si="9">LOOKUP(E55,$A$38:$A$65,$B$38:$B$65)</f>
        <v>#N/A</v>
      </c>
      <c r="G55" s="49" t="e">
        <f t="shared" si="8"/>
        <v>#N/A</v>
      </c>
    </row>
    <row r="56" spans="1:7" x14ac:dyDescent="0.25">
      <c r="A56" s="49" t="str">
        <f t="shared" si="3"/>
        <v>MELILLA</v>
      </c>
      <c r="B56" s="50">
        <f t="shared" si="4"/>
        <v>0</v>
      </c>
      <c r="C56" s="50">
        <f t="shared" si="5"/>
        <v>0</v>
      </c>
      <c r="D56" s="50">
        <f t="shared" si="6"/>
        <v>28</v>
      </c>
      <c r="E56" s="49" t="e">
        <f t="shared" si="2"/>
        <v>#N/A</v>
      </c>
      <c r="F56" s="49" t="e">
        <f t="shared" si="9"/>
        <v>#N/A</v>
      </c>
      <c r="G56" s="49" t="e">
        <f t="shared" si="8"/>
        <v>#N/A</v>
      </c>
    </row>
    <row r="57" spans="1:7" x14ac:dyDescent="0.25">
      <c r="A57" s="49" t="str">
        <f t="shared" si="3"/>
        <v>MOTRIL</v>
      </c>
      <c r="B57" s="50">
        <f t="shared" si="4"/>
        <v>1</v>
      </c>
      <c r="C57" s="50">
        <f t="shared" si="5"/>
        <v>0</v>
      </c>
      <c r="D57" s="50">
        <f t="shared" si="6"/>
        <v>12</v>
      </c>
      <c r="E57" s="49" t="e">
        <f t="shared" si="2"/>
        <v>#N/A</v>
      </c>
      <c r="F57" s="49" t="e">
        <f t="shared" si="9"/>
        <v>#N/A</v>
      </c>
      <c r="G57" s="49" t="e">
        <f t="shared" si="8"/>
        <v>#N/A</v>
      </c>
    </row>
    <row r="58" spans="1:7" x14ac:dyDescent="0.25">
      <c r="A58" s="49" t="str">
        <f t="shared" si="3"/>
        <v>PASAIA</v>
      </c>
      <c r="B58" s="50">
        <f t="shared" si="4"/>
        <v>0</v>
      </c>
      <c r="C58" s="50">
        <f t="shared" si="5"/>
        <v>0</v>
      </c>
      <c r="D58" s="50">
        <f t="shared" si="6"/>
        <v>28</v>
      </c>
      <c r="E58" s="49" t="e">
        <f t="shared" si="2"/>
        <v>#N/A</v>
      </c>
      <c r="F58" s="49" t="e">
        <f t="shared" si="9"/>
        <v>#N/A</v>
      </c>
      <c r="G58" s="49" t="e">
        <f t="shared" si="8"/>
        <v>#N/A</v>
      </c>
    </row>
    <row r="59" spans="1:7" x14ac:dyDescent="0.25">
      <c r="A59" s="49" t="str">
        <f t="shared" si="3"/>
        <v>SANTA CRUZ DE TENERIFE</v>
      </c>
      <c r="B59" s="50">
        <f t="shared" si="4"/>
        <v>59</v>
      </c>
      <c r="C59" s="50">
        <f t="shared" si="5"/>
        <v>37</v>
      </c>
      <c r="D59" s="50">
        <f t="shared" si="6"/>
        <v>2</v>
      </c>
      <c r="E59" s="49" t="e">
        <f t="shared" si="2"/>
        <v>#N/A</v>
      </c>
      <c r="F59" s="49" t="e">
        <f t="shared" si="9"/>
        <v>#N/A</v>
      </c>
      <c r="G59" s="49" t="e">
        <f t="shared" si="8"/>
        <v>#N/A</v>
      </c>
    </row>
    <row r="60" spans="1:7" x14ac:dyDescent="0.25">
      <c r="A60" s="49" t="str">
        <f t="shared" si="3"/>
        <v>SANTANDER</v>
      </c>
      <c r="B60" s="50">
        <f t="shared" si="4"/>
        <v>0</v>
      </c>
      <c r="C60" s="50">
        <f t="shared" si="5"/>
        <v>0</v>
      </c>
      <c r="D60" s="50">
        <f t="shared" si="6"/>
        <v>28</v>
      </c>
      <c r="E60" s="49" t="e">
        <f t="shared" si="2"/>
        <v>#N/A</v>
      </c>
      <c r="F60" s="49" t="e">
        <f t="shared" si="9"/>
        <v>#N/A</v>
      </c>
      <c r="G60" s="49" t="e">
        <f t="shared" si="8"/>
        <v>#N/A</v>
      </c>
    </row>
    <row r="61" spans="1:7" x14ac:dyDescent="0.25">
      <c r="A61" s="49" t="str">
        <f t="shared" si="3"/>
        <v>SEVILLA</v>
      </c>
      <c r="B61" s="50">
        <f t="shared" si="4"/>
        <v>0</v>
      </c>
      <c r="C61" s="50">
        <f t="shared" si="5"/>
        <v>1</v>
      </c>
      <c r="D61" s="50">
        <f t="shared" si="6"/>
        <v>28</v>
      </c>
      <c r="E61" s="49" t="e">
        <f t="shared" si="2"/>
        <v>#N/A</v>
      </c>
      <c r="F61" s="49" t="e">
        <f t="shared" si="9"/>
        <v>#N/A</v>
      </c>
      <c r="G61" s="49" t="e">
        <f t="shared" si="8"/>
        <v>#N/A</v>
      </c>
    </row>
    <row r="62" spans="1:7" x14ac:dyDescent="0.25">
      <c r="A62" s="49" t="str">
        <f t="shared" si="3"/>
        <v>TARRAGONA</v>
      </c>
      <c r="B62" s="50">
        <f t="shared" si="4"/>
        <v>0</v>
      </c>
      <c r="C62" s="50">
        <f t="shared" si="5"/>
        <v>0</v>
      </c>
      <c r="D62" s="50">
        <f t="shared" si="6"/>
        <v>28</v>
      </c>
      <c r="E62" s="49" t="e">
        <f t="shared" si="2"/>
        <v>#N/A</v>
      </c>
      <c r="F62" s="49" t="e">
        <f t="shared" si="9"/>
        <v>#N/A</v>
      </c>
      <c r="G62" s="49" t="e">
        <f t="shared" si="8"/>
        <v>#N/A</v>
      </c>
    </row>
    <row r="63" spans="1:7" x14ac:dyDescent="0.25">
      <c r="A63" s="49" t="str">
        <f t="shared" si="3"/>
        <v>VALENCIA</v>
      </c>
      <c r="B63" s="50">
        <f t="shared" si="4"/>
        <v>0</v>
      </c>
      <c r="C63" s="50">
        <f t="shared" si="5"/>
        <v>0</v>
      </c>
      <c r="D63" s="50">
        <f t="shared" si="6"/>
        <v>28</v>
      </c>
      <c r="E63" s="49" t="e">
        <f t="shared" si="2"/>
        <v>#N/A</v>
      </c>
      <c r="F63" s="49" t="e">
        <f t="shared" si="9"/>
        <v>#N/A</v>
      </c>
      <c r="G63" s="49" t="e">
        <f t="shared" si="8"/>
        <v>#N/A</v>
      </c>
    </row>
    <row r="64" spans="1:7" x14ac:dyDescent="0.25">
      <c r="A64" s="49" t="str">
        <f t="shared" si="3"/>
        <v>VIGO</v>
      </c>
      <c r="B64" s="50">
        <f t="shared" si="4"/>
        <v>2</v>
      </c>
      <c r="C64" s="50">
        <f t="shared" si="5"/>
        <v>2</v>
      </c>
      <c r="D64" s="50">
        <f t="shared" si="6"/>
        <v>8</v>
      </c>
      <c r="E64" s="49" t="e">
        <f t="shared" si="2"/>
        <v>#N/A</v>
      </c>
      <c r="F64" s="49" t="e">
        <f t="shared" si="9"/>
        <v>#N/A</v>
      </c>
      <c r="G64" s="49" t="e">
        <f t="shared" si="8"/>
        <v>#N/A</v>
      </c>
    </row>
    <row r="65" spans="1:7" x14ac:dyDescent="0.25">
      <c r="A65" s="49" t="str">
        <f t="shared" si="3"/>
        <v>VILAGARCIA</v>
      </c>
      <c r="B65" s="50">
        <f t="shared" si="4"/>
        <v>0</v>
      </c>
      <c r="C65" s="50">
        <f t="shared" si="5"/>
        <v>0</v>
      </c>
      <c r="D65" s="50">
        <f t="shared" si="6"/>
        <v>28</v>
      </c>
      <c r="E65" s="49" t="str">
        <f t="shared" si="2"/>
        <v>ALMERIA</v>
      </c>
      <c r="F65" s="49">
        <f t="shared" si="9"/>
        <v>0</v>
      </c>
      <c r="G65" s="49">
        <f t="shared" si="8"/>
        <v>1</v>
      </c>
    </row>
    <row r="67" spans="1:7" x14ac:dyDescent="0.25">
      <c r="A67" s="51"/>
      <c r="B67" s="52"/>
      <c r="C67" s="52"/>
      <c r="D67" s="52"/>
      <c r="E67" s="52"/>
      <c r="F67" s="53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7</A_x00f1_o>
  </documentManagement>
</p:properties>
</file>

<file path=customXml/itemProps1.xml><?xml version="1.0" encoding="utf-8"?>
<ds:datastoreItem xmlns:ds="http://schemas.openxmlformats.org/officeDocument/2006/customXml" ds:itemID="{3C8E97BE-5AB4-4A33-8652-D8E2F818A83B}"/>
</file>

<file path=customXml/itemProps2.xml><?xml version="1.0" encoding="utf-8"?>
<ds:datastoreItem xmlns:ds="http://schemas.openxmlformats.org/officeDocument/2006/customXml" ds:itemID="{12054098-E5CF-41FF-96DC-46868C911AFF}"/>
</file>

<file path=customXml/itemProps3.xml><?xml version="1.0" encoding="utf-8"?>
<ds:datastoreItem xmlns:ds="http://schemas.openxmlformats.org/officeDocument/2006/customXml" ds:itemID="{9BA3942B-9262-4C1C-9194-70566A30C2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2017-09-27T08:57:25Z</cp:lastPrinted>
  <dcterms:created xsi:type="dcterms:W3CDTF">2015-12-29T08:33:54Z</dcterms:created>
  <dcterms:modified xsi:type="dcterms:W3CDTF">2017-09-28T07:31:56Z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