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D19" i="4" l="1"/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<sst xmlns="http://schemas.openxmlformats.org/spreadsheetml/2006/main" count="755" uniqueCount="99">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</sst>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34" fillId="0" borderId="0"/>
  </cellStyleXfs>
  <cellXfs count="117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3" fontId="24" fillId="0" borderId="0" xfId="0" applyNumberFormat="1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5" fillId="0" borderId="0" xfId="0" applyFont="1"/>
    <xf numFmtId="0" fontId="35" fillId="0" borderId="0" xfId="0" applyFont="1" applyAlignment="1"/>
    <xf numFmtId="0" fontId="38" fillId="0" borderId="0" xfId="0" applyFont="1"/>
    <xf numFmtId="14" fontId="39" fillId="0" borderId="0" xfId="0" applyNumberFormat="1" applyFont="1" applyAlignment="1">
      <alignment horizontal="right"/>
    </xf>
    <xf numFmtId="0" fontId="36" fillId="6" borderId="9" xfId="0" applyFont="1" applyFill="1" applyBorder="1" applyAlignment="1">
      <alignment horizontal="center"/>
    </xf>
    <xf numFmtId="0" fontId="40" fillId="2" borderId="9" xfId="0" applyFont="1" applyFill="1" applyBorder="1" applyAlignment="1">
      <alignment horizontal="left"/>
    </xf>
    <xf numFmtId="3" fontId="41" fillId="2" borderId="9" xfId="0" applyNumberFormat="1" applyFont="1" applyFill="1" applyBorder="1" applyAlignment="1">
      <alignment horizontal="right" vertical="center"/>
    </xf>
    <xf numFmtId="4" fontId="41" fillId="2" borderId="9" xfId="0" applyNumberFormat="1" applyFont="1" applyFill="1" applyBorder="1" applyAlignment="1">
      <alignment horizontal="right"/>
    </xf>
    <xf numFmtId="4" fontId="38" fillId="0" borderId="0" xfId="0" applyNumberFormat="1" applyFont="1"/>
    <xf numFmtId="0" fontId="40" fillId="5" borderId="9" xfId="0" applyFont="1" applyFill="1" applyBorder="1" applyAlignment="1">
      <alignment horizontal="left"/>
    </xf>
    <xf numFmtId="3" fontId="41" fillId="5" borderId="9" xfId="0" applyNumberFormat="1" applyFont="1" applyFill="1" applyBorder="1" applyAlignment="1">
      <alignment horizontal="right" vertical="center"/>
    </xf>
    <xf numFmtId="4" fontId="41" fillId="5" borderId="9" xfId="0" applyNumberFormat="1" applyFont="1" applyFill="1" applyBorder="1" applyAlignment="1">
      <alignment horizontal="right"/>
    </xf>
    <xf numFmtId="4" fontId="42" fillId="5" borderId="9" xfId="0" applyNumberFormat="1" applyFont="1" applyFill="1" applyBorder="1" applyAlignment="1">
      <alignment horizontal="right"/>
    </xf>
    <xf numFmtId="4" fontId="42" fillId="2" borderId="9" xfId="0" applyNumberFormat="1" applyFont="1" applyFill="1" applyBorder="1" applyAlignment="1">
      <alignment horizontal="right"/>
    </xf>
    <xf numFmtId="0" fontId="39" fillId="6" borderId="9" xfId="0" applyFont="1" applyFill="1" applyBorder="1" applyAlignment="1">
      <alignment horizontal="left"/>
    </xf>
    <xf numFmtId="3" fontId="39" fillId="6" borderId="9" xfId="0" applyNumberFormat="1" applyFont="1" applyFill="1" applyBorder="1" applyAlignment="1">
      <alignment horizontal="right"/>
    </xf>
    <xf numFmtId="4" fontId="39" fillId="6" borderId="9" xfId="0" applyNumberFormat="1" applyFont="1" applyFill="1" applyBorder="1" applyAlignment="1">
      <alignment horizontal="right"/>
    </xf>
    <xf numFmtId="0" fontId="43" fillId="0" borderId="0" xfId="0" applyFont="1"/>
    <xf numFmtId="3" fontId="43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7" fillId="6" borderId="9" xfId="0" applyFont="1" applyFill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6" fillId="6" borderId="9" xfId="0" applyFont="1" applyFill="1" applyBorder="1" applyAlignment="1">
      <alignment horizontal="left" vertical="center"/>
    </xf>
    <xf numFmtId="0" fontId="38" fillId="0" borderId="9" xfId="0" applyFont="1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4" fillId="0" borderId="0" xfId="0" applyFont="1"/>
    <xf numFmtId="0" fontId="45" fillId="0" borderId="0" xfId="0" applyFont="1" applyAlignment="1"/>
    <xf numFmtId="0" fontId="46" fillId="0" borderId="0" xfId="0" applyFont="1"/>
    <xf numFmtId="14" fontId="47" fillId="0" borderId="0" xfId="0" applyNumberFormat="1" applyFont="1" applyAlignment="1">
      <alignment horizontal="right"/>
    </xf>
    <xf numFmtId="0" fontId="44" fillId="4" borderId="0" xfId="0" applyFont="1" applyFill="1" applyAlignment="1">
      <alignment horizontal="center" vertical="center"/>
    </xf>
    <xf numFmtId="0" fontId="44" fillId="0" borderId="0" xfId="0" applyFont="1" applyAlignment="1"/>
    <xf numFmtId="0" fontId="44" fillId="4" borderId="5" xfId="0" applyFont="1" applyFill="1" applyBorder="1" applyAlignment="1">
      <alignment horizontal="center"/>
    </xf>
    <xf numFmtId="0" fontId="44" fillId="0" borderId="5" xfId="0" applyFont="1" applyBorder="1" applyAlignment="1">
      <alignment horizontal="center"/>
    </xf>
    <xf numFmtId="0" fontId="44" fillId="0" borderId="5" xfId="0" applyFont="1" applyBorder="1" applyAlignment="1"/>
    <xf numFmtId="0" fontId="48" fillId="4" borderId="1" xfId="0" applyFont="1" applyFill="1" applyBorder="1" applyAlignment="1">
      <alignment horizontal="center"/>
    </xf>
    <xf numFmtId="0" fontId="48" fillId="2" borderId="2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left"/>
    </xf>
    <xf numFmtId="3" fontId="48" fillId="2" borderId="1" xfId="0" applyNumberFormat="1" applyFont="1" applyFill="1" applyBorder="1" applyAlignment="1">
      <alignment horizontal="right"/>
    </xf>
    <xf numFmtId="4" fontId="48" fillId="2" borderId="1" xfId="0" applyNumberFormat="1" applyFont="1" applyFill="1" applyBorder="1" applyAlignment="1">
      <alignment horizontal="right"/>
    </xf>
    <xf numFmtId="0" fontId="48" fillId="2" borderId="3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49" fillId="3" borderId="1" xfId="0" applyFont="1" applyFill="1" applyBorder="1" applyAlignment="1">
      <alignment horizontal="center" vertical="center"/>
    </xf>
    <xf numFmtId="0" fontId="48" fillId="5" borderId="1" xfId="0" applyFont="1" applyFill="1" applyBorder="1" applyAlignment="1">
      <alignment horizontal="center"/>
    </xf>
    <xf numFmtId="3" fontId="49" fillId="5" borderId="1" xfId="0" applyNumberFormat="1" applyFont="1" applyFill="1" applyBorder="1" applyAlignment="1">
      <alignment horizontal="right"/>
    </xf>
    <xf numFmtId="4" fontId="49" fillId="5" borderId="1" xfId="0" applyNumberFormat="1" applyFont="1" applyFill="1" applyBorder="1" applyAlignment="1">
      <alignment horizontal="right"/>
    </xf>
    <xf numFmtId="0" fontId="48" fillId="2" borderId="1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48" fillId="4" borderId="1" xfId="0" applyFont="1" applyFill="1" applyBorder="1" applyAlignment="1">
      <alignment horizontal="right"/>
    </xf>
    <xf numFmtId="3" fontId="49" fillId="4" borderId="1" xfId="0" applyNumberFormat="1" applyFont="1" applyFill="1" applyBorder="1" applyAlignment="1">
      <alignment horizontal="right"/>
    </xf>
    <xf numFmtId="4" fontId="49" fillId="4" borderId="1" xfId="0" applyNumberFormat="1" applyFont="1" applyFill="1" applyBorder="1" applyAlignment="1">
      <alignment horizontal="right"/>
    </xf>
    <xf numFmtId="4" fontId="44" fillId="0" borderId="0" xfId="0" applyNumberFormat="1" applyFont="1"/>
    <xf numFmtId="0" fontId="48" fillId="2" borderId="4" xfId="0" applyFont="1" applyFill="1" applyBorder="1" applyAlignment="1">
      <alignment horizontal="center"/>
    </xf>
    <xf numFmtId="0" fontId="48" fillId="2" borderId="4" xfId="0" applyFont="1" applyFill="1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14098786</c:v>
                </c:pt>
                <c:pt idx="1">
                  <c:v>10469571</c:v>
                </c:pt>
                <c:pt idx="2">
                  <c:v>6568778</c:v>
                </c:pt>
                <c:pt idx="3">
                  <c:v>6214180</c:v>
                </c:pt>
                <c:pt idx="4">
                  <c:v>5181586</c:v>
                </c:pt>
                <c:pt idx="5">
                  <c:v>4391482</c:v>
                </c:pt>
                <c:pt idx="6">
                  <c:v>4005590</c:v>
                </c:pt>
                <c:pt idx="7">
                  <c:v>3442587</c:v>
                </c:pt>
                <c:pt idx="8">
                  <c:v>2634723</c:v>
                </c:pt>
                <c:pt idx="9">
                  <c:v>2325193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12261753</c:v>
                </c:pt>
                <c:pt idx="1">
                  <c:v>10013338</c:v>
                </c:pt>
                <c:pt idx="2">
                  <c:v>7664425</c:v>
                </c:pt>
                <c:pt idx="3">
                  <c:v>4452507</c:v>
                </c:pt>
                <c:pt idx="4">
                  <c:v>3413395</c:v>
                </c:pt>
                <c:pt idx="5">
                  <c:v>5368929</c:v>
                </c:pt>
                <c:pt idx="6">
                  <c:v>3785437</c:v>
                </c:pt>
                <c:pt idx="7">
                  <c:v>2804407</c:v>
                </c:pt>
                <c:pt idx="8">
                  <c:v>2345362</c:v>
                </c:pt>
                <c:pt idx="9">
                  <c:v>2587981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13253129</c:v>
                </c:pt>
                <c:pt idx="1">
                  <c:v>10423345</c:v>
                </c:pt>
                <c:pt idx="2">
                  <c:v>6505056</c:v>
                </c:pt>
                <c:pt idx="3">
                  <c:v>6161520</c:v>
                </c:pt>
                <c:pt idx="4">
                  <c:v>5175122</c:v>
                </c:pt>
                <c:pt idx="5">
                  <c:v>4372020</c:v>
                </c:pt>
                <c:pt idx="6">
                  <c:v>3602988</c:v>
                </c:pt>
                <c:pt idx="7">
                  <c:v>3420658</c:v>
                </c:pt>
                <c:pt idx="8">
                  <c:v>2497579</c:v>
                </c:pt>
                <c:pt idx="9">
                  <c:v>2315726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11470196</c:v>
                </c:pt>
                <c:pt idx="1">
                  <c:v>9968652</c:v>
                </c:pt>
                <c:pt idx="2">
                  <c:v>7511572</c:v>
                </c:pt>
                <c:pt idx="3">
                  <c:v>4419349</c:v>
                </c:pt>
                <c:pt idx="4">
                  <c:v>3397501</c:v>
                </c:pt>
                <c:pt idx="5">
                  <c:v>5328019</c:v>
                </c:pt>
                <c:pt idx="6">
                  <c:v>3371005</c:v>
                </c:pt>
                <c:pt idx="7">
                  <c:v>2790529</c:v>
                </c:pt>
                <c:pt idx="8">
                  <c:v>2167093</c:v>
                </c:pt>
                <c:pt idx="9">
                  <c:v>2563421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4148521</c:v>
                </c:pt>
                <c:pt idx="1">
                  <c:v>3572672</c:v>
                </c:pt>
                <c:pt idx="2">
                  <c:v>3558632</c:v>
                </c:pt>
                <c:pt idx="3">
                  <c:v>2814044</c:v>
                </c:pt>
                <c:pt idx="4">
                  <c:v>2190847</c:v>
                </c:pt>
                <c:pt idx="5">
                  <c:v>1778651</c:v>
                </c:pt>
                <c:pt idx="6">
                  <c:v>1474182</c:v>
                </c:pt>
                <c:pt idx="7">
                  <c:v>1140189</c:v>
                </c:pt>
                <c:pt idx="8">
                  <c:v>1026457</c:v>
                </c:pt>
                <c:pt idx="9">
                  <c:v>795264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2777169</c:v>
                </c:pt>
                <c:pt idx="1">
                  <c:v>2442079</c:v>
                </c:pt>
                <c:pt idx="2">
                  <c:v>4506398</c:v>
                </c:pt>
                <c:pt idx="3">
                  <c:v>2394328</c:v>
                </c:pt>
                <c:pt idx="4">
                  <c:v>3235286</c:v>
                </c:pt>
                <c:pt idx="5">
                  <c:v>2090918</c:v>
                </c:pt>
                <c:pt idx="6">
                  <c:v>1191624</c:v>
                </c:pt>
                <c:pt idx="7">
                  <c:v>1457851</c:v>
                </c:pt>
                <c:pt idx="8">
                  <c:v>1369892</c:v>
                </c:pt>
                <c:pt idx="9">
                  <c:v>732492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BILBAO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2006033</c:v>
                </c:pt>
                <c:pt idx="1">
                  <c:v>1884788</c:v>
                </c:pt>
                <c:pt idx="2">
                  <c:v>1677904</c:v>
                </c:pt>
                <c:pt idx="3">
                  <c:v>879846</c:v>
                </c:pt>
                <c:pt idx="4">
                  <c:v>849638</c:v>
                </c:pt>
                <c:pt idx="5">
                  <c:v>750463</c:v>
                </c:pt>
                <c:pt idx="6">
                  <c:v>660907</c:v>
                </c:pt>
                <c:pt idx="7">
                  <c:v>602724</c:v>
                </c:pt>
                <c:pt idx="8">
                  <c:v>566487</c:v>
                </c:pt>
                <c:pt idx="9">
                  <c:v>539261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BILBAO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1412848</c:v>
                </c:pt>
                <c:pt idx="1">
                  <c:v>2171161</c:v>
                </c:pt>
                <c:pt idx="2">
                  <c:v>1182768</c:v>
                </c:pt>
                <c:pt idx="3">
                  <c:v>474925</c:v>
                </c:pt>
                <c:pt idx="4">
                  <c:v>823228</c:v>
                </c:pt>
                <c:pt idx="5">
                  <c:v>741228</c:v>
                </c:pt>
                <c:pt idx="6">
                  <c:v>600026</c:v>
                </c:pt>
                <c:pt idx="7">
                  <c:v>556019</c:v>
                </c:pt>
                <c:pt idx="8">
                  <c:v>493403</c:v>
                </c:pt>
                <c:pt idx="9">
                  <c:v>350717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9411109</c:v>
                </c:pt>
                <c:pt idx="1">
                  <c:v>9320490</c:v>
                </c:pt>
                <c:pt idx="2">
                  <c:v>4065498</c:v>
                </c:pt>
                <c:pt idx="3">
                  <c:v>2821980</c:v>
                </c:pt>
                <c:pt idx="4">
                  <c:v>1430710</c:v>
                </c:pt>
                <c:pt idx="5">
                  <c:v>1308277</c:v>
                </c:pt>
                <c:pt idx="6">
                  <c:v>1101208</c:v>
                </c:pt>
                <c:pt idx="7">
                  <c:v>897345</c:v>
                </c:pt>
                <c:pt idx="8">
                  <c:v>582815</c:v>
                </c:pt>
                <c:pt idx="9">
                  <c:v>509264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6530251</c:v>
                </c:pt>
                <c:pt idx="1">
                  <c:v>8762312</c:v>
                </c:pt>
                <c:pt idx="2">
                  <c:v>4820628</c:v>
                </c:pt>
                <c:pt idx="3">
                  <c:v>2390632</c:v>
                </c:pt>
                <c:pt idx="4">
                  <c:v>1351505</c:v>
                </c:pt>
                <c:pt idx="5">
                  <c:v>199074</c:v>
                </c:pt>
                <c:pt idx="6">
                  <c:v>1061545</c:v>
                </c:pt>
                <c:pt idx="7">
                  <c:v>871949</c:v>
                </c:pt>
                <c:pt idx="8">
                  <c:v>564422</c:v>
                </c:pt>
                <c:pt idx="9">
                  <c:v>511984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BAHIA DE CADIZ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BALEARES</c:v>
                </c:pt>
                <c:pt idx="9">
                  <c:v>MOTRIL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9067</c:v>
                </c:pt>
                <c:pt idx="1">
                  <c:v>5697</c:v>
                </c:pt>
                <c:pt idx="2">
                  <c:v>5376</c:v>
                </c:pt>
                <c:pt idx="3">
                  <c:v>1673</c:v>
                </c:pt>
                <c:pt idx="4">
                  <c:v>1651</c:v>
                </c:pt>
                <c:pt idx="5">
                  <c:v>1247</c:v>
                </c:pt>
                <c:pt idx="6">
                  <c:v>974</c:v>
                </c:pt>
                <c:pt idx="7">
                  <c:v>575</c:v>
                </c:pt>
                <c:pt idx="8">
                  <c:v>548</c:v>
                </c:pt>
                <c:pt idx="9">
                  <c:v>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BAHIA DE CADIZ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BALEARES</c:v>
                </c:pt>
                <c:pt idx="9">
                  <c:v>MOTRIL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8184</c:v>
                </c:pt>
                <c:pt idx="1">
                  <c:v>4783</c:v>
                </c:pt>
                <c:pt idx="2">
                  <c:v>5908</c:v>
                </c:pt>
                <c:pt idx="3">
                  <c:v>2109</c:v>
                </c:pt>
                <c:pt idx="4">
                  <c:v>2935</c:v>
                </c:pt>
                <c:pt idx="5">
                  <c:v>1180</c:v>
                </c:pt>
                <c:pt idx="6">
                  <c:v>3570</c:v>
                </c:pt>
                <c:pt idx="7">
                  <c:v>688</c:v>
                </c:pt>
                <c:pt idx="8">
                  <c:v>476</c:v>
                </c:pt>
                <c:pt idx="9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490488</c:v>
                </c:pt>
                <c:pt idx="1">
                  <c:v>402602</c:v>
                </c:pt>
                <c:pt idx="2">
                  <c:v>136904</c:v>
                </c:pt>
                <c:pt idx="3">
                  <c:v>110601</c:v>
                </c:pt>
                <c:pt idx="4">
                  <c:v>63722</c:v>
                </c:pt>
                <c:pt idx="5">
                  <c:v>46359</c:v>
                </c:pt>
                <c:pt idx="6">
                  <c:v>46083</c:v>
                </c:pt>
                <c:pt idx="7">
                  <c:v>21544</c:v>
                </c:pt>
                <c:pt idx="8">
                  <c:v>19462</c:v>
                </c:pt>
                <c:pt idx="9">
                  <c:v>13861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437586</c:v>
                </c:pt>
                <c:pt idx="1">
                  <c:v>414346</c:v>
                </c:pt>
                <c:pt idx="2">
                  <c:v>177865</c:v>
                </c:pt>
                <c:pt idx="3">
                  <c:v>112956</c:v>
                </c:pt>
                <c:pt idx="4">
                  <c:v>152404</c:v>
                </c:pt>
                <c:pt idx="5">
                  <c:v>45242</c:v>
                </c:pt>
                <c:pt idx="6">
                  <c:v>44540</c:v>
                </c:pt>
                <c:pt idx="7">
                  <c:v>13530</c:v>
                </c:pt>
                <c:pt idx="8">
                  <c:v>20910</c:v>
                </c:pt>
                <c:pt idx="9">
                  <c:v>32865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8232091</c:v>
                </c:pt>
                <c:pt idx="1">
                  <c:v>5263591</c:v>
                </c:pt>
                <c:pt idx="2">
                  <c:v>1803800</c:v>
                </c:pt>
                <c:pt idx="3">
                  <c:v>1198821</c:v>
                </c:pt>
                <c:pt idx="4">
                  <c:v>1110301</c:v>
                </c:pt>
                <c:pt idx="5">
                  <c:v>760105</c:v>
                </c:pt>
                <c:pt idx="6">
                  <c:v>362116</c:v>
                </c:pt>
                <c:pt idx="7">
                  <c:v>139464</c:v>
                </c:pt>
                <c:pt idx="8">
                  <c:v>58265</c:v>
                </c:pt>
                <c:pt idx="9">
                  <c:v>42041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5323192</c:v>
                </c:pt>
                <c:pt idx="1">
                  <c:v>4853488</c:v>
                </c:pt>
                <c:pt idx="2">
                  <c:v>1454812</c:v>
                </c:pt>
                <c:pt idx="3">
                  <c:v>105853</c:v>
                </c:pt>
                <c:pt idx="4">
                  <c:v>827617</c:v>
                </c:pt>
                <c:pt idx="5">
                  <c:v>1635964</c:v>
                </c:pt>
                <c:pt idx="6">
                  <c:v>0</c:v>
                </c:pt>
                <c:pt idx="7">
                  <c:v>150647</c:v>
                </c:pt>
                <c:pt idx="8">
                  <c:v>28504</c:v>
                </c:pt>
                <c:pt idx="9">
                  <c:v>55086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8045416</c:v>
                </c:pt>
                <c:pt idx="1">
                  <c:v>5238045</c:v>
                </c:pt>
                <c:pt idx="2">
                  <c:v>1674950</c:v>
                </c:pt>
                <c:pt idx="3">
                  <c:v>1198803</c:v>
                </c:pt>
                <c:pt idx="4">
                  <c:v>742162</c:v>
                </c:pt>
                <c:pt idx="5">
                  <c:v>270418</c:v>
                </c:pt>
                <c:pt idx="6">
                  <c:v>12506</c:v>
                </c:pt>
                <c:pt idx="7">
                  <c:v>10754</c:v>
                </c:pt>
                <c:pt idx="8">
                  <c:v>8594</c:v>
                </c:pt>
                <c:pt idx="9">
                  <c:v>4934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5275767</c:v>
                </c:pt>
                <c:pt idx="1">
                  <c:v>4846821</c:v>
                </c:pt>
                <c:pt idx="2">
                  <c:v>1373794</c:v>
                </c:pt>
                <c:pt idx="3">
                  <c:v>105853</c:v>
                </c:pt>
                <c:pt idx="4">
                  <c:v>1595459</c:v>
                </c:pt>
                <c:pt idx="5">
                  <c:v>265010</c:v>
                </c:pt>
                <c:pt idx="6">
                  <c:v>18663</c:v>
                </c:pt>
                <c:pt idx="7">
                  <c:v>22737</c:v>
                </c:pt>
                <c:pt idx="8">
                  <c:v>11672</c:v>
                </c:pt>
                <c:pt idx="9">
                  <c:v>7949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8415160</c:v>
                </c:pt>
                <c:pt idx="1">
                  <c:v>8176439</c:v>
                </c:pt>
                <c:pt idx="2">
                  <c:v>2722826</c:v>
                </c:pt>
                <c:pt idx="3">
                  <c:v>2195829</c:v>
                </c:pt>
                <c:pt idx="4">
                  <c:v>1244539</c:v>
                </c:pt>
                <c:pt idx="5">
                  <c:v>907829</c:v>
                </c:pt>
                <c:pt idx="6">
                  <c:v>392053</c:v>
                </c:pt>
                <c:pt idx="7">
                  <c:v>377672</c:v>
                </c:pt>
                <c:pt idx="8">
                  <c:v>343936</c:v>
                </c:pt>
                <c:pt idx="9">
                  <c:v>243604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5672385</c:v>
                </c:pt>
                <c:pt idx="1">
                  <c:v>7587196</c:v>
                </c:pt>
                <c:pt idx="2">
                  <c:v>3592151</c:v>
                </c:pt>
                <c:pt idx="3">
                  <c:v>1875406</c:v>
                </c:pt>
                <c:pt idx="4">
                  <c:v>135625</c:v>
                </c:pt>
                <c:pt idx="5">
                  <c:v>829802</c:v>
                </c:pt>
                <c:pt idx="6">
                  <c:v>406514</c:v>
                </c:pt>
                <c:pt idx="7">
                  <c:v>421656</c:v>
                </c:pt>
                <c:pt idx="8">
                  <c:v>361249</c:v>
                </c:pt>
                <c:pt idx="9">
                  <c:v>202912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1314154</c:v>
                </c:pt>
                <c:pt idx="1">
                  <c:v>1079339</c:v>
                </c:pt>
                <c:pt idx="2">
                  <c:v>946973</c:v>
                </c:pt>
                <c:pt idx="3">
                  <c:v>900200</c:v>
                </c:pt>
                <c:pt idx="4">
                  <c:v>509828</c:v>
                </c:pt>
                <c:pt idx="5">
                  <c:v>430091</c:v>
                </c:pt>
                <c:pt idx="6">
                  <c:v>202185</c:v>
                </c:pt>
                <c:pt idx="7">
                  <c:v>150644</c:v>
                </c:pt>
                <c:pt idx="8">
                  <c:v>147339</c:v>
                </c:pt>
                <c:pt idx="9">
                  <c:v>145964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1215481</c:v>
                </c:pt>
                <c:pt idx="1">
                  <c:v>1050708</c:v>
                </c:pt>
                <c:pt idx="2">
                  <c:v>825004</c:v>
                </c:pt>
                <c:pt idx="3">
                  <c:v>823119</c:v>
                </c:pt>
                <c:pt idx="4">
                  <c:v>437886</c:v>
                </c:pt>
                <c:pt idx="5">
                  <c:v>369517</c:v>
                </c:pt>
                <c:pt idx="6">
                  <c:v>191073</c:v>
                </c:pt>
                <c:pt idx="7">
                  <c:v>174238</c:v>
                </c:pt>
                <c:pt idx="8">
                  <c:v>171198</c:v>
                </c:pt>
                <c:pt idx="9">
                  <c:v>124814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695300</c:v>
                </c:pt>
                <c:pt idx="1">
                  <c:v>628376</c:v>
                </c:pt>
                <c:pt idx="2">
                  <c:v>275633.5</c:v>
                </c:pt>
                <c:pt idx="3">
                  <c:v>196916</c:v>
                </c:pt>
                <c:pt idx="4">
                  <c:v>96055</c:v>
                </c:pt>
                <c:pt idx="5">
                  <c:v>87016.75</c:v>
                </c:pt>
                <c:pt idx="6">
                  <c:v>50680</c:v>
                </c:pt>
                <c:pt idx="7">
                  <c:v>35383</c:v>
                </c:pt>
                <c:pt idx="8">
                  <c:v>32070.5</c:v>
                </c:pt>
                <c:pt idx="9">
                  <c:v>26221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683887</c:v>
                </c:pt>
                <c:pt idx="1">
                  <c:v>441364</c:v>
                </c:pt>
                <c:pt idx="2">
                  <c:v>370411</c:v>
                </c:pt>
                <c:pt idx="3">
                  <c:v>175701</c:v>
                </c:pt>
                <c:pt idx="4">
                  <c:v>50600</c:v>
                </c:pt>
                <c:pt idx="5">
                  <c:v>77445.75</c:v>
                </c:pt>
                <c:pt idx="6">
                  <c:v>52973</c:v>
                </c:pt>
                <c:pt idx="7">
                  <c:v>34414</c:v>
                </c:pt>
                <c:pt idx="8">
                  <c:v>34703.5</c:v>
                </c:pt>
                <c:pt idx="9">
                  <c:v>24755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588904</c:v>
                </c:pt>
                <c:pt idx="1">
                  <c:v>359886</c:v>
                </c:pt>
                <c:pt idx="2">
                  <c:v>127977</c:v>
                </c:pt>
                <c:pt idx="3">
                  <c:v>90980</c:v>
                </c:pt>
                <c:pt idx="4">
                  <c:v>79518.5</c:v>
                </c:pt>
                <c:pt idx="5">
                  <c:v>20459</c:v>
                </c:pt>
                <c:pt idx="6">
                  <c:v>880</c:v>
                </c:pt>
                <c:pt idx="7">
                  <c:v>739</c:v>
                </c:pt>
                <c:pt idx="8">
                  <c:v>609</c:v>
                </c:pt>
                <c:pt idx="9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406347</c:v>
                </c:pt>
                <c:pt idx="1">
                  <c:v>341612</c:v>
                </c:pt>
                <c:pt idx="2">
                  <c:v>108140</c:v>
                </c:pt>
                <c:pt idx="3">
                  <c:v>47252</c:v>
                </c:pt>
                <c:pt idx="4">
                  <c:v>154766</c:v>
                </c:pt>
                <c:pt idx="5">
                  <c:v>22017</c:v>
                </c:pt>
                <c:pt idx="6">
                  <c:v>1758</c:v>
                </c:pt>
                <c:pt idx="7">
                  <c:v>1187</c:v>
                </c:pt>
                <c:pt idx="8">
                  <c:v>839</c:v>
                </c:pt>
                <c:pt idx="9">
                  <c:v>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55862</c:v>
                </c:pt>
                <c:pt idx="1">
                  <c:v>45222</c:v>
                </c:pt>
                <c:pt idx="2">
                  <c:v>24568.5</c:v>
                </c:pt>
                <c:pt idx="3">
                  <c:v>23259</c:v>
                </c:pt>
                <c:pt idx="4">
                  <c:v>22234</c:v>
                </c:pt>
                <c:pt idx="5">
                  <c:v>18520</c:v>
                </c:pt>
                <c:pt idx="6">
                  <c:v>10051.25</c:v>
                </c:pt>
                <c:pt idx="7">
                  <c:v>7158</c:v>
                </c:pt>
                <c:pt idx="8">
                  <c:v>5541</c:v>
                </c:pt>
                <c:pt idx="9">
                  <c:v>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54601</c:v>
                </c:pt>
                <c:pt idx="1">
                  <c:v>49048</c:v>
                </c:pt>
                <c:pt idx="2">
                  <c:v>28196.5</c:v>
                </c:pt>
                <c:pt idx="3">
                  <c:v>21338</c:v>
                </c:pt>
                <c:pt idx="4">
                  <c:v>23202</c:v>
                </c:pt>
                <c:pt idx="5">
                  <c:v>18273</c:v>
                </c:pt>
                <c:pt idx="6">
                  <c:v>4985.25</c:v>
                </c:pt>
                <c:pt idx="7">
                  <c:v>9304</c:v>
                </c:pt>
                <c:pt idx="8">
                  <c:v>6070.5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312155</c:v>
                </c:pt>
                <c:pt idx="1">
                  <c:v>171477.5</c:v>
                </c:pt>
                <c:pt idx="2">
                  <c:v>76836</c:v>
                </c:pt>
                <c:pt idx="3">
                  <c:v>35863</c:v>
                </c:pt>
                <c:pt idx="4">
                  <c:v>27284.5</c:v>
                </c:pt>
                <c:pt idx="5">
                  <c:v>16974</c:v>
                </c:pt>
                <c:pt idx="6">
                  <c:v>12976</c:v>
                </c:pt>
                <c:pt idx="7">
                  <c:v>11294</c:v>
                </c:pt>
                <c:pt idx="8">
                  <c:v>8211</c:v>
                </c:pt>
                <c:pt idx="9">
                  <c:v>8042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320937</c:v>
                </c:pt>
                <c:pt idx="1">
                  <c:v>187448.5</c:v>
                </c:pt>
                <c:pt idx="2">
                  <c:v>71649.25</c:v>
                </c:pt>
                <c:pt idx="3">
                  <c:v>31329</c:v>
                </c:pt>
                <c:pt idx="4">
                  <c:v>27192.5</c:v>
                </c:pt>
                <c:pt idx="5">
                  <c:v>14624</c:v>
                </c:pt>
                <c:pt idx="6">
                  <c:v>12960</c:v>
                </c:pt>
                <c:pt idx="7">
                  <c:v>7541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335414</c:v>
                </c:pt>
                <c:pt idx="1">
                  <c:v>196115</c:v>
                </c:pt>
                <c:pt idx="2">
                  <c:v>86887.25</c:v>
                </c:pt>
                <c:pt idx="3">
                  <c:v>68939</c:v>
                </c:pt>
                <c:pt idx="4">
                  <c:v>49800</c:v>
                </c:pt>
                <c:pt idx="5">
                  <c:v>39472</c:v>
                </c:pt>
                <c:pt idx="6">
                  <c:v>31331.5</c:v>
                </c:pt>
                <c:pt idx="7">
                  <c:v>25811</c:v>
                </c:pt>
                <c:pt idx="8">
                  <c:v>25146</c:v>
                </c:pt>
                <c:pt idx="9">
                  <c:v>18816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342275</c:v>
                </c:pt>
                <c:pt idx="1">
                  <c:v>215645</c:v>
                </c:pt>
                <c:pt idx="2">
                  <c:v>76634.5</c:v>
                </c:pt>
                <c:pt idx="3">
                  <c:v>67561</c:v>
                </c:pt>
                <c:pt idx="4">
                  <c:v>51215</c:v>
                </c:pt>
                <c:pt idx="5">
                  <c:v>35017</c:v>
                </c:pt>
                <c:pt idx="6">
                  <c:v>33516.5</c:v>
                </c:pt>
                <c:pt idx="7">
                  <c:v>24082</c:v>
                </c:pt>
                <c:pt idx="8">
                  <c:v>26813</c:v>
                </c:pt>
                <c:pt idx="9">
                  <c:v>15190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808027</c:v>
                </c:pt>
                <c:pt idx="1">
                  <c:v>583451</c:v>
                </c:pt>
                <c:pt idx="2">
                  <c:v>322534</c:v>
                </c:pt>
                <c:pt idx="3">
                  <c:v>266620</c:v>
                </c:pt>
                <c:pt idx="4">
                  <c:v>208622</c:v>
                </c:pt>
                <c:pt idx="5">
                  <c:v>171891</c:v>
                </c:pt>
                <c:pt idx="6">
                  <c:v>93482</c:v>
                </c:pt>
                <c:pt idx="7">
                  <c:v>87853</c:v>
                </c:pt>
                <c:pt idx="8">
                  <c:v>80171</c:v>
                </c:pt>
                <c:pt idx="9">
                  <c:v>43528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727070</c:v>
                </c:pt>
                <c:pt idx="1">
                  <c:v>525428</c:v>
                </c:pt>
                <c:pt idx="2">
                  <c:v>257630</c:v>
                </c:pt>
                <c:pt idx="3">
                  <c:v>254788</c:v>
                </c:pt>
                <c:pt idx="4">
                  <c:v>268551</c:v>
                </c:pt>
                <c:pt idx="5">
                  <c:v>185085</c:v>
                </c:pt>
                <c:pt idx="6">
                  <c:v>81961</c:v>
                </c:pt>
                <c:pt idx="7">
                  <c:v>68191</c:v>
                </c:pt>
                <c:pt idx="8">
                  <c:v>74360</c:v>
                </c:pt>
                <c:pt idx="9">
                  <c:v>27633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A CORUÑA</c:v>
                </c:pt>
                <c:pt idx="5">
                  <c:v>VIGO</c:v>
                </c:pt>
                <c:pt idx="6">
                  <c:v>BAHIA DE CADIZ</c:v>
                </c:pt>
                <c:pt idx="7">
                  <c:v>VALENCIA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213356</c:v>
                </c:pt>
                <c:pt idx="1">
                  <c:v>205857</c:v>
                </c:pt>
                <c:pt idx="2">
                  <c:v>98650</c:v>
                </c:pt>
                <c:pt idx="3">
                  <c:v>59920</c:v>
                </c:pt>
                <c:pt idx="4">
                  <c:v>18905</c:v>
                </c:pt>
                <c:pt idx="5">
                  <c:v>18878</c:v>
                </c:pt>
                <c:pt idx="6">
                  <c:v>17265</c:v>
                </c:pt>
                <c:pt idx="7">
                  <c:v>14011</c:v>
                </c:pt>
                <c:pt idx="8">
                  <c:v>7040</c:v>
                </c:pt>
                <c:pt idx="9">
                  <c:v>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A CORUÑA</c:v>
                </c:pt>
                <c:pt idx="5">
                  <c:v>VIGO</c:v>
                </c:pt>
                <c:pt idx="6">
                  <c:v>BAHIA DE CADIZ</c:v>
                </c:pt>
                <c:pt idx="7">
                  <c:v>VALENCIA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160517</c:v>
                </c:pt>
                <c:pt idx="1">
                  <c:v>159006</c:v>
                </c:pt>
                <c:pt idx="2">
                  <c:v>114653</c:v>
                </c:pt>
                <c:pt idx="3">
                  <c:v>47721</c:v>
                </c:pt>
                <c:pt idx="4">
                  <c:v>0</c:v>
                </c:pt>
                <c:pt idx="5">
                  <c:v>3542</c:v>
                </c:pt>
                <c:pt idx="6">
                  <c:v>26552</c:v>
                </c:pt>
                <c:pt idx="7">
                  <c:v>1935</c:v>
                </c:pt>
                <c:pt idx="8">
                  <c:v>47633</c:v>
                </c:pt>
                <c:pt idx="9">
                  <c:v>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138836</c:v>
                </c:pt>
                <c:pt idx="1">
                  <c:v>110123</c:v>
                </c:pt>
                <c:pt idx="2">
                  <c:v>51450</c:v>
                </c:pt>
                <c:pt idx="3">
                  <c:v>33883</c:v>
                </c:pt>
                <c:pt idx="4">
                  <c:v>26099</c:v>
                </c:pt>
                <c:pt idx="5">
                  <c:v>20797</c:v>
                </c:pt>
                <c:pt idx="6">
                  <c:v>18310</c:v>
                </c:pt>
                <c:pt idx="7">
                  <c:v>17331</c:v>
                </c:pt>
                <c:pt idx="8">
                  <c:v>7517</c:v>
                </c:pt>
                <c:pt idx="9">
                  <c:v>6381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127594</c:v>
                </c:pt>
                <c:pt idx="1">
                  <c:v>102445</c:v>
                </c:pt>
                <c:pt idx="2">
                  <c:v>51495</c:v>
                </c:pt>
                <c:pt idx="3">
                  <c:v>27738</c:v>
                </c:pt>
                <c:pt idx="4">
                  <c:v>31270</c:v>
                </c:pt>
                <c:pt idx="5">
                  <c:v>19633</c:v>
                </c:pt>
                <c:pt idx="6">
                  <c:v>10615</c:v>
                </c:pt>
                <c:pt idx="7">
                  <c:v>7124</c:v>
                </c:pt>
                <c:pt idx="8">
                  <c:v>8156</c:v>
                </c:pt>
                <c:pt idx="9">
                  <c:v>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4066</c:v>
                </c:pt>
                <c:pt idx="1">
                  <c:v>2346</c:v>
                </c:pt>
                <c:pt idx="2">
                  <c:v>2210</c:v>
                </c:pt>
                <c:pt idx="3">
                  <c:v>2047</c:v>
                </c:pt>
                <c:pt idx="4">
                  <c:v>1871</c:v>
                </c:pt>
                <c:pt idx="5">
                  <c:v>1093</c:v>
                </c:pt>
                <c:pt idx="6">
                  <c:v>1057</c:v>
                </c:pt>
                <c:pt idx="7">
                  <c:v>487</c:v>
                </c:pt>
                <c:pt idx="8">
                  <c:v>449</c:v>
                </c:pt>
                <c:pt idx="9">
                  <c:v>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4443</c:v>
                </c:pt>
                <c:pt idx="1">
                  <c:v>2367</c:v>
                </c:pt>
                <c:pt idx="2">
                  <c:v>2008</c:v>
                </c:pt>
                <c:pt idx="3">
                  <c:v>1722</c:v>
                </c:pt>
                <c:pt idx="4">
                  <c:v>2444</c:v>
                </c:pt>
                <c:pt idx="5">
                  <c:v>1153</c:v>
                </c:pt>
                <c:pt idx="6">
                  <c:v>1059</c:v>
                </c:pt>
                <c:pt idx="7">
                  <c:v>472</c:v>
                </c:pt>
                <c:pt idx="8">
                  <c:v>486</c:v>
                </c:pt>
                <c:pt idx="9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MALAGA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52043688</c:v>
                </c:pt>
                <c:pt idx="1">
                  <c:v>41802004</c:v>
                </c:pt>
                <c:pt idx="2">
                  <c:v>35088326</c:v>
                </c:pt>
                <c:pt idx="3">
                  <c:v>33067624</c:v>
                </c:pt>
                <c:pt idx="4">
                  <c:v>31904608</c:v>
                </c:pt>
                <c:pt idx="5">
                  <c:v>14106961</c:v>
                </c:pt>
                <c:pt idx="6">
                  <c:v>10377350</c:v>
                </c:pt>
                <c:pt idx="7">
                  <c:v>7743294</c:v>
                </c:pt>
                <c:pt idx="8">
                  <c:v>6936842</c:v>
                </c:pt>
                <c:pt idx="9">
                  <c:v>6055151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MALAGA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49236914</c:v>
                </c:pt>
                <c:pt idx="1">
                  <c:v>32728184</c:v>
                </c:pt>
                <c:pt idx="2">
                  <c:v>33890216</c:v>
                </c:pt>
                <c:pt idx="3">
                  <c:v>34573342</c:v>
                </c:pt>
                <c:pt idx="4">
                  <c:v>30113895</c:v>
                </c:pt>
                <c:pt idx="5">
                  <c:v>19297512</c:v>
                </c:pt>
                <c:pt idx="6">
                  <c:v>10140548</c:v>
                </c:pt>
                <c:pt idx="7">
                  <c:v>6505387</c:v>
                </c:pt>
                <c:pt idx="8">
                  <c:v>5134969</c:v>
                </c:pt>
                <c:pt idx="9">
                  <c:v>5973358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#N/A</c:v>
                </c:pt>
                <c:pt idx="6">
                  <c:v>A CORUÑA</c:v>
                </c:pt>
                <c:pt idx="7">
                  <c:v>#N/A</c:v>
                </c:pt>
                <c:pt idx="8">
                  <c:v>CARTAGENA</c:v>
                </c:pt>
                <c:pt idx="9">
                  <c:v>BALEARES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115</c:v>
                </c:pt>
                <c:pt idx="1">
                  <c:v>112</c:v>
                </c:pt>
                <c:pt idx="2">
                  <c:v>25</c:v>
                </c:pt>
                <c:pt idx="3">
                  <c:v>22</c:v>
                </c:pt>
                <c:pt idx="4">
                  <c:v>12</c:v>
                </c:pt>
                <c:pt idx="5">
                  <c:v>#N/A</c:v>
                </c:pt>
                <c:pt idx="6">
                  <c:v>5</c:v>
                </c:pt>
                <c:pt idx="7">
                  <c:v>#N/A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#N/A</c:v>
                </c:pt>
                <c:pt idx="6">
                  <c:v>A CORUÑA</c:v>
                </c:pt>
                <c:pt idx="7">
                  <c:v>#N/A</c:v>
                </c:pt>
                <c:pt idx="8">
                  <c:v>CARTAGENA</c:v>
                </c:pt>
                <c:pt idx="9">
                  <c:v>BALEARES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77</c:v>
                </c:pt>
                <c:pt idx="1">
                  <c:v>81</c:v>
                </c:pt>
                <c:pt idx="2">
                  <c:v>39</c:v>
                </c:pt>
                <c:pt idx="3">
                  <c:v>20</c:v>
                </c:pt>
                <c:pt idx="4">
                  <c:v>15</c:v>
                </c:pt>
                <c:pt idx="5">
                  <c:v>#N/A</c:v>
                </c:pt>
                <c:pt idx="6">
                  <c:v>0</c:v>
                </c:pt>
                <c:pt idx="7">
                  <c:v>#N/A</c:v>
                </c:pt>
                <c:pt idx="8">
                  <c:v>2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88" bestFit="1" customWidth="1"/>
    <col min="2" max="2" width="16" style="88" bestFit="1" customWidth="1"/>
    <col min="3" max="3" width="26.5703125" style="88" bestFit="1" customWidth="1"/>
    <col min="4" max="16384" width="11.42578125" style="88"/>
  </cols>
  <sheetData>
    <row r="1" spans="1:9" ht="22.5" customHeight="1" x14ac:dyDescent="0.35">
      <c r="D1" s="89" t="s">
        <v>39</v>
      </c>
    </row>
    <row r="4" spans="1:9" x14ac:dyDescent="0.25">
      <c r="F4" s="90"/>
      <c r="G4" s="90"/>
      <c r="I4" s="91">
        <v>40997</v>
      </c>
    </row>
    <row r="6" spans="1:9" x14ac:dyDescent="0.25">
      <c r="A6" s="92" t="s">
        <v>42</v>
      </c>
      <c r="B6" s="93"/>
      <c r="C6" s="93"/>
      <c r="D6" s="94" t="s">
        <v>98</v>
      </c>
      <c r="E6" s="95"/>
      <c r="F6" s="94" t="s">
        <v>40</v>
      </c>
      <c r="G6" s="95"/>
      <c r="H6" s="94" t="s">
        <v>41</v>
      </c>
      <c r="I6" s="95"/>
    </row>
    <row r="7" spans="1:9" x14ac:dyDescent="0.25">
      <c r="A7" s="96"/>
      <c r="B7" s="96"/>
      <c r="C7" s="96"/>
      <c r="D7" s="97">
        <v>2011</v>
      </c>
      <c r="E7" s="97">
        <v>2012</v>
      </c>
      <c r="F7" s="97">
        <v>2011</v>
      </c>
      <c r="G7" s="97">
        <v>2012</v>
      </c>
      <c r="H7" s="97" t="s">
        <v>0</v>
      </c>
      <c r="I7" s="97" t="s">
        <v>3</v>
      </c>
    </row>
    <row r="8" spans="1:9" x14ac:dyDescent="0.25">
      <c r="A8" s="98" t="s">
        <v>12</v>
      </c>
      <c r="B8" s="98" t="s">
        <v>13</v>
      </c>
      <c r="C8" s="99" t="s">
        <v>14</v>
      </c>
      <c r="D8" s="100">
        <v>11492259</v>
      </c>
      <c r="E8" s="100">
        <v>12525227</v>
      </c>
      <c r="F8" s="100">
        <v>24595224</v>
      </c>
      <c r="G8" s="100">
        <v>24620266</v>
      </c>
      <c r="H8" s="100">
        <v>25042</v>
      </c>
      <c r="I8" s="101">
        <f>((G8*100/F8)-100)</f>
        <v>0.10181651527142321</v>
      </c>
    </row>
    <row r="9" spans="1:9" x14ac:dyDescent="0.25">
      <c r="A9" s="102"/>
      <c r="B9" s="103"/>
      <c r="C9" s="99" t="s">
        <v>15</v>
      </c>
      <c r="D9" s="100">
        <v>6463882</v>
      </c>
      <c r="E9" s="100">
        <v>7308410</v>
      </c>
      <c r="F9" s="100">
        <v>12597730</v>
      </c>
      <c r="G9" s="100">
        <v>13862886</v>
      </c>
      <c r="H9" s="100">
        <v>1265156</v>
      </c>
      <c r="I9" s="101">
        <f t="shared" ref="I9:I19" si="0">((G9*100/F9)-100)</f>
        <v>10.042729920390414</v>
      </c>
    </row>
    <row r="10" spans="1:9" x14ac:dyDescent="0.25">
      <c r="A10" s="102"/>
      <c r="B10" s="98" t="s">
        <v>16</v>
      </c>
      <c r="C10" s="99" t="s">
        <v>17</v>
      </c>
      <c r="D10" s="100">
        <v>4381319</v>
      </c>
      <c r="E10" s="100">
        <v>4590368</v>
      </c>
      <c r="F10" s="100">
        <v>8147560</v>
      </c>
      <c r="G10" s="100">
        <v>8766382</v>
      </c>
      <c r="H10" s="100">
        <v>618822</v>
      </c>
      <c r="I10" s="101">
        <f t="shared" si="0"/>
        <v>7.5951818704004666</v>
      </c>
    </row>
    <row r="11" spans="1:9" x14ac:dyDescent="0.25">
      <c r="A11" s="102"/>
      <c r="B11" s="102"/>
      <c r="C11" s="99" t="s">
        <v>18</v>
      </c>
      <c r="D11" s="100">
        <v>11024619</v>
      </c>
      <c r="E11" s="100">
        <v>12065443</v>
      </c>
      <c r="F11" s="100">
        <v>21992139</v>
      </c>
      <c r="G11" s="100">
        <v>26034882</v>
      </c>
      <c r="H11" s="100">
        <v>4042743</v>
      </c>
      <c r="I11" s="101">
        <f t="shared" si="0"/>
        <v>18.382673008750984</v>
      </c>
    </row>
    <row r="12" spans="1:9" x14ac:dyDescent="0.25">
      <c r="A12" s="103"/>
      <c r="B12" s="103"/>
      <c r="C12" s="99" t="s">
        <v>2</v>
      </c>
      <c r="D12" s="100">
        <v>15405938</v>
      </c>
      <c r="E12" s="100">
        <v>16655811</v>
      </c>
      <c r="F12" s="100">
        <v>30139699</v>
      </c>
      <c r="G12" s="100">
        <v>34801264</v>
      </c>
      <c r="H12" s="100">
        <v>4661565</v>
      </c>
      <c r="I12" s="101">
        <f t="shared" si="0"/>
        <v>15.466528049931753</v>
      </c>
    </row>
    <row r="13" spans="1:9" x14ac:dyDescent="0.25">
      <c r="A13" s="104"/>
      <c r="B13" s="104"/>
      <c r="C13" s="105" t="s">
        <v>2</v>
      </c>
      <c r="D13" s="106">
        <v>33362079</v>
      </c>
      <c r="E13" s="106">
        <v>36489448</v>
      </c>
      <c r="F13" s="106">
        <v>67332653</v>
      </c>
      <c r="G13" s="106">
        <v>73284416</v>
      </c>
      <c r="H13" s="106">
        <v>5951763</v>
      </c>
      <c r="I13" s="107">
        <f t="shared" si="0"/>
        <v>8.839341292552362</v>
      </c>
    </row>
    <row r="14" spans="1:9" x14ac:dyDescent="0.25">
      <c r="A14" s="98" t="s">
        <v>4</v>
      </c>
      <c r="B14" s="108" t="s">
        <v>5</v>
      </c>
      <c r="C14" s="99" t="s">
        <v>6</v>
      </c>
      <c r="D14" s="100">
        <v>20001</v>
      </c>
      <c r="E14" s="100">
        <v>16160</v>
      </c>
      <c r="F14" s="100">
        <v>32987</v>
      </c>
      <c r="G14" s="100">
        <v>29381</v>
      </c>
      <c r="H14" s="100">
        <v>-3606</v>
      </c>
      <c r="I14" s="101">
        <f t="shared" si="0"/>
        <v>-10.931579106920907</v>
      </c>
    </row>
    <row r="15" spans="1:9" x14ac:dyDescent="0.25">
      <c r="A15" s="102"/>
      <c r="B15" s="98" t="s">
        <v>7</v>
      </c>
      <c r="C15" s="99" t="s">
        <v>8</v>
      </c>
      <c r="D15" s="100">
        <v>565189</v>
      </c>
      <c r="E15" s="100">
        <v>550538</v>
      </c>
      <c r="F15" s="100">
        <v>1192665</v>
      </c>
      <c r="G15" s="100">
        <v>1182328</v>
      </c>
      <c r="H15" s="100">
        <v>-10337</v>
      </c>
      <c r="I15" s="101">
        <f t="shared" si="0"/>
        <v>-0.86671445879605358</v>
      </c>
    </row>
    <row r="16" spans="1:9" x14ac:dyDescent="0.25">
      <c r="A16" s="102"/>
      <c r="B16" s="103"/>
      <c r="C16" s="99" t="s">
        <v>9</v>
      </c>
      <c r="D16" s="100">
        <v>192098</v>
      </c>
      <c r="E16" s="100">
        <v>113975</v>
      </c>
      <c r="F16" s="100">
        <v>386592</v>
      </c>
      <c r="G16" s="100">
        <v>252578</v>
      </c>
      <c r="H16" s="100">
        <v>-134014</v>
      </c>
      <c r="I16" s="101">
        <f t="shared" si="0"/>
        <v>-34.665487128548961</v>
      </c>
    </row>
    <row r="17" spans="1:9" x14ac:dyDescent="0.25">
      <c r="A17" s="103"/>
      <c r="B17" s="108" t="s">
        <v>10</v>
      </c>
      <c r="C17" s="99" t="s">
        <v>11</v>
      </c>
      <c r="D17" s="100">
        <v>211348</v>
      </c>
      <c r="E17" s="100">
        <v>192904</v>
      </c>
      <c r="F17" s="100">
        <v>411613</v>
      </c>
      <c r="G17" s="100">
        <v>428286</v>
      </c>
      <c r="H17" s="100">
        <v>16673</v>
      </c>
      <c r="I17" s="101">
        <f t="shared" si="0"/>
        <v>4.0506495178723725</v>
      </c>
    </row>
    <row r="18" spans="1:9" x14ac:dyDescent="0.25">
      <c r="A18" s="109"/>
      <c r="B18" s="109"/>
      <c r="C18" s="105" t="s">
        <v>2</v>
      </c>
      <c r="D18" s="106">
        <v>988636</v>
      </c>
      <c r="E18" s="106">
        <v>873577</v>
      </c>
      <c r="F18" s="106">
        <v>2023857</v>
      </c>
      <c r="G18" s="106">
        <v>1892573</v>
      </c>
      <c r="H18" s="106">
        <v>-131284</v>
      </c>
      <c r="I18" s="107">
        <f t="shared" si="0"/>
        <v>-6.4868219444358033</v>
      </c>
    </row>
    <row r="19" spans="1:9" x14ac:dyDescent="0.25">
      <c r="A19" s="110"/>
      <c r="B19" s="110"/>
      <c r="C19" s="111" t="s">
        <v>1</v>
      </c>
      <c r="D19" s="112">
        <f>+D13+D18</f>
        <v>34350715</v>
      </c>
      <c r="E19" s="112">
        <f t="shared" ref="E19:G19" si="1">+E13+E18</f>
        <v>37363025</v>
      </c>
      <c r="F19" s="112">
        <f t="shared" si="1"/>
        <v>69356510</v>
      </c>
      <c r="G19" s="112">
        <f t="shared" si="1"/>
        <v>75176989</v>
      </c>
      <c r="H19" s="112">
        <f t="shared" ref="H19" si="2">G19-F19</f>
        <v>5820479</v>
      </c>
      <c r="I19" s="113">
        <f t="shared" si="0"/>
        <v>8.3921163276525874</v>
      </c>
    </row>
    <row r="20" spans="1:9" x14ac:dyDescent="0.25">
      <c r="A20" s="109"/>
      <c r="B20" s="109"/>
      <c r="I20" s="114"/>
    </row>
    <row r="21" spans="1:9" x14ac:dyDescent="0.25">
      <c r="A21" s="98" t="s">
        <v>19</v>
      </c>
      <c r="B21" s="98" t="s">
        <v>20</v>
      </c>
      <c r="C21" s="99" t="s">
        <v>21</v>
      </c>
      <c r="D21" s="100">
        <v>7152489</v>
      </c>
      <c r="E21" s="100">
        <v>8533538</v>
      </c>
      <c r="F21" s="100">
        <v>14532078</v>
      </c>
      <c r="G21" s="100">
        <v>19088134</v>
      </c>
      <c r="H21" s="100">
        <v>4556056</v>
      </c>
      <c r="I21" s="101">
        <f t="shared" ref="I21:I34" si="3">((G21*100/F21)-100)</f>
        <v>31.351717214840164</v>
      </c>
    </row>
    <row r="22" spans="1:9" x14ac:dyDescent="0.25">
      <c r="A22" s="102"/>
      <c r="B22" s="103"/>
      <c r="C22" s="99" t="s">
        <v>22</v>
      </c>
      <c r="D22" s="100">
        <v>6630440</v>
      </c>
      <c r="E22" s="100">
        <v>7593697</v>
      </c>
      <c r="F22" s="100">
        <v>13548299</v>
      </c>
      <c r="G22" s="100">
        <v>17210689</v>
      </c>
      <c r="H22" s="100">
        <v>3662390</v>
      </c>
      <c r="I22" s="101">
        <f t="shared" si="3"/>
        <v>27.032101963501106</v>
      </c>
    </row>
    <row r="23" spans="1:9" x14ac:dyDescent="0.25">
      <c r="A23" s="102"/>
      <c r="B23" s="108" t="s">
        <v>23</v>
      </c>
      <c r="C23" s="99" t="s">
        <v>24</v>
      </c>
      <c r="D23" s="100">
        <v>3135394</v>
      </c>
      <c r="E23" s="100">
        <v>3413117</v>
      </c>
      <c r="F23" s="100">
        <v>5989320</v>
      </c>
      <c r="G23" s="100">
        <v>6513995</v>
      </c>
      <c r="H23" s="100">
        <v>524675</v>
      </c>
      <c r="I23" s="101">
        <f t="shared" si="3"/>
        <v>8.7601764474097195</v>
      </c>
    </row>
    <row r="24" spans="1:9" x14ac:dyDescent="0.25">
      <c r="A24" s="102"/>
      <c r="B24" s="98" t="s">
        <v>25</v>
      </c>
      <c r="C24" s="99" t="s">
        <v>26</v>
      </c>
      <c r="D24" s="100">
        <v>1032201.75</v>
      </c>
      <c r="E24" s="100">
        <v>1094441</v>
      </c>
      <c r="F24" s="100">
        <v>2042385.75</v>
      </c>
      <c r="G24" s="100">
        <v>2230655.75</v>
      </c>
      <c r="H24" s="100">
        <v>188270</v>
      </c>
      <c r="I24" s="101">
        <f t="shared" si="3"/>
        <v>9.2181410881857175</v>
      </c>
    </row>
    <row r="25" spans="1:9" x14ac:dyDescent="0.25">
      <c r="A25" s="102"/>
      <c r="B25" s="102"/>
      <c r="C25" s="99" t="s">
        <v>21</v>
      </c>
      <c r="D25" s="100">
        <v>540481.75</v>
      </c>
      <c r="E25" s="100">
        <v>614053</v>
      </c>
      <c r="F25" s="100">
        <v>1086233.25</v>
      </c>
      <c r="G25" s="100">
        <v>1270755</v>
      </c>
      <c r="H25" s="100">
        <v>184521.75</v>
      </c>
      <c r="I25" s="101">
        <f t="shared" si="3"/>
        <v>16.987304522302182</v>
      </c>
    </row>
    <row r="26" spans="1:9" x14ac:dyDescent="0.25">
      <c r="A26" s="102"/>
      <c r="B26" s="102"/>
      <c r="C26" s="99" t="s">
        <v>27</v>
      </c>
      <c r="D26" s="100">
        <v>125294</v>
      </c>
      <c r="E26" s="100">
        <v>123084.5</v>
      </c>
      <c r="F26" s="100">
        <v>244748.25</v>
      </c>
      <c r="G26" s="100">
        <v>244786.75</v>
      </c>
      <c r="H26" s="100">
        <v>38.5</v>
      </c>
      <c r="I26" s="101">
        <f t="shared" si="3"/>
        <v>1.5730449553771564E-2</v>
      </c>
    </row>
    <row r="27" spans="1:9" x14ac:dyDescent="0.25">
      <c r="A27" s="102"/>
      <c r="B27" s="102"/>
      <c r="C27" s="99" t="s">
        <v>28</v>
      </c>
      <c r="D27" s="100">
        <v>366426</v>
      </c>
      <c r="E27" s="100">
        <v>357235.5</v>
      </c>
      <c r="F27" s="100">
        <v>709535.25</v>
      </c>
      <c r="G27" s="100">
        <v>714944</v>
      </c>
      <c r="H27" s="100">
        <v>5408.75</v>
      </c>
      <c r="I27" s="101">
        <f t="shared" si="3"/>
        <v>0.76229475561643767</v>
      </c>
    </row>
    <row r="28" spans="1:9" x14ac:dyDescent="0.25">
      <c r="A28" s="102"/>
      <c r="B28" s="103"/>
      <c r="C28" s="99" t="s">
        <v>29</v>
      </c>
      <c r="D28" s="100">
        <v>491720</v>
      </c>
      <c r="E28" s="100">
        <v>480388</v>
      </c>
      <c r="F28" s="100">
        <v>956152.5</v>
      </c>
      <c r="G28" s="100">
        <v>959900.75</v>
      </c>
      <c r="H28" s="100">
        <v>3748.25</v>
      </c>
      <c r="I28" s="101">
        <f t="shared" si="3"/>
        <v>0.39201382624634107</v>
      </c>
    </row>
    <row r="29" spans="1:9" x14ac:dyDescent="0.25">
      <c r="A29" s="102"/>
      <c r="B29" s="98" t="s">
        <v>30</v>
      </c>
      <c r="C29" s="99" t="s">
        <v>31</v>
      </c>
      <c r="D29" s="100">
        <v>1239547</v>
      </c>
      <c r="E29" s="100">
        <v>1333792</v>
      </c>
      <c r="F29" s="100">
        <v>2561407</v>
      </c>
      <c r="G29" s="100">
        <v>2789562</v>
      </c>
      <c r="H29" s="100">
        <v>228155</v>
      </c>
      <c r="I29" s="101">
        <f t="shared" si="3"/>
        <v>8.9074090919560973</v>
      </c>
    </row>
    <row r="30" spans="1:9" x14ac:dyDescent="0.25">
      <c r="A30" s="102"/>
      <c r="B30" s="103"/>
      <c r="C30" s="99" t="s">
        <v>32</v>
      </c>
      <c r="D30" s="100">
        <v>272446</v>
      </c>
      <c r="E30" s="100">
        <v>300271</v>
      </c>
      <c r="F30" s="100">
        <v>577416</v>
      </c>
      <c r="G30" s="100">
        <v>657505</v>
      </c>
      <c r="H30" s="100">
        <v>80089</v>
      </c>
      <c r="I30" s="101">
        <f t="shared" si="3"/>
        <v>13.870242598057558</v>
      </c>
    </row>
    <row r="31" spans="1:9" x14ac:dyDescent="0.25">
      <c r="A31" s="102"/>
      <c r="B31" s="108" t="s">
        <v>33</v>
      </c>
      <c r="C31" s="99" t="s">
        <v>34</v>
      </c>
      <c r="D31" s="100">
        <v>182993</v>
      </c>
      <c r="E31" s="100">
        <v>210028</v>
      </c>
      <c r="F31" s="100">
        <v>404452</v>
      </c>
      <c r="G31" s="100">
        <v>450515</v>
      </c>
      <c r="H31" s="100">
        <v>46063</v>
      </c>
      <c r="I31" s="101">
        <f t="shared" si="3"/>
        <v>11.388990535341648</v>
      </c>
    </row>
    <row r="32" spans="1:9" x14ac:dyDescent="0.25">
      <c r="A32" s="102"/>
      <c r="B32" s="98" t="s">
        <v>35</v>
      </c>
      <c r="C32" s="99" t="s">
        <v>36</v>
      </c>
      <c r="D32" s="100">
        <v>9456</v>
      </c>
      <c r="E32" s="100">
        <v>9185</v>
      </c>
      <c r="F32" s="100">
        <v>19390</v>
      </c>
      <c r="G32" s="100">
        <v>19064</v>
      </c>
      <c r="H32" s="100">
        <v>-326</v>
      </c>
      <c r="I32" s="101">
        <f t="shared" si="3"/>
        <v>-1.681279009798871</v>
      </c>
    </row>
    <row r="33" spans="1:9" x14ac:dyDescent="0.25">
      <c r="A33" s="102"/>
      <c r="B33" s="102"/>
      <c r="C33" s="99" t="s">
        <v>37</v>
      </c>
      <c r="D33" s="100">
        <v>129689021</v>
      </c>
      <c r="E33" s="100">
        <v>135499018</v>
      </c>
      <c r="F33" s="100">
        <v>265119497</v>
      </c>
      <c r="G33" s="100">
        <v>280709669</v>
      </c>
      <c r="H33" s="100">
        <v>15590172</v>
      </c>
      <c r="I33" s="101">
        <f t="shared" si="3"/>
        <v>5.8804320981342215</v>
      </c>
    </row>
    <row r="34" spans="1:9" x14ac:dyDescent="0.25">
      <c r="A34" s="115"/>
      <c r="B34" s="116"/>
      <c r="C34" s="99" t="s">
        <v>38</v>
      </c>
      <c r="D34" s="100">
        <v>133</v>
      </c>
      <c r="E34" s="100">
        <v>143</v>
      </c>
      <c r="F34" s="100">
        <v>265</v>
      </c>
      <c r="G34" s="100">
        <v>306</v>
      </c>
      <c r="H34" s="100">
        <v>41</v>
      </c>
      <c r="I34" s="101">
        <f t="shared" si="3"/>
        <v>15.471698113207552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1050958</v>
      </c>
      <c r="C7" s="27">
        <v>1031177</v>
      </c>
      <c r="D7" s="27">
        <v>2102737</v>
      </c>
      <c r="E7" s="27">
        <v>1908862</v>
      </c>
      <c r="F7" s="10">
        <f>((E7*100)/D7)-100</f>
        <v>-9.2201259596421181</v>
      </c>
      <c r="G7" s="1"/>
      <c r="H7" s="1"/>
      <c r="I7" s="1"/>
    </row>
    <row r="8" spans="1:12" x14ac:dyDescent="0.25">
      <c r="A8" s="11" t="s">
        <v>45</v>
      </c>
      <c r="B8" s="28">
        <v>154140</v>
      </c>
      <c r="C8" s="28">
        <v>187709</v>
      </c>
      <c r="D8" s="28">
        <v>304157</v>
      </c>
      <c r="E8" s="28">
        <v>335923</v>
      </c>
      <c r="F8" s="13">
        <f t="shared" ref="F8:F35" si="0">((E8*100)/D8)-100</f>
        <v>10.443948355618971</v>
      </c>
      <c r="G8" s="1"/>
      <c r="H8" s="1"/>
      <c r="I8" s="1"/>
    </row>
    <row r="9" spans="1:12" x14ac:dyDescent="0.25">
      <c r="A9" s="8" t="s">
        <v>46</v>
      </c>
      <c r="B9" s="27">
        <v>387983</v>
      </c>
      <c r="C9" s="27">
        <v>571086</v>
      </c>
      <c r="D9" s="27">
        <v>917687</v>
      </c>
      <c r="E9" s="27">
        <v>972744</v>
      </c>
      <c r="F9" s="10">
        <f t="shared" si="0"/>
        <v>5.9995401482204755</v>
      </c>
      <c r="G9" s="1"/>
      <c r="H9" s="1"/>
      <c r="I9" s="1"/>
    </row>
    <row r="10" spans="1:12" x14ac:dyDescent="0.25">
      <c r="A10" s="11" t="s">
        <v>47</v>
      </c>
      <c r="B10" s="28">
        <v>385639</v>
      </c>
      <c r="C10" s="28">
        <v>412097</v>
      </c>
      <c r="D10" s="28">
        <v>827284</v>
      </c>
      <c r="E10" s="28">
        <v>802129</v>
      </c>
      <c r="F10" s="13">
        <f t="shared" si="0"/>
        <v>-3.0406728523699229</v>
      </c>
      <c r="G10" s="1"/>
      <c r="H10" s="1"/>
      <c r="I10" s="1"/>
    </row>
    <row r="11" spans="1:12" x14ac:dyDescent="0.25">
      <c r="A11" s="8" t="s">
        <v>48</v>
      </c>
      <c r="B11" s="27">
        <v>5428693</v>
      </c>
      <c r="C11" s="27">
        <v>6523432</v>
      </c>
      <c r="D11" s="27">
        <v>12261753</v>
      </c>
      <c r="E11" s="27">
        <v>14098786</v>
      </c>
      <c r="F11" s="10">
        <f t="shared" si="0"/>
        <v>14.981813774914571</v>
      </c>
      <c r="G11" s="1"/>
      <c r="H11" s="1"/>
      <c r="I11" s="1"/>
    </row>
    <row r="12" spans="1:12" x14ac:dyDescent="0.25">
      <c r="A12" s="11" t="s">
        <v>49</v>
      </c>
      <c r="B12" s="28">
        <v>332365</v>
      </c>
      <c r="C12" s="28">
        <v>290314</v>
      </c>
      <c r="D12" s="28">
        <v>695399</v>
      </c>
      <c r="E12" s="28">
        <v>628929</v>
      </c>
      <c r="F12" s="13">
        <f t="shared" si="0"/>
        <v>-9.5585412115921997</v>
      </c>
      <c r="G12" s="1"/>
      <c r="H12" s="1"/>
      <c r="I12" s="1"/>
    </row>
    <row r="13" spans="1:12" x14ac:dyDescent="0.25">
      <c r="A13" s="8" t="s">
        <v>50</v>
      </c>
      <c r="B13" s="27">
        <v>798699</v>
      </c>
      <c r="C13" s="27">
        <v>809012</v>
      </c>
      <c r="D13" s="27">
        <v>1519435</v>
      </c>
      <c r="E13" s="27">
        <v>1598403</v>
      </c>
      <c r="F13" s="10">
        <f t="shared" si="0"/>
        <v>5.1971950099872686</v>
      </c>
      <c r="G13" s="1"/>
      <c r="H13" s="1"/>
      <c r="I13" s="1"/>
    </row>
    <row r="14" spans="1:12" x14ac:dyDescent="0.25">
      <c r="A14" s="11" t="s">
        <v>51</v>
      </c>
      <c r="B14" s="28">
        <v>3826424</v>
      </c>
      <c r="C14" s="28">
        <v>3292370</v>
      </c>
      <c r="D14" s="28">
        <v>7664425</v>
      </c>
      <c r="E14" s="28">
        <v>6568778</v>
      </c>
      <c r="F14" s="13">
        <f t="shared" si="0"/>
        <v>-14.295227626338573</v>
      </c>
      <c r="G14" s="1"/>
      <c r="H14" s="1"/>
      <c r="I14" s="1"/>
    </row>
    <row r="15" spans="1:12" x14ac:dyDescent="0.25">
      <c r="A15" s="8" t="s">
        <v>52</v>
      </c>
      <c r="B15" s="27">
        <v>2547309</v>
      </c>
      <c r="C15" s="27">
        <v>2335048</v>
      </c>
      <c r="D15" s="27">
        <v>5368929</v>
      </c>
      <c r="E15" s="27">
        <v>4391482</v>
      </c>
      <c r="F15" s="10">
        <f t="shared" si="0"/>
        <v>-18.205623505172071</v>
      </c>
      <c r="G15" s="1"/>
      <c r="H15" s="1"/>
      <c r="I15" s="1"/>
    </row>
    <row r="16" spans="1:12" x14ac:dyDescent="0.25">
      <c r="A16" s="11" t="s">
        <v>53</v>
      </c>
      <c r="B16" s="28">
        <v>1553170</v>
      </c>
      <c r="C16" s="28">
        <v>2709944</v>
      </c>
      <c r="D16" s="28">
        <v>3413395</v>
      </c>
      <c r="E16" s="28">
        <v>5181586</v>
      </c>
      <c r="F16" s="13">
        <f t="shared" si="0"/>
        <v>51.801534835552275</v>
      </c>
      <c r="G16" s="1"/>
      <c r="H16" s="1"/>
      <c r="I16" s="1"/>
    </row>
    <row r="17" spans="1:9" x14ac:dyDescent="0.25">
      <c r="A17" s="8" t="s">
        <v>54</v>
      </c>
      <c r="B17" s="27">
        <v>1056720</v>
      </c>
      <c r="C17" s="27">
        <v>923324</v>
      </c>
      <c r="D17" s="27">
        <v>2193967</v>
      </c>
      <c r="E17" s="27">
        <v>1877209</v>
      </c>
      <c r="F17" s="10">
        <f t="shared" si="0"/>
        <v>-14.437682973353745</v>
      </c>
      <c r="G17" s="1"/>
      <c r="H17" s="1"/>
      <c r="I17" s="1"/>
    </row>
    <row r="18" spans="1:9" x14ac:dyDescent="0.25">
      <c r="A18" s="11" t="s">
        <v>55</v>
      </c>
      <c r="B18" s="28">
        <v>218083</v>
      </c>
      <c r="C18" s="28">
        <v>218737</v>
      </c>
      <c r="D18" s="28">
        <v>459131</v>
      </c>
      <c r="E18" s="28">
        <v>490013</v>
      </c>
      <c r="F18" s="13">
        <f t="shared" si="0"/>
        <v>6.7261849014769268</v>
      </c>
      <c r="G18" s="1"/>
      <c r="H18" s="1"/>
      <c r="I18" s="1"/>
    </row>
    <row r="19" spans="1:9" x14ac:dyDescent="0.25">
      <c r="A19" s="8" t="s">
        <v>56</v>
      </c>
      <c r="B19" s="27">
        <v>968361</v>
      </c>
      <c r="C19" s="27">
        <v>1104875</v>
      </c>
      <c r="D19" s="27">
        <v>1668302</v>
      </c>
      <c r="E19" s="27">
        <v>2096258</v>
      </c>
      <c r="F19" s="10">
        <f t="shared" si="0"/>
        <v>25.65219007110224</v>
      </c>
      <c r="G19" s="1"/>
      <c r="H19" s="1"/>
      <c r="I19" s="1"/>
    </row>
    <row r="20" spans="1:9" x14ac:dyDescent="0.25">
      <c r="A20" s="11" t="s">
        <v>57</v>
      </c>
      <c r="B20" s="28">
        <v>1283864</v>
      </c>
      <c r="C20" s="28">
        <v>1363868</v>
      </c>
      <c r="D20" s="28">
        <v>2587981</v>
      </c>
      <c r="E20" s="28">
        <v>2325193</v>
      </c>
      <c r="F20" s="13">
        <f t="shared" si="0"/>
        <v>-10.15417037451202</v>
      </c>
      <c r="G20" s="1"/>
      <c r="H20" s="1"/>
      <c r="I20" s="1"/>
    </row>
    <row r="21" spans="1:9" x14ac:dyDescent="0.25">
      <c r="A21" s="8" t="s">
        <v>58</v>
      </c>
      <c r="B21" s="27">
        <v>2325135</v>
      </c>
      <c r="C21" s="27">
        <v>1932934</v>
      </c>
      <c r="D21" s="27">
        <v>2804407</v>
      </c>
      <c r="E21" s="27">
        <v>3442587</v>
      </c>
      <c r="F21" s="10">
        <f t="shared" si="0"/>
        <v>22.756326025430681</v>
      </c>
      <c r="G21" s="1"/>
      <c r="H21" s="1"/>
      <c r="I21" s="1"/>
    </row>
    <row r="22" spans="1:9" x14ac:dyDescent="0.25">
      <c r="A22" s="11" t="s">
        <v>59</v>
      </c>
      <c r="B22" s="28">
        <v>1838170</v>
      </c>
      <c r="C22" s="28">
        <v>1897079</v>
      </c>
      <c r="D22" s="28">
        <v>3785437</v>
      </c>
      <c r="E22" s="28">
        <v>4005590</v>
      </c>
      <c r="F22" s="13">
        <f t="shared" si="0"/>
        <v>5.8157882432067964</v>
      </c>
      <c r="G22" s="1"/>
      <c r="H22" s="1"/>
      <c r="I22" s="1"/>
    </row>
    <row r="23" spans="1:9" x14ac:dyDescent="0.25">
      <c r="A23" s="8" t="s">
        <v>60</v>
      </c>
      <c r="B23" s="27">
        <v>179802</v>
      </c>
      <c r="C23" s="27">
        <v>589398</v>
      </c>
      <c r="D23" s="27">
        <v>348225</v>
      </c>
      <c r="E23" s="27">
        <v>1461865</v>
      </c>
      <c r="F23" s="10">
        <f t="shared" si="0"/>
        <v>319.80472395721159</v>
      </c>
      <c r="G23" s="1"/>
      <c r="H23" s="1"/>
      <c r="I23" s="1"/>
    </row>
    <row r="24" spans="1:9" x14ac:dyDescent="0.25">
      <c r="A24" s="11" t="s">
        <v>61</v>
      </c>
      <c r="B24" s="28">
        <v>134371</v>
      </c>
      <c r="C24" s="28">
        <v>159526</v>
      </c>
      <c r="D24" s="28">
        <v>280000</v>
      </c>
      <c r="E24" s="28">
        <v>315991</v>
      </c>
      <c r="F24" s="13">
        <f t="shared" si="0"/>
        <v>12.853928571428568</v>
      </c>
      <c r="G24" s="1"/>
      <c r="H24" s="1"/>
      <c r="I24" s="1"/>
    </row>
    <row r="25" spans="1:9" x14ac:dyDescent="0.25">
      <c r="A25" s="8" t="s">
        <v>62</v>
      </c>
      <c r="B25" s="27">
        <v>65414</v>
      </c>
      <c r="C25" s="27">
        <v>74554</v>
      </c>
      <c r="D25" s="27">
        <v>124654</v>
      </c>
      <c r="E25" s="27">
        <v>150496</v>
      </c>
      <c r="F25" s="10">
        <f t="shared" si="0"/>
        <v>20.73098336194586</v>
      </c>
      <c r="G25" s="1"/>
      <c r="H25" s="1"/>
      <c r="I25" s="1"/>
    </row>
    <row r="26" spans="1:9" x14ac:dyDescent="0.25">
      <c r="A26" s="11" t="s">
        <v>63</v>
      </c>
      <c r="B26" s="28">
        <v>203152</v>
      </c>
      <c r="C26" s="28">
        <v>90807</v>
      </c>
      <c r="D26" s="28">
        <v>366771</v>
      </c>
      <c r="E26" s="28">
        <v>282015</v>
      </c>
      <c r="F26" s="13">
        <f t="shared" si="0"/>
        <v>-23.10869725250906</v>
      </c>
      <c r="G26" s="1"/>
      <c r="H26" s="1"/>
      <c r="I26" s="1"/>
    </row>
    <row r="27" spans="1:9" x14ac:dyDescent="0.25">
      <c r="A27" s="8" t="s">
        <v>64</v>
      </c>
      <c r="B27" s="27">
        <v>361756</v>
      </c>
      <c r="C27" s="27">
        <v>269953</v>
      </c>
      <c r="D27" s="27">
        <v>649267</v>
      </c>
      <c r="E27" s="27">
        <v>530887</v>
      </c>
      <c r="F27" s="10">
        <f t="shared" si="0"/>
        <v>-18.23286875815343</v>
      </c>
      <c r="G27" s="1"/>
      <c r="H27" s="1"/>
      <c r="I27" s="1"/>
    </row>
    <row r="28" spans="1:9" x14ac:dyDescent="0.25">
      <c r="A28" s="11" t="s">
        <v>65</v>
      </c>
      <c r="B28" s="28">
        <v>1174850</v>
      </c>
      <c r="C28" s="28">
        <v>1415642</v>
      </c>
      <c r="D28" s="28">
        <v>2345362</v>
      </c>
      <c r="E28" s="28">
        <v>2634723</v>
      </c>
      <c r="F28" s="13">
        <f t="shared" si="0"/>
        <v>12.337583707760245</v>
      </c>
      <c r="G28" s="1"/>
      <c r="H28" s="1"/>
      <c r="I28" s="1"/>
    </row>
    <row r="29" spans="1:9" x14ac:dyDescent="0.25">
      <c r="A29" s="8" t="s">
        <v>66</v>
      </c>
      <c r="B29" s="27">
        <v>354551</v>
      </c>
      <c r="C29" s="27">
        <v>466948</v>
      </c>
      <c r="D29" s="27">
        <v>726685</v>
      </c>
      <c r="E29" s="27">
        <v>829096</v>
      </c>
      <c r="F29" s="10">
        <f t="shared" si="0"/>
        <v>14.092901325883986</v>
      </c>
      <c r="G29" s="1"/>
      <c r="H29" s="1"/>
      <c r="I29" s="1"/>
    </row>
    <row r="30" spans="1:9" x14ac:dyDescent="0.25">
      <c r="A30" s="11" t="s">
        <v>67</v>
      </c>
      <c r="B30" s="28">
        <v>397684</v>
      </c>
      <c r="C30" s="28">
        <v>383041</v>
      </c>
      <c r="D30" s="28">
        <v>728391</v>
      </c>
      <c r="E30" s="28">
        <v>730578</v>
      </c>
      <c r="F30" s="13">
        <f t="shared" si="0"/>
        <v>0.30025082682240622</v>
      </c>
      <c r="G30" s="1"/>
      <c r="H30" s="1"/>
      <c r="I30" s="1"/>
    </row>
    <row r="31" spans="1:9" x14ac:dyDescent="0.25">
      <c r="A31" s="8" t="s">
        <v>68</v>
      </c>
      <c r="B31" s="27">
        <v>1826434</v>
      </c>
      <c r="C31" s="27">
        <v>2812197</v>
      </c>
      <c r="D31" s="27">
        <v>4452507</v>
      </c>
      <c r="E31" s="27">
        <v>6214180</v>
      </c>
      <c r="F31" s="10">
        <f t="shared" si="0"/>
        <v>39.565867049731764</v>
      </c>
      <c r="G31" s="1"/>
      <c r="H31" s="1"/>
      <c r="I31" s="1"/>
    </row>
    <row r="32" spans="1:9" x14ac:dyDescent="0.25">
      <c r="A32" s="11" t="s">
        <v>69</v>
      </c>
      <c r="B32" s="28">
        <v>5114542</v>
      </c>
      <c r="C32" s="28">
        <v>5046196</v>
      </c>
      <c r="D32" s="28">
        <v>10013338</v>
      </c>
      <c r="E32" s="28">
        <v>10469571</v>
      </c>
      <c r="F32" s="13">
        <f t="shared" si="0"/>
        <v>4.5562528699221048</v>
      </c>
      <c r="G32" s="1"/>
      <c r="H32" s="1"/>
      <c r="I32" s="1"/>
    </row>
    <row r="33" spans="1:9" x14ac:dyDescent="0.25">
      <c r="A33" s="8" t="s">
        <v>70</v>
      </c>
      <c r="B33" s="27">
        <v>324436</v>
      </c>
      <c r="C33" s="27">
        <v>334605</v>
      </c>
      <c r="D33" s="27">
        <v>634391</v>
      </c>
      <c r="E33" s="27">
        <v>633609</v>
      </c>
      <c r="F33" s="10">
        <f t="shared" si="0"/>
        <v>-0.1232678269395393</v>
      </c>
      <c r="G33" s="1"/>
      <c r="H33" s="1"/>
      <c r="I33" s="1"/>
    </row>
    <row r="34" spans="1:9" x14ac:dyDescent="0.25">
      <c r="A34" s="11" t="s">
        <v>71</v>
      </c>
      <c r="B34" s="28">
        <v>58010</v>
      </c>
      <c r="C34" s="28">
        <v>117152</v>
      </c>
      <c r="D34" s="28">
        <v>112493</v>
      </c>
      <c r="E34" s="28">
        <v>199506</v>
      </c>
      <c r="F34" s="13">
        <f t="shared" si="0"/>
        <v>77.349701759220579</v>
      </c>
      <c r="G34" s="1"/>
      <c r="H34" s="1"/>
      <c r="I34" s="1"/>
    </row>
    <row r="35" spans="1:9" x14ac:dyDescent="0.25">
      <c r="A35" s="14" t="s">
        <v>72</v>
      </c>
      <c r="B35" s="15">
        <f>SUM(B7:B34)</f>
        <v>34350715</v>
      </c>
      <c r="C35" s="15">
        <f t="shared" ref="C35:E35" si="1">SUM(C7:C34)</f>
        <v>37363025</v>
      </c>
      <c r="D35" s="15">
        <f t="shared" si="1"/>
        <v>69356510</v>
      </c>
      <c r="E35" s="15">
        <f t="shared" si="1"/>
        <v>75176989</v>
      </c>
      <c r="F35" s="16">
        <f t="shared" si="0"/>
        <v>8.3921163276525874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1908862</v>
      </c>
      <c r="C38" s="30">
        <f>D7</f>
        <v>2102737</v>
      </c>
      <c r="D38" s="30">
        <f>_xlfn.RANK.EQ(B38,$B$38:$B$65)+COUNTIF($B$38:$B$65,B38)-1</f>
        <v>12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14098786</v>
      </c>
      <c r="G38" s="31">
        <f>LOOKUP(E38,$A$38:$A$65,$C$38:$C$65)</f>
        <v>12261753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335923</v>
      </c>
      <c r="C39" s="30">
        <f t="shared" ref="C39:C65" si="5">D8</f>
        <v>304157</v>
      </c>
      <c r="D39" s="30">
        <f t="shared" ref="D39:D65" si="6">_xlfn.RANK.EQ(B39,$B$38:$B$65)+COUNTIF($B$38:$B$65,B39)-1</f>
        <v>24</v>
      </c>
      <c r="E39" s="31" t="str">
        <f t="shared" si="2"/>
        <v>VALENCIA</v>
      </c>
      <c r="F39" s="31">
        <f t="shared" ref="F39:F65" si="7">LOOKUP(E39,$A$38:$A$65,$B$38:$B$65)</f>
        <v>10469571</v>
      </c>
      <c r="G39" s="31">
        <f t="shared" ref="G39:G65" si="8">LOOKUP(E39,$A$38:$A$65,$C$38:$C$65)</f>
        <v>10013338</v>
      </c>
    </row>
    <row r="40" spans="1:9" x14ac:dyDescent="0.25">
      <c r="A40" s="31" t="str">
        <f t="shared" si="3"/>
        <v>ALMERIA</v>
      </c>
      <c r="B40" s="30">
        <f t="shared" si="4"/>
        <v>972744</v>
      </c>
      <c r="C40" s="30">
        <f t="shared" si="5"/>
        <v>917687</v>
      </c>
      <c r="D40" s="30">
        <f t="shared" si="6"/>
        <v>16</v>
      </c>
      <c r="E40" s="31" t="str">
        <f t="shared" si="2"/>
        <v>BARCELONA</v>
      </c>
      <c r="F40" s="31">
        <f t="shared" si="7"/>
        <v>6568778</v>
      </c>
      <c r="G40" s="31">
        <f t="shared" si="8"/>
        <v>7664425</v>
      </c>
    </row>
    <row r="41" spans="1:9" x14ac:dyDescent="0.25">
      <c r="A41" s="31" t="str">
        <f t="shared" si="3"/>
        <v>AVILES</v>
      </c>
      <c r="B41" s="30">
        <f t="shared" si="4"/>
        <v>802129</v>
      </c>
      <c r="C41" s="30">
        <f t="shared" si="5"/>
        <v>827284</v>
      </c>
      <c r="D41" s="30">
        <f t="shared" si="6"/>
        <v>18</v>
      </c>
      <c r="E41" s="31" t="str">
        <f t="shared" si="2"/>
        <v>TARRAGONA</v>
      </c>
      <c r="F41" s="31">
        <f t="shared" si="7"/>
        <v>6214180</v>
      </c>
      <c r="G41" s="31">
        <f t="shared" si="8"/>
        <v>4452507</v>
      </c>
    </row>
    <row r="42" spans="1:9" x14ac:dyDescent="0.25">
      <c r="A42" s="31" t="str">
        <f t="shared" si="3"/>
        <v>BAHIA DE ALGECIRAS</v>
      </c>
      <c r="B42" s="30">
        <f t="shared" si="4"/>
        <v>14098786</v>
      </c>
      <c r="C42" s="30">
        <f t="shared" si="5"/>
        <v>12261753</v>
      </c>
      <c r="D42" s="30">
        <f t="shared" si="6"/>
        <v>1</v>
      </c>
      <c r="E42" s="31" t="str">
        <f t="shared" si="2"/>
        <v>CARTAGENA</v>
      </c>
      <c r="F42" s="31">
        <f t="shared" si="7"/>
        <v>5181586</v>
      </c>
      <c r="G42" s="31">
        <f t="shared" si="8"/>
        <v>3413395</v>
      </c>
    </row>
    <row r="43" spans="1:9" x14ac:dyDescent="0.25">
      <c r="A43" s="31" t="str">
        <f t="shared" si="3"/>
        <v>BAHIA DE CADIZ</v>
      </c>
      <c r="B43" s="30">
        <f t="shared" si="4"/>
        <v>628929</v>
      </c>
      <c r="C43" s="30">
        <f t="shared" si="5"/>
        <v>695399</v>
      </c>
      <c r="D43" s="30">
        <f t="shared" si="6"/>
        <v>21</v>
      </c>
      <c r="E43" s="31" t="str">
        <f t="shared" si="2"/>
        <v>BILBAO</v>
      </c>
      <c r="F43" s="31">
        <f t="shared" si="7"/>
        <v>4391482</v>
      </c>
      <c r="G43" s="31">
        <f t="shared" si="8"/>
        <v>5368929</v>
      </c>
    </row>
    <row r="44" spans="1:9" x14ac:dyDescent="0.25">
      <c r="A44" s="31" t="str">
        <f t="shared" si="3"/>
        <v>BALEARES</v>
      </c>
      <c r="B44" s="30">
        <f t="shared" si="4"/>
        <v>1598403</v>
      </c>
      <c r="C44" s="30">
        <f t="shared" si="5"/>
        <v>1519435</v>
      </c>
      <c r="D44" s="30">
        <f t="shared" si="6"/>
        <v>14</v>
      </c>
      <c r="E44" s="31" t="str">
        <f t="shared" si="2"/>
        <v>LAS PALMAS</v>
      </c>
      <c r="F44" s="31">
        <f t="shared" si="7"/>
        <v>4005590</v>
      </c>
      <c r="G44" s="31">
        <f t="shared" si="8"/>
        <v>3785437</v>
      </c>
    </row>
    <row r="45" spans="1:9" x14ac:dyDescent="0.25">
      <c r="A45" s="31" t="str">
        <f t="shared" si="3"/>
        <v>BARCELONA</v>
      </c>
      <c r="B45" s="30">
        <f t="shared" si="4"/>
        <v>6568778</v>
      </c>
      <c r="C45" s="30">
        <f t="shared" si="5"/>
        <v>7664425</v>
      </c>
      <c r="D45" s="30">
        <f t="shared" si="6"/>
        <v>3</v>
      </c>
      <c r="E45" s="31" t="str">
        <f t="shared" si="2"/>
        <v>HUELVA</v>
      </c>
      <c r="F45" s="31">
        <f t="shared" si="7"/>
        <v>3442587</v>
      </c>
      <c r="G45" s="31">
        <f t="shared" si="8"/>
        <v>2804407</v>
      </c>
    </row>
    <row r="46" spans="1:9" x14ac:dyDescent="0.25">
      <c r="A46" s="31" t="str">
        <f t="shared" si="3"/>
        <v>BILBAO</v>
      </c>
      <c r="B46" s="30">
        <f t="shared" si="4"/>
        <v>4391482</v>
      </c>
      <c r="C46" s="30">
        <f t="shared" si="5"/>
        <v>5368929</v>
      </c>
      <c r="D46" s="30">
        <f t="shared" si="6"/>
        <v>6</v>
      </c>
      <c r="E46" s="31" t="str">
        <f t="shared" si="2"/>
        <v>SANTA CRUZ DE TENERIFE</v>
      </c>
      <c r="F46" s="31">
        <f t="shared" si="7"/>
        <v>2634723</v>
      </c>
      <c r="G46" s="31">
        <f t="shared" si="8"/>
        <v>2345362</v>
      </c>
    </row>
    <row r="47" spans="1:9" x14ac:dyDescent="0.25">
      <c r="A47" s="31" t="str">
        <f t="shared" si="3"/>
        <v>CARTAGENA</v>
      </c>
      <c r="B47" s="30">
        <f t="shared" si="4"/>
        <v>5181586</v>
      </c>
      <c r="C47" s="30">
        <f t="shared" si="5"/>
        <v>3413395</v>
      </c>
      <c r="D47" s="30">
        <f t="shared" si="6"/>
        <v>5</v>
      </c>
      <c r="E47" s="31" t="str">
        <f t="shared" si="2"/>
        <v>GIJON</v>
      </c>
      <c r="F47" s="31">
        <f t="shared" si="7"/>
        <v>2325193</v>
      </c>
      <c r="G47" s="31">
        <f t="shared" si="8"/>
        <v>2587981</v>
      </c>
    </row>
    <row r="48" spans="1:9" x14ac:dyDescent="0.25">
      <c r="A48" s="31" t="str">
        <f t="shared" si="3"/>
        <v>CASTELLON</v>
      </c>
      <c r="B48" s="30">
        <f t="shared" si="4"/>
        <v>1877209</v>
      </c>
      <c r="C48" s="30">
        <f t="shared" si="5"/>
        <v>2193967</v>
      </c>
      <c r="D48" s="30">
        <f t="shared" si="6"/>
        <v>13</v>
      </c>
      <c r="E48" s="31" t="str">
        <f t="shared" si="2"/>
        <v>FERROL-SAN CIBRAO</v>
      </c>
      <c r="F48" s="31">
        <f t="shared" si="7"/>
        <v>2096258</v>
      </c>
      <c r="G48" s="31">
        <f t="shared" si="8"/>
        <v>1668302</v>
      </c>
    </row>
    <row r="49" spans="1:7" x14ac:dyDescent="0.25">
      <c r="A49" s="31" t="str">
        <f t="shared" si="3"/>
        <v>CEUTA</v>
      </c>
      <c r="B49" s="30">
        <f t="shared" si="4"/>
        <v>490013</v>
      </c>
      <c r="C49" s="30">
        <f t="shared" si="5"/>
        <v>459131</v>
      </c>
      <c r="D49" s="30">
        <f t="shared" si="6"/>
        <v>23</v>
      </c>
      <c r="E49" s="31" t="str">
        <f t="shared" si="2"/>
        <v>A CORUÑA</v>
      </c>
      <c r="F49" s="31">
        <f t="shared" si="7"/>
        <v>1908862</v>
      </c>
      <c r="G49" s="31">
        <f t="shared" si="8"/>
        <v>2102737</v>
      </c>
    </row>
    <row r="50" spans="1:7" x14ac:dyDescent="0.25">
      <c r="A50" s="31" t="str">
        <f t="shared" si="3"/>
        <v>FERROL-SAN CIBRAO</v>
      </c>
      <c r="B50" s="30">
        <f t="shared" si="4"/>
        <v>2096258</v>
      </c>
      <c r="C50" s="30">
        <f t="shared" si="5"/>
        <v>1668302</v>
      </c>
      <c r="D50" s="30">
        <f t="shared" si="6"/>
        <v>11</v>
      </c>
      <c r="E50" s="31" t="str">
        <f t="shared" si="2"/>
        <v>CASTELLON</v>
      </c>
      <c r="F50" s="31">
        <f t="shared" si="7"/>
        <v>1877209</v>
      </c>
      <c r="G50" s="31">
        <f t="shared" si="8"/>
        <v>2193967</v>
      </c>
    </row>
    <row r="51" spans="1:7" x14ac:dyDescent="0.25">
      <c r="A51" s="31" t="str">
        <f t="shared" si="3"/>
        <v>GIJON</v>
      </c>
      <c r="B51" s="30">
        <f t="shared" si="4"/>
        <v>2325193</v>
      </c>
      <c r="C51" s="30">
        <f t="shared" si="5"/>
        <v>2587981</v>
      </c>
      <c r="D51" s="30">
        <f t="shared" si="6"/>
        <v>10</v>
      </c>
      <c r="E51" s="31" t="str">
        <f t="shared" si="2"/>
        <v>BALEARES</v>
      </c>
      <c r="F51" s="31">
        <f t="shared" si="7"/>
        <v>1598403</v>
      </c>
      <c r="G51" s="31">
        <f t="shared" si="8"/>
        <v>1519435</v>
      </c>
    </row>
    <row r="52" spans="1:7" x14ac:dyDescent="0.25">
      <c r="A52" s="31" t="str">
        <f t="shared" si="3"/>
        <v>HUELVA</v>
      </c>
      <c r="B52" s="30">
        <f t="shared" si="4"/>
        <v>3442587</v>
      </c>
      <c r="C52" s="30">
        <f t="shared" si="5"/>
        <v>2804407</v>
      </c>
      <c r="D52" s="30">
        <f t="shared" si="6"/>
        <v>8</v>
      </c>
      <c r="E52" s="31" t="str">
        <f t="shared" si="2"/>
        <v>MALAGA</v>
      </c>
      <c r="F52" s="31">
        <f t="shared" si="7"/>
        <v>1461865</v>
      </c>
      <c r="G52" s="31">
        <f t="shared" si="8"/>
        <v>348225</v>
      </c>
    </row>
    <row r="53" spans="1:7" x14ac:dyDescent="0.25">
      <c r="A53" s="31" t="str">
        <f t="shared" si="3"/>
        <v>LAS PALMAS</v>
      </c>
      <c r="B53" s="30">
        <f t="shared" si="4"/>
        <v>4005590</v>
      </c>
      <c r="C53" s="30">
        <f t="shared" si="5"/>
        <v>3785437</v>
      </c>
      <c r="D53" s="30">
        <f t="shared" si="6"/>
        <v>7</v>
      </c>
      <c r="E53" s="31" t="str">
        <f t="shared" si="2"/>
        <v>ALMERIA</v>
      </c>
      <c r="F53" s="31">
        <f t="shared" si="7"/>
        <v>972744</v>
      </c>
      <c r="G53" s="31">
        <f t="shared" si="8"/>
        <v>917687</v>
      </c>
    </row>
    <row r="54" spans="1:7" x14ac:dyDescent="0.25">
      <c r="A54" s="31" t="str">
        <f t="shared" si="3"/>
        <v>MALAGA</v>
      </c>
      <c r="B54" s="30">
        <f t="shared" si="4"/>
        <v>1461865</v>
      </c>
      <c r="C54" s="30">
        <f t="shared" si="5"/>
        <v>348225</v>
      </c>
      <c r="D54" s="30">
        <f t="shared" si="6"/>
        <v>15</v>
      </c>
      <c r="E54" s="31" t="str">
        <f t="shared" si="2"/>
        <v>SANTANDER</v>
      </c>
      <c r="F54" s="31">
        <f t="shared" si="7"/>
        <v>829096</v>
      </c>
      <c r="G54" s="31">
        <f t="shared" si="8"/>
        <v>726685</v>
      </c>
    </row>
    <row r="55" spans="1:7" x14ac:dyDescent="0.25">
      <c r="A55" s="31" t="str">
        <f t="shared" si="3"/>
        <v>MARIN Y RIA DE PONTEVEDRA</v>
      </c>
      <c r="B55" s="30">
        <f t="shared" si="4"/>
        <v>315991</v>
      </c>
      <c r="C55" s="30">
        <f t="shared" si="5"/>
        <v>280000</v>
      </c>
      <c r="D55" s="30">
        <f t="shared" si="6"/>
        <v>25</v>
      </c>
      <c r="E55" s="31" t="str">
        <f t="shared" si="2"/>
        <v>AVILES</v>
      </c>
      <c r="F55" s="31">
        <f t="shared" si="7"/>
        <v>802129</v>
      </c>
      <c r="G55" s="31">
        <f t="shared" si="8"/>
        <v>827284</v>
      </c>
    </row>
    <row r="56" spans="1:7" x14ac:dyDescent="0.25">
      <c r="A56" s="31" t="str">
        <f t="shared" si="3"/>
        <v>MELILLA</v>
      </c>
      <c r="B56" s="30">
        <f t="shared" si="4"/>
        <v>150496</v>
      </c>
      <c r="C56" s="30">
        <f t="shared" si="5"/>
        <v>124654</v>
      </c>
      <c r="D56" s="30">
        <f t="shared" si="6"/>
        <v>28</v>
      </c>
      <c r="E56" s="31" t="str">
        <f t="shared" si="2"/>
        <v>SEVILLA</v>
      </c>
      <c r="F56" s="31">
        <f t="shared" si="7"/>
        <v>730578</v>
      </c>
      <c r="G56" s="31">
        <f t="shared" si="8"/>
        <v>728391</v>
      </c>
    </row>
    <row r="57" spans="1:7" x14ac:dyDescent="0.25">
      <c r="A57" s="31" t="str">
        <f t="shared" si="3"/>
        <v>MOTRIL</v>
      </c>
      <c r="B57" s="30">
        <f t="shared" si="4"/>
        <v>282015</v>
      </c>
      <c r="C57" s="30">
        <f t="shared" si="5"/>
        <v>366771</v>
      </c>
      <c r="D57" s="30">
        <f t="shared" si="6"/>
        <v>26</v>
      </c>
      <c r="E57" s="31" t="str">
        <f t="shared" si="2"/>
        <v>VIGO</v>
      </c>
      <c r="F57" s="31">
        <f t="shared" si="7"/>
        <v>633609</v>
      </c>
      <c r="G57" s="31">
        <f t="shared" si="8"/>
        <v>634391</v>
      </c>
    </row>
    <row r="58" spans="1:7" x14ac:dyDescent="0.25">
      <c r="A58" s="31" t="str">
        <f t="shared" si="3"/>
        <v>PASAIA</v>
      </c>
      <c r="B58" s="30">
        <f t="shared" si="4"/>
        <v>530887</v>
      </c>
      <c r="C58" s="30">
        <f t="shared" si="5"/>
        <v>649267</v>
      </c>
      <c r="D58" s="30">
        <f t="shared" si="6"/>
        <v>22</v>
      </c>
      <c r="E58" s="31" t="str">
        <f t="shared" si="2"/>
        <v>BAHIA DE CADIZ</v>
      </c>
      <c r="F58" s="31">
        <f t="shared" si="7"/>
        <v>628929</v>
      </c>
      <c r="G58" s="31">
        <f t="shared" si="8"/>
        <v>695399</v>
      </c>
    </row>
    <row r="59" spans="1:7" x14ac:dyDescent="0.25">
      <c r="A59" s="31" t="str">
        <f t="shared" si="3"/>
        <v>SANTA CRUZ DE TENERIFE</v>
      </c>
      <c r="B59" s="30">
        <f t="shared" si="4"/>
        <v>2634723</v>
      </c>
      <c r="C59" s="30">
        <f t="shared" si="5"/>
        <v>2345362</v>
      </c>
      <c r="D59" s="30">
        <f t="shared" si="6"/>
        <v>9</v>
      </c>
      <c r="E59" s="31" t="str">
        <f t="shared" si="2"/>
        <v>PASAIA</v>
      </c>
      <c r="F59" s="31">
        <f t="shared" si="7"/>
        <v>530887</v>
      </c>
      <c r="G59" s="31">
        <f t="shared" si="8"/>
        <v>649267</v>
      </c>
    </row>
    <row r="60" spans="1:7" x14ac:dyDescent="0.25">
      <c r="A60" s="31" t="str">
        <f t="shared" si="3"/>
        <v>SANTANDER</v>
      </c>
      <c r="B60" s="30">
        <f t="shared" si="4"/>
        <v>829096</v>
      </c>
      <c r="C60" s="30">
        <f t="shared" si="5"/>
        <v>726685</v>
      </c>
      <c r="D60" s="30">
        <f t="shared" si="6"/>
        <v>17</v>
      </c>
      <c r="E60" s="31" t="str">
        <f t="shared" si="2"/>
        <v>CEUTA</v>
      </c>
      <c r="F60" s="31">
        <f t="shared" si="7"/>
        <v>490013</v>
      </c>
      <c r="G60" s="31">
        <f t="shared" si="8"/>
        <v>459131</v>
      </c>
    </row>
    <row r="61" spans="1:7" x14ac:dyDescent="0.25">
      <c r="A61" s="31" t="str">
        <f t="shared" si="3"/>
        <v>SEVILLA</v>
      </c>
      <c r="B61" s="30">
        <f t="shared" si="4"/>
        <v>730578</v>
      </c>
      <c r="C61" s="30">
        <f t="shared" si="5"/>
        <v>728391</v>
      </c>
      <c r="D61" s="30">
        <f t="shared" si="6"/>
        <v>19</v>
      </c>
      <c r="E61" s="31" t="str">
        <f t="shared" si="2"/>
        <v>ALICANTE</v>
      </c>
      <c r="F61" s="31">
        <f t="shared" si="7"/>
        <v>335923</v>
      </c>
      <c r="G61" s="31">
        <f t="shared" si="8"/>
        <v>304157</v>
      </c>
    </row>
    <row r="62" spans="1:7" x14ac:dyDescent="0.25">
      <c r="A62" s="31" t="str">
        <f t="shared" si="3"/>
        <v>TARRAGONA</v>
      </c>
      <c r="B62" s="30">
        <f t="shared" si="4"/>
        <v>6214180</v>
      </c>
      <c r="C62" s="30">
        <f t="shared" si="5"/>
        <v>4452507</v>
      </c>
      <c r="D62" s="30">
        <f t="shared" si="6"/>
        <v>4</v>
      </c>
      <c r="E62" s="31" t="str">
        <f t="shared" si="2"/>
        <v>MARIN Y RIA DE PONTEVEDRA</v>
      </c>
      <c r="F62" s="31">
        <f t="shared" si="7"/>
        <v>315991</v>
      </c>
      <c r="G62" s="31">
        <f t="shared" si="8"/>
        <v>280000</v>
      </c>
    </row>
    <row r="63" spans="1:7" x14ac:dyDescent="0.25">
      <c r="A63" s="31" t="str">
        <f t="shared" si="3"/>
        <v>VALENCIA</v>
      </c>
      <c r="B63" s="30">
        <f t="shared" si="4"/>
        <v>10469571</v>
      </c>
      <c r="C63" s="30">
        <f t="shared" si="5"/>
        <v>10013338</v>
      </c>
      <c r="D63" s="30">
        <f t="shared" si="6"/>
        <v>2</v>
      </c>
      <c r="E63" s="31" t="str">
        <f t="shared" si="2"/>
        <v>MOTRIL</v>
      </c>
      <c r="F63" s="31">
        <f t="shared" si="7"/>
        <v>282015</v>
      </c>
      <c r="G63" s="31">
        <f t="shared" si="8"/>
        <v>366771</v>
      </c>
    </row>
    <row r="64" spans="1:7" x14ac:dyDescent="0.25">
      <c r="A64" s="31" t="str">
        <f t="shared" si="3"/>
        <v>VIGO</v>
      </c>
      <c r="B64" s="30">
        <f t="shared" si="4"/>
        <v>633609</v>
      </c>
      <c r="C64" s="30">
        <f t="shared" si="5"/>
        <v>634391</v>
      </c>
      <c r="D64" s="30">
        <f t="shared" si="6"/>
        <v>20</v>
      </c>
      <c r="E64" s="31" t="str">
        <f t="shared" si="2"/>
        <v>VILAGARCIA</v>
      </c>
      <c r="F64" s="31">
        <f t="shared" si="7"/>
        <v>199506</v>
      </c>
      <c r="G64" s="31">
        <f t="shared" si="8"/>
        <v>112493</v>
      </c>
    </row>
    <row r="65" spans="1:7" x14ac:dyDescent="0.25">
      <c r="A65" s="31" t="str">
        <f t="shared" si="3"/>
        <v>VILAGARCIA</v>
      </c>
      <c r="B65" s="30">
        <f t="shared" si="4"/>
        <v>199506</v>
      </c>
      <c r="C65" s="30">
        <f t="shared" si="5"/>
        <v>112493</v>
      </c>
      <c r="D65" s="30">
        <f t="shared" si="6"/>
        <v>27</v>
      </c>
      <c r="E65" s="31" t="str">
        <f t="shared" si="2"/>
        <v>MELILLA</v>
      </c>
      <c r="F65" s="31">
        <f t="shared" si="7"/>
        <v>150496</v>
      </c>
      <c r="G65" s="31">
        <f t="shared" si="8"/>
        <v>124654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1026004</v>
      </c>
      <c r="C7" s="27">
        <v>1008588</v>
      </c>
      <c r="D7" s="27">
        <v>2051700</v>
      </c>
      <c r="E7" s="27">
        <v>1861055</v>
      </c>
      <c r="F7" s="10">
        <f>((E7*100)/D7)-100</f>
        <v>-9.2920504947117024</v>
      </c>
      <c r="G7" s="1"/>
      <c r="H7" s="1"/>
      <c r="I7" s="1"/>
    </row>
    <row r="8" spans="1:12" x14ac:dyDescent="0.25">
      <c r="A8" s="11" t="s">
        <v>45</v>
      </c>
      <c r="B8" s="28">
        <v>153384</v>
      </c>
      <c r="C8" s="28">
        <v>187419</v>
      </c>
      <c r="D8" s="28">
        <v>302535</v>
      </c>
      <c r="E8" s="28">
        <v>334577</v>
      </c>
      <c r="F8" s="13">
        <f t="shared" ref="F8:F35" si="0">((E8*100)/D8)-100</f>
        <v>10.591171269439897</v>
      </c>
      <c r="G8" s="1"/>
      <c r="H8" s="1"/>
      <c r="I8" s="1"/>
    </row>
    <row r="9" spans="1:12" x14ac:dyDescent="0.25">
      <c r="A9" s="8" t="s">
        <v>46</v>
      </c>
      <c r="B9" s="27">
        <v>384276</v>
      </c>
      <c r="C9" s="27">
        <v>565585</v>
      </c>
      <c r="D9" s="27">
        <v>908624</v>
      </c>
      <c r="E9" s="27">
        <v>961851</v>
      </c>
      <c r="F9" s="10">
        <f t="shared" si="0"/>
        <v>5.8579786578386717</v>
      </c>
      <c r="G9" s="1"/>
      <c r="H9" s="1"/>
      <c r="I9" s="1"/>
    </row>
    <row r="10" spans="1:12" x14ac:dyDescent="0.25">
      <c r="A10" s="11" t="s">
        <v>47</v>
      </c>
      <c r="B10" s="28">
        <v>380994</v>
      </c>
      <c r="C10" s="28">
        <v>408441</v>
      </c>
      <c r="D10" s="28">
        <v>818527</v>
      </c>
      <c r="E10" s="28">
        <v>797217</v>
      </c>
      <c r="F10" s="13">
        <f t="shared" si="0"/>
        <v>-2.6034571858961328</v>
      </c>
      <c r="G10" s="1"/>
      <c r="H10" s="1"/>
      <c r="I10" s="1"/>
    </row>
    <row r="11" spans="1:12" x14ac:dyDescent="0.25">
      <c r="A11" s="8" t="s">
        <v>48</v>
      </c>
      <c r="B11" s="27">
        <v>5036309</v>
      </c>
      <c r="C11" s="27">
        <v>6131899</v>
      </c>
      <c r="D11" s="27">
        <v>11470196</v>
      </c>
      <c r="E11" s="27">
        <v>13253129</v>
      </c>
      <c r="F11" s="10">
        <f t="shared" si="0"/>
        <v>15.54404998833499</v>
      </c>
      <c r="G11" s="1"/>
      <c r="H11" s="1"/>
      <c r="I11" s="1"/>
    </row>
    <row r="12" spans="1:12" x14ac:dyDescent="0.25">
      <c r="A12" s="11" t="s">
        <v>49</v>
      </c>
      <c r="B12" s="28">
        <v>326963</v>
      </c>
      <c r="C12" s="28">
        <v>286974</v>
      </c>
      <c r="D12" s="28">
        <v>682390</v>
      </c>
      <c r="E12" s="28">
        <v>621750</v>
      </c>
      <c r="F12" s="13">
        <f t="shared" si="0"/>
        <v>-8.886413927519456</v>
      </c>
      <c r="G12" s="1"/>
      <c r="H12" s="1"/>
      <c r="I12" s="1"/>
    </row>
    <row r="13" spans="1:12" x14ac:dyDescent="0.25">
      <c r="A13" s="8" t="s">
        <v>50</v>
      </c>
      <c r="B13" s="27">
        <v>791114</v>
      </c>
      <c r="C13" s="27">
        <v>807206</v>
      </c>
      <c r="D13" s="27">
        <v>1507164</v>
      </c>
      <c r="E13" s="27">
        <v>1592817</v>
      </c>
      <c r="F13" s="10">
        <f t="shared" si="0"/>
        <v>5.683057716346724</v>
      </c>
      <c r="G13" s="1"/>
      <c r="H13" s="1"/>
      <c r="I13" s="1"/>
    </row>
    <row r="14" spans="1:12" x14ac:dyDescent="0.25">
      <c r="A14" s="11" t="s">
        <v>51</v>
      </c>
      <c r="B14" s="28">
        <v>3753959</v>
      </c>
      <c r="C14" s="28">
        <v>3292370</v>
      </c>
      <c r="D14" s="28">
        <v>7511572</v>
      </c>
      <c r="E14" s="28">
        <v>6505056</v>
      </c>
      <c r="F14" s="13">
        <f t="shared" si="0"/>
        <v>-13.399538738362622</v>
      </c>
      <c r="G14" s="1"/>
      <c r="H14" s="1"/>
      <c r="I14" s="1"/>
    </row>
    <row r="15" spans="1:12" x14ac:dyDescent="0.25">
      <c r="A15" s="8" t="s">
        <v>52</v>
      </c>
      <c r="B15" s="27">
        <v>2517084</v>
      </c>
      <c r="C15" s="27">
        <v>2325221</v>
      </c>
      <c r="D15" s="27">
        <v>5328019</v>
      </c>
      <c r="E15" s="27">
        <v>4372020</v>
      </c>
      <c r="F15" s="10">
        <f t="shared" si="0"/>
        <v>-17.942860188749322</v>
      </c>
      <c r="G15" s="1"/>
      <c r="H15" s="1"/>
      <c r="I15" s="1"/>
    </row>
    <row r="16" spans="1:12" x14ac:dyDescent="0.25">
      <c r="A16" s="11" t="s">
        <v>53</v>
      </c>
      <c r="B16" s="28">
        <v>1548126</v>
      </c>
      <c r="C16" s="28">
        <v>2706604</v>
      </c>
      <c r="D16" s="28">
        <v>3397501</v>
      </c>
      <c r="E16" s="28">
        <v>5175122</v>
      </c>
      <c r="F16" s="13">
        <f t="shared" si="0"/>
        <v>52.321426836960455</v>
      </c>
      <c r="G16" s="1"/>
      <c r="H16" s="1"/>
      <c r="I16" s="1"/>
    </row>
    <row r="17" spans="1:9" x14ac:dyDescent="0.25">
      <c r="A17" s="8" t="s">
        <v>54</v>
      </c>
      <c r="B17" s="27">
        <v>1054090</v>
      </c>
      <c r="C17" s="27">
        <v>920671</v>
      </c>
      <c r="D17" s="27">
        <v>2188381</v>
      </c>
      <c r="E17" s="27">
        <v>1871676</v>
      </c>
      <c r="F17" s="10">
        <f t="shared" si="0"/>
        <v>-14.472114316474148</v>
      </c>
      <c r="G17" s="1"/>
      <c r="H17" s="1"/>
      <c r="I17" s="1"/>
    </row>
    <row r="18" spans="1:9" x14ac:dyDescent="0.25">
      <c r="A18" s="11" t="s">
        <v>55</v>
      </c>
      <c r="B18" s="28">
        <v>164027</v>
      </c>
      <c r="C18" s="28">
        <v>171513</v>
      </c>
      <c r="D18" s="28">
        <v>346156</v>
      </c>
      <c r="E18" s="28">
        <v>379411</v>
      </c>
      <c r="F18" s="13">
        <f t="shared" si="0"/>
        <v>9.6069402234830505</v>
      </c>
      <c r="G18" s="1"/>
      <c r="H18" s="1"/>
      <c r="I18" s="1"/>
    </row>
    <row r="19" spans="1:9" x14ac:dyDescent="0.25">
      <c r="A19" s="8" t="s">
        <v>56</v>
      </c>
      <c r="B19" s="27">
        <v>967610</v>
      </c>
      <c r="C19" s="27">
        <v>1104306</v>
      </c>
      <c r="D19" s="27">
        <v>1664536</v>
      </c>
      <c r="E19" s="27">
        <v>2094565</v>
      </c>
      <c r="F19" s="10">
        <f t="shared" si="0"/>
        <v>25.834767166345458</v>
      </c>
      <c r="G19" s="1"/>
      <c r="H19" s="1"/>
      <c r="I19" s="1"/>
    </row>
    <row r="20" spans="1:9" x14ac:dyDescent="0.25">
      <c r="A20" s="11" t="s">
        <v>57</v>
      </c>
      <c r="B20" s="28">
        <v>1274480</v>
      </c>
      <c r="C20" s="28">
        <v>1355650</v>
      </c>
      <c r="D20" s="28">
        <v>2563421</v>
      </c>
      <c r="E20" s="28">
        <v>2315726</v>
      </c>
      <c r="F20" s="13">
        <f t="shared" si="0"/>
        <v>-9.6626734352258126</v>
      </c>
      <c r="G20" s="1"/>
      <c r="H20" s="1"/>
      <c r="I20" s="1"/>
    </row>
    <row r="21" spans="1:9" x14ac:dyDescent="0.25">
      <c r="A21" s="8" t="s">
        <v>58</v>
      </c>
      <c r="B21" s="27">
        <v>2312661</v>
      </c>
      <c r="C21" s="27">
        <v>1922729</v>
      </c>
      <c r="D21" s="27">
        <v>2790529</v>
      </c>
      <c r="E21" s="27">
        <v>3420658</v>
      </c>
      <c r="F21" s="10">
        <f t="shared" si="0"/>
        <v>22.580987332509352</v>
      </c>
      <c r="G21" s="1"/>
      <c r="H21" s="1"/>
      <c r="I21" s="1"/>
    </row>
    <row r="22" spans="1:9" x14ac:dyDescent="0.25">
      <c r="A22" s="11" t="s">
        <v>59</v>
      </c>
      <c r="B22" s="28">
        <v>1644572</v>
      </c>
      <c r="C22" s="28">
        <v>1720426</v>
      </c>
      <c r="D22" s="28">
        <v>3371005</v>
      </c>
      <c r="E22" s="28">
        <v>3602988</v>
      </c>
      <c r="F22" s="13">
        <f t="shared" si="0"/>
        <v>6.8817162834228895</v>
      </c>
      <c r="G22" s="1"/>
      <c r="H22" s="1"/>
      <c r="I22" s="1"/>
    </row>
    <row r="23" spans="1:9" x14ac:dyDescent="0.25">
      <c r="A23" s="8" t="s">
        <v>60</v>
      </c>
      <c r="B23" s="27">
        <v>175200</v>
      </c>
      <c r="C23" s="27">
        <v>584824</v>
      </c>
      <c r="D23" s="27">
        <v>340278</v>
      </c>
      <c r="E23" s="27">
        <v>1453378</v>
      </c>
      <c r="F23" s="10">
        <f t="shared" si="0"/>
        <v>327.11488841476677</v>
      </c>
      <c r="G23" s="1"/>
      <c r="H23" s="1"/>
      <c r="I23" s="1"/>
    </row>
    <row r="24" spans="1:9" x14ac:dyDescent="0.25">
      <c r="A24" s="11" t="s">
        <v>61</v>
      </c>
      <c r="B24" s="28">
        <v>130876</v>
      </c>
      <c r="C24" s="28">
        <v>158575</v>
      </c>
      <c r="D24" s="28">
        <v>274798</v>
      </c>
      <c r="E24" s="28">
        <v>311665</v>
      </c>
      <c r="F24" s="13">
        <f t="shared" si="0"/>
        <v>13.416036506815914</v>
      </c>
      <c r="G24" s="1"/>
      <c r="H24" s="1"/>
      <c r="I24" s="1"/>
    </row>
    <row r="25" spans="1:9" x14ac:dyDescent="0.25">
      <c r="A25" s="8" t="s">
        <v>62</v>
      </c>
      <c r="B25" s="27">
        <v>64286</v>
      </c>
      <c r="C25" s="27">
        <v>74554</v>
      </c>
      <c r="D25" s="27">
        <v>123440</v>
      </c>
      <c r="E25" s="27">
        <v>150493</v>
      </c>
      <c r="F25" s="10">
        <f t="shared" si="0"/>
        <v>21.915910563836675</v>
      </c>
      <c r="G25" s="1"/>
      <c r="H25" s="1"/>
      <c r="I25" s="1"/>
    </row>
    <row r="26" spans="1:9" x14ac:dyDescent="0.25">
      <c r="A26" s="11" t="s">
        <v>63</v>
      </c>
      <c r="B26" s="28">
        <v>200972</v>
      </c>
      <c r="C26" s="28">
        <v>89404</v>
      </c>
      <c r="D26" s="28">
        <v>361643</v>
      </c>
      <c r="E26" s="28">
        <v>278510</v>
      </c>
      <c r="F26" s="13">
        <f t="shared" si="0"/>
        <v>-22.987587206167404</v>
      </c>
      <c r="G26" s="1"/>
      <c r="H26" s="1"/>
      <c r="I26" s="1"/>
    </row>
    <row r="27" spans="1:9" x14ac:dyDescent="0.25">
      <c r="A27" s="8" t="s">
        <v>64</v>
      </c>
      <c r="B27" s="27">
        <v>356116</v>
      </c>
      <c r="C27" s="27">
        <v>263987</v>
      </c>
      <c r="D27" s="27">
        <v>639372</v>
      </c>
      <c r="E27" s="27">
        <v>521105</v>
      </c>
      <c r="F27" s="10">
        <f t="shared" si="0"/>
        <v>-18.497369293619357</v>
      </c>
      <c r="G27" s="1"/>
      <c r="H27" s="1"/>
      <c r="I27" s="1"/>
    </row>
    <row r="28" spans="1:9" x14ac:dyDescent="0.25">
      <c r="A28" s="11" t="s">
        <v>65</v>
      </c>
      <c r="B28" s="28">
        <v>1089287</v>
      </c>
      <c r="C28" s="28">
        <v>1349860</v>
      </c>
      <c r="D28" s="28">
        <v>2167093</v>
      </c>
      <c r="E28" s="28">
        <v>2497579</v>
      </c>
      <c r="F28" s="13">
        <f t="shared" si="0"/>
        <v>15.250199230028429</v>
      </c>
      <c r="G28" s="1"/>
      <c r="H28" s="1"/>
      <c r="I28" s="1"/>
    </row>
    <row r="29" spans="1:9" x14ac:dyDescent="0.25">
      <c r="A29" s="8" t="s">
        <v>66</v>
      </c>
      <c r="B29" s="27">
        <v>348828</v>
      </c>
      <c r="C29" s="27">
        <v>462582</v>
      </c>
      <c r="D29" s="27">
        <v>716602</v>
      </c>
      <c r="E29" s="27">
        <v>819938</v>
      </c>
      <c r="F29" s="10">
        <f t="shared" si="0"/>
        <v>14.420277922752106</v>
      </c>
      <c r="G29" s="1"/>
      <c r="H29" s="1"/>
      <c r="I29" s="1"/>
    </row>
    <row r="30" spans="1:9" x14ac:dyDescent="0.25">
      <c r="A30" s="11" t="s">
        <v>67</v>
      </c>
      <c r="B30" s="28">
        <v>397543</v>
      </c>
      <c r="C30" s="28">
        <v>383041</v>
      </c>
      <c r="D30" s="28">
        <v>727794</v>
      </c>
      <c r="E30" s="28">
        <v>730578</v>
      </c>
      <c r="F30" s="13">
        <f t="shared" si="0"/>
        <v>0.38252582461520035</v>
      </c>
      <c r="G30" s="1"/>
      <c r="H30" s="1"/>
      <c r="I30" s="1"/>
    </row>
    <row r="31" spans="1:9" x14ac:dyDescent="0.25">
      <c r="A31" s="8" t="s">
        <v>68</v>
      </c>
      <c r="B31" s="27">
        <v>1813853</v>
      </c>
      <c r="C31" s="27">
        <v>2765855</v>
      </c>
      <c r="D31" s="27">
        <v>4419349</v>
      </c>
      <c r="E31" s="27">
        <v>6161520</v>
      </c>
      <c r="F31" s="10">
        <f t="shared" si="0"/>
        <v>39.421439673580892</v>
      </c>
      <c r="G31" s="1"/>
      <c r="H31" s="1"/>
      <c r="I31" s="1"/>
    </row>
    <row r="32" spans="1:9" x14ac:dyDescent="0.25">
      <c r="A32" s="11" t="s">
        <v>69</v>
      </c>
      <c r="B32" s="28">
        <v>5093435</v>
      </c>
      <c r="C32" s="28">
        <v>5018126</v>
      </c>
      <c r="D32" s="28">
        <v>9968652</v>
      </c>
      <c r="E32" s="28">
        <v>10423345</v>
      </c>
      <c r="F32" s="13">
        <f t="shared" si="0"/>
        <v>4.5612285392247571</v>
      </c>
      <c r="G32" s="1"/>
      <c r="H32" s="1"/>
      <c r="I32" s="1"/>
    </row>
    <row r="33" spans="1:9" x14ac:dyDescent="0.25">
      <c r="A33" s="8" t="s">
        <v>70</v>
      </c>
      <c r="B33" s="27">
        <v>299240</v>
      </c>
      <c r="C33" s="27">
        <v>306587</v>
      </c>
      <c r="D33" s="27">
        <v>580965</v>
      </c>
      <c r="E33" s="27">
        <v>578183</v>
      </c>
      <c r="F33" s="10">
        <f t="shared" si="0"/>
        <v>-0.47885845102544522</v>
      </c>
      <c r="G33" s="1"/>
      <c r="H33" s="1"/>
      <c r="I33" s="1"/>
    </row>
    <row r="34" spans="1:9" x14ac:dyDescent="0.25">
      <c r="A34" s="11" t="s">
        <v>71</v>
      </c>
      <c r="B34" s="28">
        <v>56790</v>
      </c>
      <c r="C34" s="28">
        <v>116451</v>
      </c>
      <c r="D34" s="28">
        <v>110411</v>
      </c>
      <c r="E34" s="28">
        <v>198504</v>
      </c>
      <c r="F34" s="13">
        <f t="shared" si="0"/>
        <v>79.786434322667134</v>
      </c>
      <c r="G34" s="1"/>
      <c r="H34" s="1"/>
      <c r="I34" s="1"/>
    </row>
    <row r="35" spans="1:9" x14ac:dyDescent="0.25">
      <c r="A35" s="14" t="s">
        <v>72</v>
      </c>
      <c r="B35" s="15">
        <f>SUM(B7:B34)</f>
        <v>33362079</v>
      </c>
      <c r="C35" s="15">
        <f t="shared" ref="C35:E35" si="1">SUM(C7:C34)</f>
        <v>36489448</v>
      </c>
      <c r="D35" s="15">
        <f t="shared" si="1"/>
        <v>67332653</v>
      </c>
      <c r="E35" s="15">
        <f t="shared" si="1"/>
        <v>73284416</v>
      </c>
      <c r="F35" s="16">
        <f t="shared" si="0"/>
        <v>8.839341292552362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1861055</v>
      </c>
      <c r="C38" s="30">
        <f>D7</f>
        <v>2051700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13253129</v>
      </c>
      <c r="G38" s="31">
        <f>LOOKUP(E38,$A$38:$A$65,$C$38:$C$65)</f>
        <v>11470196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334577</v>
      </c>
      <c r="C39" s="30">
        <f t="shared" ref="C39:C65" si="5">D8</f>
        <v>302535</v>
      </c>
      <c r="D39" s="30">
        <f t="shared" ref="D39:D65" si="6">_xlfn.RANK.EQ(B39,$B$38:$B$65)+COUNTIF($B$38:$B$65,B39)-1</f>
        <v>24</v>
      </c>
      <c r="E39" s="31" t="str">
        <f t="shared" si="2"/>
        <v>VALENCIA</v>
      </c>
      <c r="F39" s="31">
        <f t="shared" ref="F39:F54" si="7">LOOKUP(E39,$A$38:$A$65,$B$38:$B$65)</f>
        <v>10423345</v>
      </c>
      <c r="G39" s="31">
        <f t="shared" ref="G39:G65" si="8">LOOKUP(E39,$A$38:$A$65,$C$38:$C$65)</f>
        <v>9968652</v>
      </c>
    </row>
    <row r="40" spans="1:9" x14ac:dyDescent="0.25">
      <c r="A40" s="31" t="str">
        <f t="shared" si="3"/>
        <v>ALMERIA</v>
      </c>
      <c r="B40" s="30">
        <f t="shared" si="4"/>
        <v>961851</v>
      </c>
      <c r="C40" s="30">
        <f t="shared" si="5"/>
        <v>908624</v>
      </c>
      <c r="D40" s="30">
        <f t="shared" si="6"/>
        <v>16</v>
      </c>
      <c r="E40" s="31" t="str">
        <f t="shared" si="2"/>
        <v>BARCELONA</v>
      </c>
      <c r="F40" s="31">
        <f t="shared" si="7"/>
        <v>6505056</v>
      </c>
      <c r="G40" s="31">
        <f t="shared" si="8"/>
        <v>7511572</v>
      </c>
    </row>
    <row r="41" spans="1:9" x14ac:dyDescent="0.25">
      <c r="A41" s="31" t="str">
        <f t="shared" si="3"/>
        <v>AVILES</v>
      </c>
      <c r="B41" s="30">
        <f t="shared" si="4"/>
        <v>797217</v>
      </c>
      <c r="C41" s="30">
        <f t="shared" si="5"/>
        <v>818527</v>
      </c>
      <c r="D41" s="30">
        <f t="shared" si="6"/>
        <v>18</v>
      </c>
      <c r="E41" s="31" t="str">
        <f t="shared" si="2"/>
        <v>TARRAGONA</v>
      </c>
      <c r="F41" s="31">
        <f t="shared" si="7"/>
        <v>6161520</v>
      </c>
      <c r="G41" s="31">
        <f t="shared" si="8"/>
        <v>4419349</v>
      </c>
    </row>
    <row r="42" spans="1:9" x14ac:dyDescent="0.25">
      <c r="A42" s="31" t="str">
        <f t="shared" si="3"/>
        <v>BAHIA DE ALGECIRAS</v>
      </c>
      <c r="B42" s="30">
        <f t="shared" si="4"/>
        <v>13253129</v>
      </c>
      <c r="C42" s="30">
        <f t="shared" si="5"/>
        <v>11470196</v>
      </c>
      <c r="D42" s="30">
        <f t="shared" si="6"/>
        <v>1</v>
      </c>
      <c r="E42" s="31" t="str">
        <f t="shared" si="2"/>
        <v>CARTAGENA</v>
      </c>
      <c r="F42" s="31">
        <f t="shared" si="7"/>
        <v>5175122</v>
      </c>
      <c r="G42" s="31">
        <f t="shared" si="8"/>
        <v>3397501</v>
      </c>
    </row>
    <row r="43" spans="1:9" x14ac:dyDescent="0.25">
      <c r="A43" s="31" t="str">
        <f t="shared" si="3"/>
        <v>BAHIA DE CADIZ</v>
      </c>
      <c r="B43" s="30">
        <f t="shared" si="4"/>
        <v>621750</v>
      </c>
      <c r="C43" s="30">
        <f t="shared" si="5"/>
        <v>682390</v>
      </c>
      <c r="D43" s="30">
        <f t="shared" si="6"/>
        <v>20</v>
      </c>
      <c r="E43" s="31" t="str">
        <f t="shared" si="2"/>
        <v>BILBAO</v>
      </c>
      <c r="F43" s="31">
        <f t="shared" si="7"/>
        <v>4372020</v>
      </c>
      <c r="G43" s="31">
        <f t="shared" si="8"/>
        <v>5328019</v>
      </c>
    </row>
    <row r="44" spans="1:9" x14ac:dyDescent="0.25">
      <c r="A44" s="31" t="str">
        <f t="shared" si="3"/>
        <v>BALEARES</v>
      </c>
      <c r="B44" s="30">
        <f t="shared" si="4"/>
        <v>1592817</v>
      </c>
      <c r="C44" s="30">
        <f t="shared" si="5"/>
        <v>1507164</v>
      </c>
      <c r="D44" s="30">
        <f t="shared" si="6"/>
        <v>14</v>
      </c>
      <c r="E44" s="31" t="str">
        <f t="shared" si="2"/>
        <v>LAS PALMAS</v>
      </c>
      <c r="F44" s="31">
        <f t="shared" si="7"/>
        <v>3602988</v>
      </c>
      <c r="G44" s="31">
        <f t="shared" si="8"/>
        <v>3371005</v>
      </c>
    </row>
    <row r="45" spans="1:9" x14ac:dyDescent="0.25">
      <c r="A45" s="31" t="str">
        <f t="shared" si="3"/>
        <v>BARCELONA</v>
      </c>
      <c r="B45" s="30">
        <f t="shared" si="4"/>
        <v>6505056</v>
      </c>
      <c r="C45" s="30">
        <f t="shared" si="5"/>
        <v>7511572</v>
      </c>
      <c r="D45" s="30">
        <f t="shared" si="6"/>
        <v>3</v>
      </c>
      <c r="E45" s="31" t="str">
        <f t="shared" si="2"/>
        <v>HUELVA</v>
      </c>
      <c r="F45" s="31">
        <f t="shared" si="7"/>
        <v>3420658</v>
      </c>
      <c r="G45" s="31">
        <f t="shared" si="8"/>
        <v>2790529</v>
      </c>
    </row>
    <row r="46" spans="1:9" x14ac:dyDescent="0.25">
      <c r="A46" s="31" t="str">
        <f t="shared" si="3"/>
        <v>BILBAO</v>
      </c>
      <c r="B46" s="30">
        <f t="shared" si="4"/>
        <v>4372020</v>
      </c>
      <c r="C46" s="30">
        <f t="shared" si="5"/>
        <v>5328019</v>
      </c>
      <c r="D46" s="30">
        <f t="shared" si="6"/>
        <v>6</v>
      </c>
      <c r="E46" s="31" t="str">
        <f t="shared" si="2"/>
        <v>SANTA CRUZ DE TENERIFE</v>
      </c>
      <c r="F46" s="31">
        <f t="shared" si="7"/>
        <v>2497579</v>
      </c>
      <c r="G46" s="31">
        <f t="shared" si="8"/>
        <v>2167093</v>
      </c>
    </row>
    <row r="47" spans="1:9" x14ac:dyDescent="0.25">
      <c r="A47" s="31" t="str">
        <f t="shared" si="3"/>
        <v>CARTAGENA</v>
      </c>
      <c r="B47" s="30">
        <f t="shared" si="4"/>
        <v>5175122</v>
      </c>
      <c r="C47" s="30">
        <f t="shared" si="5"/>
        <v>3397501</v>
      </c>
      <c r="D47" s="30">
        <f t="shared" si="6"/>
        <v>5</v>
      </c>
      <c r="E47" s="31" t="str">
        <f t="shared" si="2"/>
        <v>GIJON</v>
      </c>
      <c r="F47" s="31">
        <f t="shared" si="7"/>
        <v>2315726</v>
      </c>
      <c r="G47" s="31">
        <f t="shared" si="8"/>
        <v>2563421</v>
      </c>
    </row>
    <row r="48" spans="1:9" x14ac:dyDescent="0.25">
      <c r="A48" s="31" t="str">
        <f t="shared" si="3"/>
        <v>CASTELLON</v>
      </c>
      <c r="B48" s="30">
        <f t="shared" si="4"/>
        <v>1871676</v>
      </c>
      <c r="C48" s="30">
        <f t="shared" si="5"/>
        <v>2188381</v>
      </c>
      <c r="D48" s="30">
        <f t="shared" si="6"/>
        <v>12</v>
      </c>
      <c r="E48" s="31" t="str">
        <f t="shared" si="2"/>
        <v>FERROL-SAN CIBRAO</v>
      </c>
      <c r="F48" s="31">
        <f t="shared" si="7"/>
        <v>2094565</v>
      </c>
      <c r="G48" s="31">
        <f t="shared" si="8"/>
        <v>1664536</v>
      </c>
    </row>
    <row r="49" spans="1:7" x14ac:dyDescent="0.25">
      <c r="A49" s="31" t="str">
        <f t="shared" si="3"/>
        <v>CEUTA</v>
      </c>
      <c r="B49" s="30">
        <f t="shared" si="4"/>
        <v>379411</v>
      </c>
      <c r="C49" s="30">
        <f t="shared" si="5"/>
        <v>346156</v>
      </c>
      <c r="D49" s="30">
        <f t="shared" si="6"/>
        <v>23</v>
      </c>
      <c r="E49" s="31" t="str">
        <f t="shared" si="2"/>
        <v>CASTELLON</v>
      </c>
      <c r="F49" s="31">
        <f t="shared" si="7"/>
        <v>1871676</v>
      </c>
      <c r="G49" s="31">
        <f t="shared" si="8"/>
        <v>2188381</v>
      </c>
    </row>
    <row r="50" spans="1:7" x14ac:dyDescent="0.25">
      <c r="A50" s="31" t="str">
        <f t="shared" si="3"/>
        <v>FERROL-SAN CIBRAO</v>
      </c>
      <c r="B50" s="30">
        <f t="shared" si="4"/>
        <v>2094565</v>
      </c>
      <c r="C50" s="30">
        <f t="shared" si="5"/>
        <v>1664536</v>
      </c>
      <c r="D50" s="30">
        <f t="shared" si="6"/>
        <v>11</v>
      </c>
      <c r="E50" s="31" t="str">
        <f t="shared" si="2"/>
        <v>A CORUÑA</v>
      </c>
      <c r="F50" s="31">
        <f t="shared" si="7"/>
        <v>1861055</v>
      </c>
      <c r="G50" s="31">
        <f t="shared" si="8"/>
        <v>2051700</v>
      </c>
    </row>
    <row r="51" spans="1:7" x14ac:dyDescent="0.25">
      <c r="A51" s="31" t="str">
        <f t="shared" si="3"/>
        <v>GIJON</v>
      </c>
      <c r="B51" s="30">
        <f t="shared" si="4"/>
        <v>2315726</v>
      </c>
      <c r="C51" s="30">
        <f t="shared" si="5"/>
        <v>2563421</v>
      </c>
      <c r="D51" s="30">
        <f t="shared" si="6"/>
        <v>10</v>
      </c>
      <c r="E51" s="31" t="str">
        <f t="shared" si="2"/>
        <v>BALEARES</v>
      </c>
      <c r="F51" s="31">
        <f t="shared" si="7"/>
        <v>1592817</v>
      </c>
      <c r="G51" s="31">
        <f t="shared" si="8"/>
        <v>1507164</v>
      </c>
    </row>
    <row r="52" spans="1:7" x14ac:dyDescent="0.25">
      <c r="A52" s="31" t="str">
        <f t="shared" si="3"/>
        <v>HUELVA</v>
      </c>
      <c r="B52" s="30">
        <f t="shared" si="4"/>
        <v>3420658</v>
      </c>
      <c r="C52" s="30">
        <f t="shared" si="5"/>
        <v>2790529</v>
      </c>
      <c r="D52" s="30">
        <f t="shared" si="6"/>
        <v>8</v>
      </c>
      <c r="E52" s="31" t="str">
        <f t="shared" si="2"/>
        <v>MALAGA</v>
      </c>
      <c r="F52" s="31">
        <f t="shared" si="7"/>
        <v>1453378</v>
      </c>
      <c r="G52" s="31">
        <f t="shared" si="8"/>
        <v>340278</v>
      </c>
    </row>
    <row r="53" spans="1:7" x14ac:dyDescent="0.25">
      <c r="A53" s="31" t="str">
        <f t="shared" si="3"/>
        <v>LAS PALMAS</v>
      </c>
      <c r="B53" s="30">
        <f t="shared" si="4"/>
        <v>3602988</v>
      </c>
      <c r="C53" s="30">
        <f t="shared" si="5"/>
        <v>3371005</v>
      </c>
      <c r="D53" s="30">
        <f t="shared" si="6"/>
        <v>7</v>
      </c>
      <c r="E53" s="31" t="str">
        <f t="shared" si="2"/>
        <v>ALMERIA</v>
      </c>
      <c r="F53" s="31">
        <f t="shared" si="7"/>
        <v>961851</v>
      </c>
      <c r="G53" s="31">
        <f t="shared" si="8"/>
        <v>908624</v>
      </c>
    </row>
    <row r="54" spans="1:7" x14ac:dyDescent="0.25">
      <c r="A54" s="31" t="str">
        <f t="shared" si="3"/>
        <v>MALAGA</v>
      </c>
      <c r="B54" s="30">
        <f t="shared" si="4"/>
        <v>1453378</v>
      </c>
      <c r="C54" s="30">
        <f t="shared" si="5"/>
        <v>340278</v>
      </c>
      <c r="D54" s="30">
        <f t="shared" si="6"/>
        <v>15</v>
      </c>
      <c r="E54" s="31" t="str">
        <f t="shared" si="2"/>
        <v>SANTANDER</v>
      </c>
      <c r="F54" s="31">
        <f t="shared" si="7"/>
        <v>819938</v>
      </c>
      <c r="G54" s="31">
        <f t="shared" si="8"/>
        <v>716602</v>
      </c>
    </row>
    <row r="55" spans="1:7" x14ac:dyDescent="0.25">
      <c r="A55" s="31" t="str">
        <f t="shared" si="3"/>
        <v>MARIN Y RIA DE PONTEVEDRA</v>
      </c>
      <c r="B55" s="30">
        <f t="shared" si="4"/>
        <v>311665</v>
      </c>
      <c r="C55" s="30">
        <f t="shared" si="5"/>
        <v>274798</v>
      </c>
      <c r="D55" s="30">
        <f t="shared" si="6"/>
        <v>25</v>
      </c>
      <c r="E55" s="31" t="str">
        <f t="shared" si="2"/>
        <v>AVILES</v>
      </c>
      <c r="F55" s="31">
        <f t="shared" ref="F55:F65" si="9">LOOKUP(E55,$A$38:$A$65,$B$38:$B$65)</f>
        <v>797217</v>
      </c>
      <c r="G55" s="31">
        <f t="shared" si="8"/>
        <v>818527</v>
      </c>
    </row>
    <row r="56" spans="1:7" x14ac:dyDescent="0.25">
      <c r="A56" s="31" t="str">
        <f t="shared" si="3"/>
        <v>MELILLA</v>
      </c>
      <c r="B56" s="30">
        <f t="shared" si="4"/>
        <v>150493</v>
      </c>
      <c r="C56" s="30">
        <f t="shared" si="5"/>
        <v>123440</v>
      </c>
      <c r="D56" s="30">
        <f t="shared" si="6"/>
        <v>28</v>
      </c>
      <c r="E56" s="31" t="str">
        <f t="shared" si="2"/>
        <v>SEVILLA</v>
      </c>
      <c r="F56" s="31">
        <f t="shared" si="9"/>
        <v>730578</v>
      </c>
      <c r="G56" s="31">
        <f t="shared" si="8"/>
        <v>727794</v>
      </c>
    </row>
    <row r="57" spans="1:7" x14ac:dyDescent="0.25">
      <c r="A57" s="31" t="str">
        <f t="shared" si="3"/>
        <v>MOTRIL</v>
      </c>
      <c r="B57" s="30">
        <f t="shared" si="4"/>
        <v>278510</v>
      </c>
      <c r="C57" s="30">
        <f t="shared" si="5"/>
        <v>361643</v>
      </c>
      <c r="D57" s="30">
        <f t="shared" si="6"/>
        <v>26</v>
      </c>
      <c r="E57" s="31" t="str">
        <f t="shared" si="2"/>
        <v>BAHIA DE CADIZ</v>
      </c>
      <c r="F57" s="31">
        <f t="shared" si="9"/>
        <v>621750</v>
      </c>
      <c r="G57" s="31">
        <f t="shared" si="8"/>
        <v>682390</v>
      </c>
    </row>
    <row r="58" spans="1:7" x14ac:dyDescent="0.25">
      <c r="A58" s="31" t="str">
        <f t="shared" si="3"/>
        <v>PASAIA</v>
      </c>
      <c r="B58" s="30">
        <f t="shared" si="4"/>
        <v>521105</v>
      </c>
      <c r="C58" s="30">
        <f t="shared" si="5"/>
        <v>639372</v>
      </c>
      <c r="D58" s="30">
        <f t="shared" si="6"/>
        <v>22</v>
      </c>
      <c r="E58" s="31" t="str">
        <f t="shared" si="2"/>
        <v>VIGO</v>
      </c>
      <c r="F58" s="31">
        <f t="shared" si="9"/>
        <v>578183</v>
      </c>
      <c r="G58" s="31">
        <f t="shared" si="8"/>
        <v>580965</v>
      </c>
    </row>
    <row r="59" spans="1:7" x14ac:dyDescent="0.25">
      <c r="A59" s="31" t="str">
        <f t="shared" si="3"/>
        <v>SANTA CRUZ DE TENERIFE</v>
      </c>
      <c r="B59" s="30">
        <f t="shared" si="4"/>
        <v>2497579</v>
      </c>
      <c r="C59" s="30">
        <f t="shared" si="5"/>
        <v>2167093</v>
      </c>
      <c r="D59" s="30">
        <f t="shared" si="6"/>
        <v>9</v>
      </c>
      <c r="E59" s="31" t="str">
        <f t="shared" si="2"/>
        <v>PASAIA</v>
      </c>
      <c r="F59" s="31">
        <f t="shared" si="9"/>
        <v>521105</v>
      </c>
      <c r="G59" s="31">
        <f t="shared" si="8"/>
        <v>639372</v>
      </c>
    </row>
    <row r="60" spans="1:7" x14ac:dyDescent="0.25">
      <c r="A60" s="31" t="str">
        <f t="shared" si="3"/>
        <v>SANTANDER</v>
      </c>
      <c r="B60" s="30">
        <f t="shared" si="4"/>
        <v>819938</v>
      </c>
      <c r="C60" s="30">
        <f t="shared" si="5"/>
        <v>716602</v>
      </c>
      <c r="D60" s="30">
        <f t="shared" si="6"/>
        <v>17</v>
      </c>
      <c r="E60" s="31" t="str">
        <f t="shared" si="2"/>
        <v>CEUTA</v>
      </c>
      <c r="F60" s="31">
        <f t="shared" si="9"/>
        <v>379411</v>
      </c>
      <c r="G60" s="31">
        <f t="shared" si="8"/>
        <v>346156</v>
      </c>
    </row>
    <row r="61" spans="1:7" x14ac:dyDescent="0.25">
      <c r="A61" s="31" t="str">
        <f t="shared" si="3"/>
        <v>SEVILLA</v>
      </c>
      <c r="B61" s="30">
        <f t="shared" si="4"/>
        <v>730578</v>
      </c>
      <c r="C61" s="30">
        <f t="shared" si="5"/>
        <v>727794</v>
      </c>
      <c r="D61" s="30">
        <f t="shared" si="6"/>
        <v>19</v>
      </c>
      <c r="E61" s="31" t="str">
        <f t="shared" si="2"/>
        <v>ALICANTE</v>
      </c>
      <c r="F61" s="31">
        <f t="shared" si="9"/>
        <v>334577</v>
      </c>
      <c r="G61" s="31">
        <f t="shared" si="8"/>
        <v>302535</v>
      </c>
    </row>
    <row r="62" spans="1:7" x14ac:dyDescent="0.25">
      <c r="A62" s="31" t="str">
        <f t="shared" si="3"/>
        <v>TARRAGONA</v>
      </c>
      <c r="B62" s="30">
        <f t="shared" si="4"/>
        <v>6161520</v>
      </c>
      <c r="C62" s="30">
        <f t="shared" si="5"/>
        <v>4419349</v>
      </c>
      <c r="D62" s="30">
        <f t="shared" si="6"/>
        <v>4</v>
      </c>
      <c r="E62" s="31" t="str">
        <f t="shared" si="2"/>
        <v>MARIN Y RIA DE PONTEVEDRA</v>
      </c>
      <c r="F62" s="31">
        <f t="shared" si="9"/>
        <v>311665</v>
      </c>
      <c r="G62" s="31">
        <f t="shared" si="8"/>
        <v>274798</v>
      </c>
    </row>
    <row r="63" spans="1:7" x14ac:dyDescent="0.25">
      <c r="A63" s="31" t="str">
        <f t="shared" si="3"/>
        <v>VALENCIA</v>
      </c>
      <c r="B63" s="30">
        <f t="shared" si="4"/>
        <v>10423345</v>
      </c>
      <c r="C63" s="30">
        <f t="shared" si="5"/>
        <v>9968652</v>
      </c>
      <c r="D63" s="30">
        <f t="shared" si="6"/>
        <v>2</v>
      </c>
      <c r="E63" s="31" t="str">
        <f t="shared" si="2"/>
        <v>MOTRIL</v>
      </c>
      <c r="F63" s="31">
        <f t="shared" si="9"/>
        <v>278510</v>
      </c>
      <c r="G63" s="31">
        <f t="shared" si="8"/>
        <v>361643</v>
      </c>
    </row>
    <row r="64" spans="1:7" x14ac:dyDescent="0.25">
      <c r="A64" s="31" t="str">
        <f t="shared" si="3"/>
        <v>VIGO</v>
      </c>
      <c r="B64" s="30">
        <f t="shared" si="4"/>
        <v>578183</v>
      </c>
      <c r="C64" s="30">
        <f t="shared" si="5"/>
        <v>580965</v>
      </c>
      <c r="D64" s="30">
        <f t="shared" si="6"/>
        <v>21</v>
      </c>
      <c r="E64" s="31" t="str">
        <f t="shared" si="2"/>
        <v>VILAGARCIA</v>
      </c>
      <c r="F64" s="31">
        <f t="shared" si="9"/>
        <v>198504</v>
      </c>
      <c r="G64" s="31">
        <f t="shared" si="8"/>
        <v>110411</v>
      </c>
    </row>
    <row r="65" spans="1:7" x14ac:dyDescent="0.25">
      <c r="A65" s="31" t="str">
        <f t="shared" si="3"/>
        <v>VILAGARCIA</v>
      </c>
      <c r="B65" s="30">
        <f t="shared" si="4"/>
        <v>198504</v>
      </c>
      <c r="C65" s="30">
        <f t="shared" si="5"/>
        <v>110411</v>
      </c>
      <c r="D65" s="30">
        <f t="shared" si="6"/>
        <v>27</v>
      </c>
      <c r="E65" s="31" t="str">
        <f t="shared" si="2"/>
        <v>MELILLA</v>
      </c>
      <c r="F65" s="31">
        <f t="shared" si="9"/>
        <v>150493</v>
      </c>
      <c r="G65" s="31">
        <f t="shared" si="8"/>
        <v>123440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710252</v>
      </c>
      <c r="C7" s="27">
        <v>584060</v>
      </c>
      <c r="D7" s="27">
        <v>1369892</v>
      </c>
      <c r="E7" s="27">
        <v>1026457</v>
      </c>
      <c r="F7" s="10">
        <f>((E7*100)/D7)-100</f>
        <v>-25.070224514049286</v>
      </c>
      <c r="G7" s="1"/>
      <c r="H7" s="1"/>
      <c r="I7" s="1"/>
    </row>
    <row r="8" spans="1:12" x14ac:dyDescent="0.25">
      <c r="A8" s="11" t="s">
        <v>45</v>
      </c>
      <c r="B8" s="28">
        <v>20380</v>
      </c>
      <c r="C8" s="28">
        <v>5340</v>
      </c>
      <c r="D8" s="28">
        <v>22279</v>
      </c>
      <c r="E8" s="28">
        <v>10425</v>
      </c>
      <c r="F8" s="13">
        <f t="shared" ref="F8:F35" si="0">((E8*100)/D8)-100</f>
        <v>-53.207055971991565</v>
      </c>
      <c r="G8" s="1"/>
      <c r="H8" s="1"/>
      <c r="I8" s="1"/>
    </row>
    <row r="9" spans="1:12" x14ac:dyDescent="0.25">
      <c r="A9" s="8" t="s">
        <v>46</v>
      </c>
      <c r="B9" s="27">
        <v>1981</v>
      </c>
      <c r="C9" s="27">
        <v>0</v>
      </c>
      <c r="D9" s="27">
        <v>1981</v>
      </c>
      <c r="E9" s="27">
        <v>3150</v>
      </c>
      <c r="F9" s="10">
        <f t="shared" si="0"/>
        <v>59.010600706713774</v>
      </c>
      <c r="G9" s="1"/>
      <c r="H9" s="1"/>
      <c r="I9" s="1"/>
    </row>
    <row r="10" spans="1:12" x14ac:dyDescent="0.25">
      <c r="A10" s="11" t="s">
        <v>47</v>
      </c>
      <c r="B10" s="28">
        <v>53789</v>
      </c>
      <c r="C10" s="28">
        <v>40500</v>
      </c>
      <c r="D10" s="28">
        <v>75951</v>
      </c>
      <c r="E10" s="28">
        <v>79536</v>
      </c>
      <c r="F10" s="13">
        <f t="shared" si="0"/>
        <v>4.7201485168068871</v>
      </c>
      <c r="G10" s="1"/>
      <c r="H10" s="1"/>
      <c r="I10" s="1"/>
    </row>
    <row r="11" spans="1:12" x14ac:dyDescent="0.25">
      <c r="A11" s="8" t="s">
        <v>48</v>
      </c>
      <c r="B11" s="27">
        <v>1567521</v>
      </c>
      <c r="C11" s="27">
        <v>1759032</v>
      </c>
      <c r="D11" s="27">
        <v>4506398</v>
      </c>
      <c r="E11" s="27">
        <v>3558632</v>
      </c>
      <c r="F11" s="10">
        <f t="shared" si="0"/>
        <v>-21.031564455691665</v>
      </c>
      <c r="G11" s="1"/>
      <c r="H11" s="1"/>
      <c r="I11" s="1"/>
    </row>
    <row r="12" spans="1:12" x14ac:dyDescent="0.25">
      <c r="A12" s="11" t="s">
        <v>49</v>
      </c>
      <c r="B12" s="28">
        <v>9928</v>
      </c>
      <c r="C12" s="28">
        <v>7380</v>
      </c>
      <c r="D12" s="28">
        <v>13946</v>
      </c>
      <c r="E12" s="28">
        <v>15003</v>
      </c>
      <c r="F12" s="13">
        <f t="shared" si="0"/>
        <v>7.5792341890147696</v>
      </c>
      <c r="G12" s="1"/>
      <c r="H12" s="1"/>
      <c r="I12" s="1"/>
    </row>
    <row r="13" spans="1:12" x14ac:dyDescent="0.25">
      <c r="A13" s="8" t="s">
        <v>50</v>
      </c>
      <c r="B13" s="27">
        <v>81462</v>
      </c>
      <c r="C13" s="27">
        <v>69258</v>
      </c>
      <c r="D13" s="27">
        <v>154747</v>
      </c>
      <c r="E13" s="27">
        <v>202068</v>
      </c>
      <c r="F13" s="10">
        <f t="shared" si="0"/>
        <v>30.579591203706684</v>
      </c>
      <c r="G13" s="1"/>
      <c r="H13" s="1"/>
      <c r="I13" s="1"/>
    </row>
    <row r="14" spans="1:12" x14ac:dyDescent="0.25">
      <c r="A14" s="11" t="s">
        <v>51</v>
      </c>
      <c r="B14" s="28">
        <v>984253</v>
      </c>
      <c r="C14" s="28">
        <v>942985</v>
      </c>
      <c r="D14" s="28">
        <v>2090918</v>
      </c>
      <c r="E14" s="28">
        <v>1778651</v>
      </c>
      <c r="F14" s="13">
        <f t="shared" si="0"/>
        <v>-14.934445061929736</v>
      </c>
      <c r="G14" s="1"/>
      <c r="H14" s="1"/>
      <c r="I14" s="1"/>
    </row>
    <row r="15" spans="1:12" x14ac:dyDescent="0.25">
      <c r="A15" s="8" t="s">
        <v>52</v>
      </c>
      <c r="B15" s="27">
        <v>1291845</v>
      </c>
      <c r="C15" s="27">
        <v>1091706</v>
      </c>
      <c r="D15" s="27">
        <v>3235286</v>
      </c>
      <c r="E15" s="27">
        <v>2190847</v>
      </c>
      <c r="F15" s="10">
        <f t="shared" si="0"/>
        <v>-32.282741000331967</v>
      </c>
      <c r="G15" s="1"/>
      <c r="H15" s="1"/>
      <c r="I15" s="1"/>
    </row>
    <row r="16" spans="1:12" x14ac:dyDescent="0.25">
      <c r="A16" s="11" t="s">
        <v>53</v>
      </c>
      <c r="B16" s="28">
        <v>1221820</v>
      </c>
      <c r="C16" s="28">
        <v>2225193</v>
      </c>
      <c r="D16" s="28">
        <v>2777169</v>
      </c>
      <c r="E16" s="28">
        <v>4148521</v>
      </c>
      <c r="F16" s="13">
        <f t="shared" si="0"/>
        <v>49.379494009907205</v>
      </c>
      <c r="G16" s="1"/>
      <c r="H16" s="1"/>
      <c r="I16" s="1"/>
    </row>
    <row r="17" spans="1:9" x14ac:dyDescent="0.25">
      <c r="A17" s="8" t="s">
        <v>54</v>
      </c>
      <c r="B17" s="27">
        <v>744889</v>
      </c>
      <c r="C17" s="27">
        <v>585518</v>
      </c>
      <c r="D17" s="27">
        <v>1457851</v>
      </c>
      <c r="E17" s="27">
        <v>1140189</v>
      </c>
      <c r="F17" s="10">
        <f t="shared" si="0"/>
        <v>-21.789743945025933</v>
      </c>
      <c r="G17" s="1"/>
      <c r="H17" s="1"/>
      <c r="I17" s="1"/>
    </row>
    <row r="18" spans="1:9" x14ac:dyDescent="0.25">
      <c r="A18" s="11" t="s">
        <v>55</v>
      </c>
      <c r="B18" s="28">
        <v>80875</v>
      </c>
      <c r="C18" s="28">
        <v>87856</v>
      </c>
      <c r="D18" s="28">
        <v>187352</v>
      </c>
      <c r="E18" s="28">
        <v>209774</v>
      </c>
      <c r="F18" s="13">
        <f t="shared" si="0"/>
        <v>11.96784662026559</v>
      </c>
      <c r="G18" s="1"/>
      <c r="H18" s="1"/>
      <c r="I18" s="1"/>
    </row>
    <row r="19" spans="1:9" x14ac:dyDescent="0.25">
      <c r="A19" s="8" t="s">
        <v>56</v>
      </c>
      <c r="B19" s="27">
        <v>245844</v>
      </c>
      <c r="C19" s="27">
        <v>179208</v>
      </c>
      <c r="D19" s="27">
        <v>435023</v>
      </c>
      <c r="E19" s="27">
        <v>301763</v>
      </c>
      <c r="F19" s="10">
        <f t="shared" si="0"/>
        <v>-30.632863089997542</v>
      </c>
      <c r="G19" s="1"/>
      <c r="H19" s="1"/>
      <c r="I19" s="1"/>
    </row>
    <row r="20" spans="1:9" x14ac:dyDescent="0.25">
      <c r="A20" s="11" t="s">
        <v>57</v>
      </c>
      <c r="B20" s="28">
        <v>115216</v>
      </c>
      <c r="C20" s="28">
        <v>116971</v>
      </c>
      <c r="D20" s="28">
        <v>199879</v>
      </c>
      <c r="E20" s="28">
        <v>177379</v>
      </c>
      <c r="F20" s="13">
        <f t="shared" si="0"/>
        <v>-11.25681037027401</v>
      </c>
      <c r="G20" s="1"/>
      <c r="H20" s="1"/>
      <c r="I20" s="1"/>
    </row>
    <row r="21" spans="1:9" x14ac:dyDescent="0.25">
      <c r="A21" s="8" t="s">
        <v>58</v>
      </c>
      <c r="B21" s="27">
        <v>2023900</v>
      </c>
      <c r="C21" s="27">
        <v>1585064</v>
      </c>
      <c r="D21" s="27">
        <v>2394328</v>
      </c>
      <c r="E21" s="27">
        <v>2814044</v>
      </c>
      <c r="F21" s="10">
        <f t="shared" si="0"/>
        <v>17.52959494271461</v>
      </c>
      <c r="G21" s="1"/>
      <c r="H21" s="1"/>
      <c r="I21" s="1"/>
    </row>
    <row r="22" spans="1:9" x14ac:dyDescent="0.25">
      <c r="A22" s="11" t="s">
        <v>59</v>
      </c>
      <c r="B22" s="28">
        <v>352229</v>
      </c>
      <c r="C22" s="28">
        <v>311392</v>
      </c>
      <c r="D22" s="28">
        <v>882738</v>
      </c>
      <c r="E22" s="28">
        <v>726474</v>
      </c>
      <c r="F22" s="13">
        <f t="shared" si="0"/>
        <v>-17.702194762205778</v>
      </c>
      <c r="G22" s="1"/>
      <c r="H22" s="1"/>
      <c r="I22" s="1"/>
    </row>
    <row r="23" spans="1:9" x14ac:dyDescent="0.25">
      <c r="A23" s="8" t="s">
        <v>60</v>
      </c>
      <c r="B23" s="27">
        <v>3106</v>
      </c>
      <c r="C23" s="27">
        <v>11016</v>
      </c>
      <c r="D23" s="27">
        <v>6436</v>
      </c>
      <c r="E23" s="27">
        <v>23721</v>
      </c>
      <c r="F23" s="10">
        <f t="shared" si="0"/>
        <v>268.5674331883157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7093</v>
      </c>
      <c r="C25" s="27">
        <v>3331</v>
      </c>
      <c r="D25" s="27">
        <v>11815</v>
      </c>
      <c r="E25" s="27">
        <v>12566</v>
      </c>
      <c r="F25" s="10">
        <f t="shared" si="0"/>
        <v>6.356326703343214</v>
      </c>
      <c r="G25" s="1"/>
      <c r="H25" s="1"/>
      <c r="I25" s="1"/>
    </row>
    <row r="26" spans="1:9" x14ac:dyDescent="0.25">
      <c r="A26" s="11" t="s">
        <v>63</v>
      </c>
      <c r="B26" s="28">
        <v>142713</v>
      </c>
      <c r="C26" s="28">
        <v>38103</v>
      </c>
      <c r="D26" s="28">
        <v>233452</v>
      </c>
      <c r="E26" s="28">
        <v>166827</v>
      </c>
      <c r="F26" s="13">
        <f t="shared" si="0"/>
        <v>-28.53905727944074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596120</v>
      </c>
      <c r="C28" s="28">
        <v>816100</v>
      </c>
      <c r="D28" s="28">
        <v>1191624</v>
      </c>
      <c r="E28" s="28">
        <v>1474182</v>
      </c>
      <c r="F28" s="13">
        <f t="shared" si="0"/>
        <v>23.712009828603655</v>
      </c>
      <c r="G28" s="1"/>
      <c r="H28" s="1"/>
      <c r="I28" s="1"/>
    </row>
    <row r="29" spans="1:9" x14ac:dyDescent="0.25">
      <c r="A29" s="8" t="s">
        <v>66</v>
      </c>
      <c r="B29" s="27">
        <v>35297</v>
      </c>
      <c r="C29" s="27">
        <v>26039</v>
      </c>
      <c r="D29" s="27">
        <v>56697</v>
      </c>
      <c r="E29" s="27">
        <v>37094</v>
      </c>
      <c r="F29" s="10">
        <f t="shared" si="0"/>
        <v>-34.575021606081449</v>
      </c>
      <c r="G29" s="1"/>
      <c r="H29" s="1"/>
      <c r="I29" s="1"/>
    </row>
    <row r="30" spans="1:9" x14ac:dyDescent="0.25">
      <c r="A30" s="11" t="s">
        <v>67</v>
      </c>
      <c r="B30" s="28">
        <v>30594</v>
      </c>
      <c r="C30" s="28">
        <v>39362</v>
      </c>
      <c r="D30" s="28">
        <v>62419</v>
      </c>
      <c r="E30" s="28">
        <v>79264</v>
      </c>
      <c r="F30" s="13">
        <f t="shared" si="0"/>
        <v>26.986975119755201</v>
      </c>
      <c r="G30" s="1"/>
      <c r="H30" s="1"/>
      <c r="I30" s="1"/>
    </row>
    <row r="31" spans="1:9" x14ac:dyDescent="0.25">
      <c r="A31" s="8" t="s">
        <v>68</v>
      </c>
      <c r="B31" s="27">
        <v>737191</v>
      </c>
      <c r="C31" s="27">
        <v>1569584</v>
      </c>
      <c r="D31" s="27">
        <v>2442079</v>
      </c>
      <c r="E31" s="27">
        <v>3572672</v>
      </c>
      <c r="F31" s="10">
        <f t="shared" si="0"/>
        <v>46.296331936845604</v>
      </c>
      <c r="G31" s="1"/>
      <c r="H31" s="1"/>
      <c r="I31" s="1"/>
    </row>
    <row r="32" spans="1:9" x14ac:dyDescent="0.25">
      <c r="A32" s="11" t="s">
        <v>69</v>
      </c>
      <c r="B32" s="28">
        <v>400389</v>
      </c>
      <c r="C32" s="28">
        <v>393572</v>
      </c>
      <c r="D32" s="28">
        <v>732492</v>
      </c>
      <c r="E32" s="28">
        <v>795264</v>
      </c>
      <c r="F32" s="13">
        <f t="shared" si="0"/>
        <v>8.5696499074392563</v>
      </c>
      <c r="G32" s="1"/>
      <c r="H32" s="1"/>
      <c r="I32" s="1"/>
    </row>
    <row r="33" spans="1:9" x14ac:dyDescent="0.25">
      <c r="A33" s="8" t="s">
        <v>70</v>
      </c>
      <c r="B33" s="27">
        <v>1487</v>
      </c>
      <c r="C33" s="27">
        <v>3404</v>
      </c>
      <c r="D33" s="27">
        <v>1487</v>
      </c>
      <c r="E33" s="27">
        <v>17211</v>
      </c>
      <c r="F33" s="10">
        <f t="shared" si="0"/>
        <v>1057.4310692669806</v>
      </c>
      <c r="G33" s="1"/>
      <c r="H33" s="1"/>
      <c r="I33" s="1"/>
    </row>
    <row r="34" spans="1:9" x14ac:dyDescent="0.25">
      <c r="A34" s="11" t="s">
        <v>71</v>
      </c>
      <c r="B34" s="28">
        <v>32085</v>
      </c>
      <c r="C34" s="28">
        <v>33253</v>
      </c>
      <c r="D34" s="28">
        <v>50985</v>
      </c>
      <c r="E34" s="28">
        <v>58552</v>
      </c>
      <c r="F34" s="13">
        <f t="shared" si="0"/>
        <v>14.84162008433853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11492259</v>
      </c>
      <c r="C35" s="15">
        <f t="shared" ref="C35:E35" si="1">SUM(C7:C34)</f>
        <v>12525227</v>
      </c>
      <c r="D35" s="15">
        <f t="shared" si="1"/>
        <v>24595224</v>
      </c>
      <c r="E35" s="15">
        <f t="shared" si="1"/>
        <v>24620266</v>
      </c>
      <c r="F35" s="16">
        <f t="shared" si="0"/>
        <v>0.10181651527142321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1026457</v>
      </c>
      <c r="C38" s="30">
        <f>D7</f>
        <v>1369892</v>
      </c>
      <c r="D38" s="30">
        <f>_xlfn.RANK.EQ(B38,$B$38:$B$65)+COUNTIF($B$38:$B$65,B38)-1</f>
        <v>9</v>
      </c>
      <c r="E38" s="31" t="str">
        <f t="shared" ref="E38:E65" si="2">INDEX($A$38:$B$65,MATCH(ROW()-37,$D$38:$D$65,0),1)</f>
        <v>CARTAGENA</v>
      </c>
      <c r="F38" s="31">
        <f>LOOKUP(E38,$A$38:$A$65,$B$38:$B$65)</f>
        <v>4148521</v>
      </c>
      <c r="G38" s="31">
        <f>LOOKUP(E38,$A$38:$A$65,$C$38:$C$65)</f>
        <v>2777169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10425</v>
      </c>
      <c r="C39" s="30">
        <f t="shared" ref="C39:C65" si="5">D8</f>
        <v>22279</v>
      </c>
      <c r="D39" s="30">
        <f t="shared" ref="D39:D65" si="6">_xlfn.RANK.EQ(B39,$B$38:$B$65)+COUNTIF($B$38:$B$65,B39)-1</f>
        <v>25</v>
      </c>
      <c r="E39" s="31" t="str">
        <f t="shared" si="2"/>
        <v>TARRAGONA</v>
      </c>
      <c r="F39" s="31">
        <f t="shared" ref="F39:F54" si="7">LOOKUP(E39,$A$38:$A$65,$B$38:$B$65)</f>
        <v>3572672</v>
      </c>
      <c r="G39" s="31">
        <f t="shared" ref="G39:G65" si="8">LOOKUP(E39,$A$38:$A$65,$C$38:$C$65)</f>
        <v>2442079</v>
      </c>
    </row>
    <row r="40" spans="1:9" x14ac:dyDescent="0.25">
      <c r="A40" s="31" t="str">
        <f t="shared" si="3"/>
        <v>ALMERIA</v>
      </c>
      <c r="B40" s="30">
        <f t="shared" si="4"/>
        <v>3150</v>
      </c>
      <c r="C40" s="30">
        <f t="shared" si="5"/>
        <v>1981</v>
      </c>
      <c r="D40" s="30">
        <f t="shared" si="6"/>
        <v>26</v>
      </c>
      <c r="E40" s="31" t="str">
        <f t="shared" si="2"/>
        <v>BAHIA DE ALGECIRAS</v>
      </c>
      <c r="F40" s="31">
        <f t="shared" si="7"/>
        <v>3558632</v>
      </c>
      <c r="G40" s="31">
        <f t="shared" si="8"/>
        <v>4506398</v>
      </c>
    </row>
    <row r="41" spans="1:9" x14ac:dyDescent="0.25">
      <c r="A41" s="31" t="str">
        <f t="shared" si="3"/>
        <v>AVILES</v>
      </c>
      <c r="B41" s="30">
        <f t="shared" si="4"/>
        <v>79536</v>
      </c>
      <c r="C41" s="30">
        <f t="shared" si="5"/>
        <v>75951</v>
      </c>
      <c r="D41" s="30">
        <f t="shared" si="6"/>
        <v>17</v>
      </c>
      <c r="E41" s="31" t="str">
        <f t="shared" si="2"/>
        <v>HUELVA</v>
      </c>
      <c r="F41" s="31">
        <f t="shared" si="7"/>
        <v>2814044</v>
      </c>
      <c r="G41" s="31">
        <f t="shared" si="8"/>
        <v>2394328</v>
      </c>
    </row>
    <row r="42" spans="1:9" x14ac:dyDescent="0.25">
      <c r="A42" s="31" t="str">
        <f t="shared" si="3"/>
        <v>BAHIA DE ALGECIRAS</v>
      </c>
      <c r="B42" s="30">
        <f t="shared" si="4"/>
        <v>3558632</v>
      </c>
      <c r="C42" s="30">
        <f t="shared" si="5"/>
        <v>4506398</v>
      </c>
      <c r="D42" s="30">
        <f t="shared" si="6"/>
        <v>3</v>
      </c>
      <c r="E42" s="31" t="str">
        <f t="shared" si="2"/>
        <v>BILBAO</v>
      </c>
      <c r="F42" s="31">
        <f t="shared" si="7"/>
        <v>2190847</v>
      </c>
      <c r="G42" s="31">
        <f t="shared" si="8"/>
        <v>3235286</v>
      </c>
    </row>
    <row r="43" spans="1:9" x14ac:dyDescent="0.25">
      <c r="A43" s="31" t="str">
        <f t="shared" si="3"/>
        <v>BAHIA DE CADIZ</v>
      </c>
      <c r="B43" s="30">
        <f t="shared" si="4"/>
        <v>15003</v>
      </c>
      <c r="C43" s="30">
        <f t="shared" si="5"/>
        <v>13946</v>
      </c>
      <c r="D43" s="30">
        <f t="shared" si="6"/>
        <v>23</v>
      </c>
      <c r="E43" s="31" t="str">
        <f t="shared" si="2"/>
        <v>BARCELONA</v>
      </c>
      <c r="F43" s="31">
        <f t="shared" si="7"/>
        <v>1778651</v>
      </c>
      <c r="G43" s="31">
        <f t="shared" si="8"/>
        <v>2090918</v>
      </c>
    </row>
    <row r="44" spans="1:9" x14ac:dyDescent="0.25">
      <c r="A44" s="31" t="str">
        <f t="shared" si="3"/>
        <v>BALEARES</v>
      </c>
      <c r="B44" s="30">
        <f t="shared" si="4"/>
        <v>202068</v>
      </c>
      <c r="C44" s="30">
        <f t="shared" si="5"/>
        <v>154747</v>
      </c>
      <c r="D44" s="30">
        <f t="shared" si="6"/>
        <v>14</v>
      </c>
      <c r="E44" s="31" t="str">
        <f t="shared" si="2"/>
        <v>SANTA CRUZ DE TENERIFE</v>
      </c>
      <c r="F44" s="31">
        <f t="shared" si="7"/>
        <v>1474182</v>
      </c>
      <c r="G44" s="31">
        <f t="shared" si="8"/>
        <v>1191624</v>
      </c>
    </row>
    <row r="45" spans="1:9" x14ac:dyDescent="0.25">
      <c r="A45" s="31" t="str">
        <f t="shared" si="3"/>
        <v>BARCELONA</v>
      </c>
      <c r="B45" s="30">
        <f t="shared" si="4"/>
        <v>1778651</v>
      </c>
      <c r="C45" s="30">
        <f t="shared" si="5"/>
        <v>2090918</v>
      </c>
      <c r="D45" s="30">
        <f t="shared" si="6"/>
        <v>6</v>
      </c>
      <c r="E45" s="31" t="str">
        <f t="shared" si="2"/>
        <v>CASTELLON</v>
      </c>
      <c r="F45" s="31">
        <f t="shared" si="7"/>
        <v>1140189</v>
      </c>
      <c r="G45" s="31">
        <f t="shared" si="8"/>
        <v>1457851</v>
      </c>
    </row>
    <row r="46" spans="1:9" x14ac:dyDescent="0.25">
      <c r="A46" s="31" t="str">
        <f t="shared" si="3"/>
        <v>BILBAO</v>
      </c>
      <c r="B46" s="30">
        <f t="shared" si="4"/>
        <v>2190847</v>
      </c>
      <c r="C46" s="30">
        <f t="shared" si="5"/>
        <v>3235286</v>
      </c>
      <c r="D46" s="30">
        <f t="shared" si="6"/>
        <v>5</v>
      </c>
      <c r="E46" s="31" t="str">
        <f t="shared" si="2"/>
        <v>A CORUÑA</v>
      </c>
      <c r="F46" s="31">
        <f t="shared" si="7"/>
        <v>1026457</v>
      </c>
      <c r="G46" s="31">
        <f t="shared" si="8"/>
        <v>1369892</v>
      </c>
    </row>
    <row r="47" spans="1:9" x14ac:dyDescent="0.25">
      <c r="A47" s="31" t="str">
        <f t="shared" si="3"/>
        <v>CARTAGENA</v>
      </c>
      <c r="B47" s="30">
        <f t="shared" si="4"/>
        <v>4148521</v>
      </c>
      <c r="C47" s="30">
        <f t="shared" si="5"/>
        <v>2777169</v>
      </c>
      <c r="D47" s="30">
        <f t="shared" si="6"/>
        <v>1</v>
      </c>
      <c r="E47" s="31" t="str">
        <f t="shared" si="2"/>
        <v>VALENCIA</v>
      </c>
      <c r="F47" s="31">
        <f t="shared" si="7"/>
        <v>795264</v>
      </c>
      <c r="G47" s="31">
        <f t="shared" si="8"/>
        <v>732492</v>
      </c>
    </row>
    <row r="48" spans="1:9" x14ac:dyDescent="0.25">
      <c r="A48" s="31" t="str">
        <f t="shared" si="3"/>
        <v>CASTELLON</v>
      </c>
      <c r="B48" s="30">
        <f t="shared" si="4"/>
        <v>1140189</v>
      </c>
      <c r="C48" s="30">
        <f t="shared" si="5"/>
        <v>1457851</v>
      </c>
      <c r="D48" s="30">
        <f t="shared" si="6"/>
        <v>8</v>
      </c>
      <c r="E48" s="31" t="str">
        <f t="shared" si="2"/>
        <v>LAS PALMAS</v>
      </c>
      <c r="F48" s="31">
        <f t="shared" si="7"/>
        <v>726474</v>
      </c>
      <c r="G48" s="31">
        <f t="shared" si="8"/>
        <v>882738</v>
      </c>
    </row>
    <row r="49" spans="1:7" x14ac:dyDescent="0.25">
      <c r="A49" s="31" t="str">
        <f t="shared" si="3"/>
        <v>CEUTA</v>
      </c>
      <c r="B49" s="30">
        <f t="shared" si="4"/>
        <v>209774</v>
      </c>
      <c r="C49" s="30">
        <f t="shared" si="5"/>
        <v>187352</v>
      </c>
      <c r="D49" s="30">
        <f t="shared" si="6"/>
        <v>13</v>
      </c>
      <c r="E49" s="31" t="str">
        <f t="shared" si="2"/>
        <v>FERROL-SAN CIBRAO</v>
      </c>
      <c r="F49" s="31">
        <f t="shared" si="7"/>
        <v>301763</v>
      </c>
      <c r="G49" s="31">
        <f t="shared" si="8"/>
        <v>435023</v>
      </c>
    </row>
    <row r="50" spans="1:7" x14ac:dyDescent="0.25">
      <c r="A50" s="31" t="str">
        <f t="shared" si="3"/>
        <v>FERROL-SAN CIBRAO</v>
      </c>
      <c r="B50" s="30">
        <f t="shared" si="4"/>
        <v>301763</v>
      </c>
      <c r="C50" s="30">
        <f t="shared" si="5"/>
        <v>435023</v>
      </c>
      <c r="D50" s="30">
        <f t="shared" si="6"/>
        <v>12</v>
      </c>
      <c r="E50" s="31" t="str">
        <f t="shared" si="2"/>
        <v>CEUTA</v>
      </c>
      <c r="F50" s="31">
        <f t="shared" si="7"/>
        <v>209774</v>
      </c>
      <c r="G50" s="31">
        <f t="shared" si="8"/>
        <v>187352</v>
      </c>
    </row>
    <row r="51" spans="1:7" x14ac:dyDescent="0.25">
      <c r="A51" s="31" t="str">
        <f t="shared" si="3"/>
        <v>GIJON</v>
      </c>
      <c r="B51" s="30">
        <f t="shared" si="4"/>
        <v>177379</v>
      </c>
      <c r="C51" s="30">
        <f t="shared" si="5"/>
        <v>199879</v>
      </c>
      <c r="D51" s="30">
        <f t="shared" si="6"/>
        <v>15</v>
      </c>
      <c r="E51" s="31" t="str">
        <f t="shared" si="2"/>
        <v>BALEARES</v>
      </c>
      <c r="F51" s="31">
        <f t="shared" si="7"/>
        <v>202068</v>
      </c>
      <c r="G51" s="31">
        <f t="shared" si="8"/>
        <v>154747</v>
      </c>
    </row>
    <row r="52" spans="1:7" x14ac:dyDescent="0.25">
      <c r="A52" s="31" t="str">
        <f t="shared" si="3"/>
        <v>HUELVA</v>
      </c>
      <c r="B52" s="30">
        <f t="shared" si="4"/>
        <v>2814044</v>
      </c>
      <c r="C52" s="30">
        <f t="shared" si="5"/>
        <v>2394328</v>
      </c>
      <c r="D52" s="30">
        <f t="shared" si="6"/>
        <v>4</v>
      </c>
      <c r="E52" s="31" t="str">
        <f t="shared" si="2"/>
        <v>GIJON</v>
      </c>
      <c r="F52" s="31">
        <f t="shared" si="7"/>
        <v>177379</v>
      </c>
      <c r="G52" s="31">
        <f t="shared" si="8"/>
        <v>199879</v>
      </c>
    </row>
    <row r="53" spans="1:7" x14ac:dyDescent="0.25">
      <c r="A53" s="31" t="str">
        <f t="shared" si="3"/>
        <v>LAS PALMAS</v>
      </c>
      <c r="B53" s="30">
        <f t="shared" si="4"/>
        <v>726474</v>
      </c>
      <c r="C53" s="30">
        <f t="shared" si="5"/>
        <v>882738</v>
      </c>
      <c r="D53" s="30">
        <f t="shared" si="6"/>
        <v>11</v>
      </c>
      <c r="E53" s="31" t="str">
        <f t="shared" si="2"/>
        <v>MOTRIL</v>
      </c>
      <c r="F53" s="31">
        <f t="shared" si="7"/>
        <v>166827</v>
      </c>
      <c r="G53" s="31">
        <f t="shared" si="8"/>
        <v>233452</v>
      </c>
    </row>
    <row r="54" spans="1:7" x14ac:dyDescent="0.25">
      <c r="A54" s="31" t="str">
        <f t="shared" si="3"/>
        <v>MALAGA</v>
      </c>
      <c r="B54" s="30">
        <f t="shared" si="4"/>
        <v>23721</v>
      </c>
      <c r="C54" s="30">
        <f t="shared" si="5"/>
        <v>6436</v>
      </c>
      <c r="D54" s="30">
        <f t="shared" si="6"/>
        <v>21</v>
      </c>
      <c r="E54" s="31" t="str">
        <f t="shared" si="2"/>
        <v>AVILES</v>
      </c>
      <c r="F54" s="31">
        <f t="shared" si="7"/>
        <v>79536</v>
      </c>
      <c r="G54" s="31">
        <f t="shared" si="8"/>
        <v>75951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79264</v>
      </c>
      <c r="G55" s="31">
        <f t="shared" si="8"/>
        <v>62419</v>
      </c>
    </row>
    <row r="56" spans="1:7" x14ac:dyDescent="0.25">
      <c r="A56" s="31" t="str">
        <f t="shared" si="3"/>
        <v>MELILLA</v>
      </c>
      <c r="B56" s="30">
        <f t="shared" si="4"/>
        <v>12566</v>
      </c>
      <c r="C56" s="30">
        <f t="shared" si="5"/>
        <v>11815</v>
      </c>
      <c r="D56" s="30">
        <f t="shared" si="6"/>
        <v>24</v>
      </c>
      <c r="E56" s="31" t="str">
        <f t="shared" si="2"/>
        <v>VILAGARCIA</v>
      </c>
      <c r="F56" s="31">
        <f t="shared" si="9"/>
        <v>58552</v>
      </c>
      <c r="G56" s="31">
        <f t="shared" si="8"/>
        <v>50985</v>
      </c>
    </row>
    <row r="57" spans="1:7" x14ac:dyDescent="0.25">
      <c r="A57" s="31" t="str">
        <f t="shared" si="3"/>
        <v>MOTRIL</v>
      </c>
      <c r="B57" s="30">
        <f t="shared" si="4"/>
        <v>166827</v>
      </c>
      <c r="C57" s="30">
        <f t="shared" si="5"/>
        <v>233452</v>
      </c>
      <c r="D57" s="30">
        <f t="shared" si="6"/>
        <v>16</v>
      </c>
      <c r="E57" s="31" t="str">
        <f t="shared" si="2"/>
        <v>SANTANDER</v>
      </c>
      <c r="F57" s="31">
        <f t="shared" si="9"/>
        <v>37094</v>
      </c>
      <c r="G57" s="31">
        <f t="shared" si="8"/>
        <v>56697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MALAGA</v>
      </c>
      <c r="F58" s="31">
        <f t="shared" si="9"/>
        <v>23721</v>
      </c>
      <c r="G58" s="31">
        <f t="shared" si="8"/>
        <v>6436</v>
      </c>
    </row>
    <row r="59" spans="1:7" x14ac:dyDescent="0.25">
      <c r="A59" s="31" t="str">
        <f t="shared" si="3"/>
        <v>SANTA CRUZ DE TENERIFE</v>
      </c>
      <c r="B59" s="30">
        <f t="shared" si="4"/>
        <v>1474182</v>
      </c>
      <c r="C59" s="30">
        <f t="shared" si="5"/>
        <v>1191624</v>
      </c>
      <c r="D59" s="30">
        <f t="shared" si="6"/>
        <v>7</v>
      </c>
      <c r="E59" s="31" t="str">
        <f t="shared" si="2"/>
        <v>VIGO</v>
      </c>
      <c r="F59" s="31">
        <f t="shared" si="9"/>
        <v>17211</v>
      </c>
      <c r="G59" s="31">
        <f t="shared" si="8"/>
        <v>1487</v>
      </c>
    </row>
    <row r="60" spans="1:7" x14ac:dyDescent="0.25">
      <c r="A60" s="31" t="str">
        <f t="shared" si="3"/>
        <v>SANTANDER</v>
      </c>
      <c r="B60" s="30">
        <f t="shared" si="4"/>
        <v>37094</v>
      </c>
      <c r="C60" s="30">
        <f t="shared" si="5"/>
        <v>56697</v>
      </c>
      <c r="D60" s="30">
        <f t="shared" si="6"/>
        <v>20</v>
      </c>
      <c r="E60" s="31" t="str">
        <f t="shared" si="2"/>
        <v>BAHIA DE CADIZ</v>
      </c>
      <c r="F60" s="31">
        <f t="shared" si="9"/>
        <v>15003</v>
      </c>
      <c r="G60" s="31">
        <f t="shared" si="8"/>
        <v>13946</v>
      </c>
    </row>
    <row r="61" spans="1:7" x14ac:dyDescent="0.25">
      <c r="A61" s="31" t="str">
        <f t="shared" si="3"/>
        <v>SEVILLA</v>
      </c>
      <c r="B61" s="30">
        <f t="shared" si="4"/>
        <v>79264</v>
      </c>
      <c r="C61" s="30">
        <f t="shared" si="5"/>
        <v>62419</v>
      </c>
      <c r="D61" s="30">
        <f t="shared" si="6"/>
        <v>18</v>
      </c>
      <c r="E61" s="31" t="str">
        <f t="shared" si="2"/>
        <v>MELILLA</v>
      </c>
      <c r="F61" s="31">
        <f t="shared" si="9"/>
        <v>12566</v>
      </c>
      <c r="G61" s="31">
        <f t="shared" si="8"/>
        <v>11815</v>
      </c>
    </row>
    <row r="62" spans="1:7" x14ac:dyDescent="0.25">
      <c r="A62" s="31" t="str">
        <f t="shared" si="3"/>
        <v>TARRAGONA</v>
      </c>
      <c r="B62" s="30">
        <f t="shared" si="4"/>
        <v>3572672</v>
      </c>
      <c r="C62" s="30">
        <f t="shared" si="5"/>
        <v>2442079</v>
      </c>
      <c r="D62" s="30">
        <f t="shared" si="6"/>
        <v>2</v>
      </c>
      <c r="E62" s="31" t="str">
        <f t="shared" si="2"/>
        <v>ALICANTE</v>
      </c>
      <c r="F62" s="31">
        <f t="shared" si="9"/>
        <v>10425</v>
      </c>
      <c r="G62" s="31">
        <f t="shared" si="8"/>
        <v>22279</v>
      </c>
    </row>
    <row r="63" spans="1:7" x14ac:dyDescent="0.25">
      <c r="A63" s="31" t="str">
        <f t="shared" si="3"/>
        <v>VALENCIA</v>
      </c>
      <c r="B63" s="30">
        <f t="shared" si="4"/>
        <v>795264</v>
      </c>
      <c r="C63" s="30">
        <f t="shared" si="5"/>
        <v>732492</v>
      </c>
      <c r="D63" s="30">
        <f t="shared" si="6"/>
        <v>10</v>
      </c>
      <c r="E63" s="31" t="str">
        <f t="shared" si="2"/>
        <v>ALMERIA</v>
      </c>
      <c r="F63" s="31">
        <f t="shared" si="9"/>
        <v>3150</v>
      </c>
      <c r="G63" s="31">
        <f t="shared" si="8"/>
        <v>1981</v>
      </c>
    </row>
    <row r="64" spans="1:7" x14ac:dyDescent="0.25">
      <c r="A64" s="31" t="str">
        <f t="shared" si="3"/>
        <v>VIGO</v>
      </c>
      <c r="B64" s="30">
        <f t="shared" si="4"/>
        <v>17211</v>
      </c>
      <c r="C64" s="30">
        <f t="shared" si="5"/>
        <v>1487</v>
      </c>
      <c r="D64" s="30">
        <f t="shared" si="6"/>
        <v>22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58552</v>
      </c>
      <c r="C65" s="30">
        <f t="shared" si="5"/>
        <v>50985</v>
      </c>
      <c r="D65" s="30">
        <f t="shared" si="6"/>
        <v>19</v>
      </c>
      <c r="E65" s="31" t="str">
        <f t="shared" si="2"/>
        <v>MARIN Y RIA DE PONTEVEDRA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247524</v>
      </c>
      <c r="C7" s="19">
        <v>292819</v>
      </c>
      <c r="D7" s="19">
        <v>556019</v>
      </c>
      <c r="E7" s="19">
        <v>602724</v>
      </c>
      <c r="F7" s="10">
        <f>((E7*100)/D7)-100</f>
        <v>8.3998928094183896</v>
      </c>
      <c r="G7" s="1"/>
      <c r="H7" s="1"/>
      <c r="I7" s="1"/>
    </row>
    <row r="8" spans="1:12" x14ac:dyDescent="0.25">
      <c r="A8" s="11" t="s">
        <v>45</v>
      </c>
      <c r="B8" s="20">
        <v>17799</v>
      </c>
      <c r="C8" s="20">
        <v>61215</v>
      </c>
      <c r="D8" s="20">
        <v>52446</v>
      </c>
      <c r="E8" s="20">
        <v>80370</v>
      </c>
      <c r="F8" s="13">
        <f t="shared" ref="F8:F35" si="0">((E8*100)/D8)-100</f>
        <v>53.243336002745679</v>
      </c>
      <c r="G8" s="1"/>
      <c r="H8" s="1"/>
      <c r="I8" s="1"/>
    </row>
    <row r="9" spans="1:12" x14ac:dyDescent="0.25">
      <c r="A9" s="8" t="s">
        <v>46</v>
      </c>
      <c r="B9" s="19">
        <v>342600</v>
      </c>
      <c r="C9" s="19">
        <v>509218</v>
      </c>
      <c r="D9" s="19">
        <v>823228</v>
      </c>
      <c r="E9" s="19">
        <v>849638</v>
      </c>
      <c r="F9" s="10">
        <f t="shared" si="0"/>
        <v>3.2081027370303303</v>
      </c>
      <c r="G9" s="1"/>
      <c r="H9" s="1"/>
      <c r="I9" s="1"/>
    </row>
    <row r="10" spans="1:12" x14ac:dyDescent="0.25">
      <c r="A10" s="11" t="s">
        <v>47</v>
      </c>
      <c r="B10" s="20">
        <v>176178</v>
      </c>
      <c r="C10" s="20">
        <v>282938</v>
      </c>
      <c r="D10" s="20">
        <v>493403</v>
      </c>
      <c r="E10" s="20">
        <v>566487</v>
      </c>
      <c r="F10" s="13">
        <f t="shared" si="0"/>
        <v>14.812232596883277</v>
      </c>
      <c r="G10" s="1"/>
      <c r="H10" s="1"/>
      <c r="I10" s="1"/>
    </row>
    <row r="11" spans="1:12" x14ac:dyDescent="0.25">
      <c r="A11" s="8" t="s">
        <v>48</v>
      </c>
      <c r="B11" s="19">
        <v>230199</v>
      </c>
      <c r="C11" s="19">
        <v>221216</v>
      </c>
      <c r="D11" s="19">
        <v>433547</v>
      </c>
      <c r="E11" s="19">
        <v>283388</v>
      </c>
      <c r="F11" s="10">
        <f t="shared" si="0"/>
        <v>-34.634999204238525</v>
      </c>
      <c r="G11" s="1"/>
      <c r="H11" s="1"/>
      <c r="I11" s="1"/>
    </row>
    <row r="12" spans="1:12" x14ac:dyDescent="0.25">
      <c r="A12" s="11" t="s">
        <v>49</v>
      </c>
      <c r="B12" s="20">
        <v>173715</v>
      </c>
      <c r="C12" s="20">
        <v>135588</v>
      </c>
      <c r="D12" s="20">
        <v>374139</v>
      </c>
      <c r="E12" s="20">
        <v>308719</v>
      </c>
      <c r="F12" s="13">
        <f t="shared" si="0"/>
        <v>-17.485479995402784</v>
      </c>
      <c r="G12" s="1"/>
      <c r="H12" s="1"/>
      <c r="I12" s="1"/>
    </row>
    <row r="13" spans="1:12" x14ac:dyDescent="0.25">
      <c r="A13" s="8" t="s">
        <v>50</v>
      </c>
      <c r="B13" s="19">
        <v>136676</v>
      </c>
      <c r="C13" s="19">
        <v>147216</v>
      </c>
      <c r="D13" s="19">
        <v>290872</v>
      </c>
      <c r="E13" s="19">
        <v>289541</v>
      </c>
      <c r="F13" s="10">
        <f t="shared" si="0"/>
        <v>-0.45758959267305954</v>
      </c>
      <c r="G13" s="1"/>
      <c r="H13" s="1"/>
      <c r="I13" s="1"/>
    </row>
    <row r="14" spans="1:12" x14ac:dyDescent="0.25">
      <c r="A14" s="11" t="s">
        <v>51</v>
      </c>
      <c r="B14" s="20">
        <v>382969</v>
      </c>
      <c r="C14" s="20">
        <v>310056</v>
      </c>
      <c r="D14" s="20">
        <v>600026</v>
      </c>
      <c r="E14" s="20">
        <v>660907</v>
      </c>
      <c r="F14" s="13">
        <f t="shared" si="0"/>
        <v>10.146393656274896</v>
      </c>
      <c r="G14" s="1"/>
      <c r="H14" s="1"/>
      <c r="I14" s="1"/>
    </row>
    <row r="15" spans="1:12" x14ac:dyDescent="0.25">
      <c r="A15" s="8" t="s">
        <v>52</v>
      </c>
      <c r="B15" s="19">
        <v>432822</v>
      </c>
      <c r="C15" s="19">
        <v>422174</v>
      </c>
      <c r="D15" s="19">
        <v>741228</v>
      </c>
      <c r="E15" s="19">
        <v>750463</v>
      </c>
      <c r="F15" s="10">
        <f t="shared" si="0"/>
        <v>1.2459054433993373</v>
      </c>
      <c r="G15" s="1"/>
      <c r="H15" s="1"/>
      <c r="I15" s="1"/>
    </row>
    <row r="16" spans="1:12" x14ac:dyDescent="0.25">
      <c r="A16" s="11" t="s">
        <v>53</v>
      </c>
      <c r="B16" s="20">
        <v>249369</v>
      </c>
      <c r="C16" s="20">
        <v>413027</v>
      </c>
      <c r="D16" s="20">
        <v>474925</v>
      </c>
      <c r="E16" s="20">
        <v>879846</v>
      </c>
      <c r="F16" s="13">
        <f t="shared" si="0"/>
        <v>85.259988419224101</v>
      </c>
      <c r="G16" s="1"/>
      <c r="H16" s="1"/>
      <c r="I16" s="1"/>
    </row>
    <row r="17" spans="1:9" x14ac:dyDescent="0.25">
      <c r="A17" s="8" t="s">
        <v>54</v>
      </c>
      <c r="B17" s="19">
        <v>190933</v>
      </c>
      <c r="C17" s="19">
        <v>188840</v>
      </c>
      <c r="D17" s="19">
        <v>458406</v>
      </c>
      <c r="E17" s="19">
        <v>425531</v>
      </c>
      <c r="F17" s="10">
        <f t="shared" si="0"/>
        <v>-7.1715902496913202</v>
      </c>
      <c r="G17" s="1"/>
      <c r="H17" s="1"/>
      <c r="I17" s="1"/>
    </row>
    <row r="18" spans="1:9" x14ac:dyDescent="0.25">
      <c r="A18" s="11" t="s">
        <v>55</v>
      </c>
      <c r="B18" s="20">
        <v>18266</v>
      </c>
      <c r="C18" s="20">
        <v>10300</v>
      </c>
      <c r="D18" s="20">
        <v>32932</v>
      </c>
      <c r="E18" s="20">
        <v>21500</v>
      </c>
      <c r="F18" s="13">
        <f t="shared" si="0"/>
        <v>-34.713956030608529</v>
      </c>
      <c r="G18" s="1"/>
      <c r="H18" s="1"/>
      <c r="I18" s="1"/>
    </row>
    <row r="19" spans="1:9" x14ac:dyDescent="0.25">
      <c r="A19" s="8" t="s">
        <v>56</v>
      </c>
      <c r="B19" s="19">
        <v>691103</v>
      </c>
      <c r="C19" s="19">
        <v>864286</v>
      </c>
      <c r="D19" s="19">
        <v>1182768</v>
      </c>
      <c r="E19" s="19">
        <v>1677904</v>
      </c>
      <c r="F19" s="10">
        <f t="shared" si="0"/>
        <v>41.862478524951626</v>
      </c>
      <c r="G19" s="1"/>
      <c r="H19" s="1"/>
      <c r="I19" s="1"/>
    </row>
    <row r="20" spans="1:9" x14ac:dyDescent="0.25">
      <c r="A20" s="11" t="s">
        <v>57</v>
      </c>
      <c r="B20" s="20">
        <v>1047017</v>
      </c>
      <c r="C20" s="20">
        <v>1129900</v>
      </c>
      <c r="D20" s="20">
        <v>2171161</v>
      </c>
      <c r="E20" s="20">
        <v>1884788</v>
      </c>
      <c r="F20" s="13">
        <f t="shared" si="0"/>
        <v>-13.189855565754911</v>
      </c>
      <c r="G20" s="1"/>
      <c r="H20" s="1"/>
      <c r="I20" s="1"/>
    </row>
    <row r="21" spans="1:9" x14ac:dyDescent="0.25">
      <c r="A21" s="8" t="s">
        <v>58</v>
      </c>
      <c r="B21" s="19">
        <v>247077</v>
      </c>
      <c r="C21" s="19">
        <v>300440</v>
      </c>
      <c r="D21" s="19">
        <v>350717</v>
      </c>
      <c r="E21" s="19">
        <v>539261</v>
      </c>
      <c r="F21" s="10">
        <f t="shared" si="0"/>
        <v>53.759583938046916</v>
      </c>
      <c r="G21" s="1"/>
      <c r="H21" s="1"/>
      <c r="I21" s="1"/>
    </row>
    <row r="22" spans="1:9" x14ac:dyDescent="0.25">
      <c r="A22" s="11" t="s">
        <v>59</v>
      </c>
      <c r="B22" s="20">
        <v>37512</v>
      </c>
      <c r="C22" s="20">
        <v>26644</v>
      </c>
      <c r="D22" s="20">
        <v>97635</v>
      </c>
      <c r="E22" s="20">
        <v>54534</v>
      </c>
      <c r="F22" s="13">
        <f t="shared" si="0"/>
        <v>-44.145029958518975</v>
      </c>
      <c r="G22" s="1"/>
      <c r="H22" s="1"/>
      <c r="I22" s="1"/>
    </row>
    <row r="23" spans="1:9" x14ac:dyDescent="0.25">
      <c r="A23" s="8" t="s">
        <v>60</v>
      </c>
      <c r="B23" s="19">
        <v>80691</v>
      </c>
      <c r="C23" s="19">
        <v>47399</v>
      </c>
      <c r="D23" s="19">
        <v>134768</v>
      </c>
      <c r="E23" s="19">
        <v>121380</v>
      </c>
      <c r="F23" s="10">
        <f t="shared" si="0"/>
        <v>-9.9341089872966819</v>
      </c>
      <c r="G23" s="1"/>
      <c r="H23" s="1"/>
      <c r="I23" s="1"/>
    </row>
    <row r="24" spans="1:9" x14ac:dyDescent="0.25">
      <c r="A24" s="11" t="s">
        <v>61</v>
      </c>
      <c r="B24" s="20">
        <v>46253</v>
      </c>
      <c r="C24" s="20">
        <v>71952</v>
      </c>
      <c r="D24" s="20">
        <v>116010</v>
      </c>
      <c r="E24" s="20">
        <v>146317</v>
      </c>
      <c r="F24" s="13">
        <f t="shared" si="0"/>
        <v>26.124472028273431</v>
      </c>
      <c r="G24" s="1"/>
      <c r="H24" s="1"/>
      <c r="I24" s="1"/>
    </row>
    <row r="25" spans="1:9" x14ac:dyDescent="0.25">
      <c r="A25" s="8" t="s">
        <v>62</v>
      </c>
      <c r="B25" s="19">
        <v>2794</v>
      </c>
      <c r="C25" s="19">
        <v>2002</v>
      </c>
      <c r="D25" s="19">
        <v>5394</v>
      </c>
      <c r="E25" s="19">
        <v>2002</v>
      </c>
      <c r="F25" s="10">
        <f t="shared" si="0"/>
        <v>-62.884686688913611</v>
      </c>
      <c r="G25" s="1"/>
      <c r="H25" s="1"/>
      <c r="I25" s="1"/>
    </row>
    <row r="26" spans="1:9" x14ac:dyDescent="0.25">
      <c r="A26" s="11" t="s">
        <v>63</v>
      </c>
      <c r="B26" s="20">
        <v>40445</v>
      </c>
      <c r="C26" s="20">
        <v>33334</v>
      </c>
      <c r="D26" s="20">
        <v>97356</v>
      </c>
      <c r="E26" s="20">
        <v>72833</v>
      </c>
      <c r="F26" s="13">
        <f t="shared" si="0"/>
        <v>-25.188997082871111</v>
      </c>
      <c r="G26" s="1"/>
      <c r="H26" s="1"/>
      <c r="I26" s="1"/>
    </row>
    <row r="27" spans="1:9" x14ac:dyDescent="0.25">
      <c r="A27" s="8" t="s">
        <v>64</v>
      </c>
      <c r="B27" s="19">
        <v>146720</v>
      </c>
      <c r="C27" s="19">
        <v>105278</v>
      </c>
      <c r="D27" s="19">
        <v>284897</v>
      </c>
      <c r="E27" s="19">
        <v>263847</v>
      </c>
      <c r="F27" s="10">
        <f t="shared" si="0"/>
        <v>-7.388635190963754</v>
      </c>
      <c r="G27" s="1"/>
      <c r="H27" s="1"/>
      <c r="I27" s="1"/>
    </row>
    <row r="28" spans="1:9" x14ac:dyDescent="0.25">
      <c r="A28" s="11" t="s">
        <v>65</v>
      </c>
      <c r="B28" s="20">
        <v>44295</v>
      </c>
      <c r="C28" s="20">
        <v>91701</v>
      </c>
      <c r="D28" s="20">
        <v>103520</v>
      </c>
      <c r="E28" s="20">
        <v>126052</v>
      </c>
      <c r="F28" s="13">
        <f t="shared" si="0"/>
        <v>21.765842349304478</v>
      </c>
      <c r="G28" s="1"/>
      <c r="H28" s="1"/>
      <c r="I28" s="1"/>
    </row>
    <row r="29" spans="1:9" x14ac:dyDescent="0.25">
      <c r="A29" s="8" t="s">
        <v>66</v>
      </c>
      <c r="B29" s="19">
        <v>194600</v>
      </c>
      <c r="C29" s="19">
        <v>297693</v>
      </c>
      <c r="D29" s="19">
        <v>411648</v>
      </c>
      <c r="E29" s="19">
        <v>532366</v>
      </c>
      <c r="F29" s="10">
        <f t="shared" si="0"/>
        <v>29.325540267412947</v>
      </c>
      <c r="G29" s="1"/>
      <c r="H29" s="1"/>
      <c r="I29" s="1"/>
    </row>
    <row r="30" spans="1:9" x14ac:dyDescent="0.25">
      <c r="A30" s="11" t="s">
        <v>67</v>
      </c>
      <c r="B30" s="20">
        <v>177755</v>
      </c>
      <c r="C30" s="20">
        <v>168790</v>
      </c>
      <c r="D30" s="20">
        <v>322723</v>
      </c>
      <c r="E30" s="20">
        <v>291200</v>
      </c>
      <c r="F30" s="13">
        <f t="shared" si="0"/>
        <v>-9.7678194612717419</v>
      </c>
      <c r="G30" s="1"/>
      <c r="H30" s="1"/>
      <c r="I30" s="1"/>
    </row>
    <row r="31" spans="1:9" x14ac:dyDescent="0.25">
      <c r="A31" s="8" t="s">
        <v>68</v>
      </c>
      <c r="B31" s="19">
        <v>773178</v>
      </c>
      <c r="C31" s="19">
        <v>928663</v>
      </c>
      <c r="D31" s="19">
        <v>1412848</v>
      </c>
      <c r="E31" s="19">
        <v>2006033</v>
      </c>
      <c r="F31" s="10">
        <f t="shared" si="0"/>
        <v>41.985054301665855</v>
      </c>
      <c r="G31" s="1"/>
      <c r="H31" s="1"/>
      <c r="I31" s="1"/>
    </row>
    <row r="32" spans="1:9" x14ac:dyDescent="0.25">
      <c r="A32" s="11" t="s">
        <v>69</v>
      </c>
      <c r="B32" s="20">
        <v>283547</v>
      </c>
      <c r="C32" s="20">
        <v>165349</v>
      </c>
      <c r="D32" s="20">
        <v>473848</v>
      </c>
      <c r="E32" s="20">
        <v>307591</v>
      </c>
      <c r="F32" s="13">
        <f t="shared" si="0"/>
        <v>-35.086567844540866</v>
      </c>
      <c r="G32" s="1"/>
      <c r="H32" s="1"/>
      <c r="I32" s="1"/>
    </row>
    <row r="33" spans="1:9" x14ac:dyDescent="0.25">
      <c r="A33" s="8" t="s">
        <v>70</v>
      </c>
      <c r="B33" s="19">
        <v>36042</v>
      </c>
      <c r="C33" s="19">
        <v>28999</v>
      </c>
      <c r="D33" s="19">
        <v>67494</v>
      </c>
      <c r="E33" s="19">
        <v>51708</v>
      </c>
      <c r="F33" s="10">
        <f t="shared" si="0"/>
        <v>-23.388745666281451</v>
      </c>
      <c r="G33" s="1"/>
      <c r="H33" s="1"/>
      <c r="I33" s="1"/>
    </row>
    <row r="34" spans="1:9" x14ac:dyDescent="0.25">
      <c r="A34" s="11" t="s">
        <v>71</v>
      </c>
      <c r="B34" s="20">
        <v>15803</v>
      </c>
      <c r="C34" s="20">
        <v>51373</v>
      </c>
      <c r="D34" s="20">
        <v>33772</v>
      </c>
      <c r="E34" s="20">
        <v>65956</v>
      </c>
      <c r="F34" s="13">
        <f t="shared" si="0"/>
        <v>95.297879900509287</v>
      </c>
      <c r="G34" s="1"/>
      <c r="H34" s="1"/>
      <c r="I34" s="1"/>
    </row>
    <row r="35" spans="1:9" x14ac:dyDescent="0.25">
      <c r="A35" s="14" t="s">
        <v>72</v>
      </c>
      <c r="B35" s="15">
        <f>SUM(B7:B34)</f>
        <v>6463882</v>
      </c>
      <c r="C35" s="15">
        <f t="shared" ref="C35:E35" si="1">SUM(C7:C34)</f>
        <v>7308410</v>
      </c>
      <c r="D35" s="15">
        <f t="shared" si="1"/>
        <v>12597730</v>
      </c>
      <c r="E35" s="15">
        <f t="shared" si="1"/>
        <v>13862886</v>
      </c>
      <c r="F35" s="16">
        <f t="shared" si="0"/>
        <v>10.042729920390414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602724</v>
      </c>
      <c r="C38" s="30">
        <f>D7</f>
        <v>556019</v>
      </c>
      <c r="D38" s="30">
        <f>_xlfn.RANK.EQ(B38,$B$38:$B$65)+COUNTIF($B$38:$B$65,B38)-1</f>
        <v>8</v>
      </c>
      <c r="E38" s="31" t="str">
        <f t="shared" ref="E38:E65" si="2">INDEX($A$38:$B$65,MATCH(ROW()-37,$D$38:$D$65,0),1)</f>
        <v>TARRAGONA</v>
      </c>
      <c r="F38" s="31">
        <f>LOOKUP(E38,$A$38:$A$65,$B$38:$B$65)</f>
        <v>2006033</v>
      </c>
      <c r="G38" s="31">
        <f>LOOKUP(E38,$A$38:$A$65,$C$38:$C$65)</f>
        <v>1412848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80370</v>
      </c>
      <c r="C39" s="30">
        <f t="shared" ref="C39:C65" si="5">D8</f>
        <v>52446</v>
      </c>
      <c r="D39" s="30">
        <f t="shared" ref="D39:D65" si="6">_xlfn.RANK.EQ(B39,$B$38:$B$65)+COUNTIF($B$38:$B$65,B39)-1</f>
        <v>22</v>
      </c>
      <c r="E39" s="31" t="str">
        <f t="shared" si="2"/>
        <v>GIJON</v>
      </c>
      <c r="F39" s="31">
        <f t="shared" ref="F39:F54" si="7">LOOKUP(E39,$A$38:$A$65,$B$38:$B$65)</f>
        <v>1884788</v>
      </c>
      <c r="G39" s="31">
        <f t="shared" ref="G39:G65" si="8">LOOKUP(E39,$A$38:$A$65,$C$38:$C$65)</f>
        <v>2171161</v>
      </c>
    </row>
    <row r="40" spans="1:9" x14ac:dyDescent="0.25">
      <c r="A40" s="31" t="str">
        <f t="shared" si="3"/>
        <v>ALMERIA</v>
      </c>
      <c r="B40" s="30">
        <f t="shared" si="4"/>
        <v>849638</v>
      </c>
      <c r="C40" s="30">
        <f t="shared" si="5"/>
        <v>823228</v>
      </c>
      <c r="D40" s="30">
        <f t="shared" si="6"/>
        <v>5</v>
      </c>
      <c r="E40" s="31" t="str">
        <f t="shared" si="2"/>
        <v>FERROL-SAN CIBRAO</v>
      </c>
      <c r="F40" s="31">
        <f t="shared" si="7"/>
        <v>1677904</v>
      </c>
      <c r="G40" s="31">
        <f t="shared" si="8"/>
        <v>1182768</v>
      </c>
    </row>
    <row r="41" spans="1:9" x14ac:dyDescent="0.25">
      <c r="A41" s="31" t="str">
        <f t="shared" si="3"/>
        <v>AVILES</v>
      </c>
      <c r="B41" s="30">
        <f t="shared" si="4"/>
        <v>566487</v>
      </c>
      <c r="C41" s="30">
        <f t="shared" si="5"/>
        <v>493403</v>
      </c>
      <c r="D41" s="30">
        <f t="shared" si="6"/>
        <v>9</v>
      </c>
      <c r="E41" s="31" t="str">
        <f t="shared" si="2"/>
        <v>CARTAGENA</v>
      </c>
      <c r="F41" s="31">
        <f t="shared" si="7"/>
        <v>879846</v>
      </c>
      <c r="G41" s="31">
        <f t="shared" si="8"/>
        <v>474925</v>
      </c>
    </row>
    <row r="42" spans="1:9" x14ac:dyDescent="0.25">
      <c r="A42" s="31" t="str">
        <f t="shared" si="3"/>
        <v>BAHIA DE ALGECIRAS</v>
      </c>
      <c r="B42" s="30">
        <f t="shared" si="4"/>
        <v>283388</v>
      </c>
      <c r="C42" s="30">
        <f t="shared" si="5"/>
        <v>433547</v>
      </c>
      <c r="D42" s="30">
        <f t="shared" si="6"/>
        <v>17</v>
      </c>
      <c r="E42" s="31" t="str">
        <f t="shared" si="2"/>
        <v>ALMERIA</v>
      </c>
      <c r="F42" s="31">
        <f t="shared" si="7"/>
        <v>849638</v>
      </c>
      <c r="G42" s="31">
        <f t="shared" si="8"/>
        <v>823228</v>
      </c>
    </row>
    <row r="43" spans="1:9" x14ac:dyDescent="0.25">
      <c r="A43" s="31" t="str">
        <f t="shared" si="3"/>
        <v>BAHIA DE CADIZ</v>
      </c>
      <c r="B43" s="30">
        <f t="shared" si="4"/>
        <v>308719</v>
      </c>
      <c r="C43" s="30">
        <f t="shared" si="5"/>
        <v>374139</v>
      </c>
      <c r="D43" s="30">
        <f t="shared" si="6"/>
        <v>13</v>
      </c>
      <c r="E43" s="31" t="str">
        <f t="shared" si="2"/>
        <v>BILBAO</v>
      </c>
      <c r="F43" s="31">
        <f t="shared" si="7"/>
        <v>750463</v>
      </c>
      <c r="G43" s="31">
        <f t="shared" si="8"/>
        <v>741228</v>
      </c>
    </row>
    <row r="44" spans="1:9" x14ac:dyDescent="0.25">
      <c r="A44" s="31" t="str">
        <f t="shared" si="3"/>
        <v>BALEARES</v>
      </c>
      <c r="B44" s="30">
        <f t="shared" si="4"/>
        <v>289541</v>
      </c>
      <c r="C44" s="30">
        <f t="shared" si="5"/>
        <v>290872</v>
      </c>
      <c r="D44" s="30">
        <f t="shared" si="6"/>
        <v>16</v>
      </c>
      <c r="E44" s="31" t="str">
        <f t="shared" si="2"/>
        <v>BARCELONA</v>
      </c>
      <c r="F44" s="31">
        <f t="shared" si="7"/>
        <v>660907</v>
      </c>
      <c r="G44" s="31">
        <f t="shared" si="8"/>
        <v>600026</v>
      </c>
    </row>
    <row r="45" spans="1:9" x14ac:dyDescent="0.25">
      <c r="A45" s="31" t="str">
        <f t="shared" si="3"/>
        <v>BARCELONA</v>
      </c>
      <c r="B45" s="30">
        <f t="shared" si="4"/>
        <v>660907</v>
      </c>
      <c r="C45" s="30">
        <f t="shared" si="5"/>
        <v>600026</v>
      </c>
      <c r="D45" s="30">
        <f t="shared" si="6"/>
        <v>7</v>
      </c>
      <c r="E45" s="31" t="str">
        <f t="shared" si="2"/>
        <v>A CORUÑA</v>
      </c>
      <c r="F45" s="31">
        <f t="shared" si="7"/>
        <v>602724</v>
      </c>
      <c r="G45" s="31">
        <f t="shared" si="8"/>
        <v>556019</v>
      </c>
    </row>
    <row r="46" spans="1:9" x14ac:dyDescent="0.25">
      <c r="A46" s="31" t="str">
        <f t="shared" si="3"/>
        <v>BILBAO</v>
      </c>
      <c r="B46" s="30">
        <f t="shared" si="4"/>
        <v>750463</v>
      </c>
      <c r="C46" s="30">
        <f t="shared" si="5"/>
        <v>741228</v>
      </c>
      <c r="D46" s="30">
        <f t="shared" si="6"/>
        <v>6</v>
      </c>
      <c r="E46" s="31" t="str">
        <f t="shared" si="2"/>
        <v>AVILES</v>
      </c>
      <c r="F46" s="31">
        <f t="shared" si="7"/>
        <v>566487</v>
      </c>
      <c r="G46" s="31">
        <f t="shared" si="8"/>
        <v>493403</v>
      </c>
    </row>
    <row r="47" spans="1:9" x14ac:dyDescent="0.25">
      <c r="A47" s="31" t="str">
        <f t="shared" si="3"/>
        <v>CARTAGENA</v>
      </c>
      <c r="B47" s="30">
        <f t="shared" si="4"/>
        <v>879846</v>
      </c>
      <c r="C47" s="30">
        <f t="shared" si="5"/>
        <v>474925</v>
      </c>
      <c r="D47" s="30">
        <f t="shared" si="6"/>
        <v>4</v>
      </c>
      <c r="E47" s="31" t="str">
        <f t="shared" si="2"/>
        <v>HUELVA</v>
      </c>
      <c r="F47" s="31">
        <f t="shared" si="7"/>
        <v>539261</v>
      </c>
      <c r="G47" s="31">
        <f t="shared" si="8"/>
        <v>350717</v>
      </c>
    </row>
    <row r="48" spans="1:9" x14ac:dyDescent="0.25">
      <c r="A48" s="31" t="str">
        <f t="shared" si="3"/>
        <v>CASTELLON</v>
      </c>
      <c r="B48" s="30">
        <f t="shared" si="4"/>
        <v>425531</v>
      </c>
      <c r="C48" s="30">
        <f t="shared" si="5"/>
        <v>458406</v>
      </c>
      <c r="D48" s="30">
        <f t="shared" si="6"/>
        <v>12</v>
      </c>
      <c r="E48" s="31" t="str">
        <f t="shared" si="2"/>
        <v>SANTANDER</v>
      </c>
      <c r="F48" s="31">
        <f t="shared" si="7"/>
        <v>532366</v>
      </c>
      <c r="G48" s="31">
        <f t="shared" si="8"/>
        <v>411648</v>
      </c>
    </row>
    <row r="49" spans="1:7" x14ac:dyDescent="0.25">
      <c r="A49" s="31" t="str">
        <f t="shared" si="3"/>
        <v>CEUTA</v>
      </c>
      <c r="B49" s="30">
        <f t="shared" si="4"/>
        <v>21500</v>
      </c>
      <c r="C49" s="30">
        <f t="shared" si="5"/>
        <v>32932</v>
      </c>
      <c r="D49" s="30">
        <f t="shared" si="6"/>
        <v>27</v>
      </c>
      <c r="E49" s="31" t="str">
        <f t="shared" si="2"/>
        <v>CASTELLON</v>
      </c>
      <c r="F49" s="31">
        <f t="shared" si="7"/>
        <v>425531</v>
      </c>
      <c r="G49" s="31">
        <f t="shared" si="8"/>
        <v>458406</v>
      </c>
    </row>
    <row r="50" spans="1:7" x14ac:dyDescent="0.25">
      <c r="A50" s="31" t="str">
        <f t="shared" si="3"/>
        <v>FERROL-SAN CIBRAO</v>
      </c>
      <c r="B50" s="30">
        <f t="shared" si="4"/>
        <v>1677904</v>
      </c>
      <c r="C50" s="30">
        <f t="shared" si="5"/>
        <v>1182768</v>
      </c>
      <c r="D50" s="30">
        <f t="shared" si="6"/>
        <v>3</v>
      </c>
      <c r="E50" s="31" t="str">
        <f t="shared" si="2"/>
        <v>BAHIA DE CADIZ</v>
      </c>
      <c r="F50" s="31">
        <f t="shared" si="7"/>
        <v>308719</v>
      </c>
      <c r="G50" s="31">
        <f t="shared" si="8"/>
        <v>374139</v>
      </c>
    </row>
    <row r="51" spans="1:7" x14ac:dyDescent="0.25">
      <c r="A51" s="31" t="str">
        <f t="shared" si="3"/>
        <v>GIJON</v>
      </c>
      <c r="B51" s="30">
        <f t="shared" si="4"/>
        <v>1884788</v>
      </c>
      <c r="C51" s="30">
        <f t="shared" si="5"/>
        <v>2171161</v>
      </c>
      <c r="D51" s="30">
        <f t="shared" si="6"/>
        <v>2</v>
      </c>
      <c r="E51" s="31" t="str">
        <f t="shared" si="2"/>
        <v>VALENCIA</v>
      </c>
      <c r="F51" s="31">
        <f t="shared" si="7"/>
        <v>307591</v>
      </c>
      <c r="G51" s="31">
        <f t="shared" si="8"/>
        <v>473848</v>
      </c>
    </row>
    <row r="52" spans="1:7" x14ac:dyDescent="0.25">
      <c r="A52" s="31" t="str">
        <f t="shared" si="3"/>
        <v>HUELVA</v>
      </c>
      <c r="B52" s="30">
        <f t="shared" si="4"/>
        <v>539261</v>
      </c>
      <c r="C52" s="30">
        <f t="shared" si="5"/>
        <v>350717</v>
      </c>
      <c r="D52" s="30">
        <f t="shared" si="6"/>
        <v>10</v>
      </c>
      <c r="E52" s="31" t="str">
        <f t="shared" si="2"/>
        <v>SEVILLA</v>
      </c>
      <c r="F52" s="31">
        <f t="shared" si="7"/>
        <v>291200</v>
      </c>
      <c r="G52" s="31">
        <f t="shared" si="8"/>
        <v>322723</v>
      </c>
    </row>
    <row r="53" spans="1:7" x14ac:dyDescent="0.25">
      <c r="A53" s="31" t="str">
        <f t="shared" si="3"/>
        <v>LAS PALMAS</v>
      </c>
      <c r="B53" s="30">
        <f t="shared" si="4"/>
        <v>54534</v>
      </c>
      <c r="C53" s="30">
        <f t="shared" si="5"/>
        <v>97635</v>
      </c>
      <c r="D53" s="30">
        <f t="shared" si="6"/>
        <v>25</v>
      </c>
      <c r="E53" s="31" t="str">
        <f t="shared" si="2"/>
        <v>BALEARES</v>
      </c>
      <c r="F53" s="31">
        <f t="shared" si="7"/>
        <v>289541</v>
      </c>
      <c r="G53" s="31">
        <f t="shared" si="8"/>
        <v>290872</v>
      </c>
    </row>
    <row r="54" spans="1:7" x14ac:dyDescent="0.25">
      <c r="A54" s="31" t="str">
        <f t="shared" si="3"/>
        <v>MALAGA</v>
      </c>
      <c r="B54" s="30">
        <f t="shared" si="4"/>
        <v>121380</v>
      </c>
      <c r="C54" s="30">
        <f t="shared" si="5"/>
        <v>134768</v>
      </c>
      <c r="D54" s="30">
        <f t="shared" si="6"/>
        <v>21</v>
      </c>
      <c r="E54" s="31" t="str">
        <f t="shared" si="2"/>
        <v>BAHIA DE ALGECIRAS</v>
      </c>
      <c r="F54" s="31">
        <f t="shared" si="7"/>
        <v>283388</v>
      </c>
      <c r="G54" s="31">
        <f t="shared" si="8"/>
        <v>433547</v>
      </c>
    </row>
    <row r="55" spans="1:7" x14ac:dyDescent="0.25">
      <c r="A55" s="31" t="str">
        <f t="shared" si="3"/>
        <v>MARIN Y RIA DE PONTEVEDRA</v>
      </c>
      <c r="B55" s="30">
        <f t="shared" si="4"/>
        <v>146317</v>
      </c>
      <c r="C55" s="30">
        <f t="shared" si="5"/>
        <v>116010</v>
      </c>
      <c r="D55" s="30">
        <f t="shared" si="6"/>
        <v>19</v>
      </c>
      <c r="E55" s="31" t="str">
        <f t="shared" si="2"/>
        <v>PASAIA</v>
      </c>
      <c r="F55" s="31">
        <f t="shared" ref="F55:F65" si="9">LOOKUP(E55,$A$38:$A$65,$B$38:$B$65)</f>
        <v>263847</v>
      </c>
      <c r="G55" s="31">
        <f t="shared" si="8"/>
        <v>284897</v>
      </c>
    </row>
    <row r="56" spans="1:7" x14ac:dyDescent="0.25">
      <c r="A56" s="31" t="str">
        <f t="shared" si="3"/>
        <v>MELILLA</v>
      </c>
      <c r="B56" s="30">
        <f t="shared" si="4"/>
        <v>2002</v>
      </c>
      <c r="C56" s="30">
        <f t="shared" si="5"/>
        <v>5394</v>
      </c>
      <c r="D56" s="30">
        <f t="shared" si="6"/>
        <v>28</v>
      </c>
      <c r="E56" s="31" t="str">
        <f t="shared" si="2"/>
        <v>MARIN Y RIA DE PONTEVEDRA</v>
      </c>
      <c r="F56" s="31">
        <f t="shared" si="9"/>
        <v>146317</v>
      </c>
      <c r="G56" s="31">
        <f t="shared" si="8"/>
        <v>116010</v>
      </c>
    </row>
    <row r="57" spans="1:7" x14ac:dyDescent="0.25">
      <c r="A57" s="31" t="str">
        <f t="shared" si="3"/>
        <v>MOTRIL</v>
      </c>
      <c r="B57" s="30">
        <f t="shared" si="4"/>
        <v>72833</v>
      </c>
      <c r="C57" s="30">
        <f t="shared" si="5"/>
        <v>97356</v>
      </c>
      <c r="D57" s="30">
        <f t="shared" si="6"/>
        <v>23</v>
      </c>
      <c r="E57" s="31" t="str">
        <f t="shared" si="2"/>
        <v>SANTA CRUZ DE TENERIFE</v>
      </c>
      <c r="F57" s="31">
        <f t="shared" si="9"/>
        <v>126052</v>
      </c>
      <c r="G57" s="31">
        <f t="shared" si="8"/>
        <v>103520</v>
      </c>
    </row>
    <row r="58" spans="1:7" x14ac:dyDescent="0.25">
      <c r="A58" s="31" t="str">
        <f t="shared" si="3"/>
        <v>PASAIA</v>
      </c>
      <c r="B58" s="30">
        <f t="shared" si="4"/>
        <v>263847</v>
      </c>
      <c r="C58" s="30">
        <f t="shared" si="5"/>
        <v>284897</v>
      </c>
      <c r="D58" s="30">
        <f t="shared" si="6"/>
        <v>18</v>
      </c>
      <c r="E58" s="31" t="str">
        <f t="shared" si="2"/>
        <v>MALAGA</v>
      </c>
      <c r="F58" s="31">
        <f t="shared" si="9"/>
        <v>121380</v>
      </c>
      <c r="G58" s="31">
        <f t="shared" si="8"/>
        <v>134768</v>
      </c>
    </row>
    <row r="59" spans="1:7" x14ac:dyDescent="0.25">
      <c r="A59" s="31" t="str">
        <f t="shared" si="3"/>
        <v>SANTA CRUZ DE TENERIFE</v>
      </c>
      <c r="B59" s="30">
        <f t="shared" si="4"/>
        <v>126052</v>
      </c>
      <c r="C59" s="30">
        <f t="shared" si="5"/>
        <v>103520</v>
      </c>
      <c r="D59" s="30">
        <f t="shared" si="6"/>
        <v>20</v>
      </c>
      <c r="E59" s="31" t="str">
        <f t="shared" si="2"/>
        <v>ALICANTE</v>
      </c>
      <c r="F59" s="31">
        <f t="shared" si="9"/>
        <v>80370</v>
      </c>
      <c r="G59" s="31">
        <f t="shared" si="8"/>
        <v>52446</v>
      </c>
    </row>
    <row r="60" spans="1:7" x14ac:dyDescent="0.25">
      <c r="A60" s="31" t="str">
        <f t="shared" si="3"/>
        <v>SANTANDER</v>
      </c>
      <c r="B60" s="30">
        <f t="shared" si="4"/>
        <v>532366</v>
      </c>
      <c r="C60" s="30">
        <f t="shared" si="5"/>
        <v>411648</v>
      </c>
      <c r="D60" s="30">
        <f t="shared" si="6"/>
        <v>11</v>
      </c>
      <c r="E60" s="31" t="str">
        <f t="shared" si="2"/>
        <v>MOTRIL</v>
      </c>
      <c r="F60" s="31">
        <f t="shared" si="9"/>
        <v>72833</v>
      </c>
      <c r="G60" s="31">
        <f t="shared" si="8"/>
        <v>97356</v>
      </c>
    </row>
    <row r="61" spans="1:7" x14ac:dyDescent="0.25">
      <c r="A61" s="31" t="str">
        <f t="shared" si="3"/>
        <v>SEVILLA</v>
      </c>
      <c r="B61" s="30">
        <f t="shared" si="4"/>
        <v>291200</v>
      </c>
      <c r="C61" s="30">
        <f t="shared" si="5"/>
        <v>322723</v>
      </c>
      <c r="D61" s="30">
        <f t="shared" si="6"/>
        <v>15</v>
      </c>
      <c r="E61" s="31" t="str">
        <f t="shared" si="2"/>
        <v>VILAGARCIA</v>
      </c>
      <c r="F61" s="31">
        <f t="shared" si="9"/>
        <v>65956</v>
      </c>
      <c r="G61" s="31">
        <f t="shared" si="8"/>
        <v>33772</v>
      </c>
    </row>
    <row r="62" spans="1:7" x14ac:dyDescent="0.25">
      <c r="A62" s="31" t="str">
        <f t="shared" si="3"/>
        <v>TARRAGONA</v>
      </c>
      <c r="B62" s="30">
        <f t="shared" si="4"/>
        <v>2006033</v>
      </c>
      <c r="C62" s="30">
        <f t="shared" si="5"/>
        <v>1412848</v>
      </c>
      <c r="D62" s="30">
        <f t="shared" si="6"/>
        <v>1</v>
      </c>
      <c r="E62" s="31" t="str">
        <f t="shared" si="2"/>
        <v>LAS PALMAS</v>
      </c>
      <c r="F62" s="31">
        <f t="shared" si="9"/>
        <v>54534</v>
      </c>
      <c r="G62" s="31">
        <f t="shared" si="8"/>
        <v>97635</v>
      </c>
    </row>
    <row r="63" spans="1:7" x14ac:dyDescent="0.25">
      <c r="A63" s="31" t="str">
        <f t="shared" si="3"/>
        <v>VALENCIA</v>
      </c>
      <c r="B63" s="30">
        <f t="shared" si="4"/>
        <v>307591</v>
      </c>
      <c r="C63" s="30">
        <f t="shared" si="5"/>
        <v>473848</v>
      </c>
      <c r="D63" s="30">
        <f t="shared" si="6"/>
        <v>14</v>
      </c>
      <c r="E63" s="31" t="str">
        <f t="shared" si="2"/>
        <v>VIGO</v>
      </c>
      <c r="F63" s="31">
        <f t="shared" si="9"/>
        <v>51708</v>
      </c>
      <c r="G63" s="31">
        <f t="shared" si="8"/>
        <v>67494</v>
      </c>
    </row>
    <row r="64" spans="1:7" x14ac:dyDescent="0.25">
      <c r="A64" s="31" t="str">
        <f t="shared" si="3"/>
        <v>VIGO</v>
      </c>
      <c r="B64" s="30">
        <f t="shared" si="4"/>
        <v>51708</v>
      </c>
      <c r="C64" s="30">
        <f t="shared" si="5"/>
        <v>67494</v>
      </c>
      <c r="D64" s="30">
        <f t="shared" si="6"/>
        <v>26</v>
      </c>
      <c r="E64" s="31" t="str">
        <f t="shared" si="2"/>
        <v>CEUTA</v>
      </c>
      <c r="F64" s="31">
        <f t="shared" si="9"/>
        <v>21500</v>
      </c>
      <c r="G64" s="31">
        <f t="shared" si="8"/>
        <v>32932</v>
      </c>
    </row>
    <row r="65" spans="1:7" x14ac:dyDescent="0.25">
      <c r="A65" s="31" t="str">
        <f t="shared" si="3"/>
        <v>VILAGARCIA</v>
      </c>
      <c r="B65" s="30">
        <f t="shared" si="4"/>
        <v>65956</v>
      </c>
      <c r="C65" s="30">
        <f t="shared" si="5"/>
        <v>33772</v>
      </c>
      <c r="D65" s="30">
        <f t="shared" si="6"/>
        <v>24</v>
      </c>
      <c r="E65" s="31" t="str">
        <f t="shared" si="2"/>
        <v>MELILLA</v>
      </c>
      <c r="F65" s="31">
        <f t="shared" si="9"/>
        <v>2002</v>
      </c>
      <c r="G65" s="31">
        <f t="shared" si="8"/>
        <v>5394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68228</v>
      </c>
      <c r="C7" s="21">
        <v>131709</v>
      </c>
      <c r="D7" s="21">
        <v>125789</v>
      </c>
      <c r="E7" s="21">
        <v>231874</v>
      </c>
      <c r="F7" s="10">
        <f>((E7*100)/D7)-100</f>
        <v>84.335673230568659</v>
      </c>
      <c r="G7" s="1"/>
      <c r="H7" s="1"/>
      <c r="I7" s="1"/>
    </row>
    <row r="8" spans="1:12" x14ac:dyDescent="0.25">
      <c r="A8" s="11" t="s">
        <v>45</v>
      </c>
      <c r="B8" s="22">
        <v>115205</v>
      </c>
      <c r="C8" s="22">
        <v>120864</v>
      </c>
      <c r="D8" s="22">
        <v>227810</v>
      </c>
      <c r="E8" s="22">
        <v>243782</v>
      </c>
      <c r="F8" s="13">
        <f t="shared" ref="F8:F35" si="0">((E8*100)/D8)-100</f>
        <v>7.0111057460164119</v>
      </c>
      <c r="G8" s="1"/>
      <c r="H8" s="1"/>
      <c r="I8" s="1"/>
    </row>
    <row r="9" spans="1:12" x14ac:dyDescent="0.25">
      <c r="A9" s="8" t="s">
        <v>46</v>
      </c>
      <c r="B9" s="21">
        <v>39695</v>
      </c>
      <c r="C9" s="21">
        <v>56367</v>
      </c>
      <c r="D9" s="21">
        <v>83415</v>
      </c>
      <c r="E9" s="21">
        <v>109063</v>
      </c>
      <c r="F9" s="10">
        <f t="shared" si="0"/>
        <v>30.747467481867773</v>
      </c>
      <c r="G9" s="1"/>
      <c r="H9" s="1"/>
      <c r="I9" s="1"/>
    </row>
    <row r="10" spans="1:12" x14ac:dyDescent="0.25">
      <c r="A10" s="11" t="s">
        <v>47</v>
      </c>
      <c r="B10" s="22">
        <v>151027</v>
      </c>
      <c r="C10" s="22">
        <v>85003</v>
      </c>
      <c r="D10" s="22">
        <v>249173</v>
      </c>
      <c r="E10" s="22">
        <v>151194</v>
      </c>
      <c r="F10" s="13">
        <f t="shared" si="0"/>
        <v>-39.321676104553866</v>
      </c>
      <c r="G10" s="1"/>
      <c r="H10" s="1"/>
      <c r="I10" s="1"/>
    </row>
    <row r="11" spans="1:12" x14ac:dyDescent="0.25">
      <c r="A11" s="8" t="s">
        <v>48</v>
      </c>
      <c r="B11" s="21">
        <v>3238589</v>
      </c>
      <c r="C11" s="21">
        <v>4151651</v>
      </c>
      <c r="D11" s="21">
        <v>6530251</v>
      </c>
      <c r="E11" s="21">
        <v>9411109</v>
      </c>
      <c r="F11" s="10">
        <f t="shared" si="0"/>
        <v>44.115578405791751</v>
      </c>
      <c r="G11" s="1"/>
      <c r="H11" s="1"/>
      <c r="I11" s="1"/>
    </row>
    <row r="12" spans="1:12" x14ac:dyDescent="0.25">
      <c r="A12" s="11" t="s">
        <v>49</v>
      </c>
      <c r="B12" s="22">
        <v>143320</v>
      </c>
      <c r="C12" s="22">
        <v>144006</v>
      </c>
      <c r="D12" s="22">
        <v>294305</v>
      </c>
      <c r="E12" s="22">
        <v>298028</v>
      </c>
      <c r="F12" s="13">
        <f t="shared" si="0"/>
        <v>1.2650141859635369</v>
      </c>
      <c r="G12" s="1"/>
      <c r="H12" s="1"/>
      <c r="I12" s="1"/>
    </row>
    <row r="13" spans="1:12" x14ac:dyDescent="0.25">
      <c r="A13" s="8" t="s">
        <v>50</v>
      </c>
      <c r="B13" s="21">
        <v>572976</v>
      </c>
      <c r="C13" s="21">
        <v>590732</v>
      </c>
      <c r="D13" s="21">
        <v>1061545</v>
      </c>
      <c r="E13" s="21">
        <v>1101208</v>
      </c>
      <c r="F13" s="10">
        <f t="shared" si="0"/>
        <v>3.7363465514886371</v>
      </c>
      <c r="G13" s="1"/>
      <c r="H13" s="1"/>
      <c r="I13" s="1"/>
    </row>
    <row r="14" spans="1:12" x14ac:dyDescent="0.25">
      <c r="A14" s="11" t="s">
        <v>51</v>
      </c>
      <c r="B14" s="22">
        <v>2386737</v>
      </c>
      <c r="C14" s="22">
        <v>2039329</v>
      </c>
      <c r="D14" s="22">
        <v>4820628</v>
      </c>
      <c r="E14" s="22">
        <v>4065498</v>
      </c>
      <c r="F14" s="13">
        <f t="shared" si="0"/>
        <v>-15.664556568148384</v>
      </c>
      <c r="G14" s="1"/>
      <c r="H14" s="1"/>
      <c r="I14" s="1"/>
    </row>
    <row r="15" spans="1:12" x14ac:dyDescent="0.25">
      <c r="A15" s="8" t="s">
        <v>52</v>
      </c>
      <c r="B15" s="21">
        <v>792417</v>
      </c>
      <c r="C15" s="21">
        <v>811341</v>
      </c>
      <c r="D15" s="21">
        <v>1351505</v>
      </c>
      <c r="E15" s="21">
        <v>1430710</v>
      </c>
      <c r="F15" s="10">
        <f t="shared" si="0"/>
        <v>5.8605036607337695</v>
      </c>
      <c r="G15" s="1"/>
      <c r="H15" s="1"/>
      <c r="I15" s="1"/>
    </row>
    <row r="16" spans="1:12" x14ac:dyDescent="0.25">
      <c r="A16" s="11" t="s">
        <v>53</v>
      </c>
      <c r="B16" s="22">
        <v>76937</v>
      </c>
      <c r="C16" s="22">
        <v>68384</v>
      </c>
      <c r="D16" s="22">
        <v>145407</v>
      </c>
      <c r="E16" s="22">
        <v>146755</v>
      </c>
      <c r="F16" s="13">
        <f t="shared" si="0"/>
        <v>0.92705303045933363</v>
      </c>
      <c r="G16" s="1"/>
      <c r="H16" s="1"/>
      <c r="I16" s="1"/>
    </row>
    <row r="17" spans="1:9" x14ac:dyDescent="0.25">
      <c r="A17" s="8" t="s">
        <v>54</v>
      </c>
      <c r="B17" s="21">
        <v>118268</v>
      </c>
      <c r="C17" s="21">
        <v>146313</v>
      </c>
      <c r="D17" s="21">
        <v>272124</v>
      </c>
      <c r="E17" s="21">
        <v>305956</v>
      </c>
      <c r="F17" s="10">
        <f t="shared" si="0"/>
        <v>12.432567505989923</v>
      </c>
      <c r="G17" s="1"/>
      <c r="H17" s="1"/>
      <c r="I17" s="1"/>
    </row>
    <row r="18" spans="1:9" x14ac:dyDescent="0.25">
      <c r="A18" s="11" t="s">
        <v>55</v>
      </c>
      <c r="B18" s="22">
        <v>64886</v>
      </c>
      <c r="C18" s="22">
        <v>73357</v>
      </c>
      <c r="D18" s="22">
        <v>125872</v>
      </c>
      <c r="E18" s="22">
        <v>148137</v>
      </c>
      <c r="F18" s="13">
        <f t="shared" si="0"/>
        <v>17.688604296428124</v>
      </c>
      <c r="G18" s="1"/>
      <c r="H18" s="1"/>
      <c r="I18" s="1"/>
    </row>
    <row r="19" spans="1:9" x14ac:dyDescent="0.25">
      <c r="A19" s="8" t="s">
        <v>56</v>
      </c>
      <c r="B19" s="21">
        <v>30663</v>
      </c>
      <c r="C19" s="21">
        <v>60812</v>
      </c>
      <c r="D19" s="21">
        <v>46745</v>
      </c>
      <c r="E19" s="21">
        <v>114898</v>
      </c>
      <c r="F19" s="10">
        <f t="shared" si="0"/>
        <v>145.79741148785968</v>
      </c>
      <c r="G19" s="1"/>
      <c r="H19" s="1"/>
      <c r="I19" s="1"/>
    </row>
    <row r="20" spans="1:9" x14ac:dyDescent="0.25">
      <c r="A20" s="11" t="s">
        <v>57</v>
      </c>
      <c r="B20" s="22">
        <v>112247</v>
      </c>
      <c r="C20" s="22">
        <v>108779</v>
      </c>
      <c r="D20" s="22">
        <v>192381</v>
      </c>
      <c r="E20" s="22">
        <v>253559</v>
      </c>
      <c r="F20" s="13">
        <f t="shared" si="0"/>
        <v>31.800437673158996</v>
      </c>
      <c r="G20" s="1"/>
      <c r="H20" s="1"/>
      <c r="I20" s="1"/>
    </row>
    <row r="21" spans="1:9" x14ac:dyDescent="0.25">
      <c r="A21" s="8" t="s">
        <v>58</v>
      </c>
      <c r="B21" s="21">
        <v>41684</v>
      </c>
      <c r="C21" s="21">
        <v>37225</v>
      </c>
      <c r="D21" s="21">
        <v>45484</v>
      </c>
      <c r="E21" s="21">
        <v>67353</v>
      </c>
      <c r="F21" s="10">
        <f t="shared" si="0"/>
        <v>48.080643742854619</v>
      </c>
      <c r="G21" s="1"/>
      <c r="H21" s="1"/>
      <c r="I21" s="1"/>
    </row>
    <row r="22" spans="1:9" x14ac:dyDescent="0.25">
      <c r="A22" s="11" t="s">
        <v>59</v>
      </c>
      <c r="B22" s="22">
        <v>1254831</v>
      </c>
      <c r="C22" s="22">
        <v>1382390</v>
      </c>
      <c r="D22" s="22">
        <v>2390632</v>
      </c>
      <c r="E22" s="22">
        <v>2821980</v>
      </c>
      <c r="F22" s="13">
        <f t="shared" si="0"/>
        <v>18.043262200121134</v>
      </c>
      <c r="G22" s="1"/>
      <c r="H22" s="1"/>
      <c r="I22" s="1"/>
    </row>
    <row r="23" spans="1:9" x14ac:dyDescent="0.25">
      <c r="A23" s="8" t="s">
        <v>60</v>
      </c>
      <c r="B23" s="21">
        <v>91403</v>
      </c>
      <c r="C23" s="21">
        <v>526409</v>
      </c>
      <c r="D23" s="21">
        <v>199074</v>
      </c>
      <c r="E23" s="21">
        <v>1308277</v>
      </c>
      <c r="F23" s="10">
        <f t="shared" si="0"/>
        <v>557.18124918372064</v>
      </c>
      <c r="G23" s="1"/>
      <c r="H23" s="1"/>
      <c r="I23" s="1"/>
    </row>
    <row r="24" spans="1:9" x14ac:dyDescent="0.25">
      <c r="A24" s="11" t="s">
        <v>61</v>
      </c>
      <c r="B24" s="22">
        <v>84623</v>
      </c>
      <c r="C24" s="22">
        <v>86623</v>
      </c>
      <c r="D24" s="22">
        <v>158788</v>
      </c>
      <c r="E24" s="22">
        <v>165348</v>
      </c>
      <c r="F24" s="13">
        <f t="shared" si="0"/>
        <v>4.1312945562636969</v>
      </c>
      <c r="G24" s="1"/>
      <c r="H24" s="1"/>
      <c r="I24" s="1"/>
    </row>
    <row r="25" spans="1:9" x14ac:dyDescent="0.25">
      <c r="A25" s="8" t="s">
        <v>62</v>
      </c>
      <c r="B25" s="21">
        <v>54399</v>
      </c>
      <c r="C25" s="21">
        <v>69221</v>
      </c>
      <c r="D25" s="21">
        <v>106231</v>
      </c>
      <c r="E25" s="21">
        <v>135925</v>
      </c>
      <c r="F25" s="10">
        <f t="shared" si="0"/>
        <v>27.952292645273033</v>
      </c>
      <c r="G25" s="1"/>
      <c r="H25" s="1"/>
      <c r="I25" s="1"/>
    </row>
    <row r="26" spans="1:9" x14ac:dyDescent="0.25">
      <c r="A26" s="11" t="s">
        <v>63</v>
      </c>
      <c r="B26" s="22">
        <v>17814</v>
      </c>
      <c r="C26" s="22">
        <v>17967</v>
      </c>
      <c r="D26" s="22">
        <v>30835</v>
      </c>
      <c r="E26" s="22">
        <v>38850</v>
      </c>
      <c r="F26" s="13">
        <f t="shared" si="0"/>
        <v>25.99318955732123</v>
      </c>
      <c r="G26" s="1"/>
      <c r="H26" s="1"/>
      <c r="I26" s="1"/>
    </row>
    <row r="27" spans="1:9" x14ac:dyDescent="0.25">
      <c r="A27" s="8" t="s">
        <v>64</v>
      </c>
      <c r="B27" s="21">
        <v>209396</v>
      </c>
      <c r="C27" s="21">
        <v>158709</v>
      </c>
      <c r="D27" s="21">
        <v>354475</v>
      </c>
      <c r="E27" s="21">
        <v>257258</v>
      </c>
      <c r="F27" s="10">
        <f t="shared" si="0"/>
        <v>-27.42562945200649</v>
      </c>
      <c r="G27" s="1"/>
      <c r="H27" s="1"/>
      <c r="I27" s="1"/>
    </row>
    <row r="28" spans="1:9" x14ac:dyDescent="0.25">
      <c r="A28" s="11" t="s">
        <v>65</v>
      </c>
      <c r="B28" s="22">
        <v>448872</v>
      </c>
      <c r="C28" s="22">
        <v>442059</v>
      </c>
      <c r="D28" s="22">
        <v>871949</v>
      </c>
      <c r="E28" s="22">
        <v>897345</v>
      </c>
      <c r="F28" s="13">
        <f t="shared" si="0"/>
        <v>2.9125556655263125</v>
      </c>
      <c r="G28" s="1"/>
      <c r="H28" s="1"/>
      <c r="I28" s="1"/>
    </row>
    <row r="29" spans="1:9" x14ac:dyDescent="0.25">
      <c r="A29" s="8" t="s">
        <v>66</v>
      </c>
      <c r="B29" s="21">
        <v>118931</v>
      </c>
      <c r="C29" s="21">
        <v>138850</v>
      </c>
      <c r="D29" s="21">
        <v>248257</v>
      </c>
      <c r="E29" s="21">
        <v>250478</v>
      </c>
      <c r="F29" s="10">
        <f t="shared" si="0"/>
        <v>0.89463741203671532</v>
      </c>
      <c r="G29" s="1"/>
      <c r="H29" s="1"/>
      <c r="I29" s="1"/>
    </row>
    <row r="30" spans="1:9" x14ac:dyDescent="0.25">
      <c r="A30" s="11" t="s">
        <v>67</v>
      </c>
      <c r="B30" s="22">
        <v>189194</v>
      </c>
      <c r="C30" s="22">
        <v>174889</v>
      </c>
      <c r="D30" s="22">
        <v>342652</v>
      </c>
      <c r="E30" s="22">
        <v>360114</v>
      </c>
      <c r="F30" s="13">
        <f t="shared" si="0"/>
        <v>5.0961325192907054</v>
      </c>
      <c r="G30" s="1"/>
      <c r="H30" s="1"/>
      <c r="I30" s="1"/>
    </row>
    <row r="31" spans="1:9" x14ac:dyDescent="0.25">
      <c r="A31" s="8" t="s">
        <v>68</v>
      </c>
      <c r="B31" s="21">
        <v>303484</v>
      </c>
      <c r="C31" s="21">
        <v>267608</v>
      </c>
      <c r="D31" s="21">
        <v>564422</v>
      </c>
      <c r="E31" s="21">
        <v>582815</v>
      </c>
      <c r="F31" s="10">
        <f t="shared" si="0"/>
        <v>3.2587319417031892</v>
      </c>
      <c r="G31" s="1"/>
      <c r="H31" s="1"/>
      <c r="I31" s="1"/>
    </row>
    <row r="32" spans="1:9" x14ac:dyDescent="0.25">
      <c r="A32" s="11" t="s">
        <v>69</v>
      </c>
      <c r="B32" s="22">
        <v>4409499</v>
      </c>
      <c r="C32" s="22">
        <v>4459205</v>
      </c>
      <c r="D32" s="22">
        <v>8762312</v>
      </c>
      <c r="E32" s="22">
        <v>9320490</v>
      </c>
      <c r="F32" s="13">
        <f t="shared" si="0"/>
        <v>6.3702137061542601</v>
      </c>
      <c r="G32" s="1"/>
      <c r="H32" s="1"/>
      <c r="I32" s="1"/>
    </row>
    <row r="33" spans="1:9" x14ac:dyDescent="0.25">
      <c r="A33" s="8" t="s">
        <v>70</v>
      </c>
      <c r="B33" s="21">
        <v>261711</v>
      </c>
      <c r="C33" s="21">
        <v>274184</v>
      </c>
      <c r="D33" s="21">
        <v>511984</v>
      </c>
      <c r="E33" s="21">
        <v>509264</v>
      </c>
      <c r="F33" s="10">
        <f t="shared" si="0"/>
        <v>-0.53126660208131682</v>
      </c>
      <c r="G33" s="1"/>
      <c r="H33" s="1"/>
      <c r="I33" s="1"/>
    </row>
    <row r="34" spans="1:9" x14ac:dyDescent="0.25">
      <c r="A34" s="11" t="s">
        <v>71</v>
      </c>
      <c r="B34" s="22">
        <v>8902</v>
      </c>
      <c r="C34" s="22">
        <v>31825</v>
      </c>
      <c r="D34" s="22">
        <v>25654</v>
      </c>
      <c r="E34" s="22">
        <v>73996</v>
      </c>
      <c r="F34" s="13">
        <f t="shared" si="0"/>
        <v>188.43845014422703</v>
      </c>
      <c r="G34" s="1"/>
      <c r="H34" s="1"/>
      <c r="I34" s="1"/>
    </row>
    <row r="35" spans="1:9" x14ac:dyDescent="0.25">
      <c r="A35" s="14" t="s">
        <v>72</v>
      </c>
      <c r="B35" s="15">
        <f>SUM(B7:B34)</f>
        <v>15405938</v>
      </c>
      <c r="C35" s="15">
        <f t="shared" ref="C35:E35" si="1">SUM(C7:C34)</f>
        <v>16655811</v>
      </c>
      <c r="D35" s="15">
        <f t="shared" si="1"/>
        <v>30139699</v>
      </c>
      <c r="E35" s="15">
        <f t="shared" si="1"/>
        <v>34801264</v>
      </c>
      <c r="F35" s="16">
        <f t="shared" si="0"/>
        <v>15.466528049931753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231874</v>
      </c>
      <c r="C38" s="30">
        <f>D7</f>
        <v>125789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9411109</v>
      </c>
      <c r="G38" s="31">
        <f>LOOKUP(E38,$A$38:$A$65,$C$38:$C$65)</f>
        <v>6530251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243782</v>
      </c>
      <c r="C39" s="30">
        <f t="shared" ref="C39:C65" si="5">D8</f>
        <v>227810</v>
      </c>
      <c r="D39" s="30">
        <f t="shared" ref="D39:D65" si="6">_xlfn.RANK.EQ(B39,$B$38:$B$65)+COUNTIF($B$38:$B$65,B39)-1</f>
        <v>17</v>
      </c>
      <c r="E39" s="31" t="str">
        <f t="shared" si="2"/>
        <v>VALENCIA</v>
      </c>
      <c r="F39" s="31">
        <f t="shared" ref="F39:F54" si="7">LOOKUP(E39,$A$38:$A$65,$B$38:$B$65)</f>
        <v>9320490</v>
      </c>
      <c r="G39" s="31">
        <f t="shared" ref="G39:G65" si="8">LOOKUP(E39,$A$38:$A$65,$C$38:$C$65)</f>
        <v>8762312</v>
      </c>
    </row>
    <row r="40" spans="1:9" x14ac:dyDescent="0.25">
      <c r="A40" s="31" t="str">
        <f t="shared" si="3"/>
        <v>ALMERIA</v>
      </c>
      <c r="B40" s="30">
        <f t="shared" si="4"/>
        <v>109063</v>
      </c>
      <c r="C40" s="30">
        <f t="shared" si="5"/>
        <v>83415</v>
      </c>
      <c r="D40" s="30">
        <f t="shared" si="6"/>
        <v>25</v>
      </c>
      <c r="E40" s="31" t="str">
        <f t="shared" si="2"/>
        <v>BARCELONA</v>
      </c>
      <c r="F40" s="31">
        <f t="shared" si="7"/>
        <v>4065498</v>
      </c>
      <c r="G40" s="31">
        <f t="shared" si="8"/>
        <v>4820628</v>
      </c>
    </row>
    <row r="41" spans="1:9" x14ac:dyDescent="0.25">
      <c r="A41" s="31" t="str">
        <f t="shared" si="3"/>
        <v>AVILES</v>
      </c>
      <c r="B41" s="30">
        <f t="shared" si="4"/>
        <v>151194</v>
      </c>
      <c r="C41" s="30">
        <f t="shared" si="5"/>
        <v>249173</v>
      </c>
      <c r="D41" s="30">
        <f t="shared" si="6"/>
        <v>20</v>
      </c>
      <c r="E41" s="31" t="str">
        <f t="shared" si="2"/>
        <v>LAS PALMAS</v>
      </c>
      <c r="F41" s="31">
        <f t="shared" si="7"/>
        <v>2821980</v>
      </c>
      <c r="G41" s="31">
        <f t="shared" si="8"/>
        <v>2390632</v>
      </c>
    </row>
    <row r="42" spans="1:9" x14ac:dyDescent="0.25">
      <c r="A42" s="31" t="str">
        <f t="shared" si="3"/>
        <v>BAHIA DE ALGECIRAS</v>
      </c>
      <c r="B42" s="30">
        <f t="shared" si="4"/>
        <v>9411109</v>
      </c>
      <c r="C42" s="30">
        <f t="shared" si="5"/>
        <v>6530251</v>
      </c>
      <c r="D42" s="30">
        <f t="shared" si="6"/>
        <v>1</v>
      </c>
      <c r="E42" s="31" t="str">
        <f t="shared" si="2"/>
        <v>BILBAO</v>
      </c>
      <c r="F42" s="31">
        <f t="shared" si="7"/>
        <v>1430710</v>
      </c>
      <c r="G42" s="31">
        <f t="shared" si="8"/>
        <v>1351505</v>
      </c>
    </row>
    <row r="43" spans="1:9" x14ac:dyDescent="0.25">
      <c r="A43" s="31" t="str">
        <f t="shared" si="3"/>
        <v>BAHIA DE CADIZ</v>
      </c>
      <c r="B43" s="30">
        <f t="shared" si="4"/>
        <v>298028</v>
      </c>
      <c r="C43" s="30">
        <f t="shared" si="5"/>
        <v>294305</v>
      </c>
      <c r="D43" s="30">
        <f t="shared" si="6"/>
        <v>13</v>
      </c>
      <c r="E43" s="31" t="str">
        <f t="shared" si="2"/>
        <v>MALAGA</v>
      </c>
      <c r="F43" s="31">
        <f t="shared" si="7"/>
        <v>1308277</v>
      </c>
      <c r="G43" s="31">
        <f t="shared" si="8"/>
        <v>199074</v>
      </c>
    </row>
    <row r="44" spans="1:9" x14ac:dyDescent="0.25">
      <c r="A44" s="31" t="str">
        <f t="shared" si="3"/>
        <v>BALEARES</v>
      </c>
      <c r="B44" s="30">
        <f t="shared" si="4"/>
        <v>1101208</v>
      </c>
      <c r="C44" s="30">
        <f t="shared" si="5"/>
        <v>1061545</v>
      </c>
      <c r="D44" s="30">
        <f t="shared" si="6"/>
        <v>7</v>
      </c>
      <c r="E44" s="31" t="str">
        <f t="shared" si="2"/>
        <v>BALEARES</v>
      </c>
      <c r="F44" s="31">
        <f t="shared" si="7"/>
        <v>1101208</v>
      </c>
      <c r="G44" s="31">
        <f t="shared" si="8"/>
        <v>1061545</v>
      </c>
    </row>
    <row r="45" spans="1:9" x14ac:dyDescent="0.25">
      <c r="A45" s="31" t="str">
        <f t="shared" si="3"/>
        <v>BARCELONA</v>
      </c>
      <c r="B45" s="30">
        <f t="shared" si="4"/>
        <v>4065498</v>
      </c>
      <c r="C45" s="30">
        <f t="shared" si="5"/>
        <v>4820628</v>
      </c>
      <c r="D45" s="30">
        <f t="shared" si="6"/>
        <v>3</v>
      </c>
      <c r="E45" s="31" t="str">
        <f t="shared" si="2"/>
        <v>SANTA CRUZ DE TENERIFE</v>
      </c>
      <c r="F45" s="31">
        <f t="shared" si="7"/>
        <v>897345</v>
      </c>
      <c r="G45" s="31">
        <f t="shared" si="8"/>
        <v>871949</v>
      </c>
    </row>
    <row r="46" spans="1:9" x14ac:dyDescent="0.25">
      <c r="A46" s="31" t="str">
        <f t="shared" si="3"/>
        <v>BILBAO</v>
      </c>
      <c r="B46" s="30">
        <f t="shared" si="4"/>
        <v>1430710</v>
      </c>
      <c r="C46" s="30">
        <f t="shared" si="5"/>
        <v>1351505</v>
      </c>
      <c r="D46" s="30">
        <f t="shared" si="6"/>
        <v>5</v>
      </c>
      <c r="E46" s="31" t="str">
        <f t="shared" si="2"/>
        <v>TARRAGONA</v>
      </c>
      <c r="F46" s="31">
        <f t="shared" si="7"/>
        <v>582815</v>
      </c>
      <c r="G46" s="31">
        <f t="shared" si="8"/>
        <v>564422</v>
      </c>
    </row>
    <row r="47" spans="1:9" x14ac:dyDescent="0.25">
      <c r="A47" s="31" t="str">
        <f t="shared" si="3"/>
        <v>CARTAGENA</v>
      </c>
      <c r="B47" s="30">
        <f t="shared" si="4"/>
        <v>146755</v>
      </c>
      <c r="C47" s="30">
        <f t="shared" si="5"/>
        <v>145407</v>
      </c>
      <c r="D47" s="30">
        <f t="shared" si="6"/>
        <v>22</v>
      </c>
      <c r="E47" s="31" t="str">
        <f t="shared" si="2"/>
        <v>VIGO</v>
      </c>
      <c r="F47" s="31">
        <f t="shared" si="7"/>
        <v>509264</v>
      </c>
      <c r="G47" s="31">
        <f t="shared" si="8"/>
        <v>511984</v>
      </c>
    </row>
    <row r="48" spans="1:9" x14ac:dyDescent="0.25">
      <c r="A48" s="31" t="str">
        <f t="shared" si="3"/>
        <v>CASTELLON</v>
      </c>
      <c r="B48" s="30">
        <f t="shared" si="4"/>
        <v>305956</v>
      </c>
      <c r="C48" s="30">
        <f t="shared" si="5"/>
        <v>272124</v>
      </c>
      <c r="D48" s="30">
        <f t="shared" si="6"/>
        <v>12</v>
      </c>
      <c r="E48" s="31" t="str">
        <f t="shared" si="2"/>
        <v>SEVILLA</v>
      </c>
      <c r="F48" s="31">
        <f t="shared" si="7"/>
        <v>360114</v>
      </c>
      <c r="G48" s="31">
        <f t="shared" si="8"/>
        <v>342652</v>
      </c>
    </row>
    <row r="49" spans="1:7" x14ac:dyDescent="0.25">
      <c r="A49" s="31" t="str">
        <f t="shared" si="3"/>
        <v>CEUTA</v>
      </c>
      <c r="B49" s="30">
        <f t="shared" si="4"/>
        <v>148137</v>
      </c>
      <c r="C49" s="30">
        <f t="shared" si="5"/>
        <v>125872</v>
      </c>
      <c r="D49" s="30">
        <f t="shared" si="6"/>
        <v>21</v>
      </c>
      <c r="E49" s="31" t="str">
        <f t="shared" si="2"/>
        <v>CASTELLON</v>
      </c>
      <c r="F49" s="31">
        <f t="shared" si="7"/>
        <v>305956</v>
      </c>
      <c r="G49" s="31">
        <f t="shared" si="8"/>
        <v>272124</v>
      </c>
    </row>
    <row r="50" spans="1:7" x14ac:dyDescent="0.25">
      <c r="A50" s="31" t="str">
        <f t="shared" si="3"/>
        <v>FERROL-SAN CIBRAO</v>
      </c>
      <c r="B50" s="30">
        <f t="shared" si="4"/>
        <v>114898</v>
      </c>
      <c r="C50" s="30">
        <f t="shared" si="5"/>
        <v>46745</v>
      </c>
      <c r="D50" s="30">
        <f t="shared" si="6"/>
        <v>24</v>
      </c>
      <c r="E50" s="31" t="str">
        <f t="shared" si="2"/>
        <v>BAHIA DE CADIZ</v>
      </c>
      <c r="F50" s="31">
        <f t="shared" si="7"/>
        <v>298028</v>
      </c>
      <c r="G50" s="31">
        <f t="shared" si="8"/>
        <v>294305</v>
      </c>
    </row>
    <row r="51" spans="1:7" x14ac:dyDescent="0.25">
      <c r="A51" s="31" t="str">
        <f t="shared" si="3"/>
        <v>GIJON</v>
      </c>
      <c r="B51" s="30">
        <f t="shared" si="4"/>
        <v>253559</v>
      </c>
      <c r="C51" s="30">
        <f t="shared" si="5"/>
        <v>192381</v>
      </c>
      <c r="D51" s="30">
        <f t="shared" si="6"/>
        <v>15</v>
      </c>
      <c r="E51" s="31" t="str">
        <f t="shared" si="2"/>
        <v>PASAIA</v>
      </c>
      <c r="F51" s="31">
        <f t="shared" si="7"/>
        <v>257258</v>
      </c>
      <c r="G51" s="31">
        <f t="shared" si="8"/>
        <v>354475</v>
      </c>
    </row>
    <row r="52" spans="1:7" x14ac:dyDescent="0.25">
      <c r="A52" s="31" t="str">
        <f t="shared" si="3"/>
        <v>HUELVA</v>
      </c>
      <c r="B52" s="30">
        <f t="shared" si="4"/>
        <v>67353</v>
      </c>
      <c r="C52" s="30">
        <f t="shared" si="5"/>
        <v>45484</v>
      </c>
      <c r="D52" s="30">
        <f t="shared" si="6"/>
        <v>27</v>
      </c>
      <c r="E52" s="31" t="str">
        <f t="shared" si="2"/>
        <v>GIJON</v>
      </c>
      <c r="F52" s="31">
        <f t="shared" si="7"/>
        <v>253559</v>
      </c>
      <c r="G52" s="31">
        <f t="shared" si="8"/>
        <v>192381</v>
      </c>
    </row>
    <row r="53" spans="1:7" x14ac:dyDescent="0.25">
      <c r="A53" s="31" t="str">
        <f t="shared" si="3"/>
        <v>LAS PALMAS</v>
      </c>
      <c r="B53" s="30">
        <f t="shared" si="4"/>
        <v>2821980</v>
      </c>
      <c r="C53" s="30">
        <f t="shared" si="5"/>
        <v>2390632</v>
      </c>
      <c r="D53" s="30">
        <f t="shared" si="6"/>
        <v>4</v>
      </c>
      <c r="E53" s="31" t="str">
        <f t="shared" si="2"/>
        <v>SANTANDER</v>
      </c>
      <c r="F53" s="31">
        <f t="shared" si="7"/>
        <v>250478</v>
      </c>
      <c r="G53" s="31">
        <f t="shared" si="8"/>
        <v>248257</v>
      </c>
    </row>
    <row r="54" spans="1:7" x14ac:dyDescent="0.25">
      <c r="A54" s="31" t="str">
        <f t="shared" si="3"/>
        <v>MALAGA</v>
      </c>
      <c r="B54" s="30">
        <f t="shared" si="4"/>
        <v>1308277</v>
      </c>
      <c r="C54" s="30">
        <f t="shared" si="5"/>
        <v>199074</v>
      </c>
      <c r="D54" s="30">
        <f t="shared" si="6"/>
        <v>6</v>
      </c>
      <c r="E54" s="31" t="str">
        <f t="shared" si="2"/>
        <v>ALICANTE</v>
      </c>
      <c r="F54" s="31">
        <f t="shared" si="7"/>
        <v>243782</v>
      </c>
      <c r="G54" s="31">
        <f t="shared" si="8"/>
        <v>227810</v>
      </c>
    </row>
    <row r="55" spans="1:7" x14ac:dyDescent="0.25">
      <c r="A55" s="31" t="str">
        <f t="shared" si="3"/>
        <v>MARIN Y RIA DE PONTEVEDRA</v>
      </c>
      <c r="B55" s="30">
        <f t="shared" si="4"/>
        <v>165348</v>
      </c>
      <c r="C55" s="30">
        <f t="shared" si="5"/>
        <v>158788</v>
      </c>
      <c r="D55" s="30">
        <f t="shared" si="6"/>
        <v>19</v>
      </c>
      <c r="E55" s="31" t="str">
        <f t="shared" si="2"/>
        <v>A CORUÑA</v>
      </c>
      <c r="F55" s="31">
        <f t="shared" ref="F55:F65" si="9">LOOKUP(E55,$A$38:$A$65,$B$38:$B$65)</f>
        <v>231874</v>
      </c>
      <c r="G55" s="31">
        <f t="shared" si="8"/>
        <v>125789</v>
      </c>
    </row>
    <row r="56" spans="1:7" x14ac:dyDescent="0.25">
      <c r="A56" s="31" t="str">
        <f t="shared" si="3"/>
        <v>MELILLA</v>
      </c>
      <c r="B56" s="30">
        <f t="shared" si="4"/>
        <v>135925</v>
      </c>
      <c r="C56" s="30">
        <f t="shared" si="5"/>
        <v>106231</v>
      </c>
      <c r="D56" s="30">
        <f t="shared" si="6"/>
        <v>23</v>
      </c>
      <c r="E56" s="31" t="str">
        <f t="shared" si="2"/>
        <v>MARIN Y RIA DE PONTEVEDRA</v>
      </c>
      <c r="F56" s="31">
        <f t="shared" si="9"/>
        <v>165348</v>
      </c>
      <c r="G56" s="31">
        <f t="shared" si="8"/>
        <v>158788</v>
      </c>
    </row>
    <row r="57" spans="1:7" x14ac:dyDescent="0.25">
      <c r="A57" s="31" t="str">
        <f t="shared" si="3"/>
        <v>MOTRIL</v>
      </c>
      <c r="B57" s="30">
        <f t="shared" si="4"/>
        <v>38850</v>
      </c>
      <c r="C57" s="30">
        <f t="shared" si="5"/>
        <v>30835</v>
      </c>
      <c r="D57" s="30">
        <f t="shared" si="6"/>
        <v>28</v>
      </c>
      <c r="E57" s="31" t="str">
        <f t="shared" si="2"/>
        <v>AVILES</v>
      </c>
      <c r="F57" s="31">
        <f t="shared" si="9"/>
        <v>151194</v>
      </c>
      <c r="G57" s="31">
        <f t="shared" si="8"/>
        <v>249173</v>
      </c>
    </row>
    <row r="58" spans="1:7" x14ac:dyDescent="0.25">
      <c r="A58" s="31" t="str">
        <f t="shared" si="3"/>
        <v>PASAIA</v>
      </c>
      <c r="B58" s="30">
        <f t="shared" si="4"/>
        <v>257258</v>
      </c>
      <c r="C58" s="30">
        <f t="shared" si="5"/>
        <v>354475</v>
      </c>
      <c r="D58" s="30">
        <f t="shared" si="6"/>
        <v>14</v>
      </c>
      <c r="E58" s="31" t="str">
        <f t="shared" si="2"/>
        <v>CEUTA</v>
      </c>
      <c r="F58" s="31">
        <f t="shared" si="9"/>
        <v>148137</v>
      </c>
      <c r="G58" s="31">
        <f t="shared" si="8"/>
        <v>125872</v>
      </c>
    </row>
    <row r="59" spans="1:7" x14ac:dyDescent="0.25">
      <c r="A59" s="31" t="str">
        <f t="shared" si="3"/>
        <v>SANTA CRUZ DE TENERIFE</v>
      </c>
      <c r="B59" s="30">
        <f t="shared" si="4"/>
        <v>897345</v>
      </c>
      <c r="C59" s="30">
        <f t="shared" si="5"/>
        <v>871949</v>
      </c>
      <c r="D59" s="30">
        <f t="shared" si="6"/>
        <v>8</v>
      </c>
      <c r="E59" s="31" t="str">
        <f t="shared" si="2"/>
        <v>CARTAGENA</v>
      </c>
      <c r="F59" s="31">
        <f t="shared" si="9"/>
        <v>146755</v>
      </c>
      <c r="G59" s="31">
        <f t="shared" si="8"/>
        <v>145407</v>
      </c>
    </row>
    <row r="60" spans="1:7" x14ac:dyDescent="0.25">
      <c r="A60" s="31" t="str">
        <f t="shared" si="3"/>
        <v>SANTANDER</v>
      </c>
      <c r="B60" s="30">
        <f t="shared" si="4"/>
        <v>250478</v>
      </c>
      <c r="C60" s="30">
        <f t="shared" si="5"/>
        <v>248257</v>
      </c>
      <c r="D60" s="30">
        <f t="shared" si="6"/>
        <v>16</v>
      </c>
      <c r="E60" s="31" t="str">
        <f t="shared" si="2"/>
        <v>MELILLA</v>
      </c>
      <c r="F60" s="31">
        <f t="shared" si="9"/>
        <v>135925</v>
      </c>
      <c r="G60" s="31">
        <f t="shared" si="8"/>
        <v>106231</v>
      </c>
    </row>
    <row r="61" spans="1:7" x14ac:dyDescent="0.25">
      <c r="A61" s="31" t="str">
        <f t="shared" si="3"/>
        <v>SEVILLA</v>
      </c>
      <c r="B61" s="30">
        <f t="shared" si="4"/>
        <v>360114</v>
      </c>
      <c r="C61" s="30">
        <f t="shared" si="5"/>
        <v>342652</v>
      </c>
      <c r="D61" s="30">
        <f t="shared" si="6"/>
        <v>11</v>
      </c>
      <c r="E61" s="31" t="str">
        <f t="shared" si="2"/>
        <v>FERROL-SAN CIBRAO</v>
      </c>
      <c r="F61" s="31">
        <f t="shared" si="9"/>
        <v>114898</v>
      </c>
      <c r="G61" s="31">
        <f t="shared" si="8"/>
        <v>46745</v>
      </c>
    </row>
    <row r="62" spans="1:7" x14ac:dyDescent="0.25">
      <c r="A62" s="31" t="str">
        <f t="shared" si="3"/>
        <v>TARRAGONA</v>
      </c>
      <c r="B62" s="30">
        <f t="shared" si="4"/>
        <v>582815</v>
      </c>
      <c r="C62" s="30">
        <f t="shared" si="5"/>
        <v>564422</v>
      </c>
      <c r="D62" s="30">
        <f t="shared" si="6"/>
        <v>9</v>
      </c>
      <c r="E62" s="31" t="str">
        <f t="shared" si="2"/>
        <v>ALMERIA</v>
      </c>
      <c r="F62" s="31">
        <f t="shared" si="9"/>
        <v>109063</v>
      </c>
      <c r="G62" s="31">
        <f t="shared" si="8"/>
        <v>83415</v>
      </c>
    </row>
    <row r="63" spans="1:7" x14ac:dyDescent="0.25">
      <c r="A63" s="31" t="str">
        <f t="shared" si="3"/>
        <v>VALENCIA</v>
      </c>
      <c r="B63" s="30">
        <f t="shared" si="4"/>
        <v>9320490</v>
      </c>
      <c r="C63" s="30">
        <f t="shared" si="5"/>
        <v>8762312</v>
      </c>
      <c r="D63" s="30">
        <f t="shared" si="6"/>
        <v>2</v>
      </c>
      <c r="E63" s="31" t="str">
        <f t="shared" si="2"/>
        <v>VILAGARCIA</v>
      </c>
      <c r="F63" s="31">
        <f t="shared" si="9"/>
        <v>73996</v>
      </c>
      <c r="G63" s="31">
        <f t="shared" si="8"/>
        <v>25654</v>
      </c>
    </row>
    <row r="64" spans="1:7" x14ac:dyDescent="0.25">
      <c r="A64" s="31" t="str">
        <f t="shared" si="3"/>
        <v>VIGO</v>
      </c>
      <c r="B64" s="30">
        <f t="shared" si="4"/>
        <v>509264</v>
      </c>
      <c r="C64" s="30">
        <f t="shared" si="5"/>
        <v>511984</v>
      </c>
      <c r="D64" s="30">
        <f t="shared" si="6"/>
        <v>10</v>
      </c>
      <c r="E64" s="31" t="str">
        <f t="shared" si="2"/>
        <v>HUELVA</v>
      </c>
      <c r="F64" s="31">
        <f t="shared" si="9"/>
        <v>67353</v>
      </c>
      <c r="G64" s="31">
        <f t="shared" si="8"/>
        <v>45484</v>
      </c>
    </row>
    <row r="65" spans="1:7" x14ac:dyDescent="0.25">
      <c r="A65" s="31" t="str">
        <f t="shared" si="3"/>
        <v>VILAGARCIA</v>
      </c>
      <c r="B65" s="30">
        <f t="shared" si="4"/>
        <v>73996</v>
      </c>
      <c r="C65" s="30">
        <f t="shared" si="5"/>
        <v>25654</v>
      </c>
      <c r="D65" s="30">
        <f t="shared" si="6"/>
        <v>26</v>
      </c>
      <c r="E65" s="31" t="str">
        <f t="shared" si="2"/>
        <v>MOTRIL</v>
      </c>
      <c r="F65" s="31">
        <f t="shared" si="9"/>
        <v>38850</v>
      </c>
      <c r="G65" s="31">
        <f t="shared" si="8"/>
        <v>30835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3295</v>
      </c>
      <c r="C7" s="23">
        <v>2566</v>
      </c>
      <c r="D7" s="23">
        <v>5908</v>
      </c>
      <c r="E7" s="23">
        <v>5376</v>
      </c>
      <c r="F7" s="10">
        <f>((E7*100)/D7)-100</f>
        <v>-9.0047393364928894</v>
      </c>
      <c r="G7" s="1"/>
      <c r="H7" s="1"/>
      <c r="I7" s="1"/>
    </row>
    <row r="8" spans="1:12" x14ac:dyDescent="0.25">
      <c r="A8" s="11" t="s">
        <v>45</v>
      </c>
      <c r="B8" s="24">
        <v>31</v>
      </c>
      <c r="C8" s="24">
        <v>26</v>
      </c>
      <c r="D8" s="24">
        <v>58</v>
      </c>
      <c r="E8" s="24">
        <v>50</v>
      </c>
      <c r="F8" s="13">
        <f t="shared" ref="F8:F35" si="0">((E8*100)/D8)-100</f>
        <v>-13.793103448275858</v>
      </c>
      <c r="G8" s="1"/>
      <c r="H8" s="1"/>
      <c r="I8" s="1"/>
    </row>
    <row r="9" spans="1:12" x14ac:dyDescent="0.25">
      <c r="A9" s="8" t="s">
        <v>46</v>
      </c>
      <c r="B9" s="23">
        <v>136</v>
      </c>
      <c r="C9" s="23">
        <v>0</v>
      </c>
      <c r="D9" s="23">
        <v>400</v>
      </c>
      <c r="E9" s="23">
        <v>405</v>
      </c>
      <c r="F9" s="10">
        <f t="shared" si="0"/>
        <v>1.25</v>
      </c>
      <c r="G9" s="1"/>
      <c r="H9" s="1"/>
      <c r="I9" s="1"/>
    </row>
    <row r="10" spans="1:12" x14ac:dyDescent="0.25">
      <c r="A10" s="11" t="s">
        <v>47</v>
      </c>
      <c r="B10" s="24">
        <v>2055</v>
      </c>
      <c r="C10" s="24">
        <v>1010</v>
      </c>
      <c r="D10" s="24">
        <v>2935</v>
      </c>
      <c r="E10" s="24">
        <v>1651</v>
      </c>
      <c r="F10" s="13">
        <f t="shared" si="0"/>
        <v>-43.747870528109026</v>
      </c>
      <c r="G10" s="1"/>
      <c r="H10" s="1"/>
      <c r="I10" s="1"/>
    </row>
    <row r="11" spans="1:12" x14ac:dyDescent="0.25">
      <c r="A11" s="8" t="s">
        <v>48</v>
      </c>
      <c r="B11" s="23">
        <v>61</v>
      </c>
      <c r="C11" s="23">
        <v>61</v>
      </c>
      <c r="D11" s="23">
        <v>179</v>
      </c>
      <c r="E11" s="23">
        <v>126</v>
      </c>
      <c r="F11" s="10">
        <f t="shared" si="0"/>
        <v>-29.608938547486034</v>
      </c>
      <c r="G11" s="1"/>
      <c r="H11" s="1"/>
      <c r="I11" s="1"/>
    </row>
    <row r="12" spans="1:12" x14ac:dyDescent="0.25">
      <c r="A12" s="11" t="s">
        <v>49</v>
      </c>
      <c r="B12" s="24">
        <v>1327</v>
      </c>
      <c r="C12" s="24">
        <v>860</v>
      </c>
      <c r="D12" s="24">
        <v>2109</v>
      </c>
      <c r="E12" s="24">
        <v>1673</v>
      </c>
      <c r="F12" s="13">
        <f t="shared" si="0"/>
        <v>-20.673304883831193</v>
      </c>
      <c r="G12" s="1"/>
      <c r="H12" s="1"/>
      <c r="I12" s="1"/>
    </row>
    <row r="13" spans="1:12" x14ac:dyDescent="0.25">
      <c r="A13" s="8" t="s">
        <v>50</v>
      </c>
      <c r="B13" s="23">
        <v>231</v>
      </c>
      <c r="C13" s="23">
        <v>202</v>
      </c>
      <c r="D13" s="23">
        <v>476</v>
      </c>
      <c r="E13" s="23">
        <v>548</v>
      </c>
      <c r="F13" s="10">
        <f t="shared" si="0"/>
        <v>15.12605042016807</v>
      </c>
      <c r="G13" s="1"/>
      <c r="H13" s="1"/>
      <c r="I13" s="1"/>
    </row>
    <row r="14" spans="1:12" x14ac:dyDescent="0.25">
      <c r="A14" s="11" t="s">
        <v>51</v>
      </c>
      <c r="B14" s="24">
        <v>103</v>
      </c>
      <c r="C14" s="24">
        <v>0</v>
      </c>
      <c r="D14" s="24">
        <v>449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67</v>
      </c>
      <c r="C16" s="24">
        <v>45</v>
      </c>
      <c r="D16" s="24">
        <v>147</v>
      </c>
      <c r="E16" s="24">
        <v>91</v>
      </c>
      <c r="F16" s="13">
        <f t="shared" si="0"/>
        <v>-38.095238095238095</v>
      </c>
      <c r="G16" s="1"/>
      <c r="H16" s="1"/>
      <c r="I16" s="1"/>
    </row>
    <row r="17" spans="1:9" x14ac:dyDescent="0.25">
      <c r="A17" s="8" t="s">
        <v>54</v>
      </c>
      <c r="B17" s="23">
        <v>508</v>
      </c>
      <c r="C17" s="23">
        <v>390</v>
      </c>
      <c r="D17" s="23">
        <v>688</v>
      </c>
      <c r="E17" s="23">
        <v>575</v>
      </c>
      <c r="F17" s="10">
        <f t="shared" si="0"/>
        <v>-16.424418604651166</v>
      </c>
      <c r="G17" s="1"/>
      <c r="H17" s="1"/>
      <c r="I17" s="1"/>
    </row>
    <row r="18" spans="1:9" x14ac:dyDescent="0.25">
      <c r="A18" s="11" t="s">
        <v>55</v>
      </c>
      <c r="B18" s="24">
        <v>10</v>
      </c>
      <c r="C18" s="24">
        <v>1</v>
      </c>
      <c r="D18" s="24">
        <v>19</v>
      </c>
      <c r="E18" s="24">
        <v>1</v>
      </c>
      <c r="F18" s="13">
        <f t="shared" si="0"/>
        <v>-94.73684210526315</v>
      </c>
      <c r="G18" s="1"/>
      <c r="H18" s="1"/>
      <c r="I18" s="1"/>
    </row>
    <row r="19" spans="1:9" x14ac:dyDescent="0.25">
      <c r="A19" s="8" t="s">
        <v>56</v>
      </c>
      <c r="B19" s="23">
        <v>17</v>
      </c>
      <c r="C19" s="23">
        <v>24</v>
      </c>
      <c r="D19" s="23">
        <v>40</v>
      </c>
      <c r="E19" s="23">
        <v>44</v>
      </c>
      <c r="F19" s="10">
        <f t="shared" si="0"/>
        <v>10</v>
      </c>
      <c r="G19" s="1"/>
      <c r="H19" s="1"/>
      <c r="I19" s="1"/>
    </row>
    <row r="20" spans="1:9" x14ac:dyDescent="0.25">
      <c r="A20" s="11" t="s">
        <v>57</v>
      </c>
      <c r="B20" s="24">
        <v>3201</v>
      </c>
      <c r="C20" s="24">
        <v>583</v>
      </c>
      <c r="D20" s="24">
        <v>3570</v>
      </c>
      <c r="E20" s="24">
        <v>974</v>
      </c>
      <c r="F20" s="13">
        <f t="shared" si="0"/>
        <v>-72.717086834733891</v>
      </c>
      <c r="G20" s="1"/>
      <c r="H20" s="1"/>
      <c r="I20" s="1"/>
    </row>
    <row r="21" spans="1:9" x14ac:dyDescent="0.25">
      <c r="A21" s="8" t="s">
        <v>58</v>
      </c>
      <c r="B21" s="23">
        <v>172</v>
      </c>
      <c r="C21" s="23">
        <v>192</v>
      </c>
      <c r="D21" s="23">
        <v>348</v>
      </c>
      <c r="E21" s="23">
        <v>385</v>
      </c>
      <c r="F21" s="10">
        <f t="shared" si="0"/>
        <v>10.632183908045974</v>
      </c>
      <c r="G21" s="1"/>
      <c r="H21" s="1"/>
      <c r="I21" s="1"/>
    </row>
    <row r="22" spans="1:9" x14ac:dyDescent="0.25">
      <c r="A22" s="11" t="s">
        <v>59</v>
      </c>
      <c r="B22" s="24">
        <v>49</v>
      </c>
      <c r="C22" s="24">
        <v>0</v>
      </c>
      <c r="D22" s="24">
        <v>86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21</v>
      </c>
      <c r="C23" s="23">
        <v>25</v>
      </c>
      <c r="D23" s="23">
        <v>62</v>
      </c>
      <c r="E23" s="23">
        <v>72</v>
      </c>
      <c r="F23" s="10">
        <f t="shared" si="0"/>
        <v>16.129032258064512</v>
      </c>
      <c r="G23" s="1"/>
      <c r="H23" s="1"/>
      <c r="I23" s="1"/>
    </row>
    <row r="24" spans="1:9" x14ac:dyDescent="0.25">
      <c r="A24" s="11" t="s">
        <v>61</v>
      </c>
      <c r="B24" s="24">
        <v>177</v>
      </c>
      <c r="C24" s="24">
        <v>140</v>
      </c>
      <c r="D24" s="24">
        <v>298</v>
      </c>
      <c r="E24" s="24">
        <v>318</v>
      </c>
      <c r="F24" s="13">
        <f t="shared" si="0"/>
        <v>6.7114093959731491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120</v>
      </c>
      <c r="C26" s="24">
        <v>147</v>
      </c>
      <c r="D26" s="24">
        <v>267</v>
      </c>
      <c r="E26" s="24">
        <v>453</v>
      </c>
      <c r="F26" s="13">
        <f t="shared" si="0"/>
        <v>69.662921348314597</v>
      </c>
      <c r="G26" s="1"/>
      <c r="H26" s="1"/>
      <c r="I26" s="1"/>
    </row>
    <row r="27" spans="1:9" x14ac:dyDescent="0.25">
      <c r="A27" s="8" t="s">
        <v>64</v>
      </c>
      <c r="B27" s="23">
        <v>2640</v>
      </c>
      <c r="C27" s="23">
        <v>3728</v>
      </c>
      <c r="D27" s="23">
        <v>4783</v>
      </c>
      <c r="E27" s="23">
        <v>5697</v>
      </c>
      <c r="F27" s="10">
        <f t="shared" si="0"/>
        <v>19.109345598996441</v>
      </c>
      <c r="G27" s="1"/>
      <c r="H27" s="1"/>
      <c r="I27" s="1"/>
    </row>
    <row r="28" spans="1:9" x14ac:dyDescent="0.25">
      <c r="A28" s="11" t="s">
        <v>65</v>
      </c>
      <c r="B28" s="24">
        <v>200</v>
      </c>
      <c r="C28" s="24">
        <v>89</v>
      </c>
      <c r="D28" s="24">
        <v>362</v>
      </c>
      <c r="E28" s="24">
        <v>240</v>
      </c>
      <c r="F28" s="13">
        <f t="shared" si="0"/>
        <v>-33.701657458563531</v>
      </c>
      <c r="G28" s="1"/>
      <c r="H28" s="1"/>
      <c r="I28" s="1"/>
    </row>
    <row r="29" spans="1:9" x14ac:dyDescent="0.25">
      <c r="A29" s="8" t="s">
        <v>66</v>
      </c>
      <c r="B29" s="23">
        <v>955</v>
      </c>
      <c r="C29" s="23">
        <v>1050</v>
      </c>
      <c r="D29" s="23">
        <v>1180</v>
      </c>
      <c r="E29" s="23">
        <v>1247</v>
      </c>
      <c r="F29" s="10">
        <f t="shared" si="0"/>
        <v>5.6779661016949206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187</v>
      </c>
      <c r="C31" s="23">
        <v>136</v>
      </c>
      <c r="D31" s="23">
        <v>293</v>
      </c>
      <c r="E31" s="23">
        <v>245</v>
      </c>
      <c r="F31" s="10">
        <f t="shared" si="0"/>
        <v>-16.382252559726965</v>
      </c>
      <c r="G31" s="1"/>
      <c r="H31" s="1"/>
      <c r="I31" s="1"/>
    </row>
    <row r="32" spans="1:9" x14ac:dyDescent="0.25">
      <c r="A32" s="11" t="s">
        <v>69</v>
      </c>
      <c r="B32" s="24">
        <v>83</v>
      </c>
      <c r="C32" s="24">
        <v>70</v>
      </c>
      <c r="D32" s="24">
        <v>146</v>
      </c>
      <c r="E32" s="24">
        <v>143</v>
      </c>
      <c r="F32" s="13">
        <f t="shared" si="0"/>
        <v>-2.0547945205479436</v>
      </c>
      <c r="G32" s="1"/>
      <c r="H32" s="1"/>
      <c r="I32" s="1"/>
    </row>
    <row r="33" spans="1:9" x14ac:dyDescent="0.25">
      <c r="A33" s="8" t="s">
        <v>70</v>
      </c>
      <c r="B33" s="23">
        <v>4355</v>
      </c>
      <c r="C33" s="23">
        <v>4815</v>
      </c>
      <c r="D33" s="23">
        <v>8184</v>
      </c>
      <c r="E33" s="23">
        <v>9067</v>
      </c>
      <c r="F33" s="10">
        <f t="shared" si="0"/>
        <v>10.789345063538619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20001</v>
      </c>
      <c r="C35" s="15">
        <f t="shared" ref="C35:E35" si="1">SUM(C7:C34)</f>
        <v>16160</v>
      </c>
      <c r="D35" s="15">
        <f t="shared" si="1"/>
        <v>32987</v>
      </c>
      <c r="E35" s="15">
        <f t="shared" si="1"/>
        <v>29381</v>
      </c>
      <c r="F35" s="16">
        <f t="shared" si="0"/>
        <v>-10.931579106920907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5376</v>
      </c>
      <c r="C38" s="30">
        <f>D7</f>
        <v>5908</v>
      </c>
      <c r="D38" s="30">
        <f>_xlfn.RANK.EQ(B38,$B$38:$B$65)+COUNTIF($B$38:$B$65,B38)-1</f>
        <v>3</v>
      </c>
      <c r="E38" s="31" t="str">
        <f t="shared" ref="E38:E65" si="2">INDEX($A$38:$B$65,MATCH(ROW()-37,$D$38:$D$65,0),1)</f>
        <v>VIGO</v>
      </c>
      <c r="F38" s="31">
        <f>LOOKUP(E38,$A$38:$A$65,$B$38:$B$65)</f>
        <v>9067</v>
      </c>
      <c r="G38" s="31">
        <f>LOOKUP(E38,$A$38:$A$65,$C$38:$C$65)</f>
        <v>8184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50</v>
      </c>
      <c r="C39" s="30">
        <f t="shared" ref="C39:C65" si="5">D8</f>
        <v>58</v>
      </c>
      <c r="D39" s="30">
        <f t="shared" ref="D39:D65" si="6">_xlfn.RANK.EQ(B39,$B$38:$B$65)+COUNTIF($B$38:$B$65,B39)-1</f>
        <v>20</v>
      </c>
      <c r="E39" s="31" t="str">
        <f t="shared" si="2"/>
        <v>PASAIA</v>
      </c>
      <c r="F39" s="31">
        <f t="shared" ref="F39:F54" si="7">LOOKUP(E39,$A$38:$A$65,$B$38:$B$65)</f>
        <v>5697</v>
      </c>
      <c r="G39" s="31">
        <f t="shared" ref="G39:G65" si="8">LOOKUP(E39,$A$38:$A$65,$C$38:$C$65)</f>
        <v>4783</v>
      </c>
    </row>
    <row r="40" spans="1:9" x14ac:dyDescent="0.25">
      <c r="A40" s="31" t="str">
        <f t="shared" si="3"/>
        <v>ALMERIA</v>
      </c>
      <c r="B40" s="30">
        <f t="shared" si="4"/>
        <v>405</v>
      </c>
      <c r="C40" s="30">
        <f t="shared" si="5"/>
        <v>400</v>
      </c>
      <c r="D40" s="30">
        <f t="shared" si="6"/>
        <v>11</v>
      </c>
      <c r="E40" s="31" t="str">
        <f t="shared" si="2"/>
        <v>A CORUÑA</v>
      </c>
      <c r="F40" s="31">
        <f t="shared" si="7"/>
        <v>5376</v>
      </c>
      <c r="G40" s="31">
        <f t="shared" si="8"/>
        <v>5908</v>
      </c>
    </row>
    <row r="41" spans="1:9" x14ac:dyDescent="0.25">
      <c r="A41" s="31" t="str">
        <f t="shared" si="3"/>
        <v>AVILES</v>
      </c>
      <c r="B41" s="30">
        <f t="shared" si="4"/>
        <v>1651</v>
      </c>
      <c r="C41" s="30">
        <f t="shared" si="5"/>
        <v>2935</v>
      </c>
      <c r="D41" s="30">
        <f t="shared" si="6"/>
        <v>5</v>
      </c>
      <c r="E41" s="31" t="str">
        <f t="shared" si="2"/>
        <v>BAHIA DE CADIZ</v>
      </c>
      <c r="F41" s="31">
        <f t="shared" si="7"/>
        <v>1673</v>
      </c>
      <c r="G41" s="31">
        <f t="shared" si="8"/>
        <v>2109</v>
      </c>
    </row>
    <row r="42" spans="1:9" x14ac:dyDescent="0.25">
      <c r="A42" s="31" t="str">
        <f t="shared" si="3"/>
        <v>BAHIA DE ALGECIRAS</v>
      </c>
      <c r="B42" s="30">
        <f t="shared" si="4"/>
        <v>126</v>
      </c>
      <c r="C42" s="30">
        <f t="shared" si="5"/>
        <v>179</v>
      </c>
      <c r="D42" s="30">
        <f t="shared" si="6"/>
        <v>17</v>
      </c>
      <c r="E42" s="31" t="str">
        <f t="shared" si="2"/>
        <v>AVILES</v>
      </c>
      <c r="F42" s="31">
        <f t="shared" si="7"/>
        <v>1651</v>
      </c>
      <c r="G42" s="31">
        <f t="shared" si="8"/>
        <v>2935</v>
      </c>
    </row>
    <row r="43" spans="1:9" x14ac:dyDescent="0.25">
      <c r="A43" s="31" t="str">
        <f t="shared" si="3"/>
        <v>BAHIA DE CADIZ</v>
      </c>
      <c r="B43" s="30">
        <f t="shared" si="4"/>
        <v>1673</v>
      </c>
      <c r="C43" s="30">
        <f t="shared" si="5"/>
        <v>2109</v>
      </c>
      <c r="D43" s="30">
        <f t="shared" si="6"/>
        <v>4</v>
      </c>
      <c r="E43" s="31" t="str">
        <f t="shared" si="2"/>
        <v>SANTANDER</v>
      </c>
      <c r="F43" s="31">
        <f t="shared" si="7"/>
        <v>1247</v>
      </c>
      <c r="G43" s="31">
        <f t="shared" si="8"/>
        <v>1180</v>
      </c>
    </row>
    <row r="44" spans="1:9" x14ac:dyDescent="0.25">
      <c r="A44" s="31" t="str">
        <f t="shared" si="3"/>
        <v>BALEARES</v>
      </c>
      <c r="B44" s="30">
        <f t="shared" si="4"/>
        <v>548</v>
      </c>
      <c r="C44" s="30">
        <f t="shared" si="5"/>
        <v>476</v>
      </c>
      <c r="D44" s="30">
        <f t="shared" si="6"/>
        <v>9</v>
      </c>
      <c r="E44" s="31" t="str">
        <f t="shared" si="2"/>
        <v>GIJON</v>
      </c>
      <c r="F44" s="31">
        <f t="shared" si="7"/>
        <v>974</v>
      </c>
      <c r="G44" s="31">
        <f t="shared" si="8"/>
        <v>3570</v>
      </c>
    </row>
    <row r="45" spans="1:9" x14ac:dyDescent="0.25">
      <c r="A45" s="31" t="str">
        <f t="shared" si="3"/>
        <v>BARCELONA</v>
      </c>
      <c r="B45" s="30">
        <f t="shared" si="4"/>
        <v>0</v>
      </c>
      <c r="C45" s="30">
        <f t="shared" si="5"/>
        <v>449</v>
      </c>
      <c r="D45" s="30">
        <f t="shared" si="6"/>
        <v>28</v>
      </c>
      <c r="E45" s="31" t="str">
        <f t="shared" si="2"/>
        <v>CASTELLON</v>
      </c>
      <c r="F45" s="31">
        <f t="shared" si="7"/>
        <v>575</v>
      </c>
      <c r="G45" s="31">
        <f t="shared" si="8"/>
        <v>688</v>
      </c>
    </row>
    <row r="46" spans="1:9" x14ac:dyDescent="0.25">
      <c r="A46" s="31" t="str">
        <f t="shared" si="3"/>
        <v>BILBAO</v>
      </c>
      <c r="B46" s="30">
        <f t="shared" si="4"/>
        <v>0</v>
      </c>
      <c r="C46" s="30">
        <f t="shared" si="5"/>
        <v>0</v>
      </c>
      <c r="D46" s="30">
        <f t="shared" si="6"/>
        <v>28</v>
      </c>
      <c r="E46" s="31" t="str">
        <f t="shared" si="2"/>
        <v>BALEARES</v>
      </c>
      <c r="F46" s="31">
        <f t="shared" si="7"/>
        <v>548</v>
      </c>
      <c r="G46" s="31">
        <f t="shared" si="8"/>
        <v>476</v>
      </c>
    </row>
    <row r="47" spans="1:9" x14ac:dyDescent="0.25">
      <c r="A47" s="31" t="str">
        <f t="shared" si="3"/>
        <v>CARTAGENA</v>
      </c>
      <c r="B47" s="30">
        <f t="shared" si="4"/>
        <v>91</v>
      </c>
      <c r="C47" s="30">
        <f t="shared" si="5"/>
        <v>147</v>
      </c>
      <c r="D47" s="30">
        <f t="shared" si="6"/>
        <v>18</v>
      </c>
      <c r="E47" s="31" t="str">
        <f t="shared" si="2"/>
        <v>MOTRIL</v>
      </c>
      <c r="F47" s="31">
        <f t="shared" si="7"/>
        <v>453</v>
      </c>
      <c r="G47" s="31">
        <f t="shared" si="8"/>
        <v>267</v>
      </c>
    </row>
    <row r="48" spans="1:9" x14ac:dyDescent="0.25">
      <c r="A48" s="31" t="str">
        <f t="shared" si="3"/>
        <v>CASTELLON</v>
      </c>
      <c r="B48" s="30">
        <f t="shared" si="4"/>
        <v>575</v>
      </c>
      <c r="C48" s="30">
        <f t="shared" si="5"/>
        <v>688</v>
      </c>
      <c r="D48" s="30">
        <f t="shared" si="6"/>
        <v>8</v>
      </c>
      <c r="E48" s="31" t="str">
        <f t="shared" si="2"/>
        <v>ALMERIA</v>
      </c>
      <c r="F48" s="31">
        <f t="shared" si="7"/>
        <v>405</v>
      </c>
      <c r="G48" s="31">
        <f t="shared" si="8"/>
        <v>400</v>
      </c>
    </row>
    <row r="49" spans="1:7" x14ac:dyDescent="0.25">
      <c r="A49" s="31" t="str">
        <f t="shared" si="3"/>
        <v>CEUTA</v>
      </c>
      <c r="B49" s="30">
        <f t="shared" si="4"/>
        <v>1</v>
      </c>
      <c r="C49" s="30">
        <f t="shared" si="5"/>
        <v>19</v>
      </c>
      <c r="D49" s="30">
        <f t="shared" si="6"/>
        <v>22</v>
      </c>
      <c r="E49" s="31" t="str">
        <f t="shared" si="2"/>
        <v>HUELVA</v>
      </c>
      <c r="F49" s="31">
        <f t="shared" si="7"/>
        <v>385</v>
      </c>
      <c r="G49" s="31">
        <f t="shared" si="8"/>
        <v>348</v>
      </c>
    </row>
    <row r="50" spans="1:7" x14ac:dyDescent="0.25">
      <c r="A50" s="31" t="str">
        <f t="shared" si="3"/>
        <v>FERROL-SAN CIBRAO</v>
      </c>
      <c r="B50" s="30">
        <f t="shared" si="4"/>
        <v>44</v>
      </c>
      <c r="C50" s="30">
        <f t="shared" si="5"/>
        <v>40</v>
      </c>
      <c r="D50" s="30">
        <f t="shared" si="6"/>
        <v>21</v>
      </c>
      <c r="E50" s="31" t="str">
        <f t="shared" si="2"/>
        <v>MARIN Y RIA DE PONTEVEDRA</v>
      </c>
      <c r="F50" s="31">
        <f t="shared" si="7"/>
        <v>318</v>
      </c>
      <c r="G50" s="31">
        <f t="shared" si="8"/>
        <v>298</v>
      </c>
    </row>
    <row r="51" spans="1:7" x14ac:dyDescent="0.25">
      <c r="A51" s="31" t="str">
        <f t="shared" si="3"/>
        <v>GIJON</v>
      </c>
      <c r="B51" s="30">
        <f t="shared" si="4"/>
        <v>974</v>
      </c>
      <c r="C51" s="30">
        <f t="shared" si="5"/>
        <v>3570</v>
      </c>
      <c r="D51" s="30">
        <f t="shared" si="6"/>
        <v>7</v>
      </c>
      <c r="E51" s="31" t="str">
        <f t="shared" si="2"/>
        <v>TARRAGONA</v>
      </c>
      <c r="F51" s="31">
        <f t="shared" si="7"/>
        <v>245</v>
      </c>
      <c r="G51" s="31">
        <f t="shared" si="8"/>
        <v>293</v>
      </c>
    </row>
    <row r="52" spans="1:7" x14ac:dyDescent="0.25">
      <c r="A52" s="31" t="str">
        <f t="shared" si="3"/>
        <v>HUELVA</v>
      </c>
      <c r="B52" s="30">
        <f t="shared" si="4"/>
        <v>385</v>
      </c>
      <c r="C52" s="30">
        <f t="shared" si="5"/>
        <v>348</v>
      </c>
      <c r="D52" s="30">
        <f t="shared" si="6"/>
        <v>12</v>
      </c>
      <c r="E52" s="31" t="str">
        <f t="shared" si="2"/>
        <v>SANTA CRUZ DE TENERIFE</v>
      </c>
      <c r="F52" s="31">
        <f t="shared" si="7"/>
        <v>240</v>
      </c>
      <c r="G52" s="31">
        <f t="shared" si="8"/>
        <v>362</v>
      </c>
    </row>
    <row r="53" spans="1:7" x14ac:dyDescent="0.25">
      <c r="A53" s="31" t="str">
        <f t="shared" si="3"/>
        <v>LAS PALMAS</v>
      </c>
      <c r="B53" s="30">
        <f t="shared" si="4"/>
        <v>0</v>
      </c>
      <c r="C53" s="30">
        <f t="shared" si="5"/>
        <v>86</v>
      </c>
      <c r="D53" s="30">
        <f t="shared" si="6"/>
        <v>28</v>
      </c>
      <c r="E53" s="31" t="str">
        <f t="shared" si="2"/>
        <v>VALENCIA</v>
      </c>
      <c r="F53" s="31">
        <f t="shared" si="7"/>
        <v>143</v>
      </c>
      <c r="G53" s="31">
        <f t="shared" si="8"/>
        <v>146</v>
      </c>
    </row>
    <row r="54" spans="1:7" x14ac:dyDescent="0.25">
      <c r="A54" s="31" t="str">
        <f t="shared" si="3"/>
        <v>MALAGA</v>
      </c>
      <c r="B54" s="30">
        <f t="shared" si="4"/>
        <v>72</v>
      </c>
      <c r="C54" s="30">
        <f t="shared" si="5"/>
        <v>62</v>
      </c>
      <c r="D54" s="30">
        <f t="shared" si="6"/>
        <v>19</v>
      </c>
      <c r="E54" s="31" t="str">
        <f t="shared" si="2"/>
        <v>BAHIA DE ALGECIRAS</v>
      </c>
      <c r="F54" s="31">
        <f t="shared" si="7"/>
        <v>126</v>
      </c>
      <c r="G54" s="31">
        <f t="shared" si="8"/>
        <v>179</v>
      </c>
    </row>
    <row r="55" spans="1:7" x14ac:dyDescent="0.25">
      <c r="A55" s="31" t="str">
        <f t="shared" si="3"/>
        <v>MARIN Y RIA DE PONTEVEDRA</v>
      </c>
      <c r="B55" s="30">
        <f t="shared" si="4"/>
        <v>318</v>
      </c>
      <c r="C55" s="30">
        <f t="shared" si="5"/>
        <v>298</v>
      </c>
      <c r="D55" s="30">
        <f t="shared" si="6"/>
        <v>13</v>
      </c>
      <c r="E55" s="31" t="str">
        <f t="shared" si="2"/>
        <v>CARTAGENA</v>
      </c>
      <c r="F55" s="31">
        <f t="shared" ref="F55:F65" si="9">LOOKUP(E55,$A$38:$A$65,$B$38:$B$65)</f>
        <v>91</v>
      </c>
      <c r="G55" s="31">
        <f t="shared" si="8"/>
        <v>147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MALAGA</v>
      </c>
      <c r="F56" s="31">
        <f t="shared" si="9"/>
        <v>72</v>
      </c>
      <c r="G56" s="31">
        <f t="shared" si="8"/>
        <v>62</v>
      </c>
    </row>
    <row r="57" spans="1:7" x14ac:dyDescent="0.25">
      <c r="A57" s="31" t="str">
        <f t="shared" si="3"/>
        <v>MOTRIL</v>
      </c>
      <c r="B57" s="30">
        <f t="shared" si="4"/>
        <v>453</v>
      </c>
      <c r="C57" s="30">
        <f t="shared" si="5"/>
        <v>267</v>
      </c>
      <c r="D57" s="30">
        <f t="shared" si="6"/>
        <v>10</v>
      </c>
      <c r="E57" s="31" t="str">
        <f t="shared" si="2"/>
        <v>ALICANTE</v>
      </c>
      <c r="F57" s="31">
        <f t="shared" si="9"/>
        <v>50</v>
      </c>
      <c r="G57" s="31">
        <f t="shared" si="8"/>
        <v>58</v>
      </c>
    </row>
    <row r="58" spans="1:7" x14ac:dyDescent="0.25">
      <c r="A58" s="31" t="str">
        <f t="shared" si="3"/>
        <v>PASAIA</v>
      </c>
      <c r="B58" s="30">
        <f t="shared" si="4"/>
        <v>5697</v>
      </c>
      <c r="C58" s="30">
        <f t="shared" si="5"/>
        <v>4783</v>
      </c>
      <c r="D58" s="30">
        <f t="shared" si="6"/>
        <v>2</v>
      </c>
      <c r="E58" s="31" t="str">
        <f t="shared" si="2"/>
        <v>FERROL-SAN CIBRAO</v>
      </c>
      <c r="F58" s="31">
        <f t="shared" si="9"/>
        <v>44</v>
      </c>
      <c r="G58" s="31">
        <f t="shared" si="8"/>
        <v>40</v>
      </c>
    </row>
    <row r="59" spans="1:7" x14ac:dyDescent="0.25">
      <c r="A59" s="31" t="str">
        <f t="shared" si="3"/>
        <v>SANTA CRUZ DE TENERIFE</v>
      </c>
      <c r="B59" s="30">
        <f t="shared" si="4"/>
        <v>240</v>
      </c>
      <c r="C59" s="30">
        <f t="shared" si="5"/>
        <v>362</v>
      </c>
      <c r="D59" s="30">
        <f t="shared" si="6"/>
        <v>15</v>
      </c>
      <c r="E59" s="31" t="str">
        <f t="shared" si="2"/>
        <v>CEUTA</v>
      </c>
      <c r="F59" s="31">
        <f t="shared" si="9"/>
        <v>1</v>
      </c>
      <c r="G59" s="31">
        <f t="shared" si="8"/>
        <v>19</v>
      </c>
    </row>
    <row r="60" spans="1:7" x14ac:dyDescent="0.25">
      <c r="A60" s="31" t="str">
        <f t="shared" si="3"/>
        <v>SANTANDER</v>
      </c>
      <c r="B60" s="30">
        <f t="shared" si="4"/>
        <v>1247</v>
      </c>
      <c r="C60" s="30">
        <f t="shared" si="5"/>
        <v>1180</v>
      </c>
      <c r="D60" s="30">
        <f t="shared" si="6"/>
        <v>6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245</v>
      </c>
      <c r="C62" s="30">
        <f t="shared" si="5"/>
        <v>293</v>
      </c>
      <c r="D62" s="30">
        <f t="shared" si="6"/>
        <v>14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143</v>
      </c>
      <c r="C63" s="30">
        <f t="shared" si="5"/>
        <v>146</v>
      </c>
      <c r="D63" s="30">
        <f t="shared" si="6"/>
        <v>16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9067</v>
      </c>
      <c r="C64" s="30">
        <f t="shared" si="5"/>
        <v>8184</v>
      </c>
      <c r="D64" s="30">
        <f t="shared" si="6"/>
        <v>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BARCELONA</v>
      </c>
      <c r="F65" s="31">
        <f t="shared" si="9"/>
        <v>0</v>
      </c>
      <c r="G65" s="31">
        <f t="shared" si="8"/>
        <v>449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3118</v>
      </c>
      <c r="C7" s="25">
        <v>3300</v>
      </c>
      <c r="D7" s="25">
        <v>7383</v>
      </c>
      <c r="E7" s="25">
        <v>7742</v>
      </c>
      <c r="F7" s="10">
        <f>((E7*100)/D7)-100</f>
        <v>4.862522010023028</v>
      </c>
      <c r="G7" s="1"/>
      <c r="H7" s="1"/>
      <c r="I7" s="1"/>
    </row>
    <row r="8" spans="1:12" x14ac:dyDescent="0.25">
      <c r="A8" s="11" t="s">
        <v>45</v>
      </c>
      <c r="B8" s="26">
        <v>725</v>
      </c>
      <c r="C8" s="26">
        <v>264</v>
      </c>
      <c r="D8" s="26">
        <v>1564</v>
      </c>
      <c r="E8" s="26">
        <v>1296</v>
      </c>
      <c r="F8" s="13">
        <f t="shared" ref="F8:F35" si="0">((E8*100)/D8)-100</f>
        <v>-17.135549872122766</v>
      </c>
      <c r="G8" s="1"/>
      <c r="H8" s="1"/>
      <c r="I8" s="1"/>
    </row>
    <row r="9" spans="1:12" x14ac:dyDescent="0.25">
      <c r="A9" s="8" t="s">
        <v>46</v>
      </c>
      <c r="B9" s="25">
        <v>3571</v>
      </c>
      <c r="C9" s="25">
        <v>5501</v>
      </c>
      <c r="D9" s="25">
        <v>8663</v>
      </c>
      <c r="E9" s="25">
        <v>10488</v>
      </c>
      <c r="F9" s="10">
        <f t="shared" si="0"/>
        <v>21.066605102158604</v>
      </c>
      <c r="G9" s="1"/>
      <c r="H9" s="1"/>
      <c r="I9" s="1"/>
    </row>
    <row r="10" spans="1:12" x14ac:dyDescent="0.25">
      <c r="A10" s="11" t="s">
        <v>47</v>
      </c>
      <c r="B10" s="26">
        <v>2590</v>
      </c>
      <c r="C10" s="26">
        <v>2646</v>
      </c>
      <c r="D10" s="26">
        <v>5822</v>
      </c>
      <c r="E10" s="26">
        <v>3261</v>
      </c>
      <c r="F10" s="13">
        <f t="shared" si="0"/>
        <v>-43.988320164891789</v>
      </c>
      <c r="G10" s="1"/>
      <c r="H10" s="1"/>
      <c r="I10" s="1"/>
    </row>
    <row r="11" spans="1:12" x14ac:dyDescent="0.25">
      <c r="A11" s="8" t="s">
        <v>48</v>
      </c>
      <c r="B11" s="25">
        <v>219591</v>
      </c>
      <c r="C11" s="25">
        <v>253845</v>
      </c>
      <c r="D11" s="25">
        <v>437586</v>
      </c>
      <c r="E11" s="25">
        <v>490488</v>
      </c>
      <c r="F11" s="10">
        <f t="shared" si="0"/>
        <v>12.08950926217932</v>
      </c>
      <c r="G11" s="1"/>
      <c r="H11" s="1"/>
      <c r="I11" s="1"/>
    </row>
    <row r="12" spans="1:12" x14ac:dyDescent="0.25">
      <c r="A12" s="11" t="s">
        <v>49</v>
      </c>
      <c r="B12" s="26">
        <v>4050</v>
      </c>
      <c r="C12" s="26">
        <v>2480</v>
      </c>
      <c r="D12" s="26">
        <v>10875</v>
      </c>
      <c r="E12" s="26">
        <v>5506</v>
      </c>
      <c r="F12" s="13">
        <f t="shared" si="0"/>
        <v>-49.370114942528737</v>
      </c>
      <c r="G12" s="1"/>
      <c r="H12" s="1"/>
      <c r="I12" s="1"/>
    </row>
    <row r="13" spans="1:12" x14ac:dyDescent="0.25">
      <c r="A13" s="8" t="s">
        <v>50</v>
      </c>
      <c r="B13" s="25">
        <v>7354</v>
      </c>
      <c r="C13" s="25">
        <v>1604</v>
      </c>
      <c r="D13" s="25">
        <v>11795</v>
      </c>
      <c r="E13" s="25">
        <v>5038</v>
      </c>
      <c r="F13" s="10">
        <f t="shared" si="0"/>
        <v>-57.286986011021618</v>
      </c>
      <c r="G13" s="1"/>
      <c r="H13" s="1"/>
      <c r="I13" s="1"/>
    </row>
    <row r="14" spans="1:12" x14ac:dyDescent="0.25">
      <c r="A14" s="11" t="s">
        <v>51</v>
      </c>
      <c r="B14" s="26">
        <v>72362</v>
      </c>
      <c r="C14" s="26">
        <v>0</v>
      </c>
      <c r="D14" s="26">
        <v>152404</v>
      </c>
      <c r="E14" s="26">
        <v>63722</v>
      </c>
      <c r="F14" s="13">
        <f t="shared" si="0"/>
        <v>-58.188761449830714</v>
      </c>
      <c r="G14" s="1"/>
      <c r="H14" s="1"/>
      <c r="I14" s="1"/>
    </row>
    <row r="15" spans="1:12" x14ac:dyDescent="0.25">
      <c r="A15" s="8" t="s">
        <v>52</v>
      </c>
      <c r="B15" s="25">
        <v>10225</v>
      </c>
      <c r="C15" s="25">
        <v>9827</v>
      </c>
      <c r="D15" s="25">
        <v>20910</v>
      </c>
      <c r="E15" s="25">
        <v>19462</v>
      </c>
      <c r="F15" s="10">
        <f t="shared" si="0"/>
        <v>-6.9249163079866065</v>
      </c>
      <c r="G15" s="1"/>
      <c r="H15" s="1"/>
      <c r="I15" s="1"/>
    </row>
    <row r="16" spans="1:12" x14ac:dyDescent="0.25">
      <c r="A16" s="11" t="s">
        <v>53</v>
      </c>
      <c r="B16" s="26">
        <v>4977</v>
      </c>
      <c r="C16" s="26">
        <v>3295</v>
      </c>
      <c r="D16" s="26">
        <v>15747</v>
      </c>
      <c r="E16" s="26">
        <v>6373</v>
      </c>
      <c r="F16" s="13">
        <f t="shared" si="0"/>
        <v>-59.52879913634343</v>
      </c>
      <c r="G16" s="1"/>
      <c r="H16" s="1"/>
      <c r="I16" s="1"/>
    </row>
    <row r="17" spans="1:9" x14ac:dyDescent="0.25">
      <c r="A17" s="8" t="s">
        <v>54</v>
      </c>
      <c r="B17" s="25">
        <v>2122</v>
      </c>
      <c r="C17" s="25">
        <v>2263</v>
      </c>
      <c r="D17" s="25">
        <v>4898</v>
      </c>
      <c r="E17" s="25">
        <v>4958</v>
      </c>
      <c r="F17" s="10">
        <f t="shared" si="0"/>
        <v>1.2249897917517387</v>
      </c>
      <c r="G17" s="1"/>
      <c r="H17" s="1"/>
      <c r="I17" s="1"/>
    </row>
    <row r="18" spans="1:9" x14ac:dyDescent="0.25">
      <c r="A18" s="11" t="s">
        <v>55</v>
      </c>
      <c r="B18" s="26">
        <v>54046</v>
      </c>
      <c r="C18" s="26">
        <v>47223</v>
      </c>
      <c r="D18" s="26">
        <v>112956</v>
      </c>
      <c r="E18" s="26">
        <v>110601</v>
      </c>
      <c r="F18" s="13">
        <f t="shared" si="0"/>
        <v>-2.0848826091575461</v>
      </c>
      <c r="G18" s="1"/>
      <c r="H18" s="1"/>
      <c r="I18" s="1"/>
    </row>
    <row r="19" spans="1:9" x14ac:dyDescent="0.25">
      <c r="A19" s="8" t="s">
        <v>56</v>
      </c>
      <c r="B19" s="25">
        <v>734</v>
      </c>
      <c r="C19" s="25">
        <v>545</v>
      </c>
      <c r="D19" s="25">
        <v>3726</v>
      </c>
      <c r="E19" s="25">
        <v>1649</v>
      </c>
      <c r="F19" s="10">
        <f t="shared" si="0"/>
        <v>-55.743424584004295</v>
      </c>
      <c r="G19" s="1"/>
      <c r="H19" s="1"/>
      <c r="I19" s="1"/>
    </row>
    <row r="20" spans="1:9" x14ac:dyDescent="0.25">
      <c r="A20" s="11" t="s">
        <v>57</v>
      </c>
      <c r="B20" s="26">
        <v>6183</v>
      </c>
      <c r="C20" s="26">
        <v>7635</v>
      </c>
      <c r="D20" s="26">
        <v>20990</v>
      </c>
      <c r="E20" s="26">
        <v>8493</v>
      </c>
      <c r="F20" s="13">
        <f t="shared" si="0"/>
        <v>-59.537875178656506</v>
      </c>
      <c r="G20" s="1"/>
      <c r="H20" s="1"/>
      <c r="I20" s="1"/>
    </row>
    <row r="21" spans="1:9" x14ac:dyDescent="0.25">
      <c r="A21" s="8" t="s">
        <v>58</v>
      </c>
      <c r="B21" s="25">
        <v>12302</v>
      </c>
      <c r="C21" s="25">
        <v>10013</v>
      </c>
      <c r="D21" s="25">
        <v>13530</v>
      </c>
      <c r="E21" s="25">
        <v>21544</v>
      </c>
      <c r="F21" s="10">
        <f t="shared" si="0"/>
        <v>59.231337767923122</v>
      </c>
      <c r="G21" s="1"/>
      <c r="H21" s="1"/>
      <c r="I21" s="1"/>
    </row>
    <row r="22" spans="1:9" x14ac:dyDescent="0.25">
      <c r="A22" s="11" t="s">
        <v>59</v>
      </c>
      <c r="B22" s="26">
        <v>193549</v>
      </c>
      <c r="C22" s="26">
        <v>176653</v>
      </c>
      <c r="D22" s="26">
        <v>414346</v>
      </c>
      <c r="E22" s="26">
        <v>402602</v>
      </c>
      <c r="F22" s="13">
        <f t="shared" si="0"/>
        <v>-2.8343461744532306</v>
      </c>
      <c r="G22" s="1"/>
      <c r="H22" s="1"/>
      <c r="I22" s="1"/>
    </row>
    <row r="23" spans="1:9" x14ac:dyDescent="0.25">
      <c r="A23" s="8" t="s">
        <v>60</v>
      </c>
      <c r="B23" s="25">
        <v>4581</v>
      </c>
      <c r="C23" s="25">
        <v>4549</v>
      </c>
      <c r="D23" s="25">
        <v>7885</v>
      </c>
      <c r="E23" s="25">
        <v>8415</v>
      </c>
      <c r="F23" s="10">
        <f t="shared" si="0"/>
        <v>6.7216233354470489</v>
      </c>
      <c r="G23" s="1"/>
      <c r="H23" s="1"/>
      <c r="I23" s="1"/>
    </row>
    <row r="24" spans="1:9" x14ac:dyDescent="0.25">
      <c r="A24" s="11" t="s">
        <v>61</v>
      </c>
      <c r="B24" s="26">
        <v>3310</v>
      </c>
      <c r="C24" s="26">
        <v>811</v>
      </c>
      <c r="D24" s="26">
        <v>4896</v>
      </c>
      <c r="E24" s="26">
        <v>4008</v>
      </c>
      <c r="F24" s="13">
        <f t="shared" si="0"/>
        <v>-18.137254901960787</v>
      </c>
      <c r="G24" s="1"/>
      <c r="H24" s="1"/>
      <c r="I24" s="1"/>
    </row>
    <row r="25" spans="1:9" x14ac:dyDescent="0.25">
      <c r="A25" s="8" t="s">
        <v>62</v>
      </c>
      <c r="B25" s="25">
        <v>1128</v>
      </c>
      <c r="C25" s="25">
        <v>0</v>
      </c>
      <c r="D25" s="25">
        <v>1214</v>
      </c>
      <c r="E25" s="25">
        <v>3</v>
      </c>
      <c r="F25" s="10">
        <f t="shared" si="0"/>
        <v>-99.752883031301479</v>
      </c>
      <c r="G25" s="1"/>
      <c r="H25" s="1"/>
      <c r="I25" s="1"/>
    </row>
    <row r="26" spans="1:9" x14ac:dyDescent="0.25">
      <c r="A26" s="11" t="s">
        <v>63</v>
      </c>
      <c r="B26" s="26">
        <v>2060</v>
      </c>
      <c r="C26" s="26">
        <v>1256</v>
      </c>
      <c r="D26" s="26">
        <v>4861</v>
      </c>
      <c r="E26" s="26">
        <v>3052</v>
      </c>
      <c r="F26" s="13">
        <f t="shared" si="0"/>
        <v>-37.214564904340669</v>
      </c>
      <c r="G26" s="1"/>
      <c r="H26" s="1"/>
      <c r="I26" s="1"/>
    </row>
    <row r="27" spans="1:9" x14ac:dyDescent="0.25">
      <c r="A27" s="8" t="s">
        <v>64</v>
      </c>
      <c r="B27" s="25">
        <v>3000</v>
      </c>
      <c r="C27" s="25">
        <v>2238</v>
      </c>
      <c r="D27" s="25">
        <v>5112</v>
      </c>
      <c r="E27" s="25">
        <v>4085</v>
      </c>
      <c r="F27" s="10">
        <f t="shared" si="0"/>
        <v>-20.089984350547738</v>
      </c>
      <c r="G27" s="1"/>
      <c r="H27" s="1"/>
      <c r="I27" s="1"/>
    </row>
    <row r="28" spans="1:9" x14ac:dyDescent="0.25">
      <c r="A28" s="11" t="s">
        <v>65</v>
      </c>
      <c r="B28" s="26">
        <v>85321</v>
      </c>
      <c r="C28" s="26">
        <v>65693</v>
      </c>
      <c r="D28" s="26">
        <v>177865</v>
      </c>
      <c r="E28" s="26">
        <v>136904</v>
      </c>
      <c r="F28" s="13">
        <f t="shared" si="0"/>
        <v>-23.029263767464087</v>
      </c>
      <c r="G28" s="1"/>
      <c r="H28" s="1"/>
      <c r="I28" s="1"/>
    </row>
    <row r="29" spans="1:9" x14ac:dyDescent="0.25">
      <c r="A29" s="8" t="s">
        <v>66</v>
      </c>
      <c r="B29" s="25">
        <v>4768</v>
      </c>
      <c r="C29" s="25">
        <v>3316</v>
      </c>
      <c r="D29" s="25">
        <v>8903</v>
      </c>
      <c r="E29" s="25">
        <v>7911</v>
      </c>
      <c r="F29" s="10">
        <f t="shared" si="0"/>
        <v>-11.142311580366169</v>
      </c>
      <c r="G29" s="1"/>
      <c r="H29" s="1"/>
      <c r="I29" s="1"/>
    </row>
    <row r="30" spans="1:9" x14ac:dyDescent="0.25">
      <c r="A30" s="11" t="s">
        <v>67</v>
      </c>
      <c r="B30" s="26">
        <v>141</v>
      </c>
      <c r="C30" s="26">
        <v>0</v>
      </c>
      <c r="D30" s="26">
        <v>597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12394</v>
      </c>
      <c r="C31" s="25">
        <v>7652</v>
      </c>
      <c r="D31" s="25">
        <v>32865</v>
      </c>
      <c r="E31" s="25">
        <v>13861</v>
      </c>
      <c r="F31" s="10">
        <f t="shared" si="0"/>
        <v>-57.824433287692074</v>
      </c>
      <c r="G31" s="1"/>
      <c r="H31" s="1"/>
      <c r="I31" s="1"/>
    </row>
    <row r="32" spans="1:9" x14ac:dyDescent="0.25">
      <c r="A32" s="11" t="s">
        <v>69</v>
      </c>
      <c r="B32" s="26">
        <v>21024</v>
      </c>
      <c r="C32" s="26">
        <v>28000</v>
      </c>
      <c r="D32" s="26">
        <v>44540</v>
      </c>
      <c r="E32" s="26">
        <v>46083</v>
      </c>
      <c r="F32" s="13">
        <f t="shared" si="0"/>
        <v>3.4643017512348422</v>
      </c>
      <c r="G32" s="1"/>
      <c r="H32" s="1"/>
      <c r="I32" s="1"/>
    </row>
    <row r="33" spans="1:9" x14ac:dyDescent="0.25">
      <c r="A33" s="8" t="s">
        <v>70</v>
      </c>
      <c r="B33" s="25">
        <v>20841</v>
      </c>
      <c r="C33" s="25">
        <v>23203</v>
      </c>
      <c r="D33" s="25">
        <v>45242</v>
      </c>
      <c r="E33" s="25">
        <v>46359</v>
      </c>
      <c r="F33" s="10">
        <f t="shared" si="0"/>
        <v>2.4689447858184934</v>
      </c>
      <c r="G33" s="1"/>
      <c r="H33" s="1"/>
      <c r="I33" s="1"/>
    </row>
    <row r="34" spans="1:9" x14ac:dyDescent="0.25">
      <c r="A34" s="11" t="s">
        <v>71</v>
      </c>
      <c r="B34" s="26">
        <v>1220</v>
      </c>
      <c r="C34" s="26">
        <v>701</v>
      </c>
      <c r="D34" s="26">
        <v>2082</v>
      </c>
      <c r="E34" s="26">
        <v>1002</v>
      </c>
      <c r="F34" s="13">
        <f t="shared" si="0"/>
        <v>-51.873198847262245</v>
      </c>
      <c r="G34" s="1"/>
      <c r="H34" s="1"/>
      <c r="I34" s="1"/>
    </row>
    <row r="35" spans="1:9" x14ac:dyDescent="0.25">
      <c r="A35" s="14" t="s">
        <v>72</v>
      </c>
      <c r="B35" s="15">
        <f>SUM(B7:B34)</f>
        <v>757287</v>
      </c>
      <c r="C35" s="15">
        <f t="shared" ref="C35:E35" si="1">SUM(C7:C34)</f>
        <v>664513</v>
      </c>
      <c r="D35" s="15">
        <f t="shared" si="1"/>
        <v>1579257</v>
      </c>
      <c r="E35" s="15">
        <f t="shared" si="1"/>
        <v>1434906</v>
      </c>
      <c r="F35" s="16">
        <f t="shared" si="0"/>
        <v>-9.1404375601944423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7742</v>
      </c>
      <c r="C38" s="30">
        <f>D7</f>
        <v>7383</v>
      </c>
      <c r="D38" s="30">
        <f>_xlfn.RANK.EQ(B38,$B$38:$B$65)+COUNTIF($B$38:$B$65,B38)-1</f>
        <v>15</v>
      </c>
      <c r="E38" s="31" t="str">
        <f t="shared" ref="E38:E65" si="2">INDEX($A$38:$B$65,MATCH(ROW()-37,$D$38:$D$65,0),1)</f>
        <v>BAHIA DE ALGECIRAS</v>
      </c>
      <c r="F38" s="31">
        <f>LOOKUP(E38,$A$38:$A$65,$B$38:$B$65)</f>
        <v>490488</v>
      </c>
      <c r="G38" s="31">
        <f>LOOKUP(E38,$A$38:$A$65,$C$38:$C$65)</f>
        <v>437586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1296</v>
      </c>
      <c r="C39" s="30">
        <f t="shared" ref="C39:C65" si="5">D8</f>
        <v>1564</v>
      </c>
      <c r="D39" s="30">
        <f t="shared" ref="D39:D65" si="6">_xlfn.RANK.EQ(B39,$B$38:$B$65)+COUNTIF($B$38:$B$65,B39)-1</f>
        <v>25</v>
      </c>
      <c r="E39" s="31" t="str">
        <f t="shared" si="2"/>
        <v>LAS PALMAS</v>
      </c>
      <c r="F39" s="31">
        <f t="shared" ref="F39:F54" si="7">LOOKUP(E39,$A$38:$A$65,$B$38:$B$65)</f>
        <v>402602</v>
      </c>
      <c r="G39" s="31">
        <f t="shared" ref="G39:G65" si="8">LOOKUP(E39,$A$38:$A$65,$C$38:$C$65)</f>
        <v>414346</v>
      </c>
    </row>
    <row r="40" spans="1:9" x14ac:dyDescent="0.25">
      <c r="A40" s="31" t="str">
        <f t="shared" si="3"/>
        <v>ALMERIA</v>
      </c>
      <c r="B40" s="30">
        <f t="shared" si="4"/>
        <v>10488</v>
      </c>
      <c r="C40" s="30">
        <f t="shared" si="5"/>
        <v>8663</v>
      </c>
      <c r="D40" s="30">
        <f t="shared" si="6"/>
        <v>11</v>
      </c>
      <c r="E40" s="31" t="str">
        <f t="shared" si="2"/>
        <v>SANTA CRUZ DE TENERIFE</v>
      </c>
      <c r="F40" s="31">
        <f t="shared" si="7"/>
        <v>136904</v>
      </c>
      <c r="G40" s="31">
        <f t="shared" si="8"/>
        <v>177865</v>
      </c>
    </row>
    <row r="41" spans="1:9" x14ac:dyDescent="0.25">
      <c r="A41" s="31" t="str">
        <f t="shared" si="3"/>
        <v>AVILES</v>
      </c>
      <c r="B41" s="30">
        <f t="shared" si="4"/>
        <v>3261</v>
      </c>
      <c r="C41" s="30">
        <f t="shared" si="5"/>
        <v>5822</v>
      </c>
      <c r="D41" s="30">
        <f t="shared" si="6"/>
        <v>22</v>
      </c>
      <c r="E41" s="31" t="str">
        <f t="shared" si="2"/>
        <v>CEUTA</v>
      </c>
      <c r="F41" s="31">
        <f t="shared" si="7"/>
        <v>110601</v>
      </c>
      <c r="G41" s="31">
        <f t="shared" si="8"/>
        <v>112956</v>
      </c>
    </row>
    <row r="42" spans="1:9" x14ac:dyDescent="0.25">
      <c r="A42" s="31" t="str">
        <f t="shared" si="3"/>
        <v>BAHIA DE ALGECIRAS</v>
      </c>
      <c r="B42" s="30">
        <f t="shared" si="4"/>
        <v>490488</v>
      </c>
      <c r="C42" s="30">
        <f t="shared" si="5"/>
        <v>437586</v>
      </c>
      <c r="D42" s="30">
        <f t="shared" si="6"/>
        <v>1</v>
      </c>
      <c r="E42" s="31" t="str">
        <f t="shared" si="2"/>
        <v>BARCELONA</v>
      </c>
      <c r="F42" s="31">
        <f t="shared" si="7"/>
        <v>63722</v>
      </c>
      <c r="G42" s="31">
        <f t="shared" si="8"/>
        <v>152404</v>
      </c>
    </row>
    <row r="43" spans="1:9" x14ac:dyDescent="0.25">
      <c r="A43" s="31" t="str">
        <f t="shared" si="3"/>
        <v>BAHIA DE CADIZ</v>
      </c>
      <c r="B43" s="30">
        <f t="shared" si="4"/>
        <v>5506</v>
      </c>
      <c r="C43" s="30">
        <f t="shared" si="5"/>
        <v>10875</v>
      </c>
      <c r="D43" s="30">
        <f t="shared" si="6"/>
        <v>17</v>
      </c>
      <c r="E43" s="31" t="str">
        <f t="shared" si="2"/>
        <v>VIGO</v>
      </c>
      <c r="F43" s="31">
        <f t="shared" si="7"/>
        <v>46359</v>
      </c>
      <c r="G43" s="31">
        <f t="shared" si="8"/>
        <v>45242</v>
      </c>
    </row>
    <row r="44" spans="1:9" x14ac:dyDescent="0.25">
      <c r="A44" s="31" t="str">
        <f t="shared" si="3"/>
        <v>BALEARES</v>
      </c>
      <c r="B44" s="30">
        <f t="shared" si="4"/>
        <v>5038</v>
      </c>
      <c r="C44" s="30">
        <f t="shared" si="5"/>
        <v>11795</v>
      </c>
      <c r="D44" s="30">
        <f t="shared" si="6"/>
        <v>18</v>
      </c>
      <c r="E44" s="31" t="str">
        <f t="shared" si="2"/>
        <v>VALENCIA</v>
      </c>
      <c r="F44" s="31">
        <f t="shared" si="7"/>
        <v>46083</v>
      </c>
      <c r="G44" s="31">
        <f t="shared" si="8"/>
        <v>44540</v>
      </c>
    </row>
    <row r="45" spans="1:9" x14ac:dyDescent="0.25">
      <c r="A45" s="31" t="str">
        <f t="shared" si="3"/>
        <v>BARCELONA</v>
      </c>
      <c r="B45" s="30">
        <f t="shared" si="4"/>
        <v>63722</v>
      </c>
      <c r="C45" s="30">
        <f t="shared" si="5"/>
        <v>152404</v>
      </c>
      <c r="D45" s="30">
        <f t="shared" si="6"/>
        <v>5</v>
      </c>
      <c r="E45" s="31" t="str">
        <f t="shared" si="2"/>
        <v>HUELVA</v>
      </c>
      <c r="F45" s="31">
        <f t="shared" si="7"/>
        <v>21544</v>
      </c>
      <c r="G45" s="31">
        <f t="shared" si="8"/>
        <v>13530</v>
      </c>
    </row>
    <row r="46" spans="1:9" x14ac:dyDescent="0.25">
      <c r="A46" s="31" t="str">
        <f t="shared" si="3"/>
        <v>BILBAO</v>
      </c>
      <c r="B46" s="30">
        <f t="shared" si="4"/>
        <v>19462</v>
      </c>
      <c r="C46" s="30">
        <f t="shared" si="5"/>
        <v>20910</v>
      </c>
      <c r="D46" s="30">
        <f t="shared" si="6"/>
        <v>9</v>
      </c>
      <c r="E46" s="31" t="str">
        <f t="shared" si="2"/>
        <v>BILBAO</v>
      </c>
      <c r="F46" s="31">
        <f t="shared" si="7"/>
        <v>19462</v>
      </c>
      <c r="G46" s="31">
        <f t="shared" si="8"/>
        <v>20910</v>
      </c>
    </row>
    <row r="47" spans="1:9" x14ac:dyDescent="0.25">
      <c r="A47" s="31" t="str">
        <f t="shared" si="3"/>
        <v>CARTAGENA</v>
      </c>
      <c r="B47" s="30">
        <f t="shared" si="4"/>
        <v>6373</v>
      </c>
      <c r="C47" s="30">
        <f t="shared" si="5"/>
        <v>15747</v>
      </c>
      <c r="D47" s="30">
        <f t="shared" si="6"/>
        <v>16</v>
      </c>
      <c r="E47" s="31" t="str">
        <f t="shared" si="2"/>
        <v>TARRAGONA</v>
      </c>
      <c r="F47" s="31">
        <f t="shared" si="7"/>
        <v>13861</v>
      </c>
      <c r="G47" s="31">
        <f t="shared" si="8"/>
        <v>32865</v>
      </c>
    </row>
    <row r="48" spans="1:9" x14ac:dyDescent="0.25">
      <c r="A48" s="31" t="str">
        <f t="shared" si="3"/>
        <v>CASTELLON</v>
      </c>
      <c r="B48" s="30">
        <f t="shared" si="4"/>
        <v>4958</v>
      </c>
      <c r="C48" s="30">
        <f t="shared" si="5"/>
        <v>4898</v>
      </c>
      <c r="D48" s="30">
        <f t="shared" si="6"/>
        <v>19</v>
      </c>
      <c r="E48" s="31" t="str">
        <f t="shared" si="2"/>
        <v>ALMERIA</v>
      </c>
      <c r="F48" s="31">
        <f t="shared" si="7"/>
        <v>10488</v>
      </c>
      <c r="G48" s="31">
        <f t="shared" si="8"/>
        <v>8663</v>
      </c>
    </row>
    <row r="49" spans="1:7" x14ac:dyDescent="0.25">
      <c r="A49" s="31" t="str">
        <f t="shared" si="3"/>
        <v>CEUTA</v>
      </c>
      <c r="B49" s="30">
        <f t="shared" si="4"/>
        <v>110601</v>
      </c>
      <c r="C49" s="30">
        <f t="shared" si="5"/>
        <v>112956</v>
      </c>
      <c r="D49" s="30">
        <f t="shared" si="6"/>
        <v>4</v>
      </c>
      <c r="E49" s="31" t="str">
        <f t="shared" si="2"/>
        <v>GIJON</v>
      </c>
      <c r="F49" s="31">
        <f t="shared" si="7"/>
        <v>8493</v>
      </c>
      <c r="G49" s="31">
        <f t="shared" si="8"/>
        <v>20990</v>
      </c>
    </row>
    <row r="50" spans="1:7" x14ac:dyDescent="0.25">
      <c r="A50" s="31" t="str">
        <f t="shared" si="3"/>
        <v>FERROL-SAN CIBRAO</v>
      </c>
      <c r="B50" s="30">
        <f t="shared" si="4"/>
        <v>1649</v>
      </c>
      <c r="C50" s="30">
        <f t="shared" si="5"/>
        <v>3726</v>
      </c>
      <c r="D50" s="30">
        <f t="shared" si="6"/>
        <v>24</v>
      </c>
      <c r="E50" s="31" t="str">
        <f t="shared" si="2"/>
        <v>MALAGA</v>
      </c>
      <c r="F50" s="31">
        <f t="shared" si="7"/>
        <v>8415</v>
      </c>
      <c r="G50" s="31">
        <f t="shared" si="8"/>
        <v>7885</v>
      </c>
    </row>
    <row r="51" spans="1:7" x14ac:dyDescent="0.25">
      <c r="A51" s="31" t="str">
        <f t="shared" si="3"/>
        <v>GIJON</v>
      </c>
      <c r="B51" s="30">
        <f t="shared" si="4"/>
        <v>8493</v>
      </c>
      <c r="C51" s="30">
        <f t="shared" si="5"/>
        <v>20990</v>
      </c>
      <c r="D51" s="30">
        <f t="shared" si="6"/>
        <v>12</v>
      </c>
      <c r="E51" s="31" t="str">
        <f t="shared" si="2"/>
        <v>SANTANDER</v>
      </c>
      <c r="F51" s="31">
        <f t="shared" si="7"/>
        <v>7911</v>
      </c>
      <c r="G51" s="31">
        <f t="shared" si="8"/>
        <v>8903</v>
      </c>
    </row>
    <row r="52" spans="1:7" x14ac:dyDescent="0.25">
      <c r="A52" s="31" t="str">
        <f t="shared" si="3"/>
        <v>HUELVA</v>
      </c>
      <c r="B52" s="30">
        <f t="shared" si="4"/>
        <v>21544</v>
      </c>
      <c r="C52" s="30">
        <f t="shared" si="5"/>
        <v>13530</v>
      </c>
      <c r="D52" s="30">
        <f t="shared" si="6"/>
        <v>8</v>
      </c>
      <c r="E52" s="31" t="str">
        <f t="shared" si="2"/>
        <v>A CORUÑA</v>
      </c>
      <c r="F52" s="31">
        <f t="shared" si="7"/>
        <v>7742</v>
      </c>
      <c r="G52" s="31">
        <f t="shared" si="8"/>
        <v>7383</v>
      </c>
    </row>
    <row r="53" spans="1:7" x14ac:dyDescent="0.25">
      <c r="A53" s="31" t="str">
        <f t="shared" si="3"/>
        <v>LAS PALMAS</v>
      </c>
      <c r="B53" s="30">
        <f t="shared" si="4"/>
        <v>402602</v>
      </c>
      <c r="C53" s="30">
        <f t="shared" si="5"/>
        <v>414346</v>
      </c>
      <c r="D53" s="30">
        <f t="shared" si="6"/>
        <v>2</v>
      </c>
      <c r="E53" s="31" t="str">
        <f t="shared" si="2"/>
        <v>CARTAGENA</v>
      </c>
      <c r="F53" s="31">
        <f t="shared" si="7"/>
        <v>6373</v>
      </c>
      <c r="G53" s="31">
        <f t="shared" si="8"/>
        <v>15747</v>
      </c>
    </row>
    <row r="54" spans="1:7" x14ac:dyDescent="0.25">
      <c r="A54" s="31" t="str">
        <f t="shared" si="3"/>
        <v>MALAGA</v>
      </c>
      <c r="B54" s="30">
        <f t="shared" si="4"/>
        <v>8415</v>
      </c>
      <c r="C54" s="30">
        <f t="shared" si="5"/>
        <v>7885</v>
      </c>
      <c r="D54" s="30">
        <f t="shared" si="6"/>
        <v>13</v>
      </c>
      <c r="E54" s="31" t="str">
        <f t="shared" si="2"/>
        <v>BAHIA DE CADIZ</v>
      </c>
      <c r="F54" s="31">
        <f t="shared" si="7"/>
        <v>5506</v>
      </c>
      <c r="G54" s="31">
        <f t="shared" si="8"/>
        <v>10875</v>
      </c>
    </row>
    <row r="55" spans="1:7" x14ac:dyDescent="0.25">
      <c r="A55" s="31" t="str">
        <f t="shared" si="3"/>
        <v>MARIN Y RIA DE PONTEVEDRA</v>
      </c>
      <c r="B55" s="30">
        <f t="shared" si="4"/>
        <v>4008</v>
      </c>
      <c r="C55" s="30">
        <f t="shared" si="5"/>
        <v>4896</v>
      </c>
      <c r="D55" s="30">
        <f t="shared" si="6"/>
        <v>21</v>
      </c>
      <c r="E55" s="31" t="str">
        <f t="shared" si="2"/>
        <v>BALEARES</v>
      </c>
      <c r="F55" s="31">
        <f t="shared" ref="F55:F65" si="9">LOOKUP(E55,$A$38:$A$65,$B$38:$B$65)</f>
        <v>5038</v>
      </c>
      <c r="G55" s="31">
        <f t="shared" si="8"/>
        <v>11795</v>
      </c>
    </row>
    <row r="56" spans="1:7" x14ac:dyDescent="0.25">
      <c r="A56" s="31" t="str">
        <f t="shared" si="3"/>
        <v>MELILLA</v>
      </c>
      <c r="B56" s="30">
        <f t="shared" si="4"/>
        <v>3</v>
      </c>
      <c r="C56" s="30">
        <f t="shared" si="5"/>
        <v>1214</v>
      </c>
      <c r="D56" s="30">
        <f t="shared" si="6"/>
        <v>27</v>
      </c>
      <c r="E56" s="31" t="str">
        <f t="shared" si="2"/>
        <v>CASTELLON</v>
      </c>
      <c r="F56" s="31">
        <f t="shared" si="9"/>
        <v>4958</v>
      </c>
      <c r="G56" s="31">
        <f t="shared" si="8"/>
        <v>4898</v>
      </c>
    </row>
    <row r="57" spans="1:7" x14ac:dyDescent="0.25">
      <c r="A57" s="31" t="str">
        <f t="shared" si="3"/>
        <v>MOTRIL</v>
      </c>
      <c r="B57" s="30">
        <f t="shared" si="4"/>
        <v>3052</v>
      </c>
      <c r="C57" s="30">
        <f t="shared" si="5"/>
        <v>4861</v>
      </c>
      <c r="D57" s="30">
        <f t="shared" si="6"/>
        <v>23</v>
      </c>
      <c r="E57" s="31" t="str">
        <f t="shared" si="2"/>
        <v>PASAIA</v>
      </c>
      <c r="F57" s="31">
        <f t="shared" si="9"/>
        <v>4085</v>
      </c>
      <c r="G57" s="31">
        <f t="shared" si="8"/>
        <v>5112</v>
      </c>
    </row>
    <row r="58" spans="1:7" x14ac:dyDescent="0.25">
      <c r="A58" s="31" t="str">
        <f t="shared" si="3"/>
        <v>PASAIA</v>
      </c>
      <c r="B58" s="30">
        <f t="shared" si="4"/>
        <v>4085</v>
      </c>
      <c r="C58" s="30">
        <f t="shared" si="5"/>
        <v>5112</v>
      </c>
      <c r="D58" s="30">
        <f t="shared" si="6"/>
        <v>20</v>
      </c>
      <c r="E58" s="31" t="str">
        <f t="shared" si="2"/>
        <v>MARIN Y RIA DE PONTEVEDRA</v>
      </c>
      <c r="F58" s="31">
        <f t="shared" si="9"/>
        <v>4008</v>
      </c>
      <c r="G58" s="31">
        <f t="shared" si="8"/>
        <v>4896</v>
      </c>
    </row>
    <row r="59" spans="1:7" x14ac:dyDescent="0.25">
      <c r="A59" s="31" t="str">
        <f t="shared" si="3"/>
        <v>SANTA CRUZ DE TENERIFE</v>
      </c>
      <c r="B59" s="30">
        <f t="shared" si="4"/>
        <v>136904</v>
      </c>
      <c r="C59" s="30">
        <f t="shared" si="5"/>
        <v>177865</v>
      </c>
      <c r="D59" s="30">
        <f t="shared" si="6"/>
        <v>3</v>
      </c>
      <c r="E59" s="31" t="str">
        <f t="shared" si="2"/>
        <v>AVILES</v>
      </c>
      <c r="F59" s="31">
        <f t="shared" si="9"/>
        <v>3261</v>
      </c>
      <c r="G59" s="31">
        <f t="shared" si="8"/>
        <v>5822</v>
      </c>
    </row>
    <row r="60" spans="1:7" x14ac:dyDescent="0.25">
      <c r="A60" s="31" t="str">
        <f t="shared" si="3"/>
        <v>SANTANDER</v>
      </c>
      <c r="B60" s="30">
        <f t="shared" si="4"/>
        <v>7911</v>
      </c>
      <c r="C60" s="30">
        <f t="shared" si="5"/>
        <v>8903</v>
      </c>
      <c r="D60" s="30">
        <f t="shared" si="6"/>
        <v>14</v>
      </c>
      <c r="E60" s="31" t="str">
        <f t="shared" si="2"/>
        <v>MOTRIL</v>
      </c>
      <c r="F60" s="31">
        <f t="shared" si="9"/>
        <v>3052</v>
      </c>
      <c r="G60" s="31">
        <f t="shared" si="8"/>
        <v>4861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597</v>
      </c>
      <c r="D61" s="30">
        <f t="shared" si="6"/>
        <v>28</v>
      </c>
      <c r="E61" s="31" t="str">
        <f t="shared" si="2"/>
        <v>FERROL-SAN CIBRAO</v>
      </c>
      <c r="F61" s="31">
        <f t="shared" si="9"/>
        <v>1649</v>
      </c>
      <c r="G61" s="31">
        <f t="shared" si="8"/>
        <v>3726</v>
      </c>
    </row>
    <row r="62" spans="1:7" x14ac:dyDescent="0.25">
      <c r="A62" s="31" t="str">
        <f t="shared" si="3"/>
        <v>TARRAGONA</v>
      </c>
      <c r="B62" s="30">
        <f t="shared" si="4"/>
        <v>13861</v>
      </c>
      <c r="C62" s="30">
        <f t="shared" si="5"/>
        <v>32865</v>
      </c>
      <c r="D62" s="30">
        <f t="shared" si="6"/>
        <v>10</v>
      </c>
      <c r="E62" s="31" t="str">
        <f t="shared" si="2"/>
        <v>ALICANTE</v>
      </c>
      <c r="F62" s="31">
        <f t="shared" si="9"/>
        <v>1296</v>
      </c>
      <c r="G62" s="31">
        <f t="shared" si="8"/>
        <v>1564</v>
      </c>
    </row>
    <row r="63" spans="1:7" x14ac:dyDescent="0.25">
      <c r="A63" s="31" t="str">
        <f t="shared" si="3"/>
        <v>VALENCIA</v>
      </c>
      <c r="B63" s="30">
        <f t="shared" si="4"/>
        <v>46083</v>
      </c>
      <c r="C63" s="30">
        <f t="shared" si="5"/>
        <v>44540</v>
      </c>
      <c r="D63" s="30">
        <f t="shared" si="6"/>
        <v>7</v>
      </c>
      <c r="E63" s="31" t="str">
        <f t="shared" si="2"/>
        <v>VILAGARCIA</v>
      </c>
      <c r="F63" s="31">
        <f t="shared" si="9"/>
        <v>1002</v>
      </c>
      <c r="G63" s="31">
        <f t="shared" si="8"/>
        <v>2082</v>
      </c>
    </row>
    <row r="64" spans="1:7" x14ac:dyDescent="0.25">
      <c r="A64" s="31" t="str">
        <f t="shared" si="3"/>
        <v>VIGO</v>
      </c>
      <c r="B64" s="30">
        <f t="shared" si="4"/>
        <v>46359</v>
      </c>
      <c r="C64" s="30">
        <f t="shared" si="5"/>
        <v>45242</v>
      </c>
      <c r="D64" s="30">
        <f t="shared" si="6"/>
        <v>6</v>
      </c>
      <c r="E64" s="31" t="str">
        <f t="shared" si="2"/>
        <v>MELILLA</v>
      </c>
      <c r="F64" s="31">
        <f t="shared" si="9"/>
        <v>3</v>
      </c>
      <c r="G64" s="31">
        <f t="shared" si="8"/>
        <v>1214</v>
      </c>
    </row>
    <row r="65" spans="1:7" x14ac:dyDescent="0.25">
      <c r="A65" s="31" t="str">
        <f t="shared" si="3"/>
        <v>VILAGARCIA</v>
      </c>
      <c r="B65" s="30">
        <f t="shared" si="4"/>
        <v>1002</v>
      </c>
      <c r="C65" s="30">
        <f t="shared" si="5"/>
        <v>2082</v>
      </c>
      <c r="D65" s="30">
        <f t="shared" si="6"/>
        <v>26</v>
      </c>
      <c r="E65" s="31" t="str">
        <f t="shared" si="2"/>
        <v>SEVILLA</v>
      </c>
      <c r="F65" s="31">
        <f t="shared" si="9"/>
        <v>0</v>
      </c>
      <c r="G65" s="31">
        <f t="shared" si="8"/>
        <v>597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7935</v>
      </c>
      <c r="C8" s="28">
        <v>2152</v>
      </c>
      <c r="D8" s="28">
        <v>11672</v>
      </c>
      <c r="E8" s="28">
        <v>8594</v>
      </c>
      <c r="F8" s="13">
        <f t="shared" ref="F8:F35" si="0">((E8*100)/D8)-100</f>
        <v>-26.370801919122684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422</v>
      </c>
      <c r="D10" s="28">
        <v>0</v>
      </c>
      <c r="E10" s="28">
        <v>422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2607125</v>
      </c>
      <c r="C11" s="27">
        <v>3476131</v>
      </c>
      <c r="D11" s="27">
        <v>5323192</v>
      </c>
      <c r="E11" s="27">
        <v>8232091</v>
      </c>
      <c r="F11" s="10">
        <f t="shared" si="0"/>
        <v>54.64576517247545</v>
      </c>
      <c r="G11" s="1"/>
      <c r="H11" s="1"/>
      <c r="I11" s="1"/>
    </row>
    <row r="12" spans="1:12" x14ac:dyDescent="0.25">
      <c r="A12" s="11" t="s">
        <v>49</v>
      </c>
      <c r="B12" s="28">
        <v>6974</v>
      </c>
      <c r="C12" s="28">
        <v>10116</v>
      </c>
      <c r="D12" s="28">
        <v>7794</v>
      </c>
      <c r="E12" s="28">
        <v>14728</v>
      </c>
      <c r="F12" s="13">
        <f t="shared" si="0"/>
        <v>88.965871182961251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8820</v>
      </c>
      <c r="D13" s="27">
        <v>0</v>
      </c>
      <c r="E13" s="27">
        <v>20677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725148</v>
      </c>
      <c r="C14" s="28">
        <v>344524</v>
      </c>
      <c r="D14" s="28">
        <v>1635964</v>
      </c>
      <c r="E14" s="28">
        <v>760105</v>
      </c>
      <c r="F14" s="13">
        <f t="shared" si="0"/>
        <v>-53.537791785149309</v>
      </c>
      <c r="G14" s="1"/>
      <c r="H14" s="1"/>
      <c r="I14" s="1"/>
    </row>
    <row r="15" spans="1:12" x14ac:dyDescent="0.25">
      <c r="A15" s="8" t="s">
        <v>52</v>
      </c>
      <c r="B15" s="27">
        <v>131559</v>
      </c>
      <c r="C15" s="27">
        <v>55660</v>
      </c>
      <c r="D15" s="27">
        <v>150647</v>
      </c>
      <c r="E15" s="27">
        <v>139464</v>
      </c>
      <c r="F15" s="10">
        <f t="shared" si="0"/>
        <v>-7.4233141051597471</v>
      </c>
      <c r="G15" s="1"/>
      <c r="H15" s="1"/>
      <c r="I15" s="1"/>
    </row>
    <row r="16" spans="1:12" x14ac:dyDescent="0.25">
      <c r="A16" s="11" t="s">
        <v>53</v>
      </c>
      <c r="B16" s="28">
        <v>225</v>
      </c>
      <c r="C16" s="28">
        <v>0</v>
      </c>
      <c r="D16" s="28">
        <v>225</v>
      </c>
      <c r="E16" s="28">
        <v>11868</v>
      </c>
      <c r="F16" s="13">
        <f t="shared" si="0"/>
        <v>5174.666666666667</v>
      </c>
      <c r="G16" s="1"/>
      <c r="H16" s="1"/>
      <c r="I16" s="1"/>
    </row>
    <row r="17" spans="1:9" x14ac:dyDescent="0.25">
      <c r="A17" s="8" t="s">
        <v>54</v>
      </c>
      <c r="B17" s="27">
        <v>6949</v>
      </c>
      <c r="C17" s="27">
        <v>0</v>
      </c>
      <c r="D17" s="27">
        <v>14339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28">
        <v>16</v>
      </c>
      <c r="C18" s="28">
        <v>0</v>
      </c>
      <c r="D18" s="28">
        <v>124</v>
      </c>
      <c r="E18" s="28">
        <v>9262</v>
      </c>
      <c r="F18" s="13">
        <f t="shared" si="0"/>
        <v>7369.3548387096771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31057</v>
      </c>
      <c r="C20" s="28">
        <v>13695</v>
      </c>
      <c r="D20" s="28">
        <v>55086</v>
      </c>
      <c r="E20" s="28">
        <v>42041</v>
      </c>
      <c r="F20" s="13">
        <f t="shared" si="0"/>
        <v>-23.681153106052349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207579</v>
      </c>
      <c r="D21" s="27">
        <v>0</v>
      </c>
      <c r="E21" s="27">
        <v>362116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741260</v>
      </c>
      <c r="C22" s="28">
        <v>845686</v>
      </c>
      <c r="D22" s="28">
        <v>1454812</v>
      </c>
      <c r="E22" s="28">
        <v>1803800</v>
      </c>
      <c r="F22" s="13">
        <f t="shared" si="0"/>
        <v>23.988529102042051</v>
      </c>
      <c r="G22" s="1"/>
      <c r="H22" s="1"/>
      <c r="I22" s="1"/>
    </row>
    <row r="23" spans="1:9" x14ac:dyDescent="0.25">
      <c r="A23" s="8" t="s">
        <v>60</v>
      </c>
      <c r="B23" s="27">
        <v>39757</v>
      </c>
      <c r="C23" s="27">
        <v>473586</v>
      </c>
      <c r="D23" s="27">
        <v>105853</v>
      </c>
      <c r="E23" s="27">
        <v>1198821</v>
      </c>
      <c r="F23" s="10">
        <f t="shared" si="0"/>
        <v>1032.5337968692431</v>
      </c>
      <c r="G23" s="1"/>
      <c r="H23" s="1"/>
      <c r="I23" s="1"/>
    </row>
    <row r="24" spans="1:9" x14ac:dyDescent="0.25">
      <c r="A24" s="11" t="s">
        <v>61</v>
      </c>
      <c r="B24" s="28">
        <v>5498</v>
      </c>
      <c r="C24" s="28">
        <v>738</v>
      </c>
      <c r="D24" s="28">
        <v>7949</v>
      </c>
      <c r="E24" s="28">
        <v>4934</v>
      </c>
      <c r="F24" s="13">
        <f t="shared" si="0"/>
        <v>-37.929299282928667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976</v>
      </c>
      <c r="D27" s="27">
        <v>0</v>
      </c>
      <c r="E27" s="27">
        <v>1111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14729</v>
      </c>
      <c r="C28" s="28">
        <v>34945</v>
      </c>
      <c r="D28" s="28">
        <v>28504</v>
      </c>
      <c r="E28" s="28">
        <v>58265</v>
      </c>
      <c r="F28" s="13">
        <f t="shared" si="0"/>
        <v>104.40990738142014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116</v>
      </c>
      <c r="E29" s="27">
        <v>23</v>
      </c>
      <c r="F29" s="10">
        <f t="shared" si="0"/>
        <v>-80.172413793103445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401211</v>
      </c>
      <c r="C31" s="27">
        <v>576389</v>
      </c>
      <c r="D31" s="27">
        <v>827617</v>
      </c>
      <c r="E31" s="27">
        <v>1110301</v>
      </c>
      <c r="F31" s="10">
        <f t="shared" si="0"/>
        <v>34.156379098061052</v>
      </c>
      <c r="G31" s="1"/>
      <c r="H31" s="1"/>
      <c r="I31" s="1"/>
    </row>
    <row r="32" spans="1:9" x14ac:dyDescent="0.25">
      <c r="A32" s="11" t="s">
        <v>69</v>
      </c>
      <c r="B32" s="28">
        <v>2407009</v>
      </c>
      <c r="C32" s="28">
        <v>2460766</v>
      </c>
      <c r="D32" s="28">
        <v>4853488</v>
      </c>
      <c r="E32" s="28">
        <v>5263591</v>
      </c>
      <c r="F32" s="13">
        <f t="shared" si="0"/>
        <v>8.4496551758240628</v>
      </c>
      <c r="G32" s="1"/>
      <c r="H32" s="1"/>
      <c r="I32" s="1"/>
    </row>
    <row r="33" spans="1:9" x14ac:dyDescent="0.25">
      <c r="A33" s="8" t="s">
        <v>70</v>
      </c>
      <c r="B33" s="27">
        <v>22432</v>
      </c>
      <c r="C33" s="27">
        <v>16635</v>
      </c>
      <c r="D33" s="27">
        <v>42151</v>
      </c>
      <c r="E33" s="27">
        <v>31826</v>
      </c>
      <c r="F33" s="10">
        <f t="shared" si="0"/>
        <v>-24.495267016203655</v>
      </c>
      <c r="G33" s="1"/>
      <c r="H33" s="1"/>
      <c r="I33" s="1"/>
    </row>
    <row r="34" spans="1:9" x14ac:dyDescent="0.25">
      <c r="A34" s="11" t="s">
        <v>71</v>
      </c>
      <c r="B34" s="28">
        <v>3605</v>
      </c>
      <c r="C34" s="28">
        <v>4718</v>
      </c>
      <c r="D34" s="28">
        <v>12545</v>
      </c>
      <c r="E34" s="28">
        <v>14094</v>
      </c>
      <c r="F34" s="13">
        <f t="shared" si="0"/>
        <v>12.34754882423276</v>
      </c>
      <c r="G34" s="1"/>
      <c r="H34" s="1"/>
      <c r="I34" s="1"/>
    </row>
    <row r="35" spans="1:9" x14ac:dyDescent="0.25">
      <c r="A35" s="14" t="s">
        <v>72</v>
      </c>
      <c r="B35" s="15">
        <f>SUM(B7:B34)</f>
        <v>7152489</v>
      </c>
      <c r="C35" s="15">
        <f t="shared" ref="C35:E35" si="1">SUM(C7:C34)</f>
        <v>8533538</v>
      </c>
      <c r="D35" s="15">
        <f t="shared" si="1"/>
        <v>14532078</v>
      </c>
      <c r="E35" s="15">
        <f t="shared" si="1"/>
        <v>19088134</v>
      </c>
      <c r="F35" s="16">
        <f t="shared" si="0"/>
        <v>31.351717214840164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8232091</v>
      </c>
      <c r="G38" s="31">
        <f>LOOKUP(E38,$A$38:$A$65,$C$38:$C$65)</f>
        <v>5323192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8594</v>
      </c>
      <c r="C39" s="30">
        <f t="shared" ref="C39:C65" si="5">D8</f>
        <v>11672</v>
      </c>
      <c r="D39" s="30">
        <f t="shared" ref="D39:D65" si="6">_xlfn.RANK.EQ(B39,$B$38:$B$65)+COUNTIF($B$38:$B$65,B39)-1</f>
        <v>17</v>
      </c>
      <c r="E39" s="31" t="str">
        <f t="shared" si="2"/>
        <v>VALENCIA</v>
      </c>
      <c r="F39" s="31">
        <f t="shared" ref="F39:F54" si="7">LOOKUP(E39,$A$38:$A$65,$B$38:$B$65)</f>
        <v>5263591</v>
      </c>
      <c r="G39" s="31">
        <f t="shared" ref="G39:G65" si="8">LOOKUP(E39,$A$38:$A$65,$C$38:$C$65)</f>
        <v>4853488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1803800</v>
      </c>
      <c r="G40" s="31">
        <f t="shared" si="8"/>
        <v>1454812</v>
      </c>
    </row>
    <row r="41" spans="1:9" x14ac:dyDescent="0.25">
      <c r="A41" s="31" t="str">
        <f t="shared" si="3"/>
        <v>AVILES</v>
      </c>
      <c r="B41" s="30">
        <f t="shared" si="4"/>
        <v>422</v>
      </c>
      <c r="C41" s="30">
        <f t="shared" si="5"/>
        <v>0</v>
      </c>
      <c r="D41" s="30">
        <f t="shared" si="6"/>
        <v>20</v>
      </c>
      <c r="E41" s="31" t="str">
        <f t="shared" si="2"/>
        <v>MALAGA</v>
      </c>
      <c r="F41" s="31">
        <f t="shared" si="7"/>
        <v>1198821</v>
      </c>
      <c r="G41" s="31">
        <f t="shared" si="8"/>
        <v>105853</v>
      </c>
    </row>
    <row r="42" spans="1:9" x14ac:dyDescent="0.25">
      <c r="A42" s="31" t="str">
        <f t="shared" si="3"/>
        <v>BAHIA DE ALGECIRAS</v>
      </c>
      <c r="B42" s="30">
        <f t="shared" si="4"/>
        <v>8232091</v>
      </c>
      <c r="C42" s="30">
        <f t="shared" si="5"/>
        <v>5323192</v>
      </c>
      <c r="D42" s="30">
        <f t="shared" si="6"/>
        <v>1</v>
      </c>
      <c r="E42" s="31" t="str">
        <f t="shared" si="2"/>
        <v>TARRAGONA</v>
      </c>
      <c r="F42" s="31">
        <f t="shared" si="7"/>
        <v>1110301</v>
      </c>
      <c r="G42" s="31">
        <f t="shared" si="8"/>
        <v>827617</v>
      </c>
    </row>
    <row r="43" spans="1:9" x14ac:dyDescent="0.25">
      <c r="A43" s="31" t="str">
        <f t="shared" si="3"/>
        <v>BAHIA DE CADIZ</v>
      </c>
      <c r="B43" s="30">
        <f t="shared" si="4"/>
        <v>14728</v>
      </c>
      <c r="C43" s="30">
        <f t="shared" si="5"/>
        <v>7794</v>
      </c>
      <c r="D43" s="30">
        <f t="shared" si="6"/>
        <v>13</v>
      </c>
      <c r="E43" s="31" t="str">
        <f t="shared" si="2"/>
        <v>BARCELONA</v>
      </c>
      <c r="F43" s="31">
        <f t="shared" si="7"/>
        <v>760105</v>
      </c>
      <c r="G43" s="31">
        <f t="shared" si="8"/>
        <v>1635964</v>
      </c>
    </row>
    <row r="44" spans="1:9" x14ac:dyDescent="0.25">
      <c r="A44" s="31" t="str">
        <f t="shared" si="3"/>
        <v>BALEARES</v>
      </c>
      <c r="B44" s="30">
        <f t="shared" si="4"/>
        <v>20677</v>
      </c>
      <c r="C44" s="30">
        <f t="shared" si="5"/>
        <v>0</v>
      </c>
      <c r="D44" s="30">
        <f t="shared" si="6"/>
        <v>12</v>
      </c>
      <c r="E44" s="31" t="str">
        <f t="shared" si="2"/>
        <v>HUELVA</v>
      </c>
      <c r="F44" s="31">
        <f t="shared" si="7"/>
        <v>362116</v>
      </c>
      <c r="G44" s="31">
        <f t="shared" si="8"/>
        <v>0</v>
      </c>
    </row>
    <row r="45" spans="1:9" x14ac:dyDescent="0.25">
      <c r="A45" s="31" t="str">
        <f t="shared" si="3"/>
        <v>BARCELONA</v>
      </c>
      <c r="B45" s="30">
        <f t="shared" si="4"/>
        <v>760105</v>
      </c>
      <c r="C45" s="30">
        <f t="shared" si="5"/>
        <v>1635964</v>
      </c>
      <c r="D45" s="30">
        <f t="shared" si="6"/>
        <v>6</v>
      </c>
      <c r="E45" s="31" t="str">
        <f t="shared" si="2"/>
        <v>BILBAO</v>
      </c>
      <c r="F45" s="31">
        <f t="shared" si="7"/>
        <v>139464</v>
      </c>
      <c r="G45" s="31">
        <f t="shared" si="8"/>
        <v>150647</v>
      </c>
    </row>
    <row r="46" spans="1:9" x14ac:dyDescent="0.25">
      <c r="A46" s="31" t="str">
        <f t="shared" si="3"/>
        <v>BILBAO</v>
      </c>
      <c r="B46" s="30">
        <f t="shared" si="4"/>
        <v>139464</v>
      </c>
      <c r="C46" s="30">
        <f t="shared" si="5"/>
        <v>150647</v>
      </c>
      <c r="D46" s="30">
        <f t="shared" si="6"/>
        <v>8</v>
      </c>
      <c r="E46" s="31" t="str">
        <f t="shared" si="2"/>
        <v>SANTA CRUZ DE TENERIFE</v>
      </c>
      <c r="F46" s="31">
        <f t="shared" si="7"/>
        <v>58265</v>
      </c>
      <c r="G46" s="31">
        <f t="shared" si="8"/>
        <v>28504</v>
      </c>
    </row>
    <row r="47" spans="1:9" x14ac:dyDescent="0.25">
      <c r="A47" s="31" t="str">
        <f t="shared" si="3"/>
        <v>CARTAGENA</v>
      </c>
      <c r="B47" s="30">
        <f t="shared" si="4"/>
        <v>11868</v>
      </c>
      <c r="C47" s="30">
        <f t="shared" si="5"/>
        <v>225</v>
      </c>
      <c r="D47" s="30">
        <f t="shared" si="6"/>
        <v>15</v>
      </c>
      <c r="E47" s="31" t="str">
        <f t="shared" si="2"/>
        <v>GIJON</v>
      </c>
      <c r="F47" s="31">
        <f t="shared" si="7"/>
        <v>42041</v>
      </c>
      <c r="G47" s="31">
        <f t="shared" si="8"/>
        <v>55086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14339</v>
      </c>
      <c r="D48" s="30">
        <f t="shared" si="6"/>
        <v>28</v>
      </c>
      <c r="E48" s="31" t="str">
        <f t="shared" si="2"/>
        <v>VIGO</v>
      </c>
      <c r="F48" s="31">
        <f t="shared" si="7"/>
        <v>31826</v>
      </c>
      <c r="G48" s="31">
        <f t="shared" si="8"/>
        <v>42151</v>
      </c>
    </row>
    <row r="49" spans="1:7" x14ac:dyDescent="0.25">
      <c r="A49" s="31" t="str">
        <f t="shared" si="3"/>
        <v>CEUTA</v>
      </c>
      <c r="B49" s="30">
        <f t="shared" si="4"/>
        <v>9262</v>
      </c>
      <c r="C49" s="30">
        <f t="shared" si="5"/>
        <v>124</v>
      </c>
      <c r="D49" s="30">
        <f t="shared" si="6"/>
        <v>16</v>
      </c>
      <c r="E49" s="31" t="str">
        <f t="shared" si="2"/>
        <v>BALEARES</v>
      </c>
      <c r="F49" s="31">
        <f t="shared" si="7"/>
        <v>20677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BAHIA DE CADIZ</v>
      </c>
      <c r="F50" s="31">
        <f t="shared" si="7"/>
        <v>14728</v>
      </c>
      <c r="G50" s="31">
        <f t="shared" si="8"/>
        <v>7794</v>
      </c>
    </row>
    <row r="51" spans="1:7" x14ac:dyDescent="0.25">
      <c r="A51" s="31" t="str">
        <f t="shared" si="3"/>
        <v>GIJON</v>
      </c>
      <c r="B51" s="30">
        <f t="shared" si="4"/>
        <v>42041</v>
      </c>
      <c r="C51" s="30">
        <f t="shared" si="5"/>
        <v>55086</v>
      </c>
      <c r="D51" s="30">
        <f t="shared" si="6"/>
        <v>10</v>
      </c>
      <c r="E51" s="31" t="str">
        <f t="shared" si="2"/>
        <v>VILAGARCIA</v>
      </c>
      <c r="F51" s="31">
        <f t="shared" si="7"/>
        <v>14094</v>
      </c>
      <c r="G51" s="31">
        <f t="shared" si="8"/>
        <v>12545</v>
      </c>
    </row>
    <row r="52" spans="1:7" x14ac:dyDescent="0.25">
      <c r="A52" s="31" t="str">
        <f t="shared" si="3"/>
        <v>HUELVA</v>
      </c>
      <c r="B52" s="30">
        <f t="shared" si="4"/>
        <v>362116</v>
      </c>
      <c r="C52" s="30">
        <f t="shared" si="5"/>
        <v>0</v>
      </c>
      <c r="D52" s="30">
        <f t="shared" si="6"/>
        <v>7</v>
      </c>
      <c r="E52" s="31" t="str">
        <f t="shared" si="2"/>
        <v>CARTAGENA</v>
      </c>
      <c r="F52" s="31">
        <f t="shared" si="7"/>
        <v>11868</v>
      </c>
      <c r="G52" s="31">
        <f t="shared" si="8"/>
        <v>225</v>
      </c>
    </row>
    <row r="53" spans="1:7" x14ac:dyDescent="0.25">
      <c r="A53" s="31" t="str">
        <f t="shared" si="3"/>
        <v>LAS PALMAS</v>
      </c>
      <c r="B53" s="30">
        <f t="shared" si="4"/>
        <v>1803800</v>
      </c>
      <c r="C53" s="30">
        <f t="shared" si="5"/>
        <v>1454812</v>
      </c>
      <c r="D53" s="30">
        <f t="shared" si="6"/>
        <v>3</v>
      </c>
      <c r="E53" s="31" t="str">
        <f t="shared" si="2"/>
        <v>CEUTA</v>
      </c>
      <c r="F53" s="31">
        <f t="shared" si="7"/>
        <v>9262</v>
      </c>
      <c r="G53" s="31">
        <f t="shared" si="8"/>
        <v>124</v>
      </c>
    </row>
    <row r="54" spans="1:7" x14ac:dyDescent="0.25">
      <c r="A54" s="31" t="str">
        <f t="shared" si="3"/>
        <v>MALAGA</v>
      </c>
      <c r="B54" s="30">
        <f t="shared" si="4"/>
        <v>1198821</v>
      </c>
      <c r="C54" s="30">
        <f t="shared" si="5"/>
        <v>105853</v>
      </c>
      <c r="D54" s="30">
        <f t="shared" si="6"/>
        <v>4</v>
      </c>
      <c r="E54" s="31" t="str">
        <f t="shared" si="2"/>
        <v>ALICANTE</v>
      </c>
      <c r="F54" s="31">
        <f t="shared" si="7"/>
        <v>8594</v>
      </c>
      <c r="G54" s="31">
        <f t="shared" si="8"/>
        <v>11672</v>
      </c>
    </row>
    <row r="55" spans="1:7" x14ac:dyDescent="0.25">
      <c r="A55" s="31" t="str">
        <f t="shared" si="3"/>
        <v>MARIN Y RIA DE PONTEVEDRA</v>
      </c>
      <c r="B55" s="30">
        <f t="shared" si="4"/>
        <v>4934</v>
      </c>
      <c r="C55" s="30">
        <f t="shared" si="5"/>
        <v>7949</v>
      </c>
      <c r="D55" s="30">
        <f t="shared" si="6"/>
        <v>18</v>
      </c>
      <c r="E55" s="31" t="str">
        <f t="shared" si="2"/>
        <v>MARIN Y RIA DE PONTEVEDRA</v>
      </c>
      <c r="F55" s="31">
        <f t="shared" ref="F55:F65" si="9">LOOKUP(E55,$A$38:$A$65,$B$38:$B$65)</f>
        <v>4934</v>
      </c>
      <c r="G55" s="31">
        <f t="shared" si="8"/>
        <v>7949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PASAIA</v>
      </c>
      <c r="F56" s="31">
        <f t="shared" si="9"/>
        <v>1111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str">
        <f t="shared" si="2"/>
        <v>AVILES</v>
      </c>
      <c r="F57" s="31">
        <f t="shared" si="9"/>
        <v>422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1111</v>
      </c>
      <c r="C58" s="30">
        <f t="shared" si="5"/>
        <v>0</v>
      </c>
      <c r="D58" s="30">
        <f t="shared" si="6"/>
        <v>19</v>
      </c>
      <c r="E58" s="31" t="str">
        <f t="shared" si="2"/>
        <v>SANTANDER</v>
      </c>
      <c r="F58" s="31">
        <f t="shared" si="9"/>
        <v>23</v>
      </c>
      <c r="G58" s="31">
        <f t="shared" si="8"/>
        <v>116</v>
      </c>
    </row>
    <row r="59" spans="1:7" x14ac:dyDescent="0.25">
      <c r="A59" s="31" t="str">
        <f t="shared" si="3"/>
        <v>SANTA CRUZ DE TENERIFE</v>
      </c>
      <c r="B59" s="30">
        <f t="shared" si="4"/>
        <v>58265</v>
      </c>
      <c r="C59" s="30">
        <f t="shared" si="5"/>
        <v>28504</v>
      </c>
      <c r="D59" s="30">
        <f t="shared" si="6"/>
        <v>9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23</v>
      </c>
      <c r="C60" s="30">
        <f t="shared" si="5"/>
        <v>116</v>
      </c>
      <c r="D60" s="30">
        <f t="shared" si="6"/>
        <v>21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1110301</v>
      </c>
      <c r="C62" s="30">
        <f t="shared" si="5"/>
        <v>827617</v>
      </c>
      <c r="D62" s="30">
        <f t="shared" si="6"/>
        <v>5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5263591</v>
      </c>
      <c r="C63" s="30">
        <f t="shared" si="5"/>
        <v>4853488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31826</v>
      </c>
      <c r="C64" s="30">
        <f t="shared" si="5"/>
        <v>42151</v>
      </c>
      <c r="D64" s="30">
        <f t="shared" si="6"/>
        <v>11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14094</v>
      </c>
      <c r="C65" s="30">
        <f t="shared" si="5"/>
        <v>12545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7" sqref="F3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7935</v>
      </c>
      <c r="C8" s="28">
        <v>2152</v>
      </c>
      <c r="D8" s="28">
        <v>11672</v>
      </c>
      <c r="E8" s="28">
        <v>8594</v>
      </c>
      <c r="F8" s="13">
        <f t="shared" ref="F8:F35" si="0">((E8*100)/D8)-100</f>
        <v>-26.370801919122684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2595664</v>
      </c>
      <c r="C11" s="27">
        <v>3431145</v>
      </c>
      <c r="D11" s="27">
        <v>5275767</v>
      </c>
      <c r="E11" s="27">
        <v>8045416</v>
      </c>
      <c r="F11" s="10">
        <f t="shared" si="0"/>
        <v>52.497561018141994</v>
      </c>
      <c r="G11" s="1"/>
      <c r="H11" s="1"/>
      <c r="I11" s="1"/>
    </row>
    <row r="12" spans="1:12" x14ac:dyDescent="0.25">
      <c r="A12" s="11" t="s">
        <v>49</v>
      </c>
      <c r="B12" s="28">
        <v>2471</v>
      </c>
      <c r="C12" s="28">
        <v>2543</v>
      </c>
      <c r="D12" s="28">
        <v>2471</v>
      </c>
      <c r="E12" s="28">
        <v>2543</v>
      </c>
      <c r="F12" s="13">
        <f t="shared" si="0"/>
        <v>2.9138000809388842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703850</v>
      </c>
      <c r="C14" s="28">
        <v>331324</v>
      </c>
      <c r="D14" s="28">
        <v>1595459</v>
      </c>
      <c r="E14" s="28">
        <v>742162</v>
      </c>
      <c r="F14" s="13">
        <f t="shared" si="0"/>
        <v>-53.482853523656829</v>
      </c>
      <c r="G14" s="1"/>
      <c r="H14" s="1"/>
      <c r="I14" s="1"/>
    </row>
    <row r="15" spans="1:12" x14ac:dyDescent="0.25">
      <c r="A15" s="8" t="s">
        <v>52</v>
      </c>
      <c r="B15" s="27">
        <v>7631</v>
      </c>
      <c r="C15" s="27">
        <v>1007</v>
      </c>
      <c r="D15" s="27">
        <v>13482</v>
      </c>
      <c r="E15" s="27">
        <v>1485</v>
      </c>
      <c r="F15" s="10">
        <f t="shared" si="0"/>
        <v>-88.985313751668897</v>
      </c>
      <c r="G15" s="1"/>
      <c r="H15" s="1"/>
      <c r="I15" s="1"/>
    </row>
    <row r="16" spans="1:12" x14ac:dyDescent="0.25">
      <c r="A16" s="11" t="s">
        <v>53</v>
      </c>
      <c r="B16" s="28">
        <v>8</v>
      </c>
      <c r="C16" s="28">
        <v>0</v>
      </c>
      <c r="D16" s="28">
        <v>8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5448</v>
      </c>
      <c r="C17" s="27">
        <v>0</v>
      </c>
      <c r="D17" s="27">
        <v>8437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28">
        <v>11</v>
      </c>
      <c r="C18" s="28">
        <v>0</v>
      </c>
      <c r="D18" s="28">
        <v>60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700387</v>
      </c>
      <c r="C22" s="28">
        <v>783908</v>
      </c>
      <c r="D22" s="28">
        <v>1373794</v>
      </c>
      <c r="E22" s="28">
        <v>1674950</v>
      </c>
      <c r="F22" s="13">
        <f t="shared" si="0"/>
        <v>21.921481677747906</v>
      </c>
      <c r="G22" s="1"/>
      <c r="H22" s="1"/>
      <c r="I22" s="1"/>
    </row>
    <row r="23" spans="1:9" x14ac:dyDescent="0.25">
      <c r="A23" s="8" t="s">
        <v>60</v>
      </c>
      <c r="B23" s="27">
        <v>39757</v>
      </c>
      <c r="C23" s="27">
        <v>473568</v>
      </c>
      <c r="D23" s="27">
        <v>105853</v>
      </c>
      <c r="E23" s="27">
        <v>1198803</v>
      </c>
      <c r="F23" s="10">
        <f t="shared" si="0"/>
        <v>1032.5167921551586</v>
      </c>
      <c r="G23" s="1"/>
      <c r="H23" s="1"/>
      <c r="I23" s="1"/>
    </row>
    <row r="24" spans="1:9" x14ac:dyDescent="0.25">
      <c r="A24" s="11" t="s">
        <v>61</v>
      </c>
      <c r="B24" s="28">
        <v>5498</v>
      </c>
      <c r="C24" s="28">
        <v>738</v>
      </c>
      <c r="D24" s="28">
        <v>7949</v>
      </c>
      <c r="E24" s="28">
        <v>4934</v>
      </c>
      <c r="F24" s="13">
        <f t="shared" si="0"/>
        <v>-37.929299282928667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11388</v>
      </c>
      <c r="C28" s="28">
        <v>5646</v>
      </c>
      <c r="D28" s="28">
        <v>22737</v>
      </c>
      <c r="E28" s="28">
        <v>10754</v>
      </c>
      <c r="F28" s="13">
        <f t="shared" si="0"/>
        <v>-52.702643268681001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116</v>
      </c>
      <c r="E29" s="27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134030</v>
      </c>
      <c r="C31" s="27">
        <v>112390</v>
      </c>
      <c r="D31" s="27">
        <v>265010</v>
      </c>
      <c r="E31" s="27">
        <v>270418</v>
      </c>
      <c r="F31" s="10">
        <f t="shared" si="0"/>
        <v>2.0406777102750908</v>
      </c>
      <c r="G31" s="1"/>
      <c r="H31" s="1"/>
      <c r="I31" s="1"/>
    </row>
    <row r="32" spans="1:9" x14ac:dyDescent="0.25">
      <c r="A32" s="11" t="s">
        <v>69</v>
      </c>
      <c r="B32" s="28">
        <v>2404516</v>
      </c>
      <c r="C32" s="28">
        <v>2444744</v>
      </c>
      <c r="D32" s="28">
        <v>4846821</v>
      </c>
      <c r="E32" s="28">
        <v>5238045</v>
      </c>
      <c r="F32" s="13">
        <f t="shared" si="0"/>
        <v>8.0717649774976223</v>
      </c>
      <c r="G32" s="1"/>
      <c r="H32" s="1"/>
      <c r="I32" s="1"/>
    </row>
    <row r="33" spans="1:9" x14ac:dyDescent="0.25">
      <c r="A33" s="8" t="s">
        <v>70</v>
      </c>
      <c r="B33" s="27">
        <v>11846</v>
      </c>
      <c r="C33" s="27">
        <v>4532</v>
      </c>
      <c r="D33" s="27">
        <v>18663</v>
      </c>
      <c r="E33" s="27">
        <v>12506</v>
      </c>
      <c r="F33" s="10">
        <f t="shared" si="0"/>
        <v>-32.990408830305952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6630440</v>
      </c>
      <c r="C35" s="15">
        <f t="shared" ref="C35:E35" si="1">SUM(C7:C34)</f>
        <v>7593697</v>
      </c>
      <c r="D35" s="15">
        <f t="shared" si="1"/>
        <v>13548299</v>
      </c>
      <c r="E35" s="15">
        <f t="shared" si="1"/>
        <v>17210689</v>
      </c>
      <c r="F35" s="16">
        <f t="shared" si="0"/>
        <v>27.032101963501106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8045416</v>
      </c>
      <c r="G38" s="31">
        <f>LOOKUP(E38,$A$38:$A$65,$C$38:$C$65)</f>
        <v>5275767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8594</v>
      </c>
      <c r="C39" s="30">
        <f t="shared" ref="C39:C65" si="5">D8</f>
        <v>11672</v>
      </c>
      <c r="D39" s="30">
        <f t="shared" ref="D39:D65" si="6">_xlfn.RANK.EQ(B39,$B$38:$B$65)+COUNTIF($B$38:$B$65,B39)-1</f>
        <v>9</v>
      </c>
      <c r="E39" s="31" t="str">
        <f t="shared" si="2"/>
        <v>VALENCIA</v>
      </c>
      <c r="F39" s="31">
        <f t="shared" ref="F39:F54" si="7">LOOKUP(E39,$A$38:$A$65,$B$38:$B$65)</f>
        <v>5238045</v>
      </c>
      <c r="G39" s="31">
        <f t="shared" ref="G39:G65" si="8">LOOKUP(E39,$A$38:$A$65,$C$38:$C$65)</f>
        <v>4846821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1674950</v>
      </c>
      <c r="G40" s="31">
        <f t="shared" si="8"/>
        <v>1373794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1198803</v>
      </c>
      <c r="G41" s="31">
        <f t="shared" si="8"/>
        <v>105853</v>
      </c>
    </row>
    <row r="42" spans="1:9" x14ac:dyDescent="0.25">
      <c r="A42" s="31" t="str">
        <f t="shared" si="3"/>
        <v>BAHIA DE ALGECIRAS</v>
      </c>
      <c r="B42" s="30">
        <f t="shared" si="4"/>
        <v>8045416</v>
      </c>
      <c r="C42" s="30">
        <f t="shared" si="5"/>
        <v>5275767</v>
      </c>
      <c r="D42" s="30">
        <f t="shared" si="6"/>
        <v>1</v>
      </c>
      <c r="E42" s="31" t="str">
        <f t="shared" si="2"/>
        <v>BARCELONA</v>
      </c>
      <c r="F42" s="31">
        <f t="shared" si="7"/>
        <v>742162</v>
      </c>
      <c r="G42" s="31">
        <f t="shared" si="8"/>
        <v>1595459</v>
      </c>
    </row>
    <row r="43" spans="1:9" x14ac:dyDescent="0.25">
      <c r="A43" s="31" t="str">
        <f t="shared" si="3"/>
        <v>BAHIA DE CADIZ</v>
      </c>
      <c r="B43" s="30">
        <f t="shared" si="4"/>
        <v>2543</v>
      </c>
      <c r="C43" s="30">
        <f t="shared" si="5"/>
        <v>2471</v>
      </c>
      <c r="D43" s="30">
        <f t="shared" si="6"/>
        <v>11</v>
      </c>
      <c r="E43" s="31" t="str">
        <f t="shared" si="2"/>
        <v>TARRAGONA</v>
      </c>
      <c r="F43" s="31">
        <f t="shared" si="7"/>
        <v>270418</v>
      </c>
      <c r="G43" s="31">
        <f t="shared" si="8"/>
        <v>265010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VIGO</v>
      </c>
      <c r="F44" s="31">
        <f t="shared" si="7"/>
        <v>12506</v>
      </c>
      <c r="G44" s="31">
        <f t="shared" si="8"/>
        <v>18663</v>
      </c>
    </row>
    <row r="45" spans="1:9" x14ac:dyDescent="0.25">
      <c r="A45" s="31" t="str">
        <f t="shared" si="3"/>
        <v>BARCELONA</v>
      </c>
      <c r="B45" s="30">
        <f t="shared" si="4"/>
        <v>742162</v>
      </c>
      <c r="C45" s="30">
        <f t="shared" si="5"/>
        <v>1595459</v>
      </c>
      <c r="D45" s="30">
        <f t="shared" si="6"/>
        <v>5</v>
      </c>
      <c r="E45" s="31" t="str">
        <f t="shared" si="2"/>
        <v>SANTA CRUZ DE TENERIFE</v>
      </c>
      <c r="F45" s="31">
        <f t="shared" si="7"/>
        <v>10754</v>
      </c>
      <c r="G45" s="31">
        <f t="shared" si="8"/>
        <v>22737</v>
      </c>
    </row>
    <row r="46" spans="1:9" x14ac:dyDescent="0.25">
      <c r="A46" s="31" t="str">
        <f t="shared" si="3"/>
        <v>BILBAO</v>
      </c>
      <c r="B46" s="30">
        <f t="shared" si="4"/>
        <v>1485</v>
      </c>
      <c r="C46" s="30">
        <f t="shared" si="5"/>
        <v>13482</v>
      </c>
      <c r="D46" s="30">
        <f t="shared" si="6"/>
        <v>12</v>
      </c>
      <c r="E46" s="31" t="str">
        <f t="shared" si="2"/>
        <v>ALICANTE</v>
      </c>
      <c r="F46" s="31">
        <f t="shared" si="7"/>
        <v>8594</v>
      </c>
      <c r="G46" s="31">
        <f t="shared" si="8"/>
        <v>11672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8</v>
      </c>
      <c r="D47" s="30">
        <f t="shared" si="6"/>
        <v>28</v>
      </c>
      <c r="E47" s="31" t="str">
        <f t="shared" si="2"/>
        <v>MARIN Y RIA DE PONTEVEDRA</v>
      </c>
      <c r="F47" s="31">
        <f t="shared" si="7"/>
        <v>4934</v>
      </c>
      <c r="G47" s="31">
        <f t="shared" si="8"/>
        <v>7949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8437</v>
      </c>
      <c r="D48" s="30">
        <f t="shared" si="6"/>
        <v>28</v>
      </c>
      <c r="E48" s="31" t="str">
        <f t="shared" si="2"/>
        <v>BAHIA DE CADIZ</v>
      </c>
      <c r="F48" s="31">
        <f t="shared" si="7"/>
        <v>2543</v>
      </c>
      <c r="G48" s="31">
        <f t="shared" si="8"/>
        <v>2471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60</v>
      </c>
      <c r="D49" s="30">
        <f t="shared" si="6"/>
        <v>28</v>
      </c>
      <c r="E49" s="31" t="str">
        <f t="shared" si="2"/>
        <v>BILBAO</v>
      </c>
      <c r="F49" s="31">
        <f t="shared" si="7"/>
        <v>1485</v>
      </c>
      <c r="G49" s="31">
        <f t="shared" si="8"/>
        <v>13482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VILAGARCIA</v>
      </c>
      <c r="F50" s="31">
        <f t="shared" si="7"/>
        <v>74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SANTANDER</v>
      </c>
      <c r="F51" s="31">
        <f t="shared" si="7"/>
        <v>5</v>
      </c>
      <c r="G51" s="31">
        <f t="shared" si="8"/>
        <v>116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e">
        <f t="shared" si="2"/>
        <v>#N/A</v>
      </c>
      <c r="F52" s="31" t="e">
        <f t="shared" si="7"/>
        <v>#N/A</v>
      </c>
      <c r="G52" s="31" t="e">
        <f t="shared" si="8"/>
        <v>#N/A</v>
      </c>
    </row>
    <row r="53" spans="1:7" x14ac:dyDescent="0.25">
      <c r="A53" s="31" t="str">
        <f t="shared" si="3"/>
        <v>LAS PALMAS</v>
      </c>
      <c r="B53" s="30">
        <f t="shared" si="4"/>
        <v>1674950</v>
      </c>
      <c r="C53" s="30">
        <f t="shared" si="5"/>
        <v>1373794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1198803</v>
      </c>
      <c r="C54" s="30">
        <f t="shared" si="5"/>
        <v>105853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4934</v>
      </c>
      <c r="C55" s="30">
        <f t="shared" si="5"/>
        <v>7949</v>
      </c>
      <c r="D55" s="30">
        <f t="shared" si="6"/>
        <v>10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10754</v>
      </c>
      <c r="C59" s="30">
        <f t="shared" si="5"/>
        <v>22737</v>
      </c>
      <c r="D59" s="30">
        <f t="shared" si="6"/>
        <v>8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5</v>
      </c>
      <c r="C60" s="30">
        <f t="shared" si="5"/>
        <v>116</v>
      </c>
      <c r="D60" s="30">
        <f t="shared" si="6"/>
        <v>14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270418</v>
      </c>
      <c r="C62" s="30">
        <f t="shared" si="5"/>
        <v>265010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5238045</v>
      </c>
      <c r="C63" s="30">
        <f t="shared" si="5"/>
        <v>4846821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12506</v>
      </c>
      <c r="C64" s="30">
        <f t="shared" si="5"/>
        <v>18663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74</v>
      </c>
      <c r="C65" s="30">
        <f t="shared" si="5"/>
        <v>0</v>
      </c>
      <c r="D65" s="30">
        <f t="shared" si="6"/>
        <v>13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5578</v>
      </c>
      <c r="C7" s="27">
        <v>4576</v>
      </c>
      <c r="D7" s="27">
        <v>9963</v>
      </c>
      <c r="E7" s="27">
        <v>9408</v>
      </c>
      <c r="F7" s="10">
        <f>((E7*100)/D7)-100</f>
        <v>-5.5706112616681764</v>
      </c>
      <c r="G7" s="1"/>
      <c r="H7" s="1"/>
      <c r="I7" s="1"/>
    </row>
    <row r="8" spans="1:12" x14ac:dyDescent="0.25">
      <c r="A8" s="11" t="s">
        <v>45</v>
      </c>
      <c r="B8" s="28">
        <v>100224</v>
      </c>
      <c r="C8" s="28">
        <v>114406</v>
      </c>
      <c r="D8" s="28">
        <v>196720</v>
      </c>
      <c r="E8" s="28">
        <v>228178</v>
      </c>
      <c r="F8" s="13">
        <f t="shared" ref="F8:F35" si="0">((E8*100)/D8)-100</f>
        <v>15.991256608377384</v>
      </c>
      <c r="G8" s="1"/>
      <c r="H8" s="1"/>
      <c r="I8" s="1"/>
    </row>
    <row r="9" spans="1:12" x14ac:dyDescent="0.25">
      <c r="A9" s="8" t="s">
        <v>46</v>
      </c>
      <c r="B9" s="27">
        <v>4064</v>
      </c>
      <c r="C9" s="27">
        <v>4881</v>
      </c>
      <c r="D9" s="27">
        <v>6568</v>
      </c>
      <c r="E9" s="27">
        <v>13576</v>
      </c>
      <c r="F9" s="10">
        <f t="shared" si="0"/>
        <v>106.6991473812424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17</v>
      </c>
      <c r="D10" s="28">
        <v>0</v>
      </c>
      <c r="E10" s="28">
        <v>17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2800218</v>
      </c>
      <c r="C11" s="27">
        <v>3663845</v>
      </c>
      <c r="D11" s="27">
        <v>5672385</v>
      </c>
      <c r="E11" s="27">
        <v>8415160</v>
      </c>
      <c r="F11" s="10">
        <f t="shared" si="0"/>
        <v>48.353117780263517</v>
      </c>
      <c r="G11" s="1"/>
      <c r="H11" s="1"/>
      <c r="I11" s="1"/>
    </row>
    <row r="12" spans="1:12" x14ac:dyDescent="0.25">
      <c r="A12" s="11" t="s">
        <v>49</v>
      </c>
      <c r="B12" s="28">
        <v>69284</v>
      </c>
      <c r="C12" s="28">
        <v>77988</v>
      </c>
      <c r="D12" s="28">
        <v>125247</v>
      </c>
      <c r="E12" s="28">
        <v>141673</v>
      </c>
      <c r="F12" s="13">
        <f t="shared" si="0"/>
        <v>13.114884987265171</v>
      </c>
      <c r="G12" s="1"/>
      <c r="H12" s="1"/>
      <c r="I12" s="1"/>
    </row>
    <row r="13" spans="1:12" x14ac:dyDescent="0.25">
      <c r="A13" s="8" t="s">
        <v>50</v>
      </c>
      <c r="B13" s="27">
        <v>26832</v>
      </c>
      <c r="C13" s="27">
        <v>22009</v>
      </c>
      <c r="D13" s="27">
        <v>52149</v>
      </c>
      <c r="E13" s="27">
        <v>37569</v>
      </c>
      <c r="F13" s="10">
        <f t="shared" si="0"/>
        <v>-27.958350112178564</v>
      </c>
      <c r="G13" s="1"/>
      <c r="H13" s="1"/>
      <c r="I13" s="1"/>
    </row>
    <row r="14" spans="1:12" x14ac:dyDescent="0.25">
      <c r="A14" s="11" t="s">
        <v>51</v>
      </c>
      <c r="B14" s="28">
        <v>1714863</v>
      </c>
      <c r="C14" s="28">
        <v>1314076</v>
      </c>
      <c r="D14" s="28">
        <v>3592151</v>
      </c>
      <c r="E14" s="28">
        <v>2722826</v>
      </c>
      <c r="F14" s="13">
        <f t="shared" si="0"/>
        <v>-24.200680873381998</v>
      </c>
      <c r="G14" s="1"/>
      <c r="H14" s="1"/>
      <c r="I14" s="1"/>
    </row>
    <row r="15" spans="1:12" x14ac:dyDescent="0.25">
      <c r="A15" s="8" t="s">
        <v>52</v>
      </c>
      <c r="B15" s="27">
        <v>483561</v>
      </c>
      <c r="C15" s="27">
        <v>510111</v>
      </c>
      <c r="D15" s="27">
        <v>829802</v>
      </c>
      <c r="E15" s="27">
        <v>907829</v>
      </c>
      <c r="F15" s="10">
        <f t="shared" si="0"/>
        <v>9.4030865194347513</v>
      </c>
      <c r="G15" s="1"/>
      <c r="H15" s="1"/>
      <c r="I15" s="1"/>
    </row>
    <row r="16" spans="1:12" x14ac:dyDescent="0.25">
      <c r="A16" s="11" t="s">
        <v>53</v>
      </c>
      <c r="B16" s="28">
        <v>65163</v>
      </c>
      <c r="C16" s="28">
        <v>58235</v>
      </c>
      <c r="D16" s="28">
        <v>125198</v>
      </c>
      <c r="E16" s="28">
        <v>129148</v>
      </c>
      <c r="F16" s="13">
        <f t="shared" si="0"/>
        <v>3.1550024760778967</v>
      </c>
      <c r="G16" s="1"/>
      <c r="H16" s="1"/>
      <c r="I16" s="1"/>
    </row>
    <row r="17" spans="1:9" x14ac:dyDescent="0.25">
      <c r="A17" s="8" t="s">
        <v>54</v>
      </c>
      <c r="B17" s="27">
        <v>99470</v>
      </c>
      <c r="C17" s="27">
        <v>120451</v>
      </c>
      <c r="D17" s="27">
        <v>202912</v>
      </c>
      <c r="E17" s="27">
        <v>243604</v>
      </c>
      <c r="F17" s="10">
        <f t="shared" si="0"/>
        <v>20.054013562529576</v>
      </c>
      <c r="G17" s="1"/>
      <c r="H17" s="1"/>
      <c r="I17" s="1"/>
    </row>
    <row r="18" spans="1:9" x14ac:dyDescent="0.25">
      <c r="A18" s="11" t="s">
        <v>55</v>
      </c>
      <c r="B18" s="28">
        <v>4760</v>
      </c>
      <c r="C18" s="28">
        <v>5210</v>
      </c>
      <c r="D18" s="28">
        <v>9344</v>
      </c>
      <c r="E18" s="28">
        <v>10740</v>
      </c>
      <c r="F18" s="13">
        <f t="shared" si="0"/>
        <v>14.94006849315069</v>
      </c>
      <c r="G18" s="1"/>
      <c r="H18" s="1"/>
      <c r="I18" s="1"/>
    </row>
    <row r="19" spans="1:9" x14ac:dyDescent="0.25">
      <c r="A19" s="8" t="s">
        <v>56</v>
      </c>
      <c r="B19" s="27">
        <v>640</v>
      </c>
      <c r="C19" s="27">
        <v>468</v>
      </c>
      <c r="D19" s="27">
        <v>959</v>
      </c>
      <c r="E19" s="27">
        <v>1041</v>
      </c>
      <c r="F19" s="10">
        <f t="shared" si="0"/>
        <v>8.5505735140771577</v>
      </c>
      <c r="G19" s="1"/>
      <c r="H19" s="1"/>
      <c r="I19" s="1"/>
    </row>
    <row r="20" spans="1:9" x14ac:dyDescent="0.25">
      <c r="A20" s="11" t="s">
        <v>57</v>
      </c>
      <c r="B20" s="28">
        <v>39905</v>
      </c>
      <c r="C20" s="28">
        <v>49484</v>
      </c>
      <c r="D20" s="28">
        <v>74220</v>
      </c>
      <c r="E20" s="28">
        <v>98680</v>
      </c>
      <c r="F20" s="13">
        <f t="shared" si="0"/>
        <v>32.956076529237407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781</v>
      </c>
      <c r="D21" s="27">
        <v>0</v>
      </c>
      <c r="E21" s="27">
        <v>1896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963061</v>
      </c>
      <c r="C22" s="28">
        <v>1043272</v>
      </c>
      <c r="D22" s="28">
        <v>1875406</v>
      </c>
      <c r="E22" s="28">
        <v>2195829</v>
      </c>
      <c r="F22" s="13">
        <f t="shared" si="0"/>
        <v>17.085527080536167</v>
      </c>
      <c r="G22" s="1"/>
      <c r="H22" s="1"/>
      <c r="I22" s="1"/>
    </row>
    <row r="23" spans="1:9" x14ac:dyDescent="0.25">
      <c r="A23" s="8" t="s">
        <v>60</v>
      </c>
      <c r="B23" s="27">
        <v>56701</v>
      </c>
      <c r="C23" s="27">
        <v>494595</v>
      </c>
      <c r="D23" s="27">
        <v>135625</v>
      </c>
      <c r="E23" s="27">
        <v>1244539</v>
      </c>
      <c r="F23" s="10">
        <f t="shared" si="0"/>
        <v>817.63244239631331</v>
      </c>
      <c r="G23" s="1"/>
      <c r="H23" s="1"/>
      <c r="I23" s="1"/>
    </row>
    <row r="24" spans="1:9" x14ac:dyDescent="0.25">
      <c r="A24" s="11" t="s">
        <v>61</v>
      </c>
      <c r="B24" s="28">
        <v>38543</v>
      </c>
      <c r="C24" s="28">
        <v>22940</v>
      </c>
      <c r="D24" s="28">
        <v>66072</v>
      </c>
      <c r="E24" s="28">
        <v>53955</v>
      </c>
      <c r="F24" s="13">
        <f t="shared" si="0"/>
        <v>-18.339084634943703</v>
      </c>
      <c r="G24" s="1"/>
      <c r="H24" s="1"/>
      <c r="I24" s="1"/>
    </row>
    <row r="25" spans="1:9" x14ac:dyDescent="0.25">
      <c r="A25" s="8" t="s">
        <v>62</v>
      </c>
      <c r="B25" s="27">
        <v>10445</v>
      </c>
      <c r="C25" s="27">
        <v>21027</v>
      </c>
      <c r="D25" s="27">
        <v>23379</v>
      </c>
      <c r="E25" s="27">
        <v>42081</v>
      </c>
      <c r="F25" s="10">
        <f t="shared" si="0"/>
        <v>79.994867188502496</v>
      </c>
      <c r="G25" s="1"/>
      <c r="H25" s="1"/>
      <c r="I25" s="1"/>
    </row>
    <row r="26" spans="1:9" x14ac:dyDescent="0.25">
      <c r="A26" s="11" t="s">
        <v>63</v>
      </c>
      <c r="B26" s="28">
        <v>2900</v>
      </c>
      <c r="C26" s="28">
        <v>5550</v>
      </c>
      <c r="D26" s="28">
        <v>5645</v>
      </c>
      <c r="E26" s="28">
        <v>11075</v>
      </c>
      <c r="F26" s="13">
        <f t="shared" si="0"/>
        <v>96.191319751992921</v>
      </c>
      <c r="G26" s="1"/>
      <c r="H26" s="1"/>
      <c r="I26" s="1"/>
    </row>
    <row r="27" spans="1:9" x14ac:dyDescent="0.25">
      <c r="A27" s="8" t="s">
        <v>64</v>
      </c>
      <c r="B27" s="27">
        <v>14</v>
      </c>
      <c r="C27" s="27">
        <v>0</v>
      </c>
      <c r="D27" s="27">
        <v>14</v>
      </c>
      <c r="E27" s="27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28">
        <v>220656</v>
      </c>
      <c r="C28" s="28">
        <v>189681</v>
      </c>
      <c r="D28" s="28">
        <v>421656</v>
      </c>
      <c r="E28" s="28">
        <v>377672</v>
      </c>
      <c r="F28" s="13">
        <f t="shared" si="0"/>
        <v>-10.431252015861276</v>
      </c>
      <c r="G28" s="1"/>
      <c r="H28" s="1"/>
      <c r="I28" s="1"/>
    </row>
    <row r="29" spans="1:9" x14ac:dyDescent="0.25">
      <c r="A29" s="8" t="s">
        <v>66</v>
      </c>
      <c r="B29" s="27">
        <v>629</v>
      </c>
      <c r="C29" s="27">
        <v>937</v>
      </c>
      <c r="D29" s="27">
        <v>3306</v>
      </c>
      <c r="E29" s="27">
        <v>1481</v>
      </c>
      <c r="F29" s="10">
        <f t="shared" si="0"/>
        <v>-55.202661826981249</v>
      </c>
      <c r="G29" s="1"/>
      <c r="H29" s="1"/>
      <c r="I29" s="1"/>
    </row>
    <row r="30" spans="1:9" x14ac:dyDescent="0.25">
      <c r="A30" s="11" t="s">
        <v>67</v>
      </c>
      <c r="B30" s="28">
        <v>111253</v>
      </c>
      <c r="C30" s="28">
        <v>99140</v>
      </c>
      <c r="D30" s="28">
        <v>208308</v>
      </c>
      <c r="E30" s="28">
        <v>194127</v>
      </c>
      <c r="F30" s="13">
        <f t="shared" si="0"/>
        <v>-6.8077078172705825</v>
      </c>
      <c r="G30" s="1"/>
      <c r="H30" s="1"/>
      <c r="I30" s="1"/>
    </row>
    <row r="31" spans="1:9" x14ac:dyDescent="0.25">
      <c r="A31" s="8" t="s">
        <v>68</v>
      </c>
      <c r="B31" s="27">
        <v>223090</v>
      </c>
      <c r="C31" s="27">
        <v>176989</v>
      </c>
      <c r="D31" s="27">
        <v>406514</v>
      </c>
      <c r="E31" s="27">
        <v>392053</v>
      </c>
      <c r="F31" s="10">
        <f t="shared" si="0"/>
        <v>-3.557319059122193</v>
      </c>
      <c r="G31" s="1"/>
      <c r="H31" s="1"/>
      <c r="I31" s="1"/>
    </row>
    <row r="32" spans="1:9" x14ac:dyDescent="0.25">
      <c r="A32" s="11" t="s">
        <v>69</v>
      </c>
      <c r="B32" s="28">
        <v>3805514</v>
      </c>
      <c r="C32" s="28">
        <v>3863263</v>
      </c>
      <c r="D32" s="28">
        <v>7587196</v>
      </c>
      <c r="E32" s="28">
        <v>8176439</v>
      </c>
      <c r="F32" s="13">
        <f t="shared" si="0"/>
        <v>7.766281509005438</v>
      </c>
      <c r="G32" s="1"/>
      <c r="H32" s="1"/>
      <c r="I32" s="1"/>
    </row>
    <row r="33" spans="1:9" x14ac:dyDescent="0.25">
      <c r="A33" s="8" t="s">
        <v>70</v>
      </c>
      <c r="B33" s="27">
        <v>177100</v>
      </c>
      <c r="C33" s="27">
        <v>182622</v>
      </c>
      <c r="D33" s="27">
        <v>361249</v>
      </c>
      <c r="E33" s="27">
        <v>343936</v>
      </c>
      <c r="F33" s="10">
        <f t="shared" si="0"/>
        <v>-4.7925392181016377</v>
      </c>
      <c r="G33" s="1"/>
      <c r="H33" s="1"/>
      <c r="I33" s="1"/>
    </row>
    <row r="34" spans="1:9" x14ac:dyDescent="0.25">
      <c r="A34" s="11" t="s">
        <v>71</v>
      </c>
      <c r="B34" s="28">
        <v>151</v>
      </c>
      <c r="C34" s="28">
        <v>18889</v>
      </c>
      <c r="D34" s="28">
        <v>151</v>
      </c>
      <c r="E34" s="28">
        <v>40350</v>
      </c>
      <c r="F34" s="13">
        <f t="shared" si="0"/>
        <v>26621.854304635763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11024619</v>
      </c>
      <c r="C35" s="15">
        <f t="shared" ref="C35:E35" si="1">SUM(C7:C34)</f>
        <v>12065443</v>
      </c>
      <c r="D35" s="15">
        <f t="shared" si="1"/>
        <v>21992139</v>
      </c>
      <c r="E35" s="15">
        <f t="shared" si="1"/>
        <v>26034882</v>
      </c>
      <c r="F35" s="16">
        <f t="shared" si="0"/>
        <v>18.382673008750984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9408</v>
      </c>
      <c r="C38" s="30">
        <f>D7</f>
        <v>9963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8415160</v>
      </c>
      <c r="G38" s="31">
        <f>LOOKUP(E38,$A$38:$A$65,$C$38:$C$65)</f>
        <v>5672385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228178</v>
      </c>
      <c r="C39" s="30">
        <f t="shared" ref="C39:C65" si="5">D8</f>
        <v>196720</v>
      </c>
      <c r="D39" s="30">
        <f t="shared" ref="D39:D65" si="6">_xlfn.RANK.EQ(B39,$B$38:$B$65)+COUNTIF($B$38:$B$65,B39)-1</f>
        <v>11</v>
      </c>
      <c r="E39" s="31" t="str">
        <f t="shared" si="2"/>
        <v>VALENCIA</v>
      </c>
      <c r="F39" s="31">
        <f t="shared" ref="F39:F54" si="7">LOOKUP(E39,$A$38:$A$65,$B$38:$B$65)</f>
        <v>8176439</v>
      </c>
      <c r="G39" s="31">
        <f t="shared" ref="G39:G65" si="8">LOOKUP(E39,$A$38:$A$65,$C$38:$C$65)</f>
        <v>7587196</v>
      </c>
    </row>
    <row r="40" spans="1:9" x14ac:dyDescent="0.25">
      <c r="A40" s="31" t="str">
        <f t="shared" si="3"/>
        <v>ALMERIA</v>
      </c>
      <c r="B40" s="30">
        <f t="shared" si="4"/>
        <v>13576</v>
      </c>
      <c r="C40" s="30">
        <f t="shared" si="5"/>
        <v>6568</v>
      </c>
      <c r="D40" s="30">
        <f t="shared" si="6"/>
        <v>20</v>
      </c>
      <c r="E40" s="31" t="str">
        <f t="shared" si="2"/>
        <v>BARCELONA</v>
      </c>
      <c r="F40" s="31">
        <f t="shared" si="7"/>
        <v>2722826</v>
      </c>
      <c r="G40" s="31">
        <f t="shared" si="8"/>
        <v>3592151</v>
      </c>
    </row>
    <row r="41" spans="1:9" x14ac:dyDescent="0.25">
      <c r="A41" s="31" t="str">
        <f t="shared" si="3"/>
        <v>AVILES</v>
      </c>
      <c r="B41" s="30">
        <f t="shared" si="4"/>
        <v>17</v>
      </c>
      <c r="C41" s="30">
        <f t="shared" si="5"/>
        <v>0</v>
      </c>
      <c r="D41" s="30">
        <f t="shared" si="6"/>
        <v>27</v>
      </c>
      <c r="E41" s="31" t="str">
        <f t="shared" si="2"/>
        <v>LAS PALMAS</v>
      </c>
      <c r="F41" s="31">
        <f t="shared" si="7"/>
        <v>2195829</v>
      </c>
      <c r="G41" s="31">
        <f t="shared" si="8"/>
        <v>1875406</v>
      </c>
    </row>
    <row r="42" spans="1:9" x14ac:dyDescent="0.25">
      <c r="A42" s="31" t="str">
        <f t="shared" si="3"/>
        <v>BAHIA DE ALGECIRAS</v>
      </c>
      <c r="B42" s="30">
        <f t="shared" si="4"/>
        <v>8415160</v>
      </c>
      <c r="C42" s="30">
        <f t="shared" si="5"/>
        <v>5672385</v>
      </c>
      <c r="D42" s="30">
        <f t="shared" si="6"/>
        <v>1</v>
      </c>
      <c r="E42" s="31" t="str">
        <f t="shared" si="2"/>
        <v>MALAGA</v>
      </c>
      <c r="F42" s="31">
        <f t="shared" si="7"/>
        <v>1244539</v>
      </c>
      <c r="G42" s="31">
        <f t="shared" si="8"/>
        <v>135625</v>
      </c>
    </row>
    <row r="43" spans="1:9" x14ac:dyDescent="0.25">
      <c r="A43" s="31" t="str">
        <f t="shared" si="3"/>
        <v>BAHIA DE CADIZ</v>
      </c>
      <c r="B43" s="30">
        <f t="shared" si="4"/>
        <v>141673</v>
      </c>
      <c r="C43" s="30">
        <f t="shared" si="5"/>
        <v>125247</v>
      </c>
      <c r="D43" s="30">
        <f t="shared" si="6"/>
        <v>13</v>
      </c>
      <c r="E43" s="31" t="str">
        <f t="shared" si="2"/>
        <v>BILBAO</v>
      </c>
      <c r="F43" s="31">
        <f t="shared" si="7"/>
        <v>907829</v>
      </c>
      <c r="G43" s="31">
        <f t="shared" si="8"/>
        <v>829802</v>
      </c>
    </row>
    <row r="44" spans="1:9" x14ac:dyDescent="0.25">
      <c r="A44" s="31" t="str">
        <f t="shared" si="3"/>
        <v>BALEARES</v>
      </c>
      <c r="B44" s="30">
        <f t="shared" si="4"/>
        <v>37569</v>
      </c>
      <c r="C44" s="30">
        <f t="shared" si="5"/>
        <v>52149</v>
      </c>
      <c r="D44" s="30">
        <f t="shared" si="6"/>
        <v>19</v>
      </c>
      <c r="E44" s="31" t="str">
        <f t="shared" si="2"/>
        <v>TARRAGONA</v>
      </c>
      <c r="F44" s="31">
        <f t="shared" si="7"/>
        <v>392053</v>
      </c>
      <c r="G44" s="31">
        <f t="shared" si="8"/>
        <v>406514</v>
      </c>
    </row>
    <row r="45" spans="1:9" x14ac:dyDescent="0.25">
      <c r="A45" s="31" t="str">
        <f t="shared" si="3"/>
        <v>BARCELONA</v>
      </c>
      <c r="B45" s="30">
        <f t="shared" si="4"/>
        <v>2722826</v>
      </c>
      <c r="C45" s="30">
        <f t="shared" si="5"/>
        <v>3592151</v>
      </c>
      <c r="D45" s="30">
        <f t="shared" si="6"/>
        <v>3</v>
      </c>
      <c r="E45" s="31" t="str">
        <f t="shared" si="2"/>
        <v>SANTA CRUZ DE TENERIFE</v>
      </c>
      <c r="F45" s="31">
        <f t="shared" si="7"/>
        <v>377672</v>
      </c>
      <c r="G45" s="31">
        <f t="shared" si="8"/>
        <v>421656</v>
      </c>
    </row>
    <row r="46" spans="1:9" x14ac:dyDescent="0.25">
      <c r="A46" s="31" t="str">
        <f t="shared" si="3"/>
        <v>BILBAO</v>
      </c>
      <c r="B46" s="30">
        <f t="shared" si="4"/>
        <v>907829</v>
      </c>
      <c r="C46" s="30">
        <f t="shared" si="5"/>
        <v>829802</v>
      </c>
      <c r="D46" s="30">
        <f t="shared" si="6"/>
        <v>6</v>
      </c>
      <c r="E46" s="31" t="str">
        <f t="shared" si="2"/>
        <v>VIGO</v>
      </c>
      <c r="F46" s="31">
        <f t="shared" si="7"/>
        <v>343936</v>
      </c>
      <c r="G46" s="31">
        <f t="shared" si="8"/>
        <v>361249</v>
      </c>
    </row>
    <row r="47" spans="1:9" x14ac:dyDescent="0.25">
      <c r="A47" s="31" t="str">
        <f t="shared" si="3"/>
        <v>CARTAGENA</v>
      </c>
      <c r="B47" s="30">
        <f t="shared" si="4"/>
        <v>129148</v>
      </c>
      <c r="C47" s="30">
        <f t="shared" si="5"/>
        <v>125198</v>
      </c>
      <c r="D47" s="30">
        <f t="shared" si="6"/>
        <v>14</v>
      </c>
      <c r="E47" s="31" t="str">
        <f t="shared" si="2"/>
        <v>CASTELLON</v>
      </c>
      <c r="F47" s="31">
        <f t="shared" si="7"/>
        <v>243604</v>
      </c>
      <c r="G47" s="31">
        <f t="shared" si="8"/>
        <v>202912</v>
      </c>
    </row>
    <row r="48" spans="1:9" x14ac:dyDescent="0.25">
      <c r="A48" s="31" t="str">
        <f t="shared" si="3"/>
        <v>CASTELLON</v>
      </c>
      <c r="B48" s="30">
        <f t="shared" si="4"/>
        <v>243604</v>
      </c>
      <c r="C48" s="30">
        <f t="shared" si="5"/>
        <v>202912</v>
      </c>
      <c r="D48" s="30">
        <f t="shared" si="6"/>
        <v>10</v>
      </c>
      <c r="E48" s="31" t="str">
        <f t="shared" si="2"/>
        <v>ALICANTE</v>
      </c>
      <c r="F48" s="31">
        <f t="shared" si="7"/>
        <v>228178</v>
      </c>
      <c r="G48" s="31">
        <f t="shared" si="8"/>
        <v>196720</v>
      </c>
    </row>
    <row r="49" spans="1:7" x14ac:dyDescent="0.25">
      <c r="A49" s="31" t="str">
        <f t="shared" si="3"/>
        <v>CEUTA</v>
      </c>
      <c r="B49" s="30">
        <f t="shared" si="4"/>
        <v>10740</v>
      </c>
      <c r="C49" s="30">
        <f t="shared" si="5"/>
        <v>9344</v>
      </c>
      <c r="D49" s="30">
        <f t="shared" si="6"/>
        <v>22</v>
      </c>
      <c r="E49" s="31" t="str">
        <f t="shared" si="2"/>
        <v>SEVILLA</v>
      </c>
      <c r="F49" s="31">
        <f t="shared" si="7"/>
        <v>194127</v>
      </c>
      <c r="G49" s="31">
        <f t="shared" si="8"/>
        <v>208308</v>
      </c>
    </row>
    <row r="50" spans="1:7" x14ac:dyDescent="0.25">
      <c r="A50" s="31" t="str">
        <f t="shared" si="3"/>
        <v>FERROL-SAN CIBRAO</v>
      </c>
      <c r="B50" s="30">
        <f t="shared" si="4"/>
        <v>1041</v>
      </c>
      <c r="C50" s="30">
        <f t="shared" si="5"/>
        <v>959</v>
      </c>
      <c r="D50" s="30">
        <f t="shared" si="6"/>
        <v>26</v>
      </c>
      <c r="E50" s="31" t="str">
        <f t="shared" si="2"/>
        <v>BAHIA DE CADIZ</v>
      </c>
      <c r="F50" s="31">
        <f t="shared" si="7"/>
        <v>141673</v>
      </c>
      <c r="G50" s="31">
        <f t="shared" si="8"/>
        <v>125247</v>
      </c>
    </row>
    <row r="51" spans="1:7" x14ac:dyDescent="0.25">
      <c r="A51" s="31" t="str">
        <f t="shared" si="3"/>
        <v>GIJON</v>
      </c>
      <c r="B51" s="30">
        <f t="shared" si="4"/>
        <v>98680</v>
      </c>
      <c r="C51" s="30">
        <f t="shared" si="5"/>
        <v>74220</v>
      </c>
      <c r="D51" s="30">
        <f t="shared" si="6"/>
        <v>15</v>
      </c>
      <c r="E51" s="31" t="str">
        <f t="shared" si="2"/>
        <v>CARTAGENA</v>
      </c>
      <c r="F51" s="31">
        <f t="shared" si="7"/>
        <v>129148</v>
      </c>
      <c r="G51" s="31">
        <f t="shared" si="8"/>
        <v>125198</v>
      </c>
    </row>
    <row r="52" spans="1:7" x14ac:dyDescent="0.25">
      <c r="A52" s="31" t="str">
        <f t="shared" si="3"/>
        <v>HUELVA</v>
      </c>
      <c r="B52" s="30">
        <f t="shared" si="4"/>
        <v>1896</v>
      </c>
      <c r="C52" s="30">
        <f t="shared" si="5"/>
        <v>0</v>
      </c>
      <c r="D52" s="30">
        <f t="shared" si="6"/>
        <v>24</v>
      </c>
      <c r="E52" s="31" t="str">
        <f t="shared" si="2"/>
        <v>GIJON</v>
      </c>
      <c r="F52" s="31">
        <f t="shared" si="7"/>
        <v>98680</v>
      </c>
      <c r="G52" s="31">
        <f t="shared" si="8"/>
        <v>74220</v>
      </c>
    </row>
    <row r="53" spans="1:7" x14ac:dyDescent="0.25">
      <c r="A53" s="31" t="str">
        <f t="shared" si="3"/>
        <v>LAS PALMAS</v>
      </c>
      <c r="B53" s="30">
        <f t="shared" si="4"/>
        <v>2195829</v>
      </c>
      <c r="C53" s="30">
        <f t="shared" si="5"/>
        <v>1875406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53955</v>
      </c>
      <c r="G53" s="31">
        <f t="shared" si="8"/>
        <v>66072</v>
      </c>
    </row>
    <row r="54" spans="1:7" x14ac:dyDescent="0.25">
      <c r="A54" s="31" t="str">
        <f t="shared" si="3"/>
        <v>MALAGA</v>
      </c>
      <c r="B54" s="30">
        <f t="shared" si="4"/>
        <v>1244539</v>
      </c>
      <c r="C54" s="30">
        <f t="shared" si="5"/>
        <v>135625</v>
      </c>
      <c r="D54" s="30">
        <f t="shared" si="6"/>
        <v>5</v>
      </c>
      <c r="E54" s="31" t="str">
        <f t="shared" si="2"/>
        <v>MELILLA</v>
      </c>
      <c r="F54" s="31">
        <f t="shared" si="7"/>
        <v>42081</v>
      </c>
      <c r="G54" s="31">
        <f t="shared" si="8"/>
        <v>23379</v>
      </c>
    </row>
    <row r="55" spans="1:7" x14ac:dyDescent="0.25">
      <c r="A55" s="31" t="str">
        <f t="shared" si="3"/>
        <v>MARIN Y RIA DE PONTEVEDRA</v>
      </c>
      <c r="B55" s="30">
        <f t="shared" si="4"/>
        <v>53955</v>
      </c>
      <c r="C55" s="30">
        <f t="shared" si="5"/>
        <v>66072</v>
      </c>
      <c r="D55" s="30">
        <f t="shared" si="6"/>
        <v>16</v>
      </c>
      <c r="E55" s="31" t="str">
        <f t="shared" si="2"/>
        <v>VILAGARCIA</v>
      </c>
      <c r="F55" s="31">
        <f t="shared" ref="F55:F65" si="9">LOOKUP(E55,$A$38:$A$65,$B$38:$B$65)</f>
        <v>40350</v>
      </c>
      <c r="G55" s="31">
        <f t="shared" si="8"/>
        <v>151</v>
      </c>
    </row>
    <row r="56" spans="1:7" x14ac:dyDescent="0.25">
      <c r="A56" s="31" t="str">
        <f t="shared" si="3"/>
        <v>MELILLA</v>
      </c>
      <c r="B56" s="30">
        <f t="shared" si="4"/>
        <v>42081</v>
      </c>
      <c r="C56" s="30">
        <f t="shared" si="5"/>
        <v>23379</v>
      </c>
      <c r="D56" s="30">
        <f t="shared" si="6"/>
        <v>17</v>
      </c>
      <c r="E56" s="31" t="str">
        <f t="shared" si="2"/>
        <v>BALEARES</v>
      </c>
      <c r="F56" s="31">
        <f t="shared" si="9"/>
        <v>37569</v>
      </c>
      <c r="G56" s="31">
        <f t="shared" si="8"/>
        <v>52149</v>
      </c>
    </row>
    <row r="57" spans="1:7" x14ac:dyDescent="0.25">
      <c r="A57" s="31" t="str">
        <f t="shared" si="3"/>
        <v>MOTRIL</v>
      </c>
      <c r="B57" s="30">
        <f t="shared" si="4"/>
        <v>11075</v>
      </c>
      <c r="C57" s="30">
        <f t="shared" si="5"/>
        <v>5645</v>
      </c>
      <c r="D57" s="30">
        <f t="shared" si="6"/>
        <v>21</v>
      </c>
      <c r="E57" s="31" t="str">
        <f t="shared" si="2"/>
        <v>ALMERIA</v>
      </c>
      <c r="F57" s="31">
        <f t="shared" si="9"/>
        <v>13576</v>
      </c>
      <c r="G57" s="31">
        <f t="shared" si="8"/>
        <v>6568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14</v>
      </c>
      <c r="D58" s="30">
        <f t="shared" si="6"/>
        <v>28</v>
      </c>
      <c r="E58" s="31" t="str">
        <f t="shared" si="2"/>
        <v>MOTRIL</v>
      </c>
      <c r="F58" s="31">
        <f t="shared" si="9"/>
        <v>11075</v>
      </c>
      <c r="G58" s="31">
        <f t="shared" si="8"/>
        <v>5645</v>
      </c>
    </row>
    <row r="59" spans="1:7" x14ac:dyDescent="0.25">
      <c r="A59" s="31" t="str">
        <f t="shared" si="3"/>
        <v>SANTA CRUZ DE TENERIFE</v>
      </c>
      <c r="B59" s="30">
        <f t="shared" si="4"/>
        <v>377672</v>
      </c>
      <c r="C59" s="30">
        <f t="shared" si="5"/>
        <v>421656</v>
      </c>
      <c r="D59" s="30">
        <f t="shared" si="6"/>
        <v>8</v>
      </c>
      <c r="E59" s="31" t="str">
        <f t="shared" si="2"/>
        <v>CEUTA</v>
      </c>
      <c r="F59" s="31">
        <f t="shared" si="9"/>
        <v>10740</v>
      </c>
      <c r="G59" s="31">
        <f t="shared" si="8"/>
        <v>9344</v>
      </c>
    </row>
    <row r="60" spans="1:7" x14ac:dyDescent="0.25">
      <c r="A60" s="31" t="str">
        <f t="shared" si="3"/>
        <v>SANTANDER</v>
      </c>
      <c r="B60" s="30">
        <f t="shared" si="4"/>
        <v>1481</v>
      </c>
      <c r="C60" s="30">
        <f t="shared" si="5"/>
        <v>3306</v>
      </c>
      <c r="D60" s="30">
        <f t="shared" si="6"/>
        <v>25</v>
      </c>
      <c r="E60" s="31" t="str">
        <f t="shared" si="2"/>
        <v>A CORUÑA</v>
      </c>
      <c r="F60" s="31">
        <f t="shared" si="9"/>
        <v>9408</v>
      </c>
      <c r="G60" s="31">
        <f t="shared" si="8"/>
        <v>9963</v>
      </c>
    </row>
    <row r="61" spans="1:7" x14ac:dyDescent="0.25">
      <c r="A61" s="31" t="str">
        <f t="shared" si="3"/>
        <v>SEVILLA</v>
      </c>
      <c r="B61" s="30">
        <f t="shared" si="4"/>
        <v>194127</v>
      </c>
      <c r="C61" s="30">
        <f t="shared" si="5"/>
        <v>208308</v>
      </c>
      <c r="D61" s="30">
        <f t="shared" si="6"/>
        <v>12</v>
      </c>
      <c r="E61" s="31" t="str">
        <f t="shared" si="2"/>
        <v>HUELVA</v>
      </c>
      <c r="F61" s="31">
        <f t="shared" si="9"/>
        <v>1896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392053</v>
      </c>
      <c r="C62" s="30">
        <f t="shared" si="5"/>
        <v>406514</v>
      </c>
      <c r="D62" s="30">
        <f t="shared" si="6"/>
        <v>7</v>
      </c>
      <c r="E62" s="31" t="str">
        <f t="shared" si="2"/>
        <v>SANTANDER</v>
      </c>
      <c r="F62" s="31">
        <f t="shared" si="9"/>
        <v>1481</v>
      </c>
      <c r="G62" s="31">
        <f t="shared" si="8"/>
        <v>3306</v>
      </c>
    </row>
    <row r="63" spans="1:7" x14ac:dyDescent="0.25">
      <c r="A63" s="31" t="str">
        <f t="shared" si="3"/>
        <v>VALENCIA</v>
      </c>
      <c r="B63" s="30">
        <f t="shared" si="4"/>
        <v>8176439</v>
      </c>
      <c r="C63" s="30">
        <f t="shared" si="5"/>
        <v>7587196</v>
      </c>
      <c r="D63" s="30">
        <f t="shared" si="6"/>
        <v>2</v>
      </c>
      <c r="E63" s="31" t="str">
        <f t="shared" si="2"/>
        <v>FERROL-SAN CIBRAO</v>
      </c>
      <c r="F63" s="31">
        <f t="shared" si="9"/>
        <v>1041</v>
      </c>
      <c r="G63" s="31">
        <f t="shared" si="8"/>
        <v>959</v>
      </c>
    </row>
    <row r="64" spans="1:7" x14ac:dyDescent="0.25">
      <c r="A64" s="31" t="str">
        <f t="shared" si="3"/>
        <v>VIGO</v>
      </c>
      <c r="B64" s="30">
        <f t="shared" si="4"/>
        <v>343936</v>
      </c>
      <c r="C64" s="30">
        <f t="shared" si="5"/>
        <v>361249</v>
      </c>
      <c r="D64" s="30">
        <f t="shared" si="6"/>
        <v>9</v>
      </c>
      <c r="E64" s="31" t="str">
        <f t="shared" si="2"/>
        <v>AVILES</v>
      </c>
      <c r="F64" s="31">
        <f t="shared" si="9"/>
        <v>17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40350</v>
      </c>
      <c r="C65" s="30">
        <f t="shared" si="5"/>
        <v>151</v>
      </c>
      <c r="D65" s="30">
        <f t="shared" si="6"/>
        <v>18</v>
      </c>
      <c r="E65" s="31" t="str">
        <f t="shared" si="2"/>
        <v>PASAIA</v>
      </c>
      <c r="F65" s="31">
        <f t="shared" si="9"/>
        <v>0</v>
      </c>
      <c r="G65" s="31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2456</v>
      </c>
      <c r="C8" s="28">
        <v>924</v>
      </c>
      <c r="D8" s="28">
        <v>2721</v>
      </c>
      <c r="E8" s="28">
        <v>1319</v>
      </c>
      <c r="F8" s="13">
        <f t="shared" ref="F8:F35" si="0">((E8*100)/D8)-100</f>
        <v>-51.525174568173469</v>
      </c>
      <c r="G8" s="1"/>
      <c r="H8" s="1"/>
      <c r="I8" s="1"/>
    </row>
    <row r="9" spans="1:12" x14ac:dyDescent="0.25">
      <c r="A9" s="8" t="s">
        <v>46</v>
      </c>
      <c r="B9" s="27">
        <v>34136</v>
      </c>
      <c r="C9" s="27">
        <v>36658</v>
      </c>
      <c r="D9" s="27">
        <v>67122</v>
      </c>
      <c r="E9" s="27">
        <v>73243</v>
      </c>
      <c r="F9" s="10">
        <f t="shared" si="0"/>
        <v>9.1192157563838947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420454</v>
      </c>
      <c r="C11" s="27">
        <v>473956</v>
      </c>
      <c r="D11" s="27">
        <v>825004</v>
      </c>
      <c r="E11" s="27">
        <v>946973</v>
      </c>
      <c r="F11" s="10">
        <f t="shared" si="0"/>
        <v>14.784049531881053</v>
      </c>
      <c r="G11" s="1"/>
      <c r="H11" s="1"/>
      <c r="I11" s="1"/>
    </row>
    <row r="12" spans="1:12" x14ac:dyDescent="0.25">
      <c r="A12" s="11" t="s">
        <v>49</v>
      </c>
      <c r="B12" s="28">
        <v>85371</v>
      </c>
      <c r="C12" s="28">
        <v>71622</v>
      </c>
      <c r="D12" s="28">
        <v>174238</v>
      </c>
      <c r="E12" s="28">
        <v>150644</v>
      </c>
      <c r="F12" s="13">
        <f t="shared" si="0"/>
        <v>-13.541248177779821</v>
      </c>
      <c r="G12" s="1"/>
      <c r="H12" s="1"/>
      <c r="I12" s="1"/>
    </row>
    <row r="13" spans="1:12" x14ac:dyDescent="0.25">
      <c r="A13" s="8" t="s">
        <v>50</v>
      </c>
      <c r="B13" s="27">
        <v>566635</v>
      </c>
      <c r="C13" s="27">
        <v>581293</v>
      </c>
      <c r="D13" s="27">
        <v>1050708</v>
      </c>
      <c r="E13" s="27">
        <v>1079339</v>
      </c>
      <c r="F13" s="10">
        <f t="shared" si="0"/>
        <v>2.7249245270807876</v>
      </c>
      <c r="G13" s="1"/>
      <c r="H13" s="1"/>
      <c r="I13" s="1"/>
    </row>
    <row r="14" spans="1:12" x14ac:dyDescent="0.25">
      <c r="A14" s="11" t="s">
        <v>51</v>
      </c>
      <c r="B14" s="28">
        <v>661847</v>
      </c>
      <c r="C14" s="28">
        <v>705188</v>
      </c>
      <c r="D14" s="28">
        <v>1215481</v>
      </c>
      <c r="E14" s="28">
        <v>1314154</v>
      </c>
      <c r="F14" s="13">
        <f t="shared" si="0"/>
        <v>8.1180207670872733</v>
      </c>
      <c r="G14" s="1"/>
      <c r="H14" s="1"/>
      <c r="I14" s="1"/>
    </row>
    <row r="15" spans="1:12" x14ac:dyDescent="0.25">
      <c r="A15" s="8" t="s">
        <v>52</v>
      </c>
      <c r="B15" s="27">
        <v>51948</v>
      </c>
      <c r="C15" s="27">
        <v>72698</v>
      </c>
      <c r="D15" s="27">
        <v>101342</v>
      </c>
      <c r="E15" s="27">
        <v>123778</v>
      </c>
      <c r="F15" s="10">
        <f t="shared" si="0"/>
        <v>22.138896015472355</v>
      </c>
      <c r="G15" s="1"/>
      <c r="H15" s="1"/>
      <c r="I15" s="1"/>
    </row>
    <row r="16" spans="1:12" x14ac:dyDescent="0.25">
      <c r="A16" s="11" t="s">
        <v>53</v>
      </c>
      <c r="B16" s="28">
        <v>409</v>
      </c>
      <c r="C16" s="28">
        <v>0</v>
      </c>
      <c r="D16" s="28">
        <v>409</v>
      </c>
      <c r="E16" s="28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24224</v>
      </c>
      <c r="C17" s="27">
        <v>22114</v>
      </c>
      <c r="D17" s="27">
        <v>46332</v>
      </c>
      <c r="E17" s="27">
        <v>45674</v>
      </c>
      <c r="F17" s="10">
        <f t="shared" si="0"/>
        <v>-1.420184753518086</v>
      </c>
      <c r="G17" s="1"/>
      <c r="H17" s="1"/>
      <c r="I17" s="1"/>
    </row>
    <row r="18" spans="1:9" x14ac:dyDescent="0.25">
      <c r="A18" s="11" t="s">
        <v>55</v>
      </c>
      <c r="B18" s="28">
        <v>64364</v>
      </c>
      <c r="C18" s="28">
        <v>72249</v>
      </c>
      <c r="D18" s="28">
        <v>124814</v>
      </c>
      <c r="E18" s="28">
        <v>145964</v>
      </c>
      <c r="F18" s="13">
        <f t="shared" si="0"/>
        <v>16.945214479144965</v>
      </c>
      <c r="G18" s="1"/>
      <c r="H18" s="1"/>
      <c r="I18" s="1"/>
    </row>
    <row r="19" spans="1:9" x14ac:dyDescent="0.25">
      <c r="A19" s="8" t="s">
        <v>56</v>
      </c>
      <c r="B19" s="27">
        <v>9700</v>
      </c>
      <c r="C19" s="27">
        <v>3762</v>
      </c>
      <c r="D19" s="27">
        <v>13412</v>
      </c>
      <c r="E19" s="27">
        <v>9969</v>
      </c>
      <c r="F19" s="10">
        <f t="shared" si="0"/>
        <v>-25.671040858932301</v>
      </c>
      <c r="G19" s="1"/>
      <c r="H19" s="1"/>
      <c r="I19" s="1"/>
    </row>
    <row r="20" spans="1:9" x14ac:dyDescent="0.25">
      <c r="A20" s="11" t="s">
        <v>57</v>
      </c>
      <c r="B20" s="28">
        <v>35387</v>
      </c>
      <c r="C20" s="28">
        <v>27272</v>
      </c>
      <c r="D20" s="28">
        <v>67227</v>
      </c>
      <c r="E20" s="28">
        <v>88552</v>
      </c>
      <c r="F20" s="13">
        <f t="shared" si="0"/>
        <v>31.720885953560327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9921</v>
      </c>
      <c r="D21" s="27">
        <v>0</v>
      </c>
      <c r="E21" s="27">
        <v>14762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188930</v>
      </c>
      <c r="C22" s="28">
        <v>210421</v>
      </c>
      <c r="D22" s="28">
        <v>369517</v>
      </c>
      <c r="E22" s="28">
        <v>430091</v>
      </c>
      <c r="F22" s="13">
        <f t="shared" si="0"/>
        <v>16.392750536511173</v>
      </c>
      <c r="G22" s="1"/>
      <c r="H22" s="1"/>
      <c r="I22" s="1"/>
    </row>
    <row r="23" spans="1:9" x14ac:dyDescent="0.25">
      <c r="A23" s="8" t="s">
        <v>60</v>
      </c>
      <c r="B23" s="27">
        <v>35093</v>
      </c>
      <c r="C23" s="27">
        <v>36664</v>
      </c>
      <c r="D23" s="27">
        <v>64901</v>
      </c>
      <c r="E23" s="27">
        <v>73621</v>
      </c>
      <c r="F23" s="10">
        <f t="shared" si="0"/>
        <v>13.435848446094823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44824</v>
      </c>
      <c r="C25" s="27">
        <v>53128</v>
      </c>
      <c r="D25" s="27">
        <v>84557</v>
      </c>
      <c r="E25" s="27">
        <v>103561</v>
      </c>
      <c r="F25" s="10">
        <f t="shared" si="0"/>
        <v>22.474780325697452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4345</v>
      </c>
      <c r="D26" s="28">
        <v>0</v>
      </c>
      <c r="E26" s="28">
        <v>8500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49597</v>
      </c>
      <c r="C27" s="27">
        <v>49916</v>
      </c>
      <c r="D27" s="27">
        <v>86778</v>
      </c>
      <c r="E27" s="27">
        <v>86977</v>
      </c>
      <c r="F27" s="10">
        <f t="shared" si="0"/>
        <v>0.2293207955933525</v>
      </c>
      <c r="G27" s="1"/>
      <c r="H27" s="1"/>
      <c r="I27" s="1"/>
    </row>
    <row r="28" spans="1:9" x14ac:dyDescent="0.25">
      <c r="A28" s="11" t="s">
        <v>65</v>
      </c>
      <c r="B28" s="28">
        <v>222575</v>
      </c>
      <c r="C28" s="28">
        <v>245607</v>
      </c>
      <c r="D28" s="28">
        <v>437886</v>
      </c>
      <c r="E28" s="28">
        <v>509828</v>
      </c>
      <c r="F28" s="13">
        <f t="shared" si="0"/>
        <v>16.42939029793142</v>
      </c>
      <c r="G28" s="1"/>
      <c r="H28" s="1"/>
      <c r="I28" s="1"/>
    </row>
    <row r="29" spans="1:9" x14ac:dyDescent="0.25">
      <c r="A29" s="8" t="s">
        <v>66</v>
      </c>
      <c r="B29" s="27">
        <v>91202</v>
      </c>
      <c r="C29" s="27">
        <v>108617</v>
      </c>
      <c r="D29" s="27">
        <v>191073</v>
      </c>
      <c r="E29" s="27">
        <v>202185</v>
      </c>
      <c r="F29" s="10">
        <f t="shared" si="0"/>
        <v>5.8155783391687947</v>
      </c>
      <c r="G29" s="1"/>
      <c r="H29" s="1"/>
      <c r="I29" s="1"/>
    </row>
    <row r="30" spans="1:9" x14ac:dyDescent="0.25">
      <c r="A30" s="11" t="s">
        <v>67</v>
      </c>
      <c r="B30" s="28">
        <v>20956</v>
      </c>
      <c r="C30" s="28">
        <v>15131</v>
      </c>
      <c r="D30" s="28">
        <v>42163</v>
      </c>
      <c r="E30" s="28">
        <v>30979</v>
      </c>
      <c r="F30" s="13">
        <f t="shared" si="0"/>
        <v>-26.525626734340534</v>
      </c>
      <c r="G30" s="1"/>
      <c r="H30" s="1"/>
      <c r="I30" s="1"/>
    </row>
    <row r="31" spans="1:9" x14ac:dyDescent="0.25">
      <c r="A31" s="8" t="s">
        <v>68</v>
      </c>
      <c r="B31" s="27">
        <v>17951</v>
      </c>
      <c r="C31" s="27">
        <v>12470</v>
      </c>
      <c r="D31" s="27">
        <v>29318</v>
      </c>
      <c r="E31" s="27">
        <v>25343</v>
      </c>
      <c r="F31" s="10">
        <f t="shared" si="0"/>
        <v>-13.558223616890643</v>
      </c>
      <c r="G31" s="1"/>
      <c r="H31" s="1"/>
      <c r="I31" s="1"/>
    </row>
    <row r="32" spans="1:9" x14ac:dyDescent="0.25">
      <c r="A32" s="11" t="s">
        <v>69</v>
      </c>
      <c r="B32" s="28">
        <v>418124</v>
      </c>
      <c r="C32" s="28">
        <v>514174</v>
      </c>
      <c r="D32" s="28">
        <v>823119</v>
      </c>
      <c r="E32" s="28">
        <v>900200</v>
      </c>
      <c r="F32" s="13">
        <f t="shared" si="0"/>
        <v>9.3645025810362768</v>
      </c>
      <c r="G32" s="1"/>
      <c r="H32" s="1"/>
      <c r="I32" s="1"/>
    </row>
    <row r="33" spans="1:9" x14ac:dyDescent="0.25">
      <c r="A33" s="8" t="s">
        <v>70</v>
      </c>
      <c r="B33" s="27">
        <v>89211</v>
      </c>
      <c r="C33" s="27">
        <v>84987</v>
      </c>
      <c r="D33" s="27">
        <v>171198</v>
      </c>
      <c r="E33" s="27">
        <v>147339</v>
      </c>
      <c r="F33" s="10">
        <f t="shared" si="0"/>
        <v>-13.936494585217119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1000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3135394</v>
      </c>
      <c r="C35" s="15">
        <f t="shared" ref="C35:E35" si="1">SUM(C7:C34)</f>
        <v>3413117</v>
      </c>
      <c r="D35" s="15">
        <f t="shared" si="1"/>
        <v>5989320</v>
      </c>
      <c r="E35" s="15">
        <f t="shared" si="1"/>
        <v>6513995</v>
      </c>
      <c r="F35" s="16">
        <f t="shared" si="0"/>
        <v>8.7601764474097195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BARCELONA</v>
      </c>
      <c r="F38" s="31">
        <f>LOOKUP(E38,$A$38:$A$65,$B$38:$B$65)</f>
        <v>1314154</v>
      </c>
      <c r="G38" s="31">
        <f>LOOKUP(E38,$A$38:$A$65,$C$38:$C$65)</f>
        <v>1215481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1319</v>
      </c>
      <c r="C39" s="30">
        <f t="shared" ref="C39:C65" si="5">D8</f>
        <v>2721</v>
      </c>
      <c r="D39" s="30">
        <f t="shared" ref="D39:D65" si="6">_xlfn.RANK.EQ(B39,$B$38:$B$65)+COUNTIF($B$38:$B$65,B39)-1</f>
        <v>23</v>
      </c>
      <c r="E39" s="31" t="str">
        <f t="shared" si="2"/>
        <v>BALEARES</v>
      </c>
      <c r="F39" s="31">
        <f t="shared" ref="F39:F54" si="7">LOOKUP(E39,$A$38:$A$65,$B$38:$B$65)</f>
        <v>1079339</v>
      </c>
      <c r="G39" s="31">
        <f t="shared" ref="G39:G65" si="8">LOOKUP(E39,$A$38:$A$65,$C$38:$C$65)</f>
        <v>1050708</v>
      </c>
    </row>
    <row r="40" spans="1:9" x14ac:dyDescent="0.25">
      <c r="A40" s="31" t="str">
        <f t="shared" si="3"/>
        <v>ALMERIA</v>
      </c>
      <c r="B40" s="30">
        <f t="shared" si="4"/>
        <v>73243</v>
      </c>
      <c r="C40" s="30">
        <f t="shared" si="5"/>
        <v>67122</v>
      </c>
      <c r="D40" s="30">
        <f t="shared" si="6"/>
        <v>16</v>
      </c>
      <c r="E40" s="31" t="str">
        <f t="shared" si="2"/>
        <v>BAHIA DE ALGECIRAS</v>
      </c>
      <c r="F40" s="31">
        <f t="shared" si="7"/>
        <v>946973</v>
      </c>
      <c r="G40" s="31">
        <f t="shared" si="8"/>
        <v>825004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900200</v>
      </c>
      <c r="G41" s="31">
        <f t="shared" si="8"/>
        <v>823119</v>
      </c>
    </row>
    <row r="42" spans="1:9" x14ac:dyDescent="0.25">
      <c r="A42" s="31" t="str">
        <f t="shared" si="3"/>
        <v>BAHIA DE ALGECIRAS</v>
      </c>
      <c r="B42" s="30">
        <f t="shared" si="4"/>
        <v>946973</v>
      </c>
      <c r="C42" s="30">
        <f t="shared" si="5"/>
        <v>825004</v>
      </c>
      <c r="D42" s="30">
        <f t="shared" si="6"/>
        <v>3</v>
      </c>
      <c r="E42" s="31" t="str">
        <f t="shared" si="2"/>
        <v>SANTA CRUZ DE TENERIFE</v>
      </c>
      <c r="F42" s="31">
        <f t="shared" si="7"/>
        <v>509828</v>
      </c>
      <c r="G42" s="31">
        <f t="shared" si="8"/>
        <v>437886</v>
      </c>
    </row>
    <row r="43" spans="1:9" x14ac:dyDescent="0.25">
      <c r="A43" s="31" t="str">
        <f t="shared" si="3"/>
        <v>BAHIA DE CADIZ</v>
      </c>
      <c r="B43" s="30">
        <f t="shared" si="4"/>
        <v>150644</v>
      </c>
      <c r="C43" s="30">
        <f t="shared" si="5"/>
        <v>174238</v>
      </c>
      <c r="D43" s="30">
        <f t="shared" si="6"/>
        <v>8</v>
      </c>
      <c r="E43" s="31" t="str">
        <f t="shared" si="2"/>
        <v>LAS PALMAS</v>
      </c>
      <c r="F43" s="31">
        <f t="shared" si="7"/>
        <v>430091</v>
      </c>
      <c r="G43" s="31">
        <f t="shared" si="8"/>
        <v>369517</v>
      </c>
    </row>
    <row r="44" spans="1:9" x14ac:dyDescent="0.25">
      <c r="A44" s="31" t="str">
        <f t="shared" si="3"/>
        <v>BALEARES</v>
      </c>
      <c r="B44" s="30">
        <f t="shared" si="4"/>
        <v>1079339</v>
      </c>
      <c r="C44" s="30">
        <f t="shared" si="5"/>
        <v>1050708</v>
      </c>
      <c r="D44" s="30">
        <f t="shared" si="6"/>
        <v>2</v>
      </c>
      <c r="E44" s="31" t="str">
        <f t="shared" si="2"/>
        <v>SANTANDER</v>
      </c>
      <c r="F44" s="31">
        <f t="shared" si="7"/>
        <v>202185</v>
      </c>
      <c r="G44" s="31">
        <f t="shared" si="8"/>
        <v>191073</v>
      </c>
    </row>
    <row r="45" spans="1:9" x14ac:dyDescent="0.25">
      <c r="A45" s="31" t="str">
        <f t="shared" si="3"/>
        <v>BARCELONA</v>
      </c>
      <c r="B45" s="30">
        <f t="shared" si="4"/>
        <v>1314154</v>
      </c>
      <c r="C45" s="30">
        <f t="shared" si="5"/>
        <v>1215481</v>
      </c>
      <c r="D45" s="30">
        <f t="shared" si="6"/>
        <v>1</v>
      </c>
      <c r="E45" s="31" t="str">
        <f t="shared" si="2"/>
        <v>BAHIA DE CADIZ</v>
      </c>
      <c r="F45" s="31">
        <f t="shared" si="7"/>
        <v>150644</v>
      </c>
      <c r="G45" s="31">
        <f t="shared" si="8"/>
        <v>174238</v>
      </c>
    </row>
    <row r="46" spans="1:9" x14ac:dyDescent="0.25">
      <c r="A46" s="31" t="str">
        <f t="shared" si="3"/>
        <v>BILBAO</v>
      </c>
      <c r="B46" s="30">
        <f t="shared" si="4"/>
        <v>123778</v>
      </c>
      <c r="C46" s="30">
        <f t="shared" si="5"/>
        <v>101342</v>
      </c>
      <c r="D46" s="30">
        <f t="shared" si="6"/>
        <v>11</v>
      </c>
      <c r="E46" s="31" t="str">
        <f t="shared" si="2"/>
        <v>VIGO</v>
      </c>
      <c r="F46" s="31">
        <f t="shared" si="7"/>
        <v>147339</v>
      </c>
      <c r="G46" s="31">
        <f t="shared" si="8"/>
        <v>171198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409</v>
      </c>
      <c r="D47" s="30">
        <f t="shared" si="6"/>
        <v>28</v>
      </c>
      <c r="E47" s="31" t="str">
        <f t="shared" si="2"/>
        <v>CEUTA</v>
      </c>
      <c r="F47" s="31">
        <f t="shared" si="7"/>
        <v>145964</v>
      </c>
      <c r="G47" s="31">
        <f t="shared" si="8"/>
        <v>124814</v>
      </c>
    </row>
    <row r="48" spans="1:9" x14ac:dyDescent="0.25">
      <c r="A48" s="31" t="str">
        <f t="shared" si="3"/>
        <v>CASTELLON</v>
      </c>
      <c r="B48" s="30">
        <f t="shared" si="4"/>
        <v>45674</v>
      </c>
      <c r="C48" s="30">
        <f t="shared" si="5"/>
        <v>46332</v>
      </c>
      <c r="D48" s="30">
        <f t="shared" si="6"/>
        <v>17</v>
      </c>
      <c r="E48" s="31" t="str">
        <f t="shared" si="2"/>
        <v>BILBAO</v>
      </c>
      <c r="F48" s="31">
        <f t="shared" si="7"/>
        <v>123778</v>
      </c>
      <c r="G48" s="31">
        <f t="shared" si="8"/>
        <v>101342</v>
      </c>
    </row>
    <row r="49" spans="1:7" x14ac:dyDescent="0.25">
      <c r="A49" s="31" t="str">
        <f t="shared" si="3"/>
        <v>CEUTA</v>
      </c>
      <c r="B49" s="30">
        <f t="shared" si="4"/>
        <v>145964</v>
      </c>
      <c r="C49" s="30">
        <f t="shared" si="5"/>
        <v>124814</v>
      </c>
      <c r="D49" s="30">
        <f t="shared" si="6"/>
        <v>10</v>
      </c>
      <c r="E49" s="31" t="str">
        <f t="shared" si="2"/>
        <v>MELILLA</v>
      </c>
      <c r="F49" s="31">
        <f t="shared" si="7"/>
        <v>103561</v>
      </c>
      <c r="G49" s="31">
        <f t="shared" si="8"/>
        <v>84557</v>
      </c>
    </row>
    <row r="50" spans="1:7" x14ac:dyDescent="0.25">
      <c r="A50" s="31" t="str">
        <f t="shared" si="3"/>
        <v>FERROL-SAN CIBRAO</v>
      </c>
      <c r="B50" s="30">
        <f t="shared" si="4"/>
        <v>9969</v>
      </c>
      <c r="C50" s="30">
        <f t="shared" si="5"/>
        <v>13412</v>
      </c>
      <c r="D50" s="30">
        <f t="shared" si="6"/>
        <v>21</v>
      </c>
      <c r="E50" s="31" t="str">
        <f t="shared" si="2"/>
        <v>GIJON</v>
      </c>
      <c r="F50" s="31">
        <f t="shared" si="7"/>
        <v>88552</v>
      </c>
      <c r="G50" s="31">
        <f t="shared" si="8"/>
        <v>67227</v>
      </c>
    </row>
    <row r="51" spans="1:7" x14ac:dyDescent="0.25">
      <c r="A51" s="31" t="str">
        <f t="shared" si="3"/>
        <v>GIJON</v>
      </c>
      <c r="B51" s="30">
        <f t="shared" si="4"/>
        <v>88552</v>
      </c>
      <c r="C51" s="30">
        <f t="shared" si="5"/>
        <v>67227</v>
      </c>
      <c r="D51" s="30">
        <f t="shared" si="6"/>
        <v>13</v>
      </c>
      <c r="E51" s="31" t="str">
        <f t="shared" si="2"/>
        <v>PASAIA</v>
      </c>
      <c r="F51" s="31">
        <f t="shared" si="7"/>
        <v>86977</v>
      </c>
      <c r="G51" s="31">
        <f t="shared" si="8"/>
        <v>86778</v>
      </c>
    </row>
    <row r="52" spans="1:7" x14ac:dyDescent="0.25">
      <c r="A52" s="31" t="str">
        <f t="shared" si="3"/>
        <v>HUELVA</v>
      </c>
      <c r="B52" s="30">
        <f t="shared" si="4"/>
        <v>14762</v>
      </c>
      <c r="C52" s="30">
        <f t="shared" si="5"/>
        <v>0</v>
      </c>
      <c r="D52" s="30">
        <f t="shared" si="6"/>
        <v>20</v>
      </c>
      <c r="E52" s="31" t="str">
        <f t="shared" si="2"/>
        <v>MALAGA</v>
      </c>
      <c r="F52" s="31">
        <f t="shared" si="7"/>
        <v>73621</v>
      </c>
      <c r="G52" s="31">
        <f t="shared" si="8"/>
        <v>64901</v>
      </c>
    </row>
    <row r="53" spans="1:7" x14ac:dyDescent="0.25">
      <c r="A53" s="31" t="str">
        <f t="shared" si="3"/>
        <v>LAS PALMAS</v>
      </c>
      <c r="B53" s="30">
        <f t="shared" si="4"/>
        <v>430091</v>
      </c>
      <c r="C53" s="30">
        <f t="shared" si="5"/>
        <v>369517</v>
      </c>
      <c r="D53" s="30">
        <f t="shared" si="6"/>
        <v>6</v>
      </c>
      <c r="E53" s="31" t="str">
        <f t="shared" si="2"/>
        <v>ALMERIA</v>
      </c>
      <c r="F53" s="31">
        <f t="shared" si="7"/>
        <v>73243</v>
      </c>
      <c r="G53" s="31">
        <f t="shared" si="8"/>
        <v>67122</v>
      </c>
    </row>
    <row r="54" spans="1:7" x14ac:dyDescent="0.25">
      <c r="A54" s="31" t="str">
        <f t="shared" si="3"/>
        <v>MALAGA</v>
      </c>
      <c r="B54" s="30">
        <f t="shared" si="4"/>
        <v>73621</v>
      </c>
      <c r="C54" s="30">
        <f t="shared" si="5"/>
        <v>64901</v>
      </c>
      <c r="D54" s="30">
        <f t="shared" si="6"/>
        <v>15</v>
      </c>
      <c r="E54" s="31" t="str">
        <f t="shared" si="2"/>
        <v>CASTELLON</v>
      </c>
      <c r="F54" s="31">
        <f t="shared" si="7"/>
        <v>45674</v>
      </c>
      <c r="G54" s="31">
        <f t="shared" si="8"/>
        <v>46332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30979</v>
      </c>
      <c r="G55" s="31">
        <f t="shared" si="8"/>
        <v>42163</v>
      </c>
    </row>
    <row r="56" spans="1:7" x14ac:dyDescent="0.25">
      <c r="A56" s="31" t="str">
        <f t="shared" si="3"/>
        <v>MELILLA</v>
      </c>
      <c r="B56" s="30">
        <f t="shared" si="4"/>
        <v>103561</v>
      </c>
      <c r="C56" s="30">
        <f t="shared" si="5"/>
        <v>84557</v>
      </c>
      <c r="D56" s="30">
        <f t="shared" si="6"/>
        <v>12</v>
      </c>
      <c r="E56" s="31" t="str">
        <f t="shared" si="2"/>
        <v>TARRAGONA</v>
      </c>
      <c r="F56" s="31">
        <f t="shared" si="9"/>
        <v>25343</v>
      </c>
      <c r="G56" s="31">
        <f t="shared" si="8"/>
        <v>29318</v>
      </c>
    </row>
    <row r="57" spans="1:7" x14ac:dyDescent="0.25">
      <c r="A57" s="31" t="str">
        <f t="shared" si="3"/>
        <v>MOTRIL</v>
      </c>
      <c r="B57" s="30">
        <f t="shared" si="4"/>
        <v>8500</v>
      </c>
      <c r="C57" s="30">
        <f t="shared" si="5"/>
        <v>0</v>
      </c>
      <c r="D57" s="30">
        <f t="shared" si="6"/>
        <v>22</v>
      </c>
      <c r="E57" s="31" t="str">
        <f t="shared" si="2"/>
        <v>HUELVA</v>
      </c>
      <c r="F57" s="31">
        <f t="shared" si="9"/>
        <v>14762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86977</v>
      </c>
      <c r="C58" s="30">
        <f t="shared" si="5"/>
        <v>86778</v>
      </c>
      <c r="D58" s="30">
        <f t="shared" si="6"/>
        <v>14</v>
      </c>
      <c r="E58" s="31" t="str">
        <f t="shared" si="2"/>
        <v>FERROL-SAN CIBRAO</v>
      </c>
      <c r="F58" s="31">
        <f t="shared" si="9"/>
        <v>9969</v>
      </c>
      <c r="G58" s="31">
        <f t="shared" si="8"/>
        <v>13412</v>
      </c>
    </row>
    <row r="59" spans="1:7" x14ac:dyDescent="0.25">
      <c r="A59" s="31" t="str">
        <f t="shared" si="3"/>
        <v>SANTA CRUZ DE TENERIFE</v>
      </c>
      <c r="B59" s="30">
        <f t="shared" si="4"/>
        <v>509828</v>
      </c>
      <c r="C59" s="30">
        <f t="shared" si="5"/>
        <v>437886</v>
      </c>
      <c r="D59" s="30">
        <f t="shared" si="6"/>
        <v>5</v>
      </c>
      <c r="E59" s="31" t="str">
        <f t="shared" si="2"/>
        <v>MOTRIL</v>
      </c>
      <c r="F59" s="31">
        <f t="shared" si="9"/>
        <v>8500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202185</v>
      </c>
      <c r="C60" s="30">
        <f t="shared" si="5"/>
        <v>191073</v>
      </c>
      <c r="D60" s="30">
        <f t="shared" si="6"/>
        <v>7</v>
      </c>
      <c r="E60" s="31" t="str">
        <f t="shared" si="2"/>
        <v>ALICANTE</v>
      </c>
      <c r="F60" s="31">
        <f t="shared" si="9"/>
        <v>1319</v>
      </c>
      <c r="G60" s="31">
        <f t="shared" si="8"/>
        <v>2721</v>
      </c>
    </row>
    <row r="61" spans="1:7" x14ac:dyDescent="0.25">
      <c r="A61" s="31" t="str">
        <f t="shared" si="3"/>
        <v>SEVILLA</v>
      </c>
      <c r="B61" s="30">
        <f t="shared" si="4"/>
        <v>30979</v>
      </c>
      <c r="C61" s="30">
        <f t="shared" si="5"/>
        <v>42163</v>
      </c>
      <c r="D61" s="30">
        <f t="shared" si="6"/>
        <v>18</v>
      </c>
      <c r="E61" s="31" t="str">
        <f t="shared" si="2"/>
        <v>VILAGARCIA</v>
      </c>
      <c r="F61" s="31">
        <f t="shared" si="9"/>
        <v>1000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25343</v>
      </c>
      <c r="C62" s="30">
        <f t="shared" si="5"/>
        <v>29318</v>
      </c>
      <c r="D62" s="30">
        <f t="shared" si="6"/>
        <v>19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900200</v>
      </c>
      <c r="C63" s="30">
        <f t="shared" si="5"/>
        <v>823119</v>
      </c>
      <c r="D63" s="30">
        <f t="shared" si="6"/>
        <v>4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147339</v>
      </c>
      <c r="C64" s="30">
        <f t="shared" si="5"/>
        <v>171198</v>
      </c>
      <c r="D64" s="30">
        <f t="shared" si="6"/>
        <v>9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1000</v>
      </c>
      <c r="C65" s="30">
        <f t="shared" si="5"/>
        <v>0</v>
      </c>
      <c r="D65" s="30">
        <f t="shared" si="6"/>
        <v>24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56" bestFit="1" customWidth="1"/>
    <col min="2" max="5" width="11.5703125" style="56" bestFit="1" customWidth="1"/>
    <col min="6" max="6" width="8" style="56" bestFit="1" customWidth="1"/>
    <col min="7" max="7" width="11.5703125" style="56" bestFit="1" customWidth="1"/>
    <col min="8" max="16384" width="11.42578125" style="56"/>
  </cols>
  <sheetData>
    <row r="1" spans="1:12" s="54" customFormat="1" ht="22.5" customHeight="1" x14ac:dyDescent="0.35">
      <c r="F1" s="55" t="s">
        <v>86</v>
      </c>
    </row>
    <row r="2" spans="1:12" s="54" customFormat="1" ht="21" x14ac:dyDescent="0.35"/>
    <row r="5" spans="1:12" x14ac:dyDescent="0.25">
      <c r="A5" s="82" t="s">
        <v>97</v>
      </c>
      <c r="B5" s="80" t="str">
        <f>'Resumen general'!D6</f>
        <v>Mes Febrero</v>
      </c>
      <c r="C5" s="81"/>
      <c r="D5" s="80" t="str">
        <f>'Resumen general'!F6</f>
        <v>Acumulado desde Enero</v>
      </c>
      <c r="E5" s="81"/>
      <c r="F5" s="81"/>
      <c r="L5" s="57">
        <f>'Resumen general'!I4</f>
        <v>40997</v>
      </c>
    </row>
    <row r="6" spans="1:12" x14ac:dyDescent="0.25">
      <c r="A6" s="83"/>
      <c r="B6" s="58">
        <f>'Resumen general'!D7</f>
        <v>2011</v>
      </c>
      <c r="C6" s="58">
        <f>'Resumen general'!E7</f>
        <v>2012</v>
      </c>
      <c r="D6" s="58">
        <f>'Resumen general'!F7</f>
        <v>2011</v>
      </c>
      <c r="E6" s="58">
        <f>'Resumen general'!G7</f>
        <v>2012</v>
      </c>
      <c r="F6" s="58" t="s">
        <v>43</v>
      </c>
    </row>
    <row r="7" spans="1:12" x14ac:dyDescent="0.25">
      <c r="A7" s="59" t="s">
        <v>44</v>
      </c>
      <c r="B7" s="60">
        <v>510</v>
      </c>
      <c r="C7" s="60">
        <v>437</v>
      </c>
      <c r="D7" s="60">
        <v>904</v>
      </c>
      <c r="E7" s="60">
        <v>924</v>
      </c>
      <c r="F7" s="61">
        <f>((E7*100)/D7)-100</f>
        <v>2.2123893805309791</v>
      </c>
      <c r="G7" s="62"/>
      <c r="H7" s="62"/>
      <c r="I7" s="62"/>
    </row>
    <row r="8" spans="1:12" x14ac:dyDescent="0.25">
      <c r="A8" s="63" t="s">
        <v>45</v>
      </c>
      <c r="B8" s="64">
        <v>12330</v>
      </c>
      <c r="C8" s="64">
        <v>13592</v>
      </c>
      <c r="D8" s="64">
        <v>24755</v>
      </c>
      <c r="E8" s="64">
        <v>26221</v>
      </c>
      <c r="F8" s="65">
        <f t="shared" ref="F8:F35" si="0">((E8*100)/D8)-100</f>
        <v>5.9220359523328625</v>
      </c>
      <c r="G8" s="62"/>
      <c r="H8" s="62"/>
      <c r="I8" s="62"/>
    </row>
    <row r="9" spans="1:12" x14ac:dyDescent="0.25">
      <c r="A9" s="59" t="s">
        <v>46</v>
      </c>
      <c r="B9" s="60">
        <v>205</v>
      </c>
      <c r="C9" s="60">
        <v>378</v>
      </c>
      <c r="D9" s="60">
        <v>398</v>
      </c>
      <c r="E9" s="60">
        <v>952</v>
      </c>
      <c r="F9" s="61">
        <f t="shared" si="0"/>
        <v>139.19597989949747</v>
      </c>
      <c r="G9" s="62"/>
      <c r="H9" s="62"/>
      <c r="I9" s="62"/>
    </row>
    <row r="10" spans="1:12" x14ac:dyDescent="0.25">
      <c r="A10" s="63" t="s">
        <v>47</v>
      </c>
      <c r="B10" s="64">
        <v>0</v>
      </c>
      <c r="C10" s="64">
        <v>2</v>
      </c>
      <c r="D10" s="64">
        <v>0</v>
      </c>
      <c r="E10" s="64">
        <v>2</v>
      </c>
      <c r="F10" s="66" t="e">
        <f t="shared" si="0"/>
        <v>#DIV/0!</v>
      </c>
      <c r="G10" s="62"/>
      <c r="H10" s="62"/>
      <c r="I10" s="62"/>
    </row>
    <row r="11" spans="1:12" x14ac:dyDescent="0.25">
      <c r="A11" s="59" t="s">
        <v>48</v>
      </c>
      <c r="B11" s="60">
        <v>228466</v>
      </c>
      <c r="C11" s="60">
        <v>324361</v>
      </c>
      <c r="D11" s="60">
        <v>441364</v>
      </c>
      <c r="E11" s="60">
        <v>628376</v>
      </c>
      <c r="F11" s="61">
        <f t="shared" si="0"/>
        <v>42.371376007105255</v>
      </c>
      <c r="G11" s="62"/>
      <c r="H11" s="62"/>
      <c r="I11" s="62"/>
    </row>
    <row r="12" spans="1:12" x14ac:dyDescent="0.25">
      <c r="A12" s="63" t="s">
        <v>49</v>
      </c>
      <c r="B12" s="64">
        <v>6463.5</v>
      </c>
      <c r="C12" s="64">
        <v>8045</v>
      </c>
      <c r="D12" s="64">
        <v>12128.5</v>
      </c>
      <c r="E12" s="64">
        <v>13987</v>
      </c>
      <c r="F12" s="65">
        <f t="shared" si="0"/>
        <v>15.323411798656053</v>
      </c>
      <c r="G12" s="62"/>
      <c r="H12" s="62"/>
      <c r="I12" s="62"/>
    </row>
    <row r="13" spans="1:12" x14ac:dyDescent="0.25">
      <c r="A13" s="59" t="s">
        <v>50</v>
      </c>
      <c r="B13" s="60">
        <v>4979</v>
      </c>
      <c r="C13" s="60">
        <v>4020</v>
      </c>
      <c r="D13" s="60">
        <v>9304</v>
      </c>
      <c r="E13" s="60">
        <v>7158</v>
      </c>
      <c r="F13" s="61">
        <f t="shared" si="0"/>
        <v>-23.065348237317281</v>
      </c>
      <c r="G13" s="62"/>
      <c r="H13" s="62"/>
      <c r="I13" s="62"/>
    </row>
    <row r="14" spans="1:12" x14ac:dyDescent="0.25">
      <c r="A14" s="63" t="s">
        <v>51</v>
      </c>
      <c r="B14" s="64">
        <v>173730</v>
      </c>
      <c r="C14" s="64">
        <v>131638.5</v>
      </c>
      <c r="D14" s="64">
        <v>370411</v>
      </c>
      <c r="E14" s="64">
        <v>275633.5</v>
      </c>
      <c r="F14" s="65">
        <f t="shared" si="0"/>
        <v>-25.587118093145179</v>
      </c>
      <c r="G14" s="62"/>
      <c r="H14" s="62"/>
      <c r="I14" s="62"/>
    </row>
    <row r="15" spans="1:12" x14ac:dyDescent="0.25">
      <c r="A15" s="59" t="s">
        <v>52</v>
      </c>
      <c r="B15" s="60">
        <v>45256.75</v>
      </c>
      <c r="C15" s="60">
        <v>49972</v>
      </c>
      <c r="D15" s="60">
        <v>77445.75</v>
      </c>
      <c r="E15" s="60">
        <v>87016.75</v>
      </c>
      <c r="F15" s="61">
        <f t="shared" si="0"/>
        <v>12.358328249129229</v>
      </c>
      <c r="G15" s="62"/>
      <c r="H15" s="62"/>
      <c r="I15" s="62"/>
    </row>
    <row r="16" spans="1:12" x14ac:dyDescent="0.25">
      <c r="A16" s="63" t="s">
        <v>53</v>
      </c>
      <c r="B16" s="64">
        <v>5266</v>
      </c>
      <c r="C16" s="64">
        <v>4464</v>
      </c>
      <c r="D16" s="64">
        <v>10320</v>
      </c>
      <c r="E16" s="64">
        <v>10599</v>
      </c>
      <c r="F16" s="65">
        <f t="shared" si="0"/>
        <v>2.7034883720930196</v>
      </c>
      <c r="G16" s="62"/>
      <c r="H16" s="62"/>
      <c r="I16" s="62"/>
    </row>
    <row r="17" spans="1:9" x14ac:dyDescent="0.25">
      <c r="A17" s="59" t="s">
        <v>54</v>
      </c>
      <c r="B17" s="60">
        <v>7485</v>
      </c>
      <c r="C17" s="60">
        <v>9070</v>
      </c>
      <c r="D17" s="60">
        <v>15771</v>
      </c>
      <c r="E17" s="60">
        <v>18816</v>
      </c>
      <c r="F17" s="61">
        <f t="shared" si="0"/>
        <v>19.307589880159782</v>
      </c>
      <c r="G17" s="62"/>
      <c r="H17" s="62"/>
      <c r="I17" s="62"/>
    </row>
    <row r="18" spans="1:9" x14ac:dyDescent="0.25">
      <c r="A18" s="63" t="s">
        <v>55</v>
      </c>
      <c r="B18" s="64">
        <v>769</v>
      </c>
      <c r="C18" s="64">
        <v>1166</v>
      </c>
      <c r="D18" s="64">
        <v>1492</v>
      </c>
      <c r="E18" s="64">
        <v>2493</v>
      </c>
      <c r="F18" s="65">
        <f t="shared" si="0"/>
        <v>67.091152815013402</v>
      </c>
      <c r="G18" s="62"/>
      <c r="H18" s="62"/>
      <c r="I18" s="62"/>
    </row>
    <row r="19" spans="1:9" x14ac:dyDescent="0.25">
      <c r="A19" s="59" t="s">
        <v>56</v>
      </c>
      <c r="B19" s="60">
        <v>46</v>
      </c>
      <c r="C19" s="60">
        <v>56</v>
      </c>
      <c r="D19" s="60">
        <v>63</v>
      </c>
      <c r="E19" s="60">
        <v>91</v>
      </c>
      <c r="F19" s="61">
        <f t="shared" si="0"/>
        <v>44.444444444444457</v>
      </c>
      <c r="G19" s="62"/>
      <c r="H19" s="62"/>
      <c r="I19" s="62"/>
    </row>
    <row r="20" spans="1:9" x14ac:dyDescent="0.25">
      <c r="A20" s="63" t="s">
        <v>57</v>
      </c>
      <c r="B20" s="64">
        <v>3462</v>
      </c>
      <c r="C20" s="64">
        <v>3930</v>
      </c>
      <c r="D20" s="64">
        <v>6726</v>
      </c>
      <c r="E20" s="64">
        <v>8120</v>
      </c>
      <c r="F20" s="65">
        <f t="shared" si="0"/>
        <v>20.725542670234915</v>
      </c>
      <c r="G20" s="62"/>
      <c r="H20" s="62"/>
      <c r="I20" s="62"/>
    </row>
    <row r="21" spans="1:9" x14ac:dyDescent="0.25">
      <c r="A21" s="59" t="s">
        <v>58</v>
      </c>
      <c r="B21" s="60">
        <v>0</v>
      </c>
      <c r="C21" s="60">
        <v>166</v>
      </c>
      <c r="D21" s="60">
        <v>0</v>
      </c>
      <c r="E21" s="60">
        <v>489</v>
      </c>
      <c r="F21" s="61" t="e">
        <f t="shared" si="0"/>
        <v>#DIV/0!</v>
      </c>
      <c r="G21" s="62"/>
      <c r="H21" s="62"/>
      <c r="I21" s="62"/>
    </row>
    <row r="22" spans="1:9" x14ac:dyDescent="0.25">
      <c r="A22" s="63" t="s">
        <v>59</v>
      </c>
      <c r="B22" s="64">
        <v>91514</v>
      </c>
      <c r="C22" s="64">
        <v>93616</v>
      </c>
      <c r="D22" s="64">
        <v>175701</v>
      </c>
      <c r="E22" s="64">
        <v>196916</v>
      </c>
      <c r="F22" s="65">
        <f t="shared" si="0"/>
        <v>12.074490185030257</v>
      </c>
      <c r="G22" s="62"/>
      <c r="H22" s="62"/>
      <c r="I22" s="62"/>
    </row>
    <row r="23" spans="1:9" x14ac:dyDescent="0.25">
      <c r="A23" s="59" t="s">
        <v>60</v>
      </c>
      <c r="B23" s="60">
        <v>21568</v>
      </c>
      <c r="C23" s="60">
        <v>39179</v>
      </c>
      <c r="D23" s="60">
        <v>50600</v>
      </c>
      <c r="E23" s="60">
        <v>96055</v>
      </c>
      <c r="F23" s="61">
        <f t="shared" si="0"/>
        <v>89.832015810276687</v>
      </c>
      <c r="G23" s="62"/>
      <c r="H23" s="62"/>
      <c r="I23" s="62"/>
    </row>
    <row r="24" spans="1:9" x14ac:dyDescent="0.25">
      <c r="A24" s="63" t="s">
        <v>61</v>
      </c>
      <c r="B24" s="64">
        <v>4447</v>
      </c>
      <c r="C24" s="64">
        <v>2669</v>
      </c>
      <c r="D24" s="64">
        <v>7921</v>
      </c>
      <c r="E24" s="64">
        <v>6191</v>
      </c>
      <c r="F24" s="65">
        <f t="shared" si="0"/>
        <v>-21.840676682237088</v>
      </c>
      <c r="G24" s="62"/>
      <c r="H24" s="62"/>
      <c r="I24" s="62"/>
    </row>
    <row r="25" spans="1:9" x14ac:dyDescent="0.25">
      <c r="A25" s="59" t="s">
        <v>62</v>
      </c>
      <c r="B25" s="60">
        <v>1639</v>
      </c>
      <c r="C25" s="60">
        <v>2941</v>
      </c>
      <c r="D25" s="60">
        <v>3148</v>
      </c>
      <c r="E25" s="60">
        <v>5733</v>
      </c>
      <c r="F25" s="61">
        <f t="shared" si="0"/>
        <v>82.115628970775106</v>
      </c>
      <c r="G25" s="62"/>
      <c r="H25" s="62"/>
      <c r="I25" s="62"/>
    </row>
    <row r="26" spans="1:9" x14ac:dyDescent="0.25">
      <c r="A26" s="63" t="s">
        <v>63</v>
      </c>
      <c r="B26" s="64">
        <v>414</v>
      </c>
      <c r="C26" s="64">
        <v>675</v>
      </c>
      <c r="D26" s="64">
        <v>747</v>
      </c>
      <c r="E26" s="64">
        <v>1446</v>
      </c>
      <c r="F26" s="65">
        <f t="shared" si="0"/>
        <v>93.574297188755025</v>
      </c>
      <c r="G26" s="62"/>
      <c r="H26" s="62"/>
      <c r="I26" s="62"/>
    </row>
    <row r="27" spans="1:9" x14ac:dyDescent="0.25">
      <c r="A27" s="59" t="s">
        <v>64</v>
      </c>
      <c r="B27" s="60">
        <v>0</v>
      </c>
      <c r="C27" s="60">
        <v>0</v>
      </c>
      <c r="D27" s="60">
        <v>0</v>
      </c>
      <c r="E27" s="60">
        <v>0</v>
      </c>
      <c r="F27" s="67" t="e">
        <f t="shared" si="0"/>
        <v>#DIV/0!</v>
      </c>
      <c r="G27" s="62"/>
      <c r="H27" s="62"/>
      <c r="I27" s="62"/>
    </row>
    <row r="28" spans="1:9" x14ac:dyDescent="0.25">
      <c r="A28" s="63" t="s">
        <v>65</v>
      </c>
      <c r="B28" s="64">
        <v>27307</v>
      </c>
      <c r="C28" s="64">
        <v>25055</v>
      </c>
      <c r="D28" s="64">
        <v>52973</v>
      </c>
      <c r="E28" s="64">
        <v>50680</v>
      </c>
      <c r="F28" s="65">
        <f t="shared" si="0"/>
        <v>-4.3286202404998733</v>
      </c>
      <c r="G28" s="62"/>
      <c r="H28" s="62"/>
      <c r="I28" s="62"/>
    </row>
    <row r="29" spans="1:9" x14ac:dyDescent="0.25">
      <c r="A29" s="59" t="s">
        <v>66</v>
      </c>
      <c r="B29" s="60">
        <v>84</v>
      </c>
      <c r="C29" s="60">
        <v>79</v>
      </c>
      <c r="D29" s="60">
        <v>365</v>
      </c>
      <c r="E29" s="60">
        <v>125</v>
      </c>
      <c r="F29" s="61">
        <f t="shared" si="0"/>
        <v>-65.753424657534254</v>
      </c>
      <c r="G29" s="62"/>
      <c r="H29" s="62"/>
      <c r="I29" s="62"/>
    </row>
    <row r="30" spans="1:9" x14ac:dyDescent="0.25">
      <c r="A30" s="63" t="s">
        <v>67</v>
      </c>
      <c r="B30" s="64">
        <v>13768</v>
      </c>
      <c r="C30" s="64">
        <v>12668</v>
      </c>
      <c r="D30" s="64">
        <v>26813</v>
      </c>
      <c r="E30" s="64">
        <v>25146</v>
      </c>
      <c r="F30" s="65">
        <f t="shared" si="0"/>
        <v>-6.2171334800283375</v>
      </c>
      <c r="G30" s="62"/>
      <c r="H30" s="62"/>
      <c r="I30" s="62"/>
    </row>
    <row r="31" spans="1:9" x14ac:dyDescent="0.25">
      <c r="A31" s="59" t="s">
        <v>68</v>
      </c>
      <c r="B31" s="60">
        <v>18089</v>
      </c>
      <c r="C31" s="60">
        <v>16440</v>
      </c>
      <c r="D31" s="60">
        <v>34414</v>
      </c>
      <c r="E31" s="60">
        <v>35383</v>
      </c>
      <c r="F31" s="61">
        <f t="shared" si="0"/>
        <v>2.8157145347823587</v>
      </c>
      <c r="G31" s="62"/>
      <c r="H31" s="62"/>
      <c r="I31" s="62"/>
    </row>
    <row r="32" spans="1:9" x14ac:dyDescent="0.25">
      <c r="A32" s="63" t="s">
        <v>69</v>
      </c>
      <c r="B32" s="64">
        <v>348720</v>
      </c>
      <c r="C32" s="64">
        <v>331139</v>
      </c>
      <c r="D32" s="64">
        <v>683887</v>
      </c>
      <c r="E32" s="64">
        <v>695300</v>
      </c>
      <c r="F32" s="65">
        <f t="shared" si="0"/>
        <v>1.6688429521251322</v>
      </c>
      <c r="G32" s="62"/>
      <c r="H32" s="62"/>
      <c r="I32" s="62"/>
    </row>
    <row r="33" spans="1:9" x14ac:dyDescent="0.25">
      <c r="A33" s="59" t="s">
        <v>70</v>
      </c>
      <c r="B33" s="60">
        <v>15652.5</v>
      </c>
      <c r="C33" s="60">
        <v>16472.5</v>
      </c>
      <c r="D33" s="60">
        <v>34703.5</v>
      </c>
      <c r="E33" s="60">
        <v>32070.5</v>
      </c>
      <c r="F33" s="61">
        <f t="shared" si="0"/>
        <v>-7.5871309810249699</v>
      </c>
      <c r="G33" s="62"/>
      <c r="H33" s="62"/>
      <c r="I33" s="62"/>
    </row>
    <row r="34" spans="1:9" x14ac:dyDescent="0.25">
      <c r="A34" s="63" t="s">
        <v>71</v>
      </c>
      <c r="B34" s="64">
        <v>31</v>
      </c>
      <c r="C34" s="64">
        <v>2210</v>
      </c>
      <c r="D34" s="64">
        <v>31</v>
      </c>
      <c r="E34" s="64">
        <v>4732</v>
      </c>
      <c r="F34" s="65">
        <f t="shared" si="0"/>
        <v>15164.516129032258</v>
      </c>
      <c r="G34" s="62"/>
      <c r="H34" s="62"/>
      <c r="I34" s="62"/>
    </row>
    <row r="35" spans="1:9" x14ac:dyDescent="0.25">
      <c r="A35" s="68" t="s">
        <v>72</v>
      </c>
      <c r="B35" s="69">
        <f>SUM(B7:B34)</f>
        <v>1032201.75</v>
      </c>
      <c r="C35" s="69">
        <f t="shared" ref="C35:E35" si="1">SUM(C7:C34)</f>
        <v>1094441</v>
      </c>
      <c r="D35" s="69">
        <f t="shared" si="1"/>
        <v>2042385.75</v>
      </c>
      <c r="E35" s="69">
        <f t="shared" si="1"/>
        <v>2230655.75</v>
      </c>
      <c r="F35" s="70">
        <f t="shared" si="0"/>
        <v>9.2181410881857175</v>
      </c>
      <c r="G35" s="62"/>
      <c r="H35" s="62"/>
      <c r="I35" s="62"/>
    </row>
    <row r="37" spans="1:9" x14ac:dyDescent="0.25">
      <c r="A37" s="71"/>
      <c r="B37" s="71">
        <f>E6</f>
        <v>2012</v>
      </c>
      <c r="C37" s="71">
        <f>D6</f>
        <v>2011</v>
      </c>
      <c r="D37" s="71"/>
      <c r="E37" s="71"/>
      <c r="F37" s="71">
        <f>B37</f>
        <v>2012</v>
      </c>
      <c r="G37" s="71">
        <f>C37</f>
        <v>2011</v>
      </c>
    </row>
    <row r="38" spans="1:9" x14ac:dyDescent="0.25">
      <c r="A38" s="71" t="str">
        <f>A7</f>
        <v>A CORUÑA</v>
      </c>
      <c r="B38" s="72">
        <f>E7</f>
        <v>924</v>
      </c>
      <c r="C38" s="72">
        <f>D7</f>
        <v>904</v>
      </c>
      <c r="D38" s="72">
        <f>_xlfn.RANK.EQ(B38,$B$38:$B$65)+COUNTIF($B$38:$B$65,B38)-1</f>
        <v>23</v>
      </c>
      <c r="E38" s="71" t="str">
        <f t="shared" ref="E38:E65" si="2">INDEX($A$38:$B$65,MATCH(ROW()-37,$D$38:$D$65,0),1)</f>
        <v>VALENCIA</v>
      </c>
      <c r="F38" s="71">
        <f>LOOKUP(E38,$A$38:$A$65,$B$38:$B$65)</f>
        <v>695300</v>
      </c>
      <c r="G38" s="71">
        <f>LOOKUP(E38,$A$38:$A$65,$C$38:$C$65)</f>
        <v>683887</v>
      </c>
    </row>
    <row r="39" spans="1:9" x14ac:dyDescent="0.25">
      <c r="A39" s="71" t="str">
        <f t="shared" ref="A39:A65" si="3">A8</f>
        <v>ALICANTE</v>
      </c>
      <c r="B39" s="72">
        <f t="shared" ref="B39:B65" si="4">E8</f>
        <v>26221</v>
      </c>
      <c r="C39" s="72">
        <f t="shared" ref="C39:C65" si="5">D8</f>
        <v>24755</v>
      </c>
      <c r="D39" s="72">
        <f t="shared" ref="D39:D65" si="6">_xlfn.RANK.EQ(B39,$B$38:$B$65)+COUNTIF($B$38:$B$65,B39)-1</f>
        <v>10</v>
      </c>
      <c r="E39" s="71" t="str">
        <f t="shared" si="2"/>
        <v>BAHIA DE ALGECIRAS</v>
      </c>
      <c r="F39" s="71">
        <f t="shared" ref="F39:F54" si="7">LOOKUP(E39,$A$38:$A$65,$B$38:$B$65)</f>
        <v>628376</v>
      </c>
      <c r="G39" s="71">
        <f t="shared" ref="G39:G65" si="8">LOOKUP(E39,$A$38:$A$65,$C$38:$C$65)</f>
        <v>441364</v>
      </c>
    </row>
    <row r="40" spans="1:9" x14ac:dyDescent="0.25">
      <c r="A40" s="71" t="str">
        <f t="shared" si="3"/>
        <v>ALMERIA</v>
      </c>
      <c r="B40" s="72">
        <f t="shared" si="4"/>
        <v>952</v>
      </c>
      <c r="C40" s="72">
        <f t="shared" si="5"/>
        <v>398</v>
      </c>
      <c r="D40" s="72">
        <f t="shared" si="6"/>
        <v>22</v>
      </c>
      <c r="E40" s="71" t="str">
        <f t="shared" si="2"/>
        <v>BARCELONA</v>
      </c>
      <c r="F40" s="71">
        <f t="shared" si="7"/>
        <v>275633.5</v>
      </c>
      <c r="G40" s="71">
        <f t="shared" si="8"/>
        <v>370411</v>
      </c>
    </row>
    <row r="41" spans="1:9" x14ac:dyDescent="0.25">
      <c r="A41" s="71" t="str">
        <f t="shared" si="3"/>
        <v>AVILES</v>
      </c>
      <c r="B41" s="72">
        <f t="shared" si="4"/>
        <v>2</v>
      </c>
      <c r="C41" s="72">
        <f t="shared" si="5"/>
        <v>0</v>
      </c>
      <c r="D41" s="72">
        <f t="shared" si="6"/>
        <v>27</v>
      </c>
      <c r="E41" s="71" t="str">
        <f t="shared" si="2"/>
        <v>LAS PALMAS</v>
      </c>
      <c r="F41" s="71">
        <f t="shared" si="7"/>
        <v>196916</v>
      </c>
      <c r="G41" s="71">
        <f t="shared" si="8"/>
        <v>175701</v>
      </c>
    </row>
    <row r="42" spans="1:9" x14ac:dyDescent="0.25">
      <c r="A42" s="71" t="str">
        <f t="shared" si="3"/>
        <v>BAHIA DE ALGECIRAS</v>
      </c>
      <c r="B42" s="72">
        <f t="shared" si="4"/>
        <v>628376</v>
      </c>
      <c r="C42" s="72">
        <f t="shared" si="5"/>
        <v>441364</v>
      </c>
      <c r="D42" s="72">
        <f t="shared" si="6"/>
        <v>2</v>
      </c>
      <c r="E42" s="71" t="str">
        <f t="shared" si="2"/>
        <v>MALAGA</v>
      </c>
      <c r="F42" s="71">
        <f t="shared" si="7"/>
        <v>96055</v>
      </c>
      <c r="G42" s="71">
        <f t="shared" si="8"/>
        <v>50600</v>
      </c>
    </row>
    <row r="43" spans="1:9" x14ac:dyDescent="0.25">
      <c r="A43" s="71" t="str">
        <f t="shared" si="3"/>
        <v>BAHIA DE CADIZ</v>
      </c>
      <c r="B43" s="72">
        <f t="shared" si="4"/>
        <v>13987</v>
      </c>
      <c r="C43" s="72">
        <f t="shared" si="5"/>
        <v>12128.5</v>
      </c>
      <c r="D43" s="72">
        <f t="shared" si="6"/>
        <v>13</v>
      </c>
      <c r="E43" s="71" t="str">
        <f t="shared" si="2"/>
        <v>BILBAO</v>
      </c>
      <c r="F43" s="71">
        <f t="shared" si="7"/>
        <v>87016.75</v>
      </c>
      <c r="G43" s="71">
        <f t="shared" si="8"/>
        <v>77445.75</v>
      </c>
    </row>
    <row r="44" spans="1:9" x14ac:dyDescent="0.25">
      <c r="A44" s="71" t="str">
        <f t="shared" si="3"/>
        <v>BALEARES</v>
      </c>
      <c r="B44" s="72">
        <f t="shared" si="4"/>
        <v>7158</v>
      </c>
      <c r="C44" s="72">
        <f t="shared" si="5"/>
        <v>9304</v>
      </c>
      <c r="D44" s="72">
        <f t="shared" si="6"/>
        <v>16</v>
      </c>
      <c r="E44" s="71" t="str">
        <f t="shared" si="2"/>
        <v>SANTA CRUZ DE TENERIFE</v>
      </c>
      <c r="F44" s="71">
        <f t="shared" si="7"/>
        <v>50680</v>
      </c>
      <c r="G44" s="71">
        <f t="shared" si="8"/>
        <v>52973</v>
      </c>
    </row>
    <row r="45" spans="1:9" x14ac:dyDescent="0.25">
      <c r="A45" s="71" t="str">
        <f t="shared" si="3"/>
        <v>BARCELONA</v>
      </c>
      <c r="B45" s="72">
        <f t="shared" si="4"/>
        <v>275633.5</v>
      </c>
      <c r="C45" s="72">
        <f t="shared" si="5"/>
        <v>370411</v>
      </c>
      <c r="D45" s="72">
        <f t="shared" si="6"/>
        <v>3</v>
      </c>
      <c r="E45" s="71" t="str">
        <f t="shared" si="2"/>
        <v>TARRAGONA</v>
      </c>
      <c r="F45" s="71">
        <f t="shared" si="7"/>
        <v>35383</v>
      </c>
      <c r="G45" s="71">
        <f t="shared" si="8"/>
        <v>34414</v>
      </c>
    </row>
    <row r="46" spans="1:9" x14ac:dyDescent="0.25">
      <c r="A46" s="71" t="str">
        <f t="shared" si="3"/>
        <v>BILBAO</v>
      </c>
      <c r="B46" s="72">
        <f t="shared" si="4"/>
        <v>87016.75</v>
      </c>
      <c r="C46" s="72">
        <f t="shared" si="5"/>
        <v>77445.75</v>
      </c>
      <c r="D46" s="72">
        <f t="shared" si="6"/>
        <v>6</v>
      </c>
      <c r="E46" s="71" t="str">
        <f t="shared" si="2"/>
        <v>VIGO</v>
      </c>
      <c r="F46" s="71">
        <f t="shared" si="7"/>
        <v>32070.5</v>
      </c>
      <c r="G46" s="71">
        <f t="shared" si="8"/>
        <v>34703.5</v>
      </c>
    </row>
    <row r="47" spans="1:9" x14ac:dyDescent="0.25">
      <c r="A47" s="71" t="str">
        <f t="shared" si="3"/>
        <v>CARTAGENA</v>
      </c>
      <c r="B47" s="72">
        <f t="shared" si="4"/>
        <v>10599</v>
      </c>
      <c r="C47" s="72">
        <f t="shared" si="5"/>
        <v>10320</v>
      </c>
      <c r="D47" s="72">
        <f t="shared" si="6"/>
        <v>14</v>
      </c>
      <c r="E47" s="71" t="str">
        <f t="shared" si="2"/>
        <v>ALICANTE</v>
      </c>
      <c r="F47" s="71">
        <f t="shared" si="7"/>
        <v>26221</v>
      </c>
      <c r="G47" s="71">
        <f t="shared" si="8"/>
        <v>24755</v>
      </c>
    </row>
    <row r="48" spans="1:9" x14ac:dyDescent="0.25">
      <c r="A48" s="71" t="str">
        <f t="shared" si="3"/>
        <v>CASTELLON</v>
      </c>
      <c r="B48" s="72">
        <f t="shared" si="4"/>
        <v>18816</v>
      </c>
      <c r="C48" s="72">
        <f t="shared" si="5"/>
        <v>15771</v>
      </c>
      <c r="D48" s="72">
        <f t="shared" si="6"/>
        <v>12</v>
      </c>
      <c r="E48" s="71" t="str">
        <f t="shared" si="2"/>
        <v>SEVILLA</v>
      </c>
      <c r="F48" s="71">
        <f t="shared" si="7"/>
        <v>25146</v>
      </c>
      <c r="G48" s="71">
        <f t="shared" si="8"/>
        <v>26813</v>
      </c>
    </row>
    <row r="49" spans="1:7" x14ac:dyDescent="0.25">
      <c r="A49" s="71" t="str">
        <f t="shared" si="3"/>
        <v>CEUTA</v>
      </c>
      <c r="B49" s="72">
        <f t="shared" si="4"/>
        <v>2493</v>
      </c>
      <c r="C49" s="72">
        <f t="shared" si="5"/>
        <v>1492</v>
      </c>
      <c r="D49" s="72">
        <f t="shared" si="6"/>
        <v>20</v>
      </c>
      <c r="E49" s="71" t="str">
        <f t="shared" si="2"/>
        <v>CASTELLON</v>
      </c>
      <c r="F49" s="71">
        <f t="shared" si="7"/>
        <v>18816</v>
      </c>
      <c r="G49" s="71">
        <f t="shared" si="8"/>
        <v>15771</v>
      </c>
    </row>
    <row r="50" spans="1:7" x14ac:dyDescent="0.25">
      <c r="A50" s="71" t="str">
        <f t="shared" si="3"/>
        <v>FERROL-SAN CIBRAO</v>
      </c>
      <c r="B50" s="72">
        <f t="shared" si="4"/>
        <v>91</v>
      </c>
      <c r="C50" s="72">
        <f t="shared" si="5"/>
        <v>63</v>
      </c>
      <c r="D50" s="72">
        <f t="shared" si="6"/>
        <v>26</v>
      </c>
      <c r="E50" s="71" t="str">
        <f t="shared" si="2"/>
        <v>BAHIA DE CADIZ</v>
      </c>
      <c r="F50" s="71">
        <f t="shared" si="7"/>
        <v>13987</v>
      </c>
      <c r="G50" s="71">
        <f t="shared" si="8"/>
        <v>12128.5</v>
      </c>
    </row>
    <row r="51" spans="1:7" x14ac:dyDescent="0.25">
      <c r="A51" s="71" t="str">
        <f t="shared" si="3"/>
        <v>GIJON</v>
      </c>
      <c r="B51" s="72">
        <f t="shared" si="4"/>
        <v>8120</v>
      </c>
      <c r="C51" s="72">
        <f t="shared" si="5"/>
        <v>6726</v>
      </c>
      <c r="D51" s="72">
        <f t="shared" si="6"/>
        <v>15</v>
      </c>
      <c r="E51" s="71" t="str">
        <f t="shared" si="2"/>
        <v>CARTAGENA</v>
      </c>
      <c r="F51" s="71">
        <f t="shared" si="7"/>
        <v>10599</v>
      </c>
      <c r="G51" s="71">
        <f t="shared" si="8"/>
        <v>10320</v>
      </c>
    </row>
    <row r="52" spans="1:7" x14ac:dyDescent="0.25">
      <c r="A52" s="71" t="str">
        <f t="shared" si="3"/>
        <v>HUELVA</v>
      </c>
      <c r="B52" s="72">
        <f t="shared" si="4"/>
        <v>489</v>
      </c>
      <c r="C52" s="72">
        <f t="shared" si="5"/>
        <v>0</v>
      </c>
      <c r="D52" s="72">
        <f t="shared" si="6"/>
        <v>24</v>
      </c>
      <c r="E52" s="71" t="str">
        <f t="shared" si="2"/>
        <v>GIJON</v>
      </c>
      <c r="F52" s="71">
        <f t="shared" si="7"/>
        <v>8120</v>
      </c>
      <c r="G52" s="71">
        <f t="shared" si="8"/>
        <v>6726</v>
      </c>
    </row>
    <row r="53" spans="1:7" x14ac:dyDescent="0.25">
      <c r="A53" s="71" t="str">
        <f t="shared" si="3"/>
        <v>LAS PALMAS</v>
      </c>
      <c r="B53" s="72">
        <f t="shared" si="4"/>
        <v>196916</v>
      </c>
      <c r="C53" s="72">
        <f t="shared" si="5"/>
        <v>175701</v>
      </c>
      <c r="D53" s="72">
        <f t="shared" si="6"/>
        <v>4</v>
      </c>
      <c r="E53" s="71" t="str">
        <f t="shared" si="2"/>
        <v>BALEARES</v>
      </c>
      <c r="F53" s="71">
        <f t="shared" si="7"/>
        <v>7158</v>
      </c>
      <c r="G53" s="71">
        <f t="shared" si="8"/>
        <v>9304</v>
      </c>
    </row>
    <row r="54" spans="1:7" x14ac:dyDescent="0.25">
      <c r="A54" s="71" t="str">
        <f t="shared" si="3"/>
        <v>MALAGA</v>
      </c>
      <c r="B54" s="72">
        <f t="shared" si="4"/>
        <v>96055</v>
      </c>
      <c r="C54" s="72">
        <f t="shared" si="5"/>
        <v>50600</v>
      </c>
      <c r="D54" s="72">
        <f t="shared" si="6"/>
        <v>5</v>
      </c>
      <c r="E54" s="71" t="str">
        <f t="shared" si="2"/>
        <v>MARIN Y RIA DE PONTEVEDRA</v>
      </c>
      <c r="F54" s="71">
        <f t="shared" si="7"/>
        <v>6191</v>
      </c>
      <c r="G54" s="71">
        <f t="shared" si="8"/>
        <v>7921</v>
      </c>
    </row>
    <row r="55" spans="1:7" x14ac:dyDescent="0.25">
      <c r="A55" s="71" t="str">
        <f t="shared" si="3"/>
        <v>MARIN Y RIA DE PONTEVEDRA</v>
      </c>
      <c r="B55" s="72">
        <f t="shared" si="4"/>
        <v>6191</v>
      </c>
      <c r="C55" s="72">
        <f t="shared" si="5"/>
        <v>7921</v>
      </c>
      <c r="D55" s="72">
        <f t="shared" si="6"/>
        <v>17</v>
      </c>
      <c r="E55" s="71" t="str">
        <f t="shared" si="2"/>
        <v>MELILLA</v>
      </c>
      <c r="F55" s="71">
        <f t="shared" ref="F55:F65" si="9">LOOKUP(E55,$A$38:$A$65,$B$38:$B$65)</f>
        <v>5733</v>
      </c>
      <c r="G55" s="71">
        <f t="shared" si="8"/>
        <v>3148</v>
      </c>
    </row>
    <row r="56" spans="1:7" x14ac:dyDescent="0.25">
      <c r="A56" s="71" t="str">
        <f t="shared" si="3"/>
        <v>MELILLA</v>
      </c>
      <c r="B56" s="72">
        <f t="shared" si="4"/>
        <v>5733</v>
      </c>
      <c r="C56" s="72">
        <f t="shared" si="5"/>
        <v>3148</v>
      </c>
      <c r="D56" s="72">
        <f t="shared" si="6"/>
        <v>18</v>
      </c>
      <c r="E56" s="71" t="str">
        <f t="shared" si="2"/>
        <v>VILAGARCIA</v>
      </c>
      <c r="F56" s="71">
        <f t="shared" si="9"/>
        <v>4732</v>
      </c>
      <c r="G56" s="71">
        <f t="shared" si="8"/>
        <v>31</v>
      </c>
    </row>
    <row r="57" spans="1:7" x14ac:dyDescent="0.25">
      <c r="A57" s="71" t="str">
        <f t="shared" si="3"/>
        <v>MOTRIL</v>
      </c>
      <c r="B57" s="72">
        <f t="shared" si="4"/>
        <v>1446</v>
      </c>
      <c r="C57" s="72">
        <f t="shared" si="5"/>
        <v>747</v>
      </c>
      <c r="D57" s="72">
        <f t="shared" si="6"/>
        <v>21</v>
      </c>
      <c r="E57" s="71" t="str">
        <f t="shared" si="2"/>
        <v>CEUTA</v>
      </c>
      <c r="F57" s="71">
        <f t="shared" si="9"/>
        <v>2493</v>
      </c>
      <c r="G57" s="71">
        <f t="shared" si="8"/>
        <v>1492</v>
      </c>
    </row>
    <row r="58" spans="1:7" x14ac:dyDescent="0.25">
      <c r="A58" s="71" t="str">
        <f t="shared" si="3"/>
        <v>PASAIA</v>
      </c>
      <c r="B58" s="72">
        <f t="shared" si="4"/>
        <v>0</v>
      </c>
      <c r="C58" s="72">
        <f t="shared" si="5"/>
        <v>0</v>
      </c>
      <c r="D58" s="72">
        <f t="shared" si="6"/>
        <v>28</v>
      </c>
      <c r="E58" s="71" t="str">
        <f t="shared" si="2"/>
        <v>MOTRIL</v>
      </c>
      <c r="F58" s="71">
        <f t="shared" si="9"/>
        <v>1446</v>
      </c>
      <c r="G58" s="71">
        <f t="shared" si="8"/>
        <v>747</v>
      </c>
    </row>
    <row r="59" spans="1:7" x14ac:dyDescent="0.25">
      <c r="A59" s="71" t="str">
        <f t="shared" si="3"/>
        <v>SANTA CRUZ DE TENERIFE</v>
      </c>
      <c r="B59" s="72">
        <f t="shared" si="4"/>
        <v>50680</v>
      </c>
      <c r="C59" s="72">
        <f t="shared" si="5"/>
        <v>52973</v>
      </c>
      <c r="D59" s="72">
        <f t="shared" si="6"/>
        <v>7</v>
      </c>
      <c r="E59" s="71" t="str">
        <f t="shared" si="2"/>
        <v>ALMERIA</v>
      </c>
      <c r="F59" s="71">
        <f t="shared" si="9"/>
        <v>952</v>
      </c>
      <c r="G59" s="71">
        <f t="shared" si="8"/>
        <v>398</v>
      </c>
    </row>
    <row r="60" spans="1:7" x14ac:dyDescent="0.25">
      <c r="A60" s="71" t="str">
        <f t="shared" si="3"/>
        <v>SANTANDER</v>
      </c>
      <c r="B60" s="72">
        <f t="shared" si="4"/>
        <v>125</v>
      </c>
      <c r="C60" s="72">
        <f t="shared" si="5"/>
        <v>365</v>
      </c>
      <c r="D60" s="72">
        <f t="shared" si="6"/>
        <v>25</v>
      </c>
      <c r="E60" s="71" t="str">
        <f t="shared" si="2"/>
        <v>A CORUÑA</v>
      </c>
      <c r="F60" s="71">
        <f t="shared" si="9"/>
        <v>924</v>
      </c>
      <c r="G60" s="71">
        <f t="shared" si="8"/>
        <v>904</v>
      </c>
    </row>
    <row r="61" spans="1:7" x14ac:dyDescent="0.25">
      <c r="A61" s="71" t="str">
        <f t="shared" si="3"/>
        <v>SEVILLA</v>
      </c>
      <c r="B61" s="72">
        <f t="shared" si="4"/>
        <v>25146</v>
      </c>
      <c r="C61" s="72">
        <f t="shared" si="5"/>
        <v>26813</v>
      </c>
      <c r="D61" s="72">
        <f t="shared" si="6"/>
        <v>11</v>
      </c>
      <c r="E61" s="71" t="str">
        <f t="shared" si="2"/>
        <v>HUELVA</v>
      </c>
      <c r="F61" s="71">
        <f t="shared" si="9"/>
        <v>489</v>
      </c>
      <c r="G61" s="71">
        <f t="shared" si="8"/>
        <v>0</v>
      </c>
    </row>
    <row r="62" spans="1:7" x14ac:dyDescent="0.25">
      <c r="A62" s="71" t="str">
        <f t="shared" si="3"/>
        <v>TARRAGONA</v>
      </c>
      <c r="B62" s="72">
        <f t="shared" si="4"/>
        <v>35383</v>
      </c>
      <c r="C62" s="72">
        <f t="shared" si="5"/>
        <v>34414</v>
      </c>
      <c r="D62" s="72">
        <f t="shared" si="6"/>
        <v>8</v>
      </c>
      <c r="E62" s="71" t="str">
        <f t="shared" si="2"/>
        <v>SANTANDER</v>
      </c>
      <c r="F62" s="71">
        <f t="shared" si="9"/>
        <v>125</v>
      </c>
      <c r="G62" s="71">
        <f t="shared" si="8"/>
        <v>365</v>
      </c>
    </row>
    <row r="63" spans="1:7" x14ac:dyDescent="0.25">
      <c r="A63" s="71" t="str">
        <f t="shared" si="3"/>
        <v>VALENCIA</v>
      </c>
      <c r="B63" s="72">
        <f t="shared" si="4"/>
        <v>695300</v>
      </c>
      <c r="C63" s="72">
        <f t="shared" si="5"/>
        <v>683887</v>
      </c>
      <c r="D63" s="72">
        <f t="shared" si="6"/>
        <v>1</v>
      </c>
      <c r="E63" s="71" t="str">
        <f t="shared" si="2"/>
        <v>FERROL-SAN CIBRAO</v>
      </c>
      <c r="F63" s="71">
        <f t="shared" si="9"/>
        <v>91</v>
      </c>
      <c r="G63" s="71">
        <f t="shared" si="8"/>
        <v>63</v>
      </c>
    </row>
    <row r="64" spans="1:7" x14ac:dyDescent="0.25">
      <c r="A64" s="71" t="str">
        <f t="shared" si="3"/>
        <v>VIGO</v>
      </c>
      <c r="B64" s="72">
        <f t="shared" si="4"/>
        <v>32070.5</v>
      </c>
      <c r="C64" s="72">
        <f t="shared" si="5"/>
        <v>34703.5</v>
      </c>
      <c r="D64" s="72">
        <f t="shared" si="6"/>
        <v>9</v>
      </c>
      <c r="E64" s="71" t="str">
        <f t="shared" si="2"/>
        <v>AVILES</v>
      </c>
      <c r="F64" s="71">
        <f t="shared" si="9"/>
        <v>2</v>
      </c>
      <c r="G64" s="71">
        <f t="shared" si="8"/>
        <v>0</v>
      </c>
    </row>
    <row r="65" spans="1:7" x14ac:dyDescent="0.25">
      <c r="A65" s="71" t="str">
        <f t="shared" si="3"/>
        <v>VILAGARCIA</v>
      </c>
      <c r="B65" s="72">
        <f t="shared" si="4"/>
        <v>4732</v>
      </c>
      <c r="C65" s="72">
        <f t="shared" si="5"/>
        <v>31</v>
      </c>
      <c r="D65" s="72">
        <f t="shared" si="6"/>
        <v>19</v>
      </c>
      <c r="E65" s="71" t="str">
        <f t="shared" si="2"/>
        <v>PASAIA</v>
      </c>
      <c r="F65" s="71">
        <f t="shared" si="9"/>
        <v>0</v>
      </c>
      <c r="G65" s="71">
        <f t="shared" si="8"/>
        <v>0</v>
      </c>
    </row>
    <row r="66" spans="1:7" x14ac:dyDescent="0.25">
      <c r="A66" s="71"/>
      <c r="B66" s="71"/>
      <c r="C66" s="71"/>
      <c r="D66" s="71"/>
      <c r="E66" s="71"/>
      <c r="F66" s="71"/>
      <c r="G66" s="71"/>
    </row>
    <row r="67" spans="1:7" x14ac:dyDescent="0.25">
      <c r="A67" s="73"/>
      <c r="B67" s="74"/>
      <c r="C67" s="74"/>
      <c r="D67" s="74"/>
      <c r="E67" s="74"/>
      <c r="F67" s="75"/>
      <c r="G67" s="7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427</v>
      </c>
      <c r="C8" s="28">
        <v>161</v>
      </c>
      <c r="D8" s="28">
        <v>673</v>
      </c>
      <c r="E8" s="28">
        <v>410</v>
      </c>
      <c r="F8" s="13">
        <f t="shared" ref="F8:F35" si="0">((E8*100)/D8)-100</f>
        <v>-39.07875185735513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210726</v>
      </c>
      <c r="C11" s="27">
        <v>302146</v>
      </c>
      <c r="D11" s="27">
        <v>406347</v>
      </c>
      <c r="E11" s="27">
        <v>588904</v>
      </c>
      <c r="F11" s="10">
        <f t="shared" si="0"/>
        <v>44.926380654957455</v>
      </c>
      <c r="G11" s="1"/>
      <c r="H11" s="1"/>
      <c r="I11" s="1"/>
    </row>
    <row r="12" spans="1:12" x14ac:dyDescent="0.25">
      <c r="A12" s="11" t="s">
        <v>49</v>
      </c>
      <c r="B12" s="28">
        <v>195</v>
      </c>
      <c r="C12" s="28">
        <v>235</v>
      </c>
      <c r="D12" s="28">
        <v>195</v>
      </c>
      <c r="E12" s="28">
        <v>235</v>
      </c>
      <c r="F12" s="13">
        <f t="shared" si="0"/>
        <v>20.512820512820511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67567.5</v>
      </c>
      <c r="C14" s="28">
        <v>36357.5</v>
      </c>
      <c r="D14" s="28">
        <v>154766</v>
      </c>
      <c r="E14" s="28">
        <v>79518.5</v>
      </c>
      <c r="F14" s="13">
        <f t="shared" si="0"/>
        <v>-48.62017497383146</v>
      </c>
      <c r="G14" s="1"/>
      <c r="H14" s="1"/>
      <c r="I14" s="1"/>
    </row>
    <row r="15" spans="1:12" x14ac:dyDescent="0.25">
      <c r="A15" s="8" t="s">
        <v>52</v>
      </c>
      <c r="B15" s="27">
        <v>404.25</v>
      </c>
      <c r="C15" s="27">
        <v>83.5</v>
      </c>
      <c r="D15" s="27">
        <v>811.25</v>
      </c>
      <c r="E15" s="27">
        <v>129.5</v>
      </c>
      <c r="F15" s="10">
        <f t="shared" si="0"/>
        <v>-84.036979969183363</v>
      </c>
      <c r="G15" s="1"/>
      <c r="H15" s="1"/>
      <c r="I15" s="1"/>
    </row>
    <row r="16" spans="1:12" x14ac:dyDescent="0.25">
      <c r="A16" s="11" t="s">
        <v>53</v>
      </c>
      <c r="B16" s="28">
        <v>1</v>
      </c>
      <c r="C16" s="28">
        <v>0</v>
      </c>
      <c r="D16" s="28">
        <v>1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441</v>
      </c>
      <c r="C17" s="27">
        <v>0</v>
      </c>
      <c r="D17" s="27">
        <v>581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28">
        <v>2</v>
      </c>
      <c r="C18" s="28">
        <v>0</v>
      </c>
      <c r="D18" s="28">
        <v>10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56571</v>
      </c>
      <c r="C22" s="28">
        <v>59249</v>
      </c>
      <c r="D22" s="28">
        <v>108140</v>
      </c>
      <c r="E22" s="28">
        <v>127977</v>
      </c>
      <c r="F22" s="13">
        <f t="shared" si="0"/>
        <v>18.34381357499538</v>
      </c>
      <c r="G22" s="1"/>
      <c r="H22" s="1"/>
      <c r="I22" s="1"/>
    </row>
    <row r="23" spans="1:9" x14ac:dyDescent="0.25">
      <c r="A23" s="8" t="s">
        <v>60</v>
      </c>
      <c r="B23" s="27">
        <v>19807</v>
      </c>
      <c r="C23" s="27">
        <v>36677</v>
      </c>
      <c r="D23" s="27">
        <v>47252</v>
      </c>
      <c r="E23" s="27">
        <v>90980</v>
      </c>
      <c r="F23" s="10">
        <f t="shared" si="0"/>
        <v>92.542114619486995</v>
      </c>
      <c r="G23" s="1"/>
      <c r="H23" s="1"/>
      <c r="I23" s="1"/>
    </row>
    <row r="24" spans="1:9" x14ac:dyDescent="0.25">
      <c r="A24" s="11" t="s">
        <v>61</v>
      </c>
      <c r="B24" s="28">
        <v>514</v>
      </c>
      <c r="C24" s="28">
        <v>76</v>
      </c>
      <c r="D24" s="28">
        <v>839</v>
      </c>
      <c r="E24" s="28">
        <v>609</v>
      </c>
      <c r="F24" s="13">
        <f t="shared" si="0"/>
        <v>-27.413587604290825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930</v>
      </c>
      <c r="C28" s="28">
        <v>447</v>
      </c>
      <c r="D28" s="28">
        <v>1758</v>
      </c>
      <c r="E28" s="28">
        <v>880</v>
      </c>
      <c r="F28" s="13">
        <f t="shared" si="0"/>
        <v>-49.943117178612056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44</v>
      </c>
      <c r="E29" s="2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11035</v>
      </c>
      <c r="C31" s="27">
        <v>8489</v>
      </c>
      <c r="D31" s="27">
        <v>22017</v>
      </c>
      <c r="E31" s="27">
        <v>20459</v>
      </c>
      <c r="F31" s="10">
        <f t="shared" si="0"/>
        <v>-7.0763500931098662</v>
      </c>
      <c r="G31" s="1"/>
      <c r="H31" s="1"/>
      <c r="I31" s="1"/>
    </row>
    <row r="32" spans="1:9" x14ac:dyDescent="0.25">
      <c r="A32" s="11" t="s">
        <v>69</v>
      </c>
      <c r="B32" s="28">
        <v>171143</v>
      </c>
      <c r="C32" s="28">
        <v>169858</v>
      </c>
      <c r="D32" s="28">
        <v>341612</v>
      </c>
      <c r="E32" s="28">
        <v>359886</v>
      </c>
      <c r="F32" s="13">
        <f t="shared" si="0"/>
        <v>5.3493436998700332</v>
      </c>
      <c r="G32" s="1"/>
      <c r="H32" s="1"/>
      <c r="I32" s="1"/>
    </row>
    <row r="33" spans="1:9" x14ac:dyDescent="0.25">
      <c r="A33" s="8" t="s">
        <v>70</v>
      </c>
      <c r="B33" s="27">
        <v>718</v>
      </c>
      <c r="C33" s="27">
        <v>274</v>
      </c>
      <c r="D33" s="27">
        <v>1187</v>
      </c>
      <c r="E33" s="27">
        <v>739</v>
      </c>
      <c r="F33" s="10">
        <f t="shared" si="0"/>
        <v>-37.742207245155853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26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540481.75</v>
      </c>
      <c r="C35" s="15">
        <f t="shared" ref="C35:E35" si="1">SUM(C7:C34)</f>
        <v>614053</v>
      </c>
      <c r="D35" s="15">
        <f t="shared" si="1"/>
        <v>1086233.25</v>
      </c>
      <c r="E35" s="15">
        <f t="shared" si="1"/>
        <v>1270755</v>
      </c>
      <c r="F35" s="16">
        <f t="shared" si="0"/>
        <v>16.987304522302182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588904</v>
      </c>
      <c r="G38" s="31">
        <f>LOOKUP(E38,$A$38:$A$65,$C$38:$C$65)</f>
        <v>406347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410</v>
      </c>
      <c r="C39" s="30">
        <f t="shared" ref="C39:C65" si="5">D8</f>
        <v>673</v>
      </c>
      <c r="D39" s="30">
        <f t="shared" ref="D39:D65" si="6">_xlfn.RANK.EQ(B39,$B$38:$B$65)+COUNTIF($B$38:$B$65,B39)-1</f>
        <v>10</v>
      </c>
      <c r="E39" s="31" t="str">
        <f t="shared" si="2"/>
        <v>VALENCIA</v>
      </c>
      <c r="F39" s="31">
        <f t="shared" ref="F39:F54" si="7">LOOKUP(E39,$A$38:$A$65,$B$38:$B$65)</f>
        <v>359886</v>
      </c>
      <c r="G39" s="31">
        <f t="shared" ref="G39:G65" si="8">LOOKUP(E39,$A$38:$A$65,$C$38:$C$65)</f>
        <v>341612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127977</v>
      </c>
      <c r="G40" s="31">
        <f t="shared" si="8"/>
        <v>108140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90980</v>
      </c>
      <c r="G41" s="31">
        <f t="shared" si="8"/>
        <v>47252</v>
      </c>
    </row>
    <row r="42" spans="1:9" x14ac:dyDescent="0.25">
      <c r="A42" s="31" t="str">
        <f t="shared" si="3"/>
        <v>BAHIA DE ALGECIRAS</v>
      </c>
      <c r="B42" s="30">
        <f t="shared" si="4"/>
        <v>588904</v>
      </c>
      <c r="C42" s="30">
        <f t="shared" si="5"/>
        <v>406347</v>
      </c>
      <c r="D42" s="30">
        <f t="shared" si="6"/>
        <v>1</v>
      </c>
      <c r="E42" s="31" t="str">
        <f t="shared" si="2"/>
        <v>BARCELONA</v>
      </c>
      <c r="F42" s="31">
        <f t="shared" si="7"/>
        <v>79518.5</v>
      </c>
      <c r="G42" s="31">
        <f t="shared" si="8"/>
        <v>154766</v>
      </c>
    </row>
    <row r="43" spans="1:9" x14ac:dyDescent="0.25">
      <c r="A43" s="31" t="str">
        <f t="shared" si="3"/>
        <v>BAHIA DE CADIZ</v>
      </c>
      <c r="B43" s="30">
        <f t="shared" si="4"/>
        <v>235</v>
      </c>
      <c r="C43" s="30">
        <f t="shared" si="5"/>
        <v>195</v>
      </c>
      <c r="D43" s="30">
        <f t="shared" si="6"/>
        <v>11</v>
      </c>
      <c r="E43" s="31" t="str">
        <f t="shared" si="2"/>
        <v>TARRAGONA</v>
      </c>
      <c r="F43" s="31">
        <f t="shared" si="7"/>
        <v>20459</v>
      </c>
      <c r="G43" s="31">
        <f t="shared" si="8"/>
        <v>22017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SANTA CRUZ DE TENERIFE</v>
      </c>
      <c r="F44" s="31">
        <f t="shared" si="7"/>
        <v>880</v>
      </c>
      <c r="G44" s="31">
        <f t="shared" si="8"/>
        <v>1758</v>
      </c>
    </row>
    <row r="45" spans="1:9" x14ac:dyDescent="0.25">
      <c r="A45" s="31" t="str">
        <f t="shared" si="3"/>
        <v>BARCELONA</v>
      </c>
      <c r="B45" s="30">
        <f t="shared" si="4"/>
        <v>79518.5</v>
      </c>
      <c r="C45" s="30">
        <f t="shared" si="5"/>
        <v>154766</v>
      </c>
      <c r="D45" s="30">
        <f t="shared" si="6"/>
        <v>5</v>
      </c>
      <c r="E45" s="31" t="str">
        <f t="shared" si="2"/>
        <v>VIGO</v>
      </c>
      <c r="F45" s="31">
        <f t="shared" si="7"/>
        <v>739</v>
      </c>
      <c r="G45" s="31">
        <f t="shared" si="8"/>
        <v>1187</v>
      </c>
    </row>
    <row r="46" spans="1:9" x14ac:dyDescent="0.25">
      <c r="A46" s="31" t="str">
        <f t="shared" si="3"/>
        <v>BILBAO</v>
      </c>
      <c r="B46" s="30">
        <f t="shared" si="4"/>
        <v>129.5</v>
      </c>
      <c r="C46" s="30">
        <f t="shared" si="5"/>
        <v>811.25</v>
      </c>
      <c r="D46" s="30">
        <f t="shared" si="6"/>
        <v>12</v>
      </c>
      <c r="E46" s="31" t="str">
        <f t="shared" si="2"/>
        <v>MARIN Y RIA DE PONTEVEDRA</v>
      </c>
      <c r="F46" s="31">
        <f t="shared" si="7"/>
        <v>609</v>
      </c>
      <c r="G46" s="31">
        <f t="shared" si="8"/>
        <v>839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1</v>
      </c>
      <c r="D47" s="30">
        <f t="shared" si="6"/>
        <v>28</v>
      </c>
      <c r="E47" s="31" t="str">
        <f t="shared" si="2"/>
        <v>ALICANTE</v>
      </c>
      <c r="F47" s="31">
        <f t="shared" si="7"/>
        <v>410</v>
      </c>
      <c r="G47" s="31">
        <f t="shared" si="8"/>
        <v>673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581</v>
      </c>
      <c r="D48" s="30">
        <f t="shared" si="6"/>
        <v>28</v>
      </c>
      <c r="E48" s="31" t="str">
        <f t="shared" si="2"/>
        <v>BAHIA DE CADIZ</v>
      </c>
      <c r="F48" s="31">
        <f t="shared" si="7"/>
        <v>235</v>
      </c>
      <c r="G48" s="31">
        <f t="shared" si="8"/>
        <v>195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10</v>
      </c>
      <c r="D49" s="30">
        <f t="shared" si="6"/>
        <v>28</v>
      </c>
      <c r="E49" s="31" t="str">
        <f t="shared" si="2"/>
        <v>BILBAO</v>
      </c>
      <c r="F49" s="31">
        <f t="shared" si="7"/>
        <v>129.5</v>
      </c>
      <c r="G49" s="31">
        <f t="shared" si="8"/>
        <v>811.25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VILAGARCIA</v>
      </c>
      <c r="F50" s="31">
        <f t="shared" si="7"/>
        <v>26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SANTANDER</v>
      </c>
      <c r="F51" s="31">
        <f t="shared" si="7"/>
        <v>2</v>
      </c>
      <c r="G51" s="31">
        <f t="shared" si="8"/>
        <v>44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e">
        <f t="shared" si="2"/>
        <v>#N/A</v>
      </c>
      <c r="F52" s="31" t="e">
        <f t="shared" si="7"/>
        <v>#N/A</v>
      </c>
      <c r="G52" s="31" t="e">
        <f t="shared" si="8"/>
        <v>#N/A</v>
      </c>
    </row>
    <row r="53" spans="1:7" x14ac:dyDescent="0.25">
      <c r="A53" s="31" t="str">
        <f t="shared" si="3"/>
        <v>LAS PALMAS</v>
      </c>
      <c r="B53" s="30">
        <f t="shared" si="4"/>
        <v>127977</v>
      </c>
      <c r="C53" s="30">
        <f t="shared" si="5"/>
        <v>108140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90980</v>
      </c>
      <c r="C54" s="30">
        <f t="shared" si="5"/>
        <v>47252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609</v>
      </c>
      <c r="C55" s="30">
        <f t="shared" si="5"/>
        <v>839</v>
      </c>
      <c r="D55" s="30">
        <f t="shared" si="6"/>
        <v>9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880</v>
      </c>
      <c r="C59" s="30">
        <f t="shared" si="5"/>
        <v>1758</v>
      </c>
      <c r="D59" s="30">
        <f t="shared" si="6"/>
        <v>7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</v>
      </c>
      <c r="C60" s="30">
        <f t="shared" si="5"/>
        <v>44</v>
      </c>
      <c r="D60" s="30">
        <f t="shared" si="6"/>
        <v>14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20459</v>
      </c>
      <c r="C62" s="30">
        <f t="shared" si="5"/>
        <v>22017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359886</v>
      </c>
      <c r="C63" s="30">
        <f t="shared" si="5"/>
        <v>341612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739</v>
      </c>
      <c r="C64" s="30">
        <f t="shared" si="5"/>
        <v>1187</v>
      </c>
      <c r="D64" s="30">
        <f t="shared" si="6"/>
        <v>8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26</v>
      </c>
      <c r="C65" s="30">
        <f t="shared" si="5"/>
        <v>0</v>
      </c>
      <c r="D65" s="30">
        <f t="shared" si="6"/>
        <v>13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">
        <v>40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32</v>
      </c>
      <c r="C7" s="9">
        <v>0</v>
      </c>
      <c r="D7" s="9">
        <v>60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9277</v>
      </c>
      <c r="C8" s="12">
        <v>9312</v>
      </c>
      <c r="D8" s="12">
        <v>18273</v>
      </c>
      <c r="E8" s="12">
        <v>18520</v>
      </c>
      <c r="F8" s="13">
        <f t="shared" ref="F8:F35" si="0">((E8*100)/D8)-100</f>
        <v>1.3517211185902767</v>
      </c>
      <c r="G8" s="1"/>
      <c r="H8" s="1"/>
      <c r="I8" s="1"/>
    </row>
    <row r="9" spans="1:12" x14ac:dyDescent="0.25">
      <c r="A9" s="8" t="s">
        <v>46</v>
      </c>
      <c r="B9" s="9">
        <v>205</v>
      </c>
      <c r="C9" s="9">
        <v>289</v>
      </c>
      <c r="D9" s="9">
        <v>398</v>
      </c>
      <c r="E9" s="9">
        <v>788</v>
      </c>
      <c r="F9" s="10">
        <f t="shared" si="0"/>
        <v>97.989949748743726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817</v>
      </c>
      <c r="C11" s="9">
        <v>1828</v>
      </c>
      <c r="D11" s="9">
        <v>1819</v>
      </c>
      <c r="E11" s="9">
        <v>3609</v>
      </c>
      <c r="F11" s="10">
        <f t="shared" si="0"/>
        <v>98.405717427157782</v>
      </c>
      <c r="G11" s="1"/>
      <c r="H11" s="1"/>
      <c r="I11" s="1"/>
    </row>
    <row r="12" spans="1:12" x14ac:dyDescent="0.25">
      <c r="A12" s="11" t="s">
        <v>49</v>
      </c>
      <c r="B12" s="12">
        <v>3224.5</v>
      </c>
      <c r="C12" s="12">
        <v>2755</v>
      </c>
      <c r="D12" s="12">
        <v>6070.5</v>
      </c>
      <c r="E12" s="12">
        <v>5541</v>
      </c>
      <c r="F12" s="13">
        <f t="shared" si="0"/>
        <v>-8.7225105016061235</v>
      </c>
      <c r="G12" s="1"/>
      <c r="H12" s="1"/>
      <c r="I12" s="1"/>
    </row>
    <row r="13" spans="1:12" x14ac:dyDescent="0.25">
      <c r="A13" s="8" t="s">
        <v>50</v>
      </c>
      <c r="B13" s="9">
        <v>4979</v>
      </c>
      <c r="C13" s="9">
        <v>4020</v>
      </c>
      <c r="D13" s="9">
        <v>9304</v>
      </c>
      <c r="E13" s="9">
        <v>7158</v>
      </c>
      <c r="F13" s="10">
        <f t="shared" si="0"/>
        <v>-23.065348237317281</v>
      </c>
      <c r="G13" s="1"/>
      <c r="H13" s="1"/>
      <c r="I13" s="1"/>
    </row>
    <row r="14" spans="1:12" x14ac:dyDescent="0.25">
      <c r="A14" s="11" t="s">
        <v>51</v>
      </c>
      <c r="B14" s="12">
        <v>14926.5</v>
      </c>
      <c r="C14" s="12">
        <v>12414.5</v>
      </c>
      <c r="D14" s="12">
        <v>28196.5</v>
      </c>
      <c r="E14" s="12">
        <v>24568.5</v>
      </c>
      <c r="F14" s="13">
        <f t="shared" si="0"/>
        <v>-12.866845175819691</v>
      </c>
      <c r="G14" s="1"/>
      <c r="H14" s="1"/>
      <c r="I14" s="1"/>
    </row>
    <row r="15" spans="1:12" x14ac:dyDescent="0.25">
      <c r="A15" s="8" t="s">
        <v>52</v>
      </c>
      <c r="B15" s="9">
        <v>2580</v>
      </c>
      <c r="C15" s="9">
        <v>5564</v>
      </c>
      <c r="D15" s="9">
        <v>4985.25</v>
      </c>
      <c r="E15" s="9">
        <v>10051.25</v>
      </c>
      <c r="F15" s="10">
        <f t="shared" si="0"/>
        <v>101.61977834612105</v>
      </c>
      <c r="G15" s="1"/>
      <c r="H15" s="1"/>
      <c r="I15" s="1"/>
    </row>
    <row r="16" spans="1:12" x14ac:dyDescent="0.25">
      <c r="A16" s="11" t="s">
        <v>53</v>
      </c>
      <c r="B16" s="12">
        <v>2148</v>
      </c>
      <c r="C16" s="12">
        <v>1389</v>
      </c>
      <c r="D16" s="12">
        <v>4254</v>
      </c>
      <c r="E16" s="12">
        <v>2557</v>
      </c>
      <c r="F16" s="13">
        <f t="shared" si="0"/>
        <v>-39.891866478608371</v>
      </c>
      <c r="G16" s="1"/>
      <c r="H16" s="1"/>
      <c r="I16" s="1"/>
    </row>
    <row r="17" spans="1:9" x14ac:dyDescent="0.25">
      <c r="A17" s="8" t="s">
        <v>54</v>
      </c>
      <c r="B17" s="9">
        <v>356</v>
      </c>
      <c r="C17" s="9">
        <v>1116</v>
      </c>
      <c r="D17" s="9">
        <v>566</v>
      </c>
      <c r="E17" s="9">
        <v>1842</v>
      </c>
      <c r="F17" s="10">
        <f t="shared" si="0"/>
        <v>225.44169611307422</v>
      </c>
      <c r="G17" s="1"/>
      <c r="H17" s="1"/>
      <c r="I17" s="1"/>
    </row>
    <row r="18" spans="1:9" x14ac:dyDescent="0.25">
      <c r="A18" s="11" t="s">
        <v>55</v>
      </c>
      <c r="B18" s="12">
        <v>719</v>
      </c>
      <c r="C18" s="12">
        <v>1129</v>
      </c>
      <c r="D18" s="12">
        <v>1418</v>
      </c>
      <c r="E18" s="12">
        <v>2403</v>
      </c>
      <c r="F18" s="13">
        <f t="shared" si="0"/>
        <v>69.464033850493649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1154</v>
      </c>
      <c r="C20" s="12">
        <v>598</v>
      </c>
      <c r="D20" s="12">
        <v>1918</v>
      </c>
      <c r="E20" s="12">
        <v>1350</v>
      </c>
      <c r="F20" s="13">
        <f t="shared" si="0"/>
        <v>-29.614181438998955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166</v>
      </c>
      <c r="D21" s="9">
        <v>0</v>
      </c>
      <c r="E21" s="9">
        <v>246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27698</v>
      </c>
      <c r="C22" s="12">
        <v>28553</v>
      </c>
      <c r="D22" s="12">
        <v>54601</v>
      </c>
      <c r="E22" s="12">
        <v>55862</v>
      </c>
      <c r="F22" s="13">
        <f t="shared" si="0"/>
        <v>2.3094815113276326</v>
      </c>
      <c r="G22" s="1"/>
      <c r="H22" s="1"/>
      <c r="I22" s="1"/>
    </row>
    <row r="23" spans="1:9" x14ac:dyDescent="0.25">
      <c r="A23" s="8" t="s">
        <v>60</v>
      </c>
      <c r="B23" s="9">
        <v>567</v>
      </c>
      <c r="C23" s="9">
        <v>1175</v>
      </c>
      <c r="D23" s="9">
        <v>1247</v>
      </c>
      <c r="E23" s="9">
        <v>2074</v>
      </c>
      <c r="F23" s="10">
        <f t="shared" si="0"/>
        <v>66.319165998396159</v>
      </c>
      <c r="G23" s="1"/>
      <c r="H23" s="1"/>
      <c r="I23" s="1"/>
    </row>
    <row r="24" spans="1:9" x14ac:dyDescent="0.25">
      <c r="A24" s="11" t="s">
        <v>61</v>
      </c>
      <c r="B24" s="12">
        <v>2750</v>
      </c>
      <c r="C24" s="12">
        <v>473</v>
      </c>
      <c r="D24" s="12">
        <v>4796</v>
      </c>
      <c r="E24" s="12">
        <v>1068</v>
      </c>
      <c r="F24" s="13">
        <f t="shared" si="0"/>
        <v>-77.731442869057545</v>
      </c>
      <c r="G24" s="1"/>
      <c r="H24" s="1"/>
      <c r="I24" s="1"/>
    </row>
    <row r="25" spans="1:9" x14ac:dyDescent="0.25">
      <c r="A25" s="8" t="s">
        <v>62</v>
      </c>
      <c r="B25" s="9">
        <v>1046</v>
      </c>
      <c r="C25" s="9">
        <v>1895</v>
      </c>
      <c r="D25" s="9">
        <v>1821</v>
      </c>
      <c r="E25" s="9">
        <v>3734</v>
      </c>
      <c r="F25" s="10">
        <f t="shared" si="0"/>
        <v>105.05216913783636</v>
      </c>
      <c r="G25" s="1"/>
      <c r="H25" s="1"/>
      <c r="I25" s="1"/>
    </row>
    <row r="26" spans="1:9" x14ac:dyDescent="0.25">
      <c r="A26" s="11" t="s">
        <v>63</v>
      </c>
      <c r="B26" s="12">
        <v>146</v>
      </c>
      <c r="C26" s="12">
        <v>268</v>
      </c>
      <c r="D26" s="12">
        <v>222</v>
      </c>
      <c r="E26" s="12">
        <v>546</v>
      </c>
      <c r="F26" s="13">
        <f t="shared" si="0"/>
        <v>145.94594594594594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25207</v>
      </c>
      <c r="C28" s="12">
        <v>21870</v>
      </c>
      <c r="D28" s="12">
        <v>49048</v>
      </c>
      <c r="E28" s="12">
        <v>45222</v>
      </c>
      <c r="F28" s="13">
        <f t="shared" si="0"/>
        <v>-7.8005219376936878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11465</v>
      </c>
      <c r="C30" s="12">
        <v>10969</v>
      </c>
      <c r="D30" s="12">
        <v>23202</v>
      </c>
      <c r="E30" s="12">
        <v>22234</v>
      </c>
      <c r="F30" s="13">
        <f t="shared" si="0"/>
        <v>-4.1720541332643677</v>
      </c>
      <c r="G30" s="1"/>
      <c r="H30" s="1"/>
      <c r="I30" s="1"/>
    </row>
    <row r="31" spans="1:9" x14ac:dyDescent="0.25">
      <c r="A31" s="8" t="s">
        <v>68</v>
      </c>
      <c r="B31" s="9">
        <v>2486</v>
      </c>
      <c r="C31" s="9">
        <v>1927</v>
      </c>
      <c r="D31" s="9">
        <v>4856</v>
      </c>
      <c r="E31" s="9">
        <v>3630</v>
      </c>
      <c r="F31" s="10">
        <f t="shared" si="0"/>
        <v>-25.247116968698521</v>
      </c>
      <c r="G31" s="1"/>
      <c r="H31" s="1"/>
      <c r="I31" s="1"/>
    </row>
    <row r="32" spans="1:9" x14ac:dyDescent="0.25">
      <c r="A32" s="11" t="s">
        <v>69</v>
      </c>
      <c r="B32" s="12">
        <v>10760</v>
      </c>
      <c r="C32" s="12">
        <v>11401</v>
      </c>
      <c r="D32" s="12">
        <v>21338</v>
      </c>
      <c r="E32" s="12">
        <v>23259</v>
      </c>
      <c r="F32" s="13">
        <f t="shared" si="0"/>
        <v>9.0027181554034996</v>
      </c>
      <c r="G32" s="1"/>
      <c r="H32" s="1"/>
      <c r="I32" s="1"/>
    </row>
    <row r="33" spans="1:9" x14ac:dyDescent="0.25">
      <c r="A33" s="8" t="s">
        <v>70</v>
      </c>
      <c r="B33" s="9">
        <v>2720</v>
      </c>
      <c r="C33" s="9">
        <v>1902</v>
      </c>
      <c r="D33" s="9">
        <v>6324</v>
      </c>
      <c r="E33" s="9">
        <v>4047</v>
      </c>
      <c r="F33" s="10">
        <f t="shared" si="0"/>
        <v>-36.005692599620495</v>
      </c>
      <c r="G33" s="1"/>
      <c r="H33" s="1"/>
      <c r="I33" s="1"/>
    </row>
    <row r="34" spans="1:9" x14ac:dyDescent="0.25">
      <c r="A34" s="11" t="s">
        <v>71</v>
      </c>
      <c r="B34" s="12">
        <v>31</v>
      </c>
      <c r="C34" s="12">
        <v>2071</v>
      </c>
      <c r="D34" s="12">
        <v>31</v>
      </c>
      <c r="E34" s="12">
        <v>4477</v>
      </c>
      <c r="F34" s="13">
        <f t="shared" si="0"/>
        <v>14341.935483870968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125294</v>
      </c>
      <c r="C35" s="15">
        <f t="shared" ref="C35:E35" si="1">SUM(C7:C34)</f>
        <v>123084.5</v>
      </c>
      <c r="D35" s="15">
        <f t="shared" si="1"/>
        <v>244748.25</v>
      </c>
      <c r="E35" s="15">
        <f t="shared" si="1"/>
        <v>244786.75</v>
      </c>
      <c r="F35" s="16">
        <f t="shared" si="0"/>
        <v>1.5730449553771564E-2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60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LAS PALMAS</v>
      </c>
      <c r="F38" s="31">
        <f>LOOKUP(E38,$A$38:$A$65,$B$38:$B$65)</f>
        <v>55862</v>
      </c>
      <c r="G38" s="31">
        <f>LOOKUP(E38,$A$38:$A$65,$C$38:$C$65)</f>
        <v>54601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18520</v>
      </c>
      <c r="C39" s="30">
        <f t="shared" ref="C39:C65" si="5">D8</f>
        <v>18273</v>
      </c>
      <c r="D39" s="30">
        <f t="shared" ref="D39:D65" si="6">_xlfn.RANK.EQ(B39,$B$38:$B$65)+COUNTIF($B$38:$B$65,B39)-1</f>
        <v>6</v>
      </c>
      <c r="E39" s="31" t="str">
        <f t="shared" si="2"/>
        <v>SANTA CRUZ DE TENERIFE</v>
      </c>
      <c r="F39" s="31">
        <f t="shared" ref="F39:F65" si="7">LOOKUP(E39,$A$38:$A$65,$B$38:$B$65)</f>
        <v>45222</v>
      </c>
      <c r="G39" s="31">
        <f t="shared" ref="G39:G65" si="8">LOOKUP(E39,$A$38:$A$65,$C$38:$C$65)</f>
        <v>49048</v>
      </c>
    </row>
    <row r="40" spans="1:9" x14ac:dyDescent="0.25">
      <c r="A40" s="31" t="str">
        <f t="shared" si="3"/>
        <v>ALMERIA</v>
      </c>
      <c r="B40" s="30">
        <f t="shared" si="4"/>
        <v>788</v>
      </c>
      <c r="C40" s="30">
        <f t="shared" si="5"/>
        <v>398</v>
      </c>
      <c r="D40" s="30">
        <f t="shared" si="6"/>
        <v>21</v>
      </c>
      <c r="E40" s="31" t="str">
        <f t="shared" si="2"/>
        <v>BARCELONA</v>
      </c>
      <c r="F40" s="31">
        <f t="shared" si="7"/>
        <v>24568.5</v>
      </c>
      <c r="G40" s="31">
        <f t="shared" si="8"/>
        <v>28196.5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23259</v>
      </c>
      <c r="G41" s="31">
        <f t="shared" si="8"/>
        <v>21338</v>
      </c>
    </row>
    <row r="42" spans="1:9" x14ac:dyDescent="0.25">
      <c r="A42" s="31" t="str">
        <f t="shared" si="3"/>
        <v>BAHIA DE ALGECIRAS</v>
      </c>
      <c r="B42" s="30">
        <f t="shared" si="4"/>
        <v>3609</v>
      </c>
      <c r="C42" s="30">
        <f t="shared" si="5"/>
        <v>1819</v>
      </c>
      <c r="D42" s="30">
        <f t="shared" si="6"/>
        <v>14</v>
      </c>
      <c r="E42" s="31" t="str">
        <f t="shared" si="2"/>
        <v>SEVILLA</v>
      </c>
      <c r="F42" s="31">
        <f t="shared" si="7"/>
        <v>22234</v>
      </c>
      <c r="G42" s="31">
        <f t="shared" si="8"/>
        <v>23202</v>
      </c>
    </row>
    <row r="43" spans="1:9" x14ac:dyDescent="0.25">
      <c r="A43" s="31" t="str">
        <f t="shared" si="3"/>
        <v>BAHIA DE CADIZ</v>
      </c>
      <c r="B43" s="30">
        <f t="shared" si="4"/>
        <v>5541</v>
      </c>
      <c r="C43" s="30">
        <f t="shared" si="5"/>
        <v>6070.5</v>
      </c>
      <c r="D43" s="30">
        <f t="shared" si="6"/>
        <v>9</v>
      </c>
      <c r="E43" s="31" t="str">
        <f t="shared" si="2"/>
        <v>ALICANTE</v>
      </c>
      <c r="F43" s="31">
        <f t="shared" si="7"/>
        <v>18520</v>
      </c>
      <c r="G43" s="31">
        <f t="shared" si="8"/>
        <v>18273</v>
      </c>
    </row>
    <row r="44" spans="1:9" x14ac:dyDescent="0.25">
      <c r="A44" s="31" t="str">
        <f t="shared" si="3"/>
        <v>BALEARES</v>
      </c>
      <c r="B44" s="30">
        <f t="shared" si="4"/>
        <v>7158</v>
      </c>
      <c r="C44" s="30">
        <f t="shared" si="5"/>
        <v>9304</v>
      </c>
      <c r="D44" s="30">
        <f t="shared" si="6"/>
        <v>8</v>
      </c>
      <c r="E44" s="31" t="str">
        <f t="shared" si="2"/>
        <v>BILBAO</v>
      </c>
      <c r="F44" s="31">
        <f t="shared" si="7"/>
        <v>10051.25</v>
      </c>
      <c r="G44" s="31">
        <f t="shared" si="8"/>
        <v>4985.25</v>
      </c>
    </row>
    <row r="45" spans="1:9" x14ac:dyDescent="0.25">
      <c r="A45" s="31" t="str">
        <f t="shared" si="3"/>
        <v>BARCELONA</v>
      </c>
      <c r="B45" s="30">
        <f t="shared" si="4"/>
        <v>24568.5</v>
      </c>
      <c r="C45" s="30">
        <f t="shared" si="5"/>
        <v>28196.5</v>
      </c>
      <c r="D45" s="30">
        <f t="shared" si="6"/>
        <v>3</v>
      </c>
      <c r="E45" s="31" t="str">
        <f t="shared" si="2"/>
        <v>BALEARES</v>
      </c>
      <c r="F45" s="31">
        <f t="shared" si="7"/>
        <v>7158</v>
      </c>
      <c r="G45" s="31">
        <f t="shared" si="8"/>
        <v>9304</v>
      </c>
    </row>
    <row r="46" spans="1:9" x14ac:dyDescent="0.25">
      <c r="A46" s="31" t="str">
        <f t="shared" si="3"/>
        <v>BILBAO</v>
      </c>
      <c r="B46" s="30">
        <f t="shared" si="4"/>
        <v>10051.25</v>
      </c>
      <c r="C46" s="30">
        <f t="shared" si="5"/>
        <v>4985.25</v>
      </c>
      <c r="D46" s="30">
        <f t="shared" si="6"/>
        <v>7</v>
      </c>
      <c r="E46" s="31" t="str">
        <f t="shared" si="2"/>
        <v>BAHIA DE CADIZ</v>
      </c>
      <c r="F46" s="31">
        <f t="shared" si="7"/>
        <v>5541</v>
      </c>
      <c r="G46" s="31">
        <f t="shared" si="8"/>
        <v>6070.5</v>
      </c>
    </row>
    <row r="47" spans="1:9" x14ac:dyDescent="0.25">
      <c r="A47" s="31" t="str">
        <f t="shared" si="3"/>
        <v>CARTAGENA</v>
      </c>
      <c r="B47" s="30">
        <f t="shared" si="4"/>
        <v>2557</v>
      </c>
      <c r="C47" s="30">
        <f t="shared" si="5"/>
        <v>4254</v>
      </c>
      <c r="D47" s="30">
        <f t="shared" si="6"/>
        <v>15</v>
      </c>
      <c r="E47" s="31" t="str">
        <f t="shared" si="2"/>
        <v>VILAGARCIA</v>
      </c>
      <c r="F47" s="31">
        <f t="shared" si="7"/>
        <v>4477</v>
      </c>
      <c r="G47" s="31">
        <f t="shared" si="8"/>
        <v>31</v>
      </c>
    </row>
    <row r="48" spans="1:9" x14ac:dyDescent="0.25">
      <c r="A48" s="31" t="str">
        <f t="shared" si="3"/>
        <v>CASTELLON</v>
      </c>
      <c r="B48" s="30">
        <f t="shared" si="4"/>
        <v>1842</v>
      </c>
      <c r="C48" s="30">
        <f t="shared" si="5"/>
        <v>566</v>
      </c>
      <c r="D48" s="30">
        <f t="shared" si="6"/>
        <v>18</v>
      </c>
      <c r="E48" s="31" t="str">
        <f t="shared" si="2"/>
        <v>VIGO</v>
      </c>
      <c r="F48" s="31">
        <f t="shared" si="7"/>
        <v>4047</v>
      </c>
      <c r="G48" s="31">
        <f t="shared" si="8"/>
        <v>6324</v>
      </c>
    </row>
    <row r="49" spans="1:7" x14ac:dyDescent="0.25">
      <c r="A49" s="31" t="str">
        <f t="shared" si="3"/>
        <v>CEUTA</v>
      </c>
      <c r="B49" s="30">
        <f t="shared" si="4"/>
        <v>2403</v>
      </c>
      <c r="C49" s="30">
        <f t="shared" si="5"/>
        <v>1418</v>
      </c>
      <c r="D49" s="30">
        <f t="shared" si="6"/>
        <v>16</v>
      </c>
      <c r="E49" s="31" t="str">
        <f t="shared" si="2"/>
        <v>MELILLA</v>
      </c>
      <c r="F49" s="31">
        <f t="shared" si="7"/>
        <v>3734</v>
      </c>
      <c r="G49" s="31">
        <f t="shared" si="8"/>
        <v>1821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TARRAGONA</v>
      </c>
      <c r="F50" s="31">
        <f t="shared" si="7"/>
        <v>3630</v>
      </c>
      <c r="G50" s="31">
        <f t="shared" si="8"/>
        <v>4856</v>
      </c>
    </row>
    <row r="51" spans="1:7" x14ac:dyDescent="0.25">
      <c r="A51" s="31" t="str">
        <f t="shared" si="3"/>
        <v>GIJON</v>
      </c>
      <c r="B51" s="30">
        <f t="shared" si="4"/>
        <v>1350</v>
      </c>
      <c r="C51" s="30">
        <f t="shared" si="5"/>
        <v>1918</v>
      </c>
      <c r="D51" s="30">
        <f t="shared" si="6"/>
        <v>19</v>
      </c>
      <c r="E51" s="31" t="str">
        <f t="shared" si="2"/>
        <v>BAHIA DE ALGECIRAS</v>
      </c>
      <c r="F51" s="31">
        <f t="shared" si="7"/>
        <v>3609</v>
      </c>
      <c r="G51" s="31">
        <f t="shared" si="8"/>
        <v>1819</v>
      </c>
    </row>
    <row r="52" spans="1:7" x14ac:dyDescent="0.25">
      <c r="A52" s="31" t="str">
        <f t="shared" si="3"/>
        <v>HUELVA</v>
      </c>
      <c r="B52" s="30">
        <f t="shared" si="4"/>
        <v>246</v>
      </c>
      <c r="C52" s="30">
        <f t="shared" si="5"/>
        <v>0</v>
      </c>
      <c r="D52" s="30">
        <f t="shared" si="6"/>
        <v>23</v>
      </c>
      <c r="E52" s="31" t="str">
        <f t="shared" si="2"/>
        <v>CARTAGENA</v>
      </c>
      <c r="F52" s="31">
        <f t="shared" si="7"/>
        <v>2557</v>
      </c>
      <c r="G52" s="31">
        <f t="shared" si="8"/>
        <v>4254</v>
      </c>
    </row>
    <row r="53" spans="1:7" x14ac:dyDescent="0.25">
      <c r="A53" s="31" t="str">
        <f t="shared" si="3"/>
        <v>LAS PALMAS</v>
      </c>
      <c r="B53" s="30">
        <f t="shared" si="4"/>
        <v>55862</v>
      </c>
      <c r="C53" s="30">
        <f t="shared" si="5"/>
        <v>54601</v>
      </c>
      <c r="D53" s="30">
        <f t="shared" si="6"/>
        <v>1</v>
      </c>
      <c r="E53" s="31" t="str">
        <f t="shared" si="2"/>
        <v>CEUTA</v>
      </c>
      <c r="F53" s="31">
        <f t="shared" si="7"/>
        <v>2403</v>
      </c>
      <c r="G53" s="31">
        <f t="shared" si="8"/>
        <v>1418</v>
      </c>
    </row>
    <row r="54" spans="1:7" x14ac:dyDescent="0.25">
      <c r="A54" s="31" t="str">
        <f t="shared" si="3"/>
        <v>MALAGA</v>
      </c>
      <c r="B54" s="30">
        <f t="shared" si="4"/>
        <v>2074</v>
      </c>
      <c r="C54" s="30">
        <f t="shared" si="5"/>
        <v>1247</v>
      </c>
      <c r="D54" s="30">
        <f t="shared" si="6"/>
        <v>17</v>
      </c>
      <c r="E54" s="31" t="str">
        <f t="shared" si="2"/>
        <v>MALAGA</v>
      </c>
      <c r="F54" s="31">
        <f t="shared" si="7"/>
        <v>2074</v>
      </c>
      <c r="G54" s="31">
        <f t="shared" si="8"/>
        <v>1247</v>
      </c>
    </row>
    <row r="55" spans="1:7" x14ac:dyDescent="0.25">
      <c r="A55" s="31" t="str">
        <f t="shared" si="3"/>
        <v>MARIN Y RIA DE PONTEVEDRA</v>
      </c>
      <c r="B55" s="30">
        <f t="shared" si="4"/>
        <v>1068</v>
      </c>
      <c r="C55" s="30">
        <f t="shared" si="5"/>
        <v>4796</v>
      </c>
      <c r="D55" s="30">
        <f t="shared" si="6"/>
        <v>20</v>
      </c>
      <c r="E55" s="31" t="str">
        <f t="shared" si="2"/>
        <v>CASTELLON</v>
      </c>
      <c r="F55" s="31">
        <f t="shared" si="7"/>
        <v>1842</v>
      </c>
      <c r="G55" s="31">
        <f t="shared" si="8"/>
        <v>566</v>
      </c>
    </row>
    <row r="56" spans="1:7" x14ac:dyDescent="0.25">
      <c r="A56" s="31" t="str">
        <f t="shared" si="3"/>
        <v>MELILLA</v>
      </c>
      <c r="B56" s="30">
        <f t="shared" si="4"/>
        <v>3734</v>
      </c>
      <c r="C56" s="30">
        <f t="shared" si="5"/>
        <v>1821</v>
      </c>
      <c r="D56" s="30">
        <f t="shared" si="6"/>
        <v>12</v>
      </c>
      <c r="E56" s="31" t="str">
        <f t="shared" si="2"/>
        <v>GIJON</v>
      </c>
      <c r="F56" s="31">
        <f t="shared" si="7"/>
        <v>1350</v>
      </c>
      <c r="G56" s="31">
        <f t="shared" si="8"/>
        <v>1918</v>
      </c>
    </row>
    <row r="57" spans="1:7" x14ac:dyDescent="0.25">
      <c r="A57" s="31" t="str">
        <f t="shared" si="3"/>
        <v>MOTRIL</v>
      </c>
      <c r="B57" s="30">
        <f t="shared" si="4"/>
        <v>546</v>
      </c>
      <c r="C57" s="30">
        <f t="shared" si="5"/>
        <v>222</v>
      </c>
      <c r="D57" s="30">
        <f t="shared" si="6"/>
        <v>22</v>
      </c>
      <c r="E57" s="31" t="str">
        <f t="shared" si="2"/>
        <v>MARIN Y RIA DE PONTEVEDRA</v>
      </c>
      <c r="F57" s="31">
        <f t="shared" si="7"/>
        <v>1068</v>
      </c>
      <c r="G57" s="31">
        <f t="shared" si="8"/>
        <v>4796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ALMERIA</v>
      </c>
      <c r="F58" s="31">
        <f t="shared" si="7"/>
        <v>788</v>
      </c>
      <c r="G58" s="31">
        <f t="shared" si="8"/>
        <v>398</v>
      </c>
    </row>
    <row r="59" spans="1:7" x14ac:dyDescent="0.25">
      <c r="A59" s="31" t="str">
        <f t="shared" si="3"/>
        <v>SANTA CRUZ DE TENERIFE</v>
      </c>
      <c r="B59" s="30">
        <f t="shared" si="4"/>
        <v>45222</v>
      </c>
      <c r="C59" s="30">
        <f t="shared" si="5"/>
        <v>49048</v>
      </c>
      <c r="D59" s="30">
        <f t="shared" si="6"/>
        <v>2</v>
      </c>
      <c r="E59" s="31" t="str">
        <f t="shared" si="2"/>
        <v>MOTRIL</v>
      </c>
      <c r="F59" s="31">
        <f t="shared" si="7"/>
        <v>546</v>
      </c>
      <c r="G59" s="31">
        <f t="shared" si="8"/>
        <v>222</v>
      </c>
    </row>
    <row r="60" spans="1:7" x14ac:dyDescent="0.25">
      <c r="A60" s="31" t="str">
        <f t="shared" si="3"/>
        <v>SANTANDER</v>
      </c>
      <c r="B60" s="30">
        <f t="shared" si="4"/>
        <v>0</v>
      </c>
      <c r="C60" s="30">
        <f t="shared" si="5"/>
        <v>0</v>
      </c>
      <c r="D60" s="30">
        <f t="shared" si="6"/>
        <v>28</v>
      </c>
      <c r="E60" s="31" t="str">
        <f t="shared" si="2"/>
        <v>HUELVA</v>
      </c>
      <c r="F60" s="31">
        <f t="shared" si="7"/>
        <v>246</v>
      </c>
      <c r="G60" s="31">
        <f t="shared" si="8"/>
        <v>0</v>
      </c>
    </row>
    <row r="61" spans="1:7" x14ac:dyDescent="0.25">
      <c r="A61" s="31" t="str">
        <f t="shared" si="3"/>
        <v>SEVILLA</v>
      </c>
      <c r="B61" s="30">
        <f t="shared" si="4"/>
        <v>22234</v>
      </c>
      <c r="C61" s="30">
        <f t="shared" si="5"/>
        <v>23202</v>
      </c>
      <c r="D61" s="30">
        <f t="shared" si="6"/>
        <v>5</v>
      </c>
      <c r="E61" s="31" t="e">
        <f t="shared" si="2"/>
        <v>#N/A</v>
      </c>
      <c r="F61" s="31" t="e">
        <f t="shared" si="7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3630</v>
      </c>
      <c r="C62" s="30">
        <f t="shared" si="5"/>
        <v>4856</v>
      </c>
      <c r="D62" s="30">
        <f t="shared" si="6"/>
        <v>13</v>
      </c>
      <c r="E62" s="31" t="e">
        <f t="shared" si="2"/>
        <v>#N/A</v>
      </c>
      <c r="F62" s="31" t="e">
        <f t="shared" si="7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23259</v>
      </c>
      <c r="C63" s="30">
        <f t="shared" si="5"/>
        <v>21338</v>
      </c>
      <c r="D63" s="30">
        <f t="shared" si="6"/>
        <v>4</v>
      </c>
      <c r="E63" s="31" t="e">
        <f t="shared" si="2"/>
        <v>#N/A</v>
      </c>
      <c r="F63" s="31" t="e">
        <f t="shared" si="7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4047</v>
      </c>
      <c r="C64" s="30">
        <f t="shared" si="5"/>
        <v>6324</v>
      </c>
      <c r="D64" s="30">
        <f t="shared" si="6"/>
        <v>11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4477</v>
      </c>
      <c r="C65" s="30">
        <f t="shared" si="5"/>
        <v>31</v>
      </c>
      <c r="D65" s="30">
        <f t="shared" si="6"/>
        <v>10</v>
      </c>
      <c r="E65" s="31" t="str">
        <f t="shared" si="2"/>
        <v>A CORUÑA</v>
      </c>
      <c r="F65" s="31">
        <f t="shared" si="7"/>
        <v>0</v>
      </c>
      <c r="G65" s="31">
        <f t="shared" si="8"/>
        <v>60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">
        <v>40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478</v>
      </c>
      <c r="C7" s="9">
        <v>437</v>
      </c>
      <c r="D7" s="9">
        <v>844</v>
      </c>
      <c r="E7" s="9">
        <v>924</v>
      </c>
      <c r="F7" s="10">
        <f>((E7*100)/D7)-100</f>
        <v>9.4786729857819836</v>
      </c>
      <c r="G7" s="1"/>
      <c r="H7" s="1"/>
      <c r="I7" s="1"/>
    </row>
    <row r="8" spans="1:12" x14ac:dyDescent="0.25">
      <c r="A8" s="11" t="s">
        <v>45</v>
      </c>
      <c r="B8" s="12">
        <v>2626</v>
      </c>
      <c r="C8" s="12">
        <v>4119</v>
      </c>
      <c r="D8" s="12">
        <v>5809</v>
      </c>
      <c r="E8" s="12">
        <v>7291</v>
      </c>
      <c r="F8" s="13">
        <f t="shared" ref="F8:F35" si="0">((E8*100)/D8)-100</f>
        <v>25.512136340161817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89</v>
      </c>
      <c r="D9" s="9">
        <v>0</v>
      </c>
      <c r="E9" s="9">
        <v>164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16923</v>
      </c>
      <c r="C11" s="9">
        <v>20387</v>
      </c>
      <c r="D11" s="9">
        <v>31329</v>
      </c>
      <c r="E11" s="9">
        <v>35863</v>
      </c>
      <c r="F11" s="10">
        <f t="shared" si="0"/>
        <v>14.472214242395225</v>
      </c>
      <c r="G11" s="1"/>
      <c r="H11" s="1"/>
      <c r="I11" s="1"/>
    </row>
    <row r="12" spans="1:12" x14ac:dyDescent="0.25">
      <c r="A12" s="11" t="s">
        <v>49</v>
      </c>
      <c r="B12" s="12">
        <v>3044</v>
      </c>
      <c r="C12" s="12">
        <v>5055</v>
      </c>
      <c r="D12" s="12">
        <v>5863</v>
      </c>
      <c r="E12" s="12">
        <v>8211</v>
      </c>
      <c r="F12" s="13">
        <f t="shared" si="0"/>
        <v>40.047757120927855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91236</v>
      </c>
      <c r="C14" s="12">
        <v>82866.5</v>
      </c>
      <c r="D14" s="12">
        <v>187448.5</v>
      </c>
      <c r="E14" s="12">
        <v>171477.5</v>
      </c>
      <c r="F14" s="13">
        <f t="shared" si="0"/>
        <v>-8.5202068834906584</v>
      </c>
      <c r="G14" s="1"/>
      <c r="H14" s="1"/>
      <c r="I14" s="1"/>
    </row>
    <row r="15" spans="1:12" x14ac:dyDescent="0.25">
      <c r="A15" s="8" t="s">
        <v>52</v>
      </c>
      <c r="B15" s="9">
        <v>42272.5</v>
      </c>
      <c r="C15" s="9">
        <v>44324.5</v>
      </c>
      <c r="D15" s="9">
        <v>71649.25</v>
      </c>
      <c r="E15" s="9">
        <v>76836</v>
      </c>
      <c r="F15" s="10">
        <f t="shared" si="0"/>
        <v>7.2390848473640688</v>
      </c>
      <c r="G15" s="1"/>
      <c r="H15" s="1"/>
      <c r="I15" s="1"/>
    </row>
    <row r="16" spans="1:12" x14ac:dyDescent="0.25">
      <c r="A16" s="11" t="s">
        <v>53</v>
      </c>
      <c r="B16" s="12">
        <v>3117</v>
      </c>
      <c r="C16" s="12">
        <v>3075</v>
      </c>
      <c r="D16" s="12">
        <v>6065</v>
      </c>
      <c r="E16" s="12">
        <v>8042</v>
      </c>
      <c r="F16" s="13">
        <f t="shared" si="0"/>
        <v>32.596867271228348</v>
      </c>
      <c r="G16" s="1"/>
      <c r="H16" s="1"/>
      <c r="I16" s="1"/>
    </row>
    <row r="17" spans="1:9" x14ac:dyDescent="0.25">
      <c r="A17" s="8" t="s">
        <v>54</v>
      </c>
      <c r="B17" s="9">
        <v>6688</v>
      </c>
      <c r="C17" s="9">
        <v>7954</v>
      </c>
      <c r="D17" s="9">
        <v>14624</v>
      </c>
      <c r="E17" s="9">
        <v>16974</v>
      </c>
      <c r="F17" s="10">
        <f t="shared" si="0"/>
        <v>16.069474835886211</v>
      </c>
      <c r="G17" s="1"/>
      <c r="H17" s="1"/>
      <c r="I17" s="1"/>
    </row>
    <row r="18" spans="1:9" x14ac:dyDescent="0.25">
      <c r="A18" s="11" t="s">
        <v>55</v>
      </c>
      <c r="B18" s="12">
        <v>48</v>
      </c>
      <c r="C18" s="12">
        <v>37</v>
      </c>
      <c r="D18" s="12">
        <v>64</v>
      </c>
      <c r="E18" s="12">
        <v>90</v>
      </c>
      <c r="F18" s="13">
        <f t="shared" si="0"/>
        <v>40.625</v>
      </c>
      <c r="G18" s="1"/>
      <c r="H18" s="1"/>
      <c r="I18" s="1"/>
    </row>
    <row r="19" spans="1:9" x14ac:dyDescent="0.25">
      <c r="A19" s="8" t="s">
        <v>56</v>
      </c>
      <c r="B19" s="9">
        <v>46</v>
      </c>
      <c r="C19" s="9">
        <v>56</v>
      </c>
      <c r="D19" s="9">
        <v>63</v>
      </c>
      <c r="E19" s="9">
        <v>91</v>
      </c>
      <c r="F19" s="10">
        <f t="shared" si="0"/>
        <v>44.444444444444457</v>
      </c>
      <c r="G19" s="1"/>
      <c r="H19" s="1"/>
      <c r="I19" s="1"/>
    </row>
    <row r="20" spans="1:9" x14ac:dyDescent="0.25">
      <c r="A20" s="11" t="s">
        <v>57</v>
      </c>
      <c r="B20" s="12">
        <v>2308</v>
      </c>
      <c r="C20" s="12">
        <v>3332</v>
      </c>
      <c r="D20" s="12">
        <v>4808</v>
      </c>
      <c r="E20" s="12">
        <v>6770</v>
      </c>
      <c r="F20" s="13">
        <f t="shared" si="0"/>
        <v>40.806988352745435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243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7245</v>
      </c>
      <c r="C22" s="12">
        <v>5746</v>
      </c>
      <c r="D22" s="12">
        <v>12960</v>
      </c>
      <c r="E22" s="12">
        <v>12976</v>
      </c>
      <c r="F22" s="13">
        <f t="shared" si="0"/>
        <v>0.12345679012345556</v>
      </c>
      <c r="G22" s="1"/>
      <c r="H22" s="1"/>
      <c r="I22" s="1"/>
    </row>
    <row r="23" spans="1:9" x14ac:dyDescent="0.25">
      <c r="A23" s="8" t="s">
        <v>60</v>
      </c>
      <c r="B23" s="9">
        <v>1194</v>
      </c>
      <c r="C23" s="9">
        <v>1327</v>
      </c>
      <c r="D23" s="9">
        <v>2101</v>
      </c>
      <c r="E23" s="9">
        <v>3001</v>
      </c>
      <c r="F23" s="10">
        <f t="shared" si="0"/>
        <v>42.836744407425044</v>
      </c>
      <c r="G23" s="1"/>
      <c r="H23" s="1"/>
      <c r="I23" s="1"/>
    </row>
    <row r="24" spans="1:9" x14ac:dyDescent="0.25">
      <c r="A24" s="11" t="s">
        <v>61</v>
      </c>
      <c r="B24" s="12">
        <v>1183</v>
      </c>
      <c r="C24" s="12">
        <v>2120</v>
      </c>
      <c r="D24" s="12">
        <v>2286</v>
      </c>
      <c r="E24" s="12">
        <v>4514</v>
      </c>
      <c r="F24" s="13">
        <f t="shared" si="0"/>
        <v>97.462817147856526</v>
      </c>
      <c r="G24" s="1"/>
      <c r="H24" s="1"/>
      <c r="I24" s="1"/>
    </row>
    <row r="25" spans="1:9" x14ac:dyDescent="0.25">
      <c r="A25" s="8" t="s">
        <v>62</v>
      </c>
      <c r="B25" s="9">
        <v>593</v>
      </c>
      <c r="C25" s="9">
        <v>1046</v>
      </c>
      <c r="D25" s="9">
        <v>1327</v>
      </c>
      <c r="E25" s="9">
        <v>1999</v>
      </c>
      <c r="F25" s="10">
        <f t="shared" si="0"/>
        <v>50.640542577241888</v>
      </c>
      <c r="G25" s="1"/>
      <c r="H25" s="1"/>
      <c r="I25" s="1"/>
    </row>
    <row r="26" spans="1:9" x14ac:dyDescent="0.25">
      <c r="A26" s="11" t="s">
        <v>63</v>
      </c>
      <c r="B26" s="12">
        <v>268</v>
      </c>
      <c r="C26" s="12">
        <v>407</v>
      </c>
      <c r="D26" s="12">
        <v>525</v>
      </c>
      <c r="E26" s="12">
        <v>900</v>
      </c>
      <c r="F26" s="13">
        <f t="shared" si="0"/>
        <v>71.428571428571416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1170</v>
      </c>
      <c r="C28" s="12">
        <v>2738</v>
      </c>
      <c r="D28" s="12">
        <v>2167</v>
      </c>
      <c r="E28" s="12">
        <v>4578</v>
      </c>
      <c r="F28" s="13">
        <f t="shared" si="0"/>
        <v>111.25980618366404</v>
      </c>
      <c r="G28" s="1"/>
      <c r="H28" s="1"/>
      <c r="I28" s="1"/>
    </row>
    <row r="29" spans="1:9" x14ac:dyDescent="0.25">
      <c r="A29" s="8" t="s">
        <v>66</v>
      </c>
      <c r="B29" s="9">
        <v>84</v>
      </c>
      <c r="C29" s="9">
        <v>79</v>
      </c>
      <c r="D29" s="9">
        <v>321</v>
      </c>
      <c r="E29" s="9">
        <v>123</v>
      </c>
      <c r="F29" s="10">
        <f t="shared" si="0"/>
        <v>-61.682242990654203</v>
      </c>
      <c r="G29" s="1"/>
      <c r="H29" s="1"/>
      <c r="I29" s="1"/>
    </row>
    <row r="30" spans="1:9" x14ac:dyDescent="0.25">
      <c r="A30" s="11" t="s">
        <v>67</v>
      </c>
      <c r="B30" s="12">
        <v>2303</v>
      </c>
      <c r="C30" s="12">
        <v>1699</v>
      </c>
      <c r="D30" s="12">
        <v>3611</v>
      </c>
      <c r="E30" s="12">
        <v>2912</v>
      </c>
      <c r="F30" s="13">
        <f t="shared" si="0"/>
        <v>-19.357518692882863</v>
      </c>
      <c r="G30" s="1"/>
      <c r="H30" s="1"/>
      <c r="I30" s="1"/>
    </row>
    <row r="31" spans="1:9" x14ac:dyDescent="0.25">
      <c r="A31" s="8" t="s">
        <v>68</v>
      </c>
      <c r="B31" s="9">
        <v>4568</v>
      </c>
      <c r="C31" s="9">
        <v>6024</v>
      </c>
      <c r="D31" s="9">
        <v>7541</v>
      </c>
      <c r="E31" s="9">
        <v>11294</v>
      </c>
      <c r="F31" s="10">
        <f t="shared" si="0"/>
        <v>49.767935287097202</v>
      </c>
      <c r="G31" s="1"/>
      <c r="H31" s="1"/>
      <c r="I31" s="1"/>
    </row>
    <row r="32" spans="1:9" x14ac:dyDescent="0.25">
      <c r="A32" s="11" t="s">
        <v>69</v>
      </c>
      <c r="B32" s="12">
        <v>166817</v>
      </c>
      <c r="C32" s="12">
        <v>149880</v>
      </c>
      <c r="D32" s="12">
        <v>320937</v>
      </c>
      <c r="E32" s="12">
        <v>312155</v>
      </c>
      <c r="F32" s="13">
        <f t="shared" si="0"/>
        <v>-2.7363625882961458</v>
      </c>
      <c r="G32" s="1"/>
      <c r="H32" s="1"/>
      <c r="I32" s="1"/>
    </row>
    <row r="33" spans="1:9" x14ac:dyDescent="0.25">
      <c r="A33" s="8" t="s">
        <v>70</v>
      </c>
      <c r="B33" s="9">
        <v>12214.5</v>
      </c>
      <c r="C33" s="9">
        <v>14296.5</v>
      </c>
      <c r="D33" s="9">
        <v>27192.5</v>
      </c>
      <c r="E33" s="9">
        <v>27284.5</v>
      </c>
      <c r="F33" s="10">
        <f t="shared" si="0"/>
        <v>0.33832858324905146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139</v>
      </c>
      <c r="D34" s="12">
        <v>0</v>
      </c>
      <c r="E34" s="12">
        <v>229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366426</v>
      </c>
      <c r="C35" s="15">
        <f t="shared" ref="C35:E35" si="1">SUM(C7:C34)</f>
        <v>357235.5</v>
      </c>
      <c r="D35" s="15">
        <f t="shared" si="1"/>
        <v>709535.25</v>
      </c>
      <c r="E35" s="15">
        <f t="shared" si="1"/>
        <v>714944</v>
      </c>
      <c r="F35" s="16">
        <f t="shared" si="0"/>
        <v>0.76229475561643767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924</v>
      </c>
      <c r="C38" s="30">
        <f>D7</f>
        <v>844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VALENCIA</v>
      </c>
      <c r="F38" s="31">
        <f>LOOKUP(E38,$A$38:$A$65,$B$38:$B$65)</f>
        <v>312155</v>
      </c>
      <c r="G38" s="31">
        <f>LOOKUP(E38,$A$38:$A$65,$C$38:$C$65)</f>
        <v>320937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7291</v>
      </c>
      <c r="C39" s="30">
        <f t="shared" ref="C39:C65" si="5">D8</f>
        <v>5809</v>
      </c>
      <c r="D39" s="30">
        <f t="shared" ref="D39:D65" si="6">_xlfn.RANK.EQ(B39,$B$38:$B$65)+COUNTIF($B$38:$B$65,B39)-1</f>
        <v>11</v>
      </c>
      <c r="E39" s="31" t="str">
        <f t="shared" si="2"/>
        <v>BARCELONA</v>
      </c>
      <c r="F39" s="31">
        <f t="shared" ref="F39:F65" si="7">LOOKUP(E39,$A$38:$A$65,$B$38:$B$65)</f>
        <v>171477.5</v>
      </c>
      <c r="G39" s="31">
        <f t="shared" ref="G39:G65" si="8">LOOKUP(E39,$A$38:$A$65,$C$38:$C$65)</f>
        <v>187448.5</v>
      </c>
    </row>
    <row r="40" spans="1:9" x14ac:dyDescent="0.25">
      <c r="A40" s="31" t="str">
        <f t="shared" si="3"/>
        <v>ALMERIA</v>
      </c>
      <c r="B40" s="30">
        <f t="shared" si="4"/>
        <v>164</v>
      </c>
      <c r="C40" s="30">
        <f t="shared" si="5"/>
        <v>0</v>
      </c>
      <c r="D40" s="30">
        <f t="shared" si="6"/>
        <v>22</v>
      </c>
      <c r="E40" s="31" t="str">
        <f t="shared" si="2"/>
        <v>BILBAO</v>
      </c>
      <c r="F40" s="31">
        <f t="shared" si="7"/>
        <v>76836</v>
      </c>
      <c r="G40" s="31">
        <f t="shared" si="8"/>
        <v>71649.25</v>
      </c>
    </row>
    <row r="41" spans="1:9" x14ac:dyDescent="0.25">
      <c r="A41" s="31" t="str">
        <f t="shared" si="3"/>
        <v>AVILES</v>
      </c>
      <c r="B41" s="30">
        <f t="shared" si="4"/>
        <v>2</v>
      </c>
      <c r="C41" s="30">
        <f t="shared" si="5"/>
        <v>0</v>
      </c>
      <c r="D41" s="30">
        <f t="shared" si="6"/>
        <v>26</v>
      </c>
      <c r="E41" s="31" t="str">
        <f t="shared" si="2"/>
        <v>BAHIA DE ALGECIRAS</v>
      </c>
      <c r="F41" s="31">
        <f t="shared" si="7"/>
        <v>35863</v>
      </c>
      <c r="G41" s="31">
        <f t="shared" si="8"/>
        <v>31329</v>
      </c>
    </row>
    <row r="42" spans="1:9" x14ac:dyDescent="0.25">
      <c r="A42" s="31" t="str">
        <f t="shared" si="3"/>
        <v>BAHIA DE ALGECIRAS</v>
      </c>
      <c r="B42" s="30">
        <f t="shared" si="4"/>
        <v>35863</v>
      </c>
      <c r="C42" s="30">
        <f t="shared" si="5"/>
        <v>31329</v>
      </c>
      <c r="D42" s="30">
        <f t="shared" si="6"/>
        <v>4</v>
      </c>
      <c r="E42" s="31" t="str">
        <f t="shared" si="2"/>
        <v>VIGO</v>
      </c>
      <c r="F42" s="31">
        <f t="shared" si="7"/>
        <v>27284.5</v>
      </c>
      <c r="G42" s="31">
        <f t="shared" si="8"/>
        <v>27192.5</v>
      </c>
    </row>
    <row r="43" spans="1:9" x14ac:dyDescent="0.25">
      <c r="A43" s="31" t="str">
        <f t="shared" si="3"/>
        <v>BAHIA DE CADIZ</v>
      </c>
      <c r="B43" s="30">
        <f t="shared" si="4"/>
        <v>8211</v>
      </c>
      <c r="C43" s="30">
        <f t="shared" si="5"/>
        <v>5863</v>
      </c>
      <c r="D43" s="30">
        <f t="shared" si="6"/>
        <v>9</v>
      </c>
      <c r="E43" s="31" t="str">
        <f t="shared" si="2"/>
        <v>CASTELLON</v>
      </c>
      <c r="F43" s="31">
        <f t="shared" si="7"/>
        <v>16974</v>
      </c>
      <c r="G43" s="31">
        <f t="shared" si="8"/>
        <v>14624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LAS PALMAS</v>
      </c>
      <c r="F44" s="31">
        <f t="shared" si="7"/>
        <v>12976</v>
      </c>
      <c r="G44" s="31">
        <f t="shared" si="8"/>
        <v>12960</v>
      </c>
    </row>
    <row r="45" spans="1:9" x14ac:dyDescent="0.25">
      <c r="A45" s="31" t="str">
        <f t="shared" si="3"/>
        <v>BARCELONA</v>
      </c>
      <c r="B45" s="30">
        <f t="shared" si="4"/>
        <v>171477.5</v>
      </c>
      <c r="C45" s="30">
        <f t="shared" si="5"/>
        <v>187448.5</v>
      </c>
      <c r="D45" s="30">
        <f t="shared" si="6"/>
        <v>2</v>
      </c>
      <c r="E45" s="31" t="str">
        <f t="shared" si="2"/>
        <v>TARRAGONA</v>
      </c>
      <c r="F45" s="31">
        <f t="shared" si="7"/>
        <v>11294</v>
      </c>
      <c r="G45" s="31">
        <f t="shared" si="8"/>
        <v>7541</v>
      </c>
    </row>
    <row r="46" spans="1:9" x14ac:dyDescent="0.25">
      <c r="A46" s="31" t="str">
        <f t="shared" si="3"/>
        <v>BILBAO</v>
      </c>
      <c r="B46" s="30">
        <f t="shared" si="4"/>
        <v>76836</v>
      </c>
      <c r="C46" s="30">
        <f t="shared" si="5"/>
        <v>71649.25</v>
      </c>
      <c r="D46" s="30">
        <f t="shared" si="6"/>
        <v>3</v>
      </c>
      <c r="E46" s="31" t="str">
        <f t="shared" si="2"/>
        <v>BAHIA DE CADIZ</v>
      </c>
      <c r="F46" s="31">
        <f t="shared" si="7"/>
        <v>8211</v>
      </c>
      <c r="G46" s="31">
        <f t="shared" si="8"/>
        <v>5863</v>
      </c>
    </row>
    <row r="47" spans="1:9" x14ac:dyDescent="0.25">
      <c r="A47" s="31" t="str">
        <f t="shared" si="3"/>
        <v>CARTAGENA</v>
      </c>
      <c r="B47" s="30">
        <f t="shared" si="4"/>
        <v>8042</v>
      </c>
      <c r="C47" s="30">
        <f t="shared" si="5"/>
        <v>6065</v>
      </c>
      <c r="D47" s="30">
        <f t="shared" si="6"/>
        <v>10</v>
      </c>
      <c r="E47" s="31" t="str">
        <f t="shared" si="2"/>
        <v>CARTAGENA</v>
      </c>
      <c r="F47" s="31">
        <f t="shared" si="7"/>
        <v>8042</v>
      </c>
      <c r="G47" s="31">
        <f t="shared" si="8"/>
        <v>6065</v>
      </c>
    </row>
    <row r="48" spans="1:9" x14ac:dyDescent="0.25">
      <c r="A48" s="31" t="str">
        <f t="shared" si="3"/>
        <v>CASTELLON</v>
      </c>
      <c r="B48" s="30">
        <f t="shared" si="4"/>
        <v>16974</v>
      </c>
      <c r="C48" s="30">
        <f t="shared" si="5"/>
        <v>14624</v>
      </c>
      <c r="D48" s="30">
        <f t="shared" si="6"/>
        <v>6</v>
      </c>
      <c r="E48" s="31" t="str">
        <f t="shared" si="2"/>
        <v>ALICANTE</v>
      </c>
      <c r="F48" s="31">
        <f t="shared" si="7"/>
        <v>7291</v>
      </c>
      <c r="G48" s="31">
        <f t="shared" si="8"/>
        <v>5809</v>
      </c>
    </row>
    <row r="49" spans="1:7" x14ac:dyDescent="0.25">
      <c r="A49" s="31" t="str">
        <f t="shared" si="3"/>
        <v>CEUTA</v>
      </c>
      <c r="B49" s="30">
        <f t="shared" si="4"/>
        <v>90</v>
      </c>
      <c r="C49" s="30">
        <f t="shared" si="5"/>
        <v>64</v>
      </c>
      <c r="D49" s="30">
        <f t="shared" si="6"/>
        <v>25</v>
      </c>
      <c r="E49" s="31" t="str">
        <f t="shared" si="2"/>
        <v>GIJON</v>
      </c>
      <c r="F49" s="31">
        <f t="shared" si="7"/>
        <v>6770</v>
      </c>
      <c r="G49" s="31">
        <f t="shared" si="8"/>
        <v>4808</v>
      </c>
    </row>
    <row r="50" spans="1:7" x14ac:dyDescent="0.25">
      <c r="A50" s="31" t="str">
        <f t="shared" si="3"/>
        <v>FERROL-SAN CIBRAO</v>
      </c>
      <c r="B50" s="30">
        <f t="shared" si="4"/>
        <v>91</v>
      </c>
      <c r="C50" s="30">
        <f t="shared" si="5"/>
        <v>63</v>
      </c>
      <c r="D50" s="30">
        <f t="shared" si="6"/>
        <v>24</v>
      </c>
      <c r="E50" s="31" t="str">
        <f t="shared" si="2"/>
        <v>SANTA CRUZ DE TENERIFE</v>
      </c>
      <c r="F50" s="31">
        <f t="shared" si="7"/>
        <v>4578</v>
      </c>
      <c r="G50" s="31">
        <f t="shared" si="8"/>
        <v>2167</v>
      </c>
    </row>
    <row r="51" spans="1:7" x14ac:dyDescent="0.25">
      <c r="A51" s="31" t="str">
        <f t="shared" si="3"/>
        <v>GIJON</v>
      </c>
      <c r="B51" s="30">
        <f t="shared" si="4"/>
        <v>6770</v>
      </c>
      <c r="C51" s="30">
        <f t="shared" si="5"/>
        <v>4808</v>
      </c>
      <c r="D51" s="30">
        <f t="shared" si="6"/>
        <v>12</v>
      </c>
      <c r="E51" s="31" t="str">
        <f t="shared" si="2"/>
        <v>MARIN Y RIA DE PONTEVEDRA</v>
      </c>
      <c r="F51" s="31">
        <f t="shared" si="7"/>
        <v>4514</v>
      </c>
      <c r="G51" s="31">
        <f t="shared" si="8"/>
        <v>2286</v>
      </c>
    </row>
    <row r="52" spans="1:7" x14ac:dyDescent="0.25">
      <c r="A52" s="31" t="str">
        <f t="shared" si="3"/>
        <v>HUELVA</v>
      </c>
      <c r="B52" s="30">
        <f t="shared" si="4"/>
        <v>243</v>
      </c>
      <c r="C52" s="30">
        <f t="shared" si="5"/>
        <v>0</v>
      </c>
      <c r="D52" s="30">
        <f t="shared" si="6"/>
        <v>20</v>
      </c>
      <c r="E52" s="31" t="str">
        <f t="shared" si="2"/>
        <v>MALAGA</v>
      </c>
      <c r="F52" s="31">
        <f t="shared" si="7"/>
        <v>3001</v>
      </c>
      <c r="G52" s="31">
        <f t="shared" si="8"/>
        <v>2101</v>
      </c>
    </row>
    <row r="53" spans="1:7" x14ac:dyDescent="0.25">
      <c r="A53" s="31" t="str">
        <f t="shared" si="3"/>
        <v>LAS PALMAS</v>
      </c>
      <c r="B53" s="30">
        <f t="shared" si="4"/>
        <v>12976</v>
      </c>
      <c r="C53" s="30">
        <f t="shared" si="5"/>
        <v>12960</v>
      </c>
      <c r="D53" s="30">
        <f t="shared" si="6"/>
        <v>7</v>
      </c>
      <c r="E53" s="31" t="str">
        <f t="shared" si="2"/>
        <v>SEVILLA</v>
      </c>
      <c r="F53" s="31">
        <f t="shared" si="7"/>
        <v>2912</v>
      </c>
      <c r="G53" s="31">
        <f t="shared" si="8"/>
        <v>3611</v>
      </c>
    </row>
    <row r="54" spans="1:7" x14ac:dyDescent="0.25">
      <c r="A54" s="31" t="str">
        <f t="shared" si="3"/>
        <v>MALAGA</v>
      </c>
      <c r="B54" s="30">
        <f t="shared" si="4"/>
        <v>3001</v>
      </c>
      <c r="C54" s="30">
        <f t="shared" si="5"/>
        <v>2101</v>
      </c>
      <c r="D54" s="30">
        <f t="shared" si="6"/>
        <v>15</v>
      </c>
      <c r="E54" s="31" t="str">
        <f t="shared" si="2"/>
        <v>MELILLA</v>
      </c>
      <c r="F54" s="31">
        <f t="shared" si="7"/>
        <v>1999</v>
      </c>
      <c r="G54" s="31">
        <f t="shared" si="8"/>
        <v>1327</v>
      </c>
    </row>
    <row r="55" spans="1:7" x14ac:dyDescent="0.25">
      <c r="A55" s="31" t="str">
        <f t="shared" si="3"/>
        <v>MARIN Y RIA DE PONTEVEDRA</v>
      </c>
      <c r="B55" s="30">
        <f t="shared" si="4"/>
        <v>4514</v>
      </c>
      <c r="C55" s="30">
        <f t="shared" si="5"/>
        <v>2286</v>
      </c>
      <c r="D55" s="30">
        <f t="shared" si="6"/>
        <v>14</v>
      </c>
      <c r="E55" s="31" t="str">
        <f t="shared" si="2"/>
        <v>A CORUÑA</v>
      </c>
      <c r="F55" s="31">
        <f t="shared" si="7"/>
        <v>924</v>
      </c>
      <c r="G55" s="31">
        <f t="shared" si="8"/>
        <v>844</v>
      </c>
    </row>
    <row r="56" spans="1:7" x14ac:dyDescent="0.25">
      <c r="A56" s="31" t="str">
        <f t="shared" si="3"/>
        <v>MELILLA</v>
      </c>
      <c r="B56" s="30">
        <f t="shared" si="4"/>
        <v>1999</v>
      </c>
      <c r="C56" s="30">
        <f t="shared" si="5"/>
        <v>1327</v>
      </c>
      <c r="D56" s="30">
        <f t="shared" si="6"/>
        <v>17</v>
      </c>
      <c r="E56" s="31" t="str">
        <f t="shared" si="2"/>
        <v>MOTRIL</v>
      </c>
      <c r="F56" s="31">
        <f t="shared" si="7"/>
        <v>900</v>
      </c>
      <c r="G56" s="31">
        <f t="shared" si="8"/>
        <v>525</v>
      </c>
    </row>
    <row r="57" spans="1:7" x14ac:dyDescent="0.25">
      <c r="A57" s="31" t="str">
        <f t="shared" si="3"/>
        <v>MOTRIL</v>
      </c>
      <c r="B57" s="30">
        <f t="shared" si="4"/>
        <v>900</v>
      </c>
      <c r="C57" s="30">
        <f t="shared" si="5"/>
        <v>525</v>
      </c>
      <c r="D57" s="30">
        <f t="shared" si="6"/>
        <v>19</v>
      </c>
      <c r="E57" s="31" t="str">
        <f t="shared" si="2"/>
        <v>HUELVA</v>
      </c>
      <c r="F57" s="31">
        <f t="shared" si="7"/>
        <v>243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VILAGARCIA</v>
      </c>
      <c r="F58" s="31">
        <f t="shared" si="7"/>
        <v>229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4578</v>
      </c>
      <c r="C59" s="30">
        <f t="shared" si="5"/>
        <v>2167</v>
      </c>
      <c r="D59" s="30">
        <f t="shared" si="6"/>
        <v>13</v>
      </c>
      <c r="E59" s="31" t="str">
        <f t="shared" si="2"/>
        <v>ALMERIA</v>
      </c>
      <c r="F59" s="31">
        <f t="shared" si="7"/>
        <v>164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123</v>
      </c>
      <c r="C60" s="30">
        <f t="shared" si="5"/>
        <v>321</v>
      </c>
      <c r="D60" s="30">
        <f t="shared" si="6"/>
        <v>23</v>
      </c>
      <c r="E60" s="31" t="str">
        <f t="shared" si="2"/>
        <v>SANTANDER</v>
      </c>
      <c r="F60" s="31">
        <f t="shared" si="7"/>
        <v>123</v>
      </c>
      <c r="G60" s="31">
        <f t="shared" si="8"/>
        <v>321</v>
      </c>
    </row>
    <row r="61" spans="1:7" x14ac:dyDescent="0.25">
      <c r="A61" s="31" t="str">
        <f t="shared" si="3"/>
        <v>SEVILLA</v>
      </c>
      <c r="B61" s="30">
        <f t="shared" si="4"/>
        <v>2912</v>
      </c>
      <c r="C61" s="30">
        <f t="shared" si="5"/>
        <v>3611</v>
      </c>
      <c r="D61" s="30">
        <f t="shared" si="6"/>
        <v>16</v>
      </c>
      <c r="E61" s="31" t="str">
        <f t="shared" si="2"/>
        <v>FERROL-SAN CIBRAO</v>
      </c>
      <c r="F61" s="31">
        <f t="shared" si="7"/>
        <v>91</v>
      </c>
      <c r="G61" s="31">
        <f t="shared" si="8"/>
        <v>63</v>
      </c>
    </row>
    <row r="62" spans="1:7" x14ac:dyDescent="0.25">
      <c r="A62" s="31" t="str">
        <f t="shared" si="3"/>
        <v>TARRAGONA</v>
      </c>
      <c r="B62" s="30">
        <f t="shared" si="4"/>
        <v>11294</v>
      </c>
      <c r="C62" s="30">
        <f t="shared" si="5"/>
        <v>7541</v>
      </c>
      <c r="D62" s="30">
        <f t="shared" si="6"/>
        <v>8</v>
      </c>
      <c r="E62" s="31" t="str">
        <f t="shared" si="2"/>
        <v>CEUTA</v>
      </c>
      <c r="F62" s="31">
        <f t="shared" si="7"/>
        <v>90</v>
      </c>
      <c r="G62" s="31">
        <f t="shared" si="8"/>
        <v>64</v>
      </c>
    </row>
    <row r="63" spans="1:7" x14ac:dyDescent="0.25">
      <c r="A63" s="31" t="str">
        <f t="shared" si="3"/>
        <v>VALENCIA</v>
      </c>
      <c r="B63" s="30">
        <f t="shared" si="4"/>
        <v>312155</v>
      </c>
      <c r="C63" s="30">
        <f t="shared" si="5"/>
        <v>320937</v>
      </c>
      <c r="D63" s="30">
        <f t="shared" si="6"/>
        <v>1</v>
      </c>
      <c r="E63" s="31" t="str">
        <f t="shared" si="2"/>
        <v>AVILES</v>
      </c>
      <c r="F63" s="31">
        <f t="shared" si="7"/>
        <v>2</v>
      </c>
      <c r="G63" s="31">
        <f t="shared" si="8"/>
        <v>0</v>
      </c>
    </row>
    <row r="64" spans="1:7" x14ac:dyDescent="0.25">
      <c r="A64" s="31" t="str">
        <f t="shared" si="3"/>
        <v>VIGO</v>
      </c>
      <c r="B64" s="30">
        <f t="shared" si="4"/>
        <v>27284.5</v>
      </c>
      <c r="C64" s="30">
        <f t="shared" si="5"/>
        <v>27192.5</v>
      </c>
      <c r="D64" s="30">
        <f t="shared" si="6"/>
        <v>5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229</v>
      </c>
      <c r="C65" s="30">
        <f t="shared" si="5"/>
        <v>0</v>
      </c>
      <c r="D65" s="30">
        <f t="shared" si="6"/>
        <v>21</v>
      </c>
      <c r="E65" s="31" t="str">
        <f t="shared" si="2"/>
        <v>BALEARES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Febrero</v>
      </c>
      <c r="C5" s="77"/>
      <c r="D5" s="76" t="s">
        <v>40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510</v>
      </c>
      <c r="C7" s="9">
        <v>437</v>
      </c>
      <c r="D7" s="9">
        <v>904</v>
      </c>
      <c r="E7" s="9">
        <v>924</v>
      </c>
      <c r="F7" s="10">
        <f>((E7*100)/D7)-100</f>
        <v>2.2123893805309791</v>
      </c>
      <c r="G7" s="1"/>
      <c r="H7" s="1"/>
      <c r="I7" s="1"/>
    </row>
    <row r="8" spans="1:12" x14ac:dyDescent="0.25">
      <c r="A8" s="11" t="s">
        <v>45</v>
      </c>
      <c r="B8" s="12">
        <v>11903</v>
      </c>
      <c r="C8" s="12">
        <v>13431</v>
      </c>
      <c r="D8" s="12">
        <v>24082</v>
      </c>
      <c r="E8" s="12">
        <v>25811</v>
      </c>
      <c r="F8" s="13">
        <f t="shared" ref="F8:F35" si="0">((E8*100)/D8)-100</f>
        <v>7.1796362428369775</v>
      </c>
      <c r="G8" s="1"/>
      <c r="H8" s="1"/>
      <c r="I8" s="1"/>
    </row>
    <row r="9" spans="1:12" x14ac:dyDescent="0.25">
      <c r="A9" s="8" t="s">
        <v>46</v>
      </c>
      <c r="B9" s="9">
        <v>205</v>
      </c>
      <c r="C9" s="9">
        <v>378</v>
      </c>
      <c r="D9" s="9">
        <v>398</v>
      </c>
      <c r="E9" s="9">
        <v>952</v>
      </c>
      <c r="F9" s="10">
        <f t="shared" si="0"/>
        <v>139.19597989949747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17740</v>
      </c>
      <c r="C11" s="9">
        <v>22215</v>
      </c>
      <c r="D11" s="9">
        <v>35017</v>
      </c>
      <c r="E11" s="9">
        <v>39472</v>
      </c>
      <c r="F11" s="10">
        <f t="shared" si="0"/>
        <v>12.722391981037788</v>
      </c>
      <c r="G11" s="1"/>
      <c r="H11" s="1"/>
      <c r="I11" s="1"/>
    </row>
    <row r="12" spans="1:12" x14ac:dyDescent="0.25">
      <c r="A12" s="11" t="s">
        <v>49</v>
      </c>
      <c r="B12" s="12">
        <v>6268.5</v>
      </c>
      <c r="C12" s="12">
        <v>7810</v>
      </c>
      <c r="D12" s="12">
        <v>11933.5</v>
      </c>
      <c r="E12" s="12">
        <v>13752</v>
      </c>
      <c r="F12" s="13">
        <f t="shared" si="0"/>
        <v>15.238613985838185</v>
      </c>
      <c r="G12" s="1"/>
      <c r="H12" s="1"/>
      <c r="I12" s="1"/>
    </row>
    <row r="13" spans="1:12" x14ac:dyDescent="0.25">
      <c r="A13" s="8" t="s">
        <v>50</v>
      </c>
      <c r="B13" s="9">
        <v>4979</v>
      </c>
      <c r="C13" s="9">
        <v>4020</v>
      </c>
      <c r="D13" s="9">
        <v>9304</v>
      </c>
      <c r="E13" s="9">
        <v>7158</v>
      </c>
      <c r="F13" s="10">
        <f t="shared" si="0"/>
        <v>-23.065348237317281</v>
      </c>
      <c r="G13" s="1"/>
      <c r="H13" s="1"/>
      <c r="I13" s="1"/>
    </row>
    <row r="14" spans="1:12" x14ac:dyDescent="0.25">
      <c r="A14" s="11" t="s">
        <v>51</v>
      </c>
      <c r="B14" s="12">
        <v>106162.5</v>
      </c>
      <c r="C14" s="12">
        <v>95281</v>
      </c>
      <c r="D14" s="12">
        <v>215645</v>
      </c>
      <c r="E14" s="12">
        <v>196115</v>
      </c>
      <c r="F14" s="13">
        <f t="shared" si="0"/>
        <v>-9.0565512764033542</v>
      </c>
      <c r="G14" s="1"/>
      <c r="H14" s="1"/>
      <c r="I14" s="1"/>
    </row>
    <row r="15" spans="1:12" x14ac:dyDescent="0.25">
      <c r="A15" s="8" t="s">
        <v>52</v>
      </c>
      <c r="B15" s="9">
        <v>44852.5</v>
      </c>
      <c r="C15" s="9">
        <v>49888.5</v>
      </c>
      <c r="D15" s="9">
        <v>76634.5</v>
      </c>
      <c r="E15" s="9">
        <v>86887.25</v>
      </c>
      <c r="F15" s="10">
        <f t="shared" si="0"/>
        <v>13.378765438542686</v>
      </c>
      <c r="G15" s="1"/>
      <c r="H15" s="1"/>
      <c r="I15" s="1"/>
    </row>
    <row r="16" spans="1:12" x14ac:dyDescent="0.25">
      <c r="A16" s="11" t="s">
        <v>53</v>
      </c>
      <c r="B16" s="12">
        <v>5265</v>
      </c>
      <c r="C16" s="12">
        <v>4464</v>
      </c>
      <c r="D16" s="12">
        <v>10319</v>
      </c>
      <c r="E16" s="12">
        <v>10599</v>
      </c>
      <c r="F16" s="13">
        <f t="shared" si="0"/>
        <v>2.7134412249248925</v>
      </c>
      <c r="G16" s="1"/>
      <c r="H16" s="1"/>
      <c r="I16" s="1"/>
    </row>
    <row r="17" spans="1:9" x14ac:dyDescent="0.25">
      <c r="A17" s="8" t="s">
        <v>54</v>
      </c>
      <c r="B17" s="9">
        <v>7044</v>
      </c>
      <c r="C17" s="9">
        <v>9070</v>
      </c>
      <c r="D17" s="9">
        <v>15190</v>
      </c>
      <c r="E17" s="9">
        <v>18816</v>
      </c>
      <c r="F17" s="10">
        <f t="shared" si="0"/>
        <v>23.870967741935488</v>
      </c>
      <c r="G17" s="1"/>
      <c r="H17" s="1"/>
      <c r="I17" s="1"/>
    </row>
    <row r="18" spans="1:9" x14ac:dyDescent="0.25">
      <c r="A18" s="11" t="s">
        <v>55</v>
      </c>
      <c r="B18" s="12">
        <v>767</v>
      </c>
      <c r="C18" s="12">
        <v>1166</v>
      </c>
      <c r="D18" s="12">
        <v>1482</v>
      </c>
      <c r="E18" s="12">
        <v>2493</v>
      </c>
      <c r="F18" s="13">
        <f t="shared" si="0"/>
        <v>68.218623481781378</v>
      </c>
      <c r="G18" s="1"/>
      <c r="H18" s="1"/>
      <c r="I18" s="1"/>
    </row>
    <row r="19" spans="1:9" x14ac:dyDescent="0.25">
      <c r="A19" s="8" t="s">
        <v>56</v>
      </c>
      <c r="B19" s="9">
        <v>46</v>
      </c>
      <c r="C19" s="9">
        <v>56</v>
      </c>
      <c r="D19" s="9">
        <v>63</v>
      </c>
      <c r="E19" s="9">
        <v>91</v>
      </c>
      <c r="F19" s="10">
        <f t="shared" si="0"/>
        <v>44.444444444444457</v>
      </c>
      <c r="G19" s="1"/>
      <c r="H19" s="1"/>
      <c r="I19" s="1"/>
    </row>
    <row r="20" spans="1:9" x14ac:dyDescent="0.25">
      <c r="A20" s="11" t="s">
        <v>57</v>
      </c>
      <c r="B20" s="12">
        <v>3462</v>
      </c>
      <c r="C20" s="12">
        <v>3930</v>
      </c>
      <c r="D20" s="12">
        <v>6726</v>
      </c>
      <c r="E20" s="12">
        <v>8120</v>
      </c>
      <c r="F20" s="13">
        <f t="shared" si="0"/>
        <v>20.725542670234915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166</v>
      </c>
      <c r="D21" s="9">
        <v>0</v>
      </c>
      <c r="E21" s="9">
        <v>489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34943</v>
      </c>
      <c r="C22" s="12">
        <v>34367</v>
      </c>
      <c r="D22" s="12">
        <v>67561</v>
      </c>
      <c r="E22" s="12">
        <v>68939</v>
      </c>
      <c r="F22" s="13">
        <f t="shared" si="0"/>
        <v>2.0396382528381736</v>
      </c>
      <c r="G22" s="1"/>
      <c r="H22" s="1"/>
      <c r="I22" s="1"/>
    </row>
    <row r="23" spans="1:9" x14ac:dyDescent="0.25">
      <c r="A23" s="8" t="s">
        <v>60</v>
      </c>
      <c r="B23" s="9">
        <v>1761</v>
      </c>
      <c r="C23" s="9">
        <v>2502</v>
      </c>
      <c r="D23" s="9">
        <v>3348</v>
      </c>
      <c r="E23" s="9">
        <v>5075</v>
      </c>
      <c r="F23" s="10">
        <f t="shared" si="0"/>
        <v>51.583034647550789</v>
      </c>
      <c r="G23" s="1"/>
      <c r="H23" s="1"/>
      <c r="I23" s="1"/>
    </row>
    <row r="24" spans="1:9" x14ac:dyDescent="0.25">
      <c r="A24" s="11" t="s">
        <v>61</v>
      </c>
      <c r="B24" s="12">
        <v>3933</v>
      </c>
      <c r="C24" s="12">
        <v>2593</v>
      </c>
      <c r="D24" s="12">
        <v>7082</v>
      </c>
      <c r="E24" s="12">
        <v>5582</v>
      </c>
      <c r="F24" s="13">
        <f t="shared" si="0"/>
        <v>-21.18045749788196</v>
      </c>
      <c r="G24" s="1"/>
      <c r="H24" s="1"/>
      <c r="I24" s="1"/>
    </row>
    <row r="25" spans="1:9" x14ac:dyDescent="0.25">
      <c r="A25" s="8" t="s">
        <v>62</v>
      </c>
      <c r="B25" s="9">
        <v>1639</v>
      </c>
      <c r="C25" s="9">
        <v>2941</v>
      </c>
      <c r="D25" s="9">
        <v>3148</v>
      </c>
      <c r="E25" s="9">
        <v>5733</v>
      </c>
      <c r="F25" s="10">
        <f t="shared" si="0"/>
        <v>82.115628970775106</v>
      </c>
      <c r="G25" s="1"/>
      <c r="H25" s="1"/>
      <c r="I25" s="1"/>
    </row>
    <row r="26" spans="1:9" x14ac:dyDescent="0.25">
      <c r="A26" s="11" t="s">
        <v>63</v>
      </c>
      <c r="B26" s="12">
        <v>414</v>
      </c>
      <c r="C26" s="12">
        <v>675</v>
      </c>
      <c r="D26" s="12">
        <v>747</v>
      </c>
      <c r="E26" s="12">
        <v>1446</v>
      </c>
      <c r="F26" s="13">
        <f t="shared" si="0"/>
        <v>93.574297188755025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26377</v>
      </c>
      <c r="C28" s="12">
        <v>24608</v>
      </c>
      <c r="D28" s="12">
        <v>51215</v>
      </c>
      <c r="E28" s="12">
        <v>49800</v>
      </c>
      <c r="F28" s="13">
        <f t="shared" si="0"/>
        <v>-2.7628624426437511</v>
      </c>
      <c r="G28" s="1"/>
      <c r="H28" s="1"/>
      <c r="I28" s="1"/>
    </row>
    <row r="29" spans="1:9" x14ac:dyDescent="0.25">
      <c r="A29" s="8" t="s">
        <v>66</v>
      </c>
      <c r="B29" s="9">
        <v>84</v>
      </c>
      <c r="C29" s="9">
        <v>79</v>
      </c>
      <c r="D29" s="9">
        <v>321</v>
      </c>
      <c r="E29" s="9">
        <v>123</v>
      </c>
      <c r="F29" s="10">
        <f t="shared" si="0"/>
        <v>-61.682242990654203</v>
      </c>
      <c r="G29" s="1"/>
      <c r="H29" s="1"/>
      <c r="I29" s="1"/>
    </row>
    <row r="30" spans="1:9" x14ac:dyDescent="0.25">
      <c r="A30" s="11" t="s">
        <v>67</v>
      </c>
      <c r="B30" s="12">
        <v>13768</v>
      </c>
      <c r="C30" s="12">
        <v>12668</v>
      </c>
      <c r="D30" s="12">
        <v>26813</v>
      </c>
      <c r="E30" s="12">
        <v>25146</v>
      </c>
      <c r="F30" s="13">
        <f t="shared" si="0"/>
        <v>-6.2171334800283375</v>
      </c>
      <c r="G30" s="1"/>
      <c r="H30" s="1"/>
      <c r="I30" s="1"/>
    </row>
    <row r="31" spans="1:9" x14ac:dyDescent="0.25">
      <c r="A31" s="8" t="s">
        <v>68</v>
      </c>
      <c r="B31" s="9">
        <v>7054</v>
      </c>
      <c r="C31" s="9">
        <v>7951</v>
      </c>
      <c r="D31" s="9">
        <v>12397</v>
      </c>
      <c r="E31" s="9">
        <v>14924</v>
      </c>
      <c r="F31" s="10">
        <f t="shared" si="0"/>
        <v>20.383963862224732</v>
      </c>
      <c r="G31" s="1"/>
      <c r="H31" s="1"/>
      <c r="I31" s="1"/>
    </row>
    <row r="32" spans="1:9" x14ac:dyDescent="0.25">
      <c r="A32" s="11" t="s">
        <v>69</v>
      </c>
      <c r="B32" s="12">
        <v>177577</v>
      </c>
      <c r="C32" s="12">
        <v>161281</v>
      </c>
      <c r="D32" s="12">
        <v>342275</v>
      </c>
      <c r="E32" s="12">
        <v>335414</v>
      </c>
      <c r="F32" s="13">
        <f t="shared" si="0"/>
        <v>-2.0045285223869627</v>
      </c>
      <c r="G32" s="1"/>
      <c r="H32" s="1"/>
      <c r="I32" s="1"/>
    </row>
    <row r="33" spans="1:9" x14ac:dyDescent="0.25">
      <c r="A33" s="8" t="s">
        <v>70</v>
      </c>
      <c r="B33" s="9">
        <v>14934.5</v>
      </c>
      <c r="C33" s="9">
        <v>16198.5</v>
      </c>
      <c r="D33" s="9">
        <v>33516.5</v>
      </c>
      <c r="E33" s="9">
        <v>31331.5</v>
      </c>
      <c r="F33" s="10">
        <f t="shared" si="0"/>
        <v>-6.5191771217161687</v>
      </c>
      <c r="G33" s="1"/>
      <c r="H33" s="1"/>
      <c r="I33" s="1"/>
    </row>
    <row r="34" spans="1:9" x14ac:dyDescent="0.25">
      <c r="A34" s="11" t="s">
        <v>71</v>
      </c>
      <c r="B34" s="12">
        <v>31</v>
      </c>
      <c r="C34" s="12">
        <v>2210</v>
      </c>
      <c r="D34" s="12">
        <v>31</v>
      </c>
      <c r="E34" s="12">
        <v>4706</v>
      </c>
      <c r="F34" s="13">
        <f t="shared" si="0"/>
        <v>15080.645161290322</v>
      </c>
      <c r="G34" s="1"/>
      <c r="H34" s="1"/>
      <c r="I34" s="1"/>
    </row>
    <row r="35" spans="1:9" x14ac:dyDescent="0.25">
      <c r="A35" s="14" t="s">
        <v>72</v>
      </c>
      <c r="B35" s="15">
        <f>SUM(B7:B34)</f>
        <v>491720</v>
      </c>
      <c r="C35" s="15">
        <f t="shared" ref="C35:E35" si="1">SUM(C7:C34)</f>
        <v>480388</v>
      </c>
      <c r="D35" s="15">
        <f t="shared" si="1"/>
        <v>956152.5</v>
      </c>
      <c r="E35" s="15">
        <f t="shared" si="1"/>
        <v>959900.75</v>
      </c>
      <c r="F35" s="16">
        <f t="shared" si="0"/>
        <v>0.39201382624634107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924</v>
      </c>
      <c r="C38" s="30">
        <f>D7</f>
        <v>904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VALENCIA</v>
      </c>
      <c r="F38" s="31">
        <f>LOOKUP(E38,$A$38:$A$65,$B$38:$B$65)</f>
        <v>335414</v>
      </c>
      <c r="G38" s="31">
        <f>LOOKUP(E38,$A$38:$A$65,$C$38:$C$65)</f>
        <v>342275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25811</v>
      </c>
      <c r="C39" s="30">
        <f t="shared" ref="C39:C65" si="5">D8</f>
        <v>24082</v>
      </c>
      <c r="D39" s="30">
        <f t="shared" ref="D39:D65" si="6">_xlfn.RANK.EQ(B39,$B$38:$B$65)+COUNTIF($B$38:$B$65,B39)-1</f>
        <v>8</v>
      </c>
      <c r="E39" s="31" t="str">
        <f t="shared" si="2"/>
        <v>BARCELONA</v>
      </c>
      <c r="F39" s="31">
        <f t="shared" ref="F39:F65" si="7">LOOKUP(E39,$A$38:$A$65,$B$38:$B$65)</f>
        <v>196115</v>
      </c>
      <c r="G39" s="31">
        <f t="shared" ref="G39:G65" si="8">LOOKUP(E39,$A$38:$A$65,$C$38:$C$65)</f>
        <v>215645</v>
      </c>
    </row>
    <row r="40" spans="1:9" x14ac:dyDescent="0.25">
      <c r="A40" s="31" t="str">
        <f t="shared" si="3"/>
        <v>ALMERIA</v>
      </c>
      <c r="B40" s="30">
        <f t="shared" si="4"/>
        <v>952</v>
      </c>
      <c r="C40" s="30">
        <f t="shared" si="5"/>
        <v>398</v>
      </c>
      <c r="D40" s="30">
        <f t="shared" si="6"/>
        <v>22</v>
      </c>
      <c r="E40" s="31" t="str">
        <f t="shared" si="2"/>
        <v>BILBAO</v>
      </c>
      <c r="F40" s="31">
        <f t="shared" si="7"/>
        <v>86887.25</v>
      </c>
      <c r="G40" s="31">
        <f t="shared" si="8"/>
        <v>76634.5</v>
      </c>
    </row>
    <row r="41" spans="1:9" x14ac:dyDescent="0.25">
      <c r="A41" s="31" t="str">
        <f t="shared" si="3"/>
        <v>AVILES</v>
      </c>
      <c r="B41" s="30">
        <f t="shared" si="4"/>
        <v>2</v>
      </c>
      <c r="C41" s="30">
        <f t="shared" si="5"/>
        <v>0</v>
      </c>
      <c r="D41" s="30">
        <f t="shared" si="6"/>
        <v>27</v>
      </c>
      <c r="E41" s="31" t="str">
        <f t="shared" si="2"/>
        <v>LAS PALMAS</v>
      </c>
      <c r="F41" s="31">
        <f t="shared" si="7"/>
        <v>68939</v>
      </c>
      <c r="G41" s="31">
        <f t="shared" si="8"/>
        <v>67561</v>
      </c>
    </row>
    <row r="42" spans="1:9" x14ac:dyDescent="0.25">
      <c r="A42" s="31" t="str">
        <f t="shared" si="3"/>
        <v>BAHIA DE ALGECIRAS</v>
      </c>
      <c r="B42" s="30">
        <f t="shared" si="4"/>
        <v>39472</v>
      </c>
      <c r="C42" s="30">
        <f t="shared" si="5"/>
        <v>35017</v>
      </c>
      <c r="D42" s="30">
        <f t="shared" si="6"/>
        <v>6</v>
      </c>
      <c r="E42" s="31" t="str">
        <f t="shared" si="2"/>
        <v>SANTA CRUZ DE TENERIFE</v>
      </c>
      <c r="F42" s="31">
        <f t="shared" si="7"/>
        <v>49800</v>
      </c>
      <c r="G42" s="31">
        <f t="shared" si="8"/>
        <v>51215</v>
      </c>
    </row>
    <row r="43" spans="1:9" x14ac:dyDescent="0.25">
      <c r="A43" s="31" t="str">
        <f t="shared" si="3"/>
        <v>BAHIA DE CADIZ</v>
      </c>
      <c r="B43" s="30">
        <f t="shared" si="4"/>
        <v>13752</v>
      </c>
      <c r="C43" s="30">
        <f t="shared" si="5"/>
        <v>11933.5</v>
      </c>
      <c r="D43" s="30">
        <f t="shared" si="6"/>
        <v>12</v>
      </c>
      <c r="E43" s="31" t="str">
        <f t="shared" si="2"/>
        <v>BAHIA DE ALGECIRAS</v>
      </c>
      <c r="F43" s="31">
        <f t="shared" si="7"/>
        <v>39472</v>
      </c>
      <c r="G43" s="31">
        <f t="shared" si="8"/>
        <v>35017</v>
      </c>
    </row>
    <row r="44" spans="1:9" x14ac:dyDescent="0.25">
      <c r="A44" s="31" t="str">
        <f t="shared" si="3"/>
        <v>BALEARES</v>
      </c>
      <c r="B44" s="30">
        <f t="shared" si="4"/>
        <v>7158</v>
      </c>
      <c r="C44" s="30">
        <f t="shared" si="5"/>
        <v>9304</v>
      </c>
      <c r="D44" s="30">
        <f t="shared" si="6"/>
        <v>15</v>
      </c>
      <c r="E44" s="31" t="str">
        <f t="shared" si="2"/>
        <v>VIGO</v>
      </c>
      <c r="F44" s="31">
        <f t="shared" si="7"/>
        <v>31331.5</v>
      </c>
      <c r="G44" s="31">
        <f t="shared" si="8"/>
        <v>33516.5</v>
      </c>
    </row>
    <row r="45" spans="1:9" x14ac:dyDescent="0.25">
      <c r="A45" s="31" t="str">
        <f t="shared" si="3"/>
        <v>BARCELONA</v>
      </c>
      <c r="B45" s="30">
        <f t="shared" si="4"/>
        <v>196115</v>
      </c>
      <c r="C45" s="30">
        <f t="shared" si="5"/>
        <v>215645</v>
      </c>
      <c r="D45" s="30">
        <f t="shared" si="6"/>
        <v>2</v>
      </c>
      <c r="E45" s="31" t="str">
        <f t="shared" si="2"/>
        <v>ALICANTE</v>
      </c>
      <c r="F45" s="31">
        <f t="shared" si="7"/>
        <v>25811</v>
      </c>
      <c r="G45" s="31">
        <f t="shared" si="8"/>
        <v>24082</v>
      </c>
    </row>
    <row r="46" spans="1:9" x14ac:dyDescent="0.25">
      <c r="A46" s="31" t="str">
        <f t="shared" si="3"/>
        <v>BILBAO</v>
      </c>
      <c r="B46" s="30">
        <f t="shared" si="4"/>
        <v>86887.25</v>
      </c>
      <c r="C46" s="30">
        <f t="shared" si="5"/>
        <v>76634.5</v>
      </c>
      <c r="D46" s="30">
        <f t="shared" si="6"/>
        <v>3</v>
      </c>
      <c r="E46" s="31" t="str">
        <f t="shared" si="2"/>
        <v>SEVILLA</v>
      </c>
      <c r="F46" s="31">
        <f t="shared" si="7"/>
        <v>25146</v>
      </c>
      <c r="G46" s="31">
        <f t="shared" si="8"/>
        <v>26813</v>
      </c>
    </row>
    <row r="47" spans="1:9" x14ac:dyDescent="0.25">
      <c r="A47" s="31" t="str">
        <f t="shared" si="3"/>
        <v>CARTAGENA</v>
      </c>
      <c r="B47" s="30">
        <f t="shared" si="4"/>
        <v>10599</v>
      </c>
      <c r="C47" s="30">
        <f t="shared" si="5"/>
        <v>10319</v>
      </c>
      <c r="D47" s="30">
        <f t="shared" si="6"/>
        <v>13</v>
      </c>
      <c r="E47" s="31" t="str">
        <f t="shared" si="2"/>
        <v>CASTELLON</v>
      </c>
      <c r="F47" s="31">
        <f t="shared" si="7"/>
        <v>18816</v>
      </c>
      <c r="G47" s="31">
        <f t="shared" si="8"/>
        <v>15190</v>
      </c>
    </row>
    <row r="48" spans="1:9" x14ac:dyDescent="0.25">
      <c r="A48" s="31" t="str">
        <f t="shared" si="3"/>
        <v>CASTELLON</v>
      </c>
      <c r="B48" s="30">
        <f t="shared" si="4"/>
        <v>18816</v>
      </c>
      <c r="C48" s="30">
        <f t="shared" si="5"/>
        <v>15190</v>
      </c>
      <c r="D48" s="30">
        <f t="shared" si="6"/>
        <v>10</v>
      </c>
      <c r="E48" s="31" t="str">
        <f t="shared" si="2"/>
        <v>TARRAGONA</v>
      </c>
      <c r="F48" s="31">
        <f t="shared" si="7"/>
        <v>14924</v>
      </c>
      <c r="G48" s="31">
        <f t="shared" si="8"/>
        <v>12397</v>
      </c>
    </row>
    <row r="49" spans="1:7" x14ac:dyDescent="0.25">
      <c r="A49" s="31" t="str">
        <f t="shared" si="3"/>
        <v>CEUTA</v>
      </c>
      <c r="B49" s="30">
        <f t="shared" si="4"/>
        <v>2493</v>
      </c>
      <c r="C49" s="30">
        <f t="shared" si="5"/>
        <v>1482</v>
      </c>
      <c r="D49" s="30">
        <f t="shared" si="6"/>
        <v>20</v>
      </c>
      <c r="E49" s="31" t="str">
        <f t="shared" si="2"/>
        <v>BAHIA DE CADIZ</v>
      </c>
      <c r="F49" s="31">
        <f t="shared" si="7"/>
        <v>13752</v>
      </c>
      <c r="G49" s="31">
        <f t="shared" si="8"/>
        <v>11933.5</v>
      </c>
    </row>
    <row r="50" spans="1:7" x14ac:dyDescent="0.25">
      <c r="A50" s="31" t="str">
        <f t="shared" si="3"/>
        <v>FERROL-SAN CIBRAO</v>
      </c>
      <c r="B50" s="30">
        <f t="shared" si="4"/>
        <v>91</v>
      </c>
      <c r="C50" s="30">
        <f t="shared" si="5"/>
        <v>63</v>
      </c>
      <c r="D50" s="30">
        <f t="shared" si="6"/>
        <v>26</v>
      </c>
      <c r="E50" s="31" t="str">
        <f t="shared" si="2"/>
        <v>CARTAGENA</v>
      </c>
      <c r="F50" s="31">
        <f t="shared" si="7"/>
        <v>10599</v>
      </c>
      <c r="G50" s="31">
        <f t="shared" si="8"/>
        <v>10319</v>
      </c>
    </row>
    <row r="51" spans="1:7" x14ac:dyDescent="0.25">
      <c r="A51" s="31" t="str">
        <f t="shared" si="3"/>
        <v>GIJON</v>
      </c>
      <c r="B51" s="30">
        <f t="shared" si="4"/>
        <v>8120</v>
      </c>
      <c r="C51" s="30">
        <f t="shared" si="5"/>
        <v>6726</v>
      </c>
      <c r="D51" s="30">
        <f t="shared" si="6"/>
        <v>14</v>
      </c>
      <c r="E51" s="31" t="str">
        <f t="shared" si="2"/>
        <v>GIJON</v>
      </c>
      <c r="F51" s="31">
        <f t="shared" si="7"/>
        <v>8120</v>
      </c>
      <c r="G51" s="31">
        <f t="shared" si="8"/>
        <v>6726</v>
      </c>
    </row>
    <row r="52" spans="1:7" x14ac:dyDescent="0.25">
      <c r="A52" s="31" t="str">
        <f t="shared" si="3"/>
        <v>HUELVA</v>
      </c>
      <c r="B52" s="30">
        <f t="shared" si="4"/>
        <v>489</v>
      </c>
      <c r="C52" s="30">
        <f t="shared" si="5"/>
        <v>0</v>
      </c>
      <c r="D52" s="30">
        <f t="shared" si="6"/>
        <v>24</v>
      </c>
      <c r="E52" s="31" t="str">
        <f t="shared" si="2"/>
        <v>BALEARES</v>
      </c>
      <c r="F52" s="31">
        <f t="shared" si="7"/>
        <v>7158</v>
      </c>
      <c r="G52" s="31">
        <f t="shared" si="8"/>
        <v>9304</v>
      </c>
    </row>
    <row r="53" spans="1:7" x14ac:dyDescent="0.25">
      <c r="A53" s="31" t="str">
        <f t="shared" si="3"/>
        <v>LAS PALMAS</v>
      </c>
      <c r="B53" s="30">
        <f t="shared" si="4"/>
        <v>68939</v>
      </c>
      <c r="C53" s="30">
        <f t="shared" si="5"/>
        <v>67561</v>
      </c>
      <c r="D53" s="30">
        <f t="shared" si="6"/>
        <v>4</v>
      </c>
      <c r="E53" s="31" t="str">
        <f t="shared" si="2"/>
        <v>MELILLA</v>
      </c>
      <c r="F53" s="31">
        <f t="shared" si="7"/>
        <v>5733</v>
      </c>
      <c r="G53" s="31">
        <f t="shared" si="8"/>
        <v>3148</v>
      </c>
    </row>
    <row r="54" spans="1:7" x14ac:dyDescent="0.25">
      <c r="A54" s="31" t="str">
        <f t="shared" si="3"/>
        <v>MALAGA</v>
      </c>
      <c r="B54" s="30">
        <f t="shared" si="4"/>
        <v>5075</v>
      </c>
      <c r="C54" s="30">
        <f t="shared" si="5"/>
        <v>3348</v>
      </c>
      <c r="D54" s="30">
        <f t="shared" si="6"/>
        <v>18</v>
      </c>
      <c r="E54" s="31" t="str">
        <f t="shared" si="2"/>
        <v>MARIN Y RIA DE PONTEVEDRA</v>
      </c>
      <c r="F54" s="31">
        <f t="shared" si="7"/>
        <v>5582</v>
      </c>
      <c r="G54" s="31">
        <f t="shared" si="8"/>
        <v>7082</v>
      </c>
    </row>
    <row r="55" spans="1:7" x14ac:dyDescent="0.25">
      <c r="A55" s="31" t="str">
        <f t="shared" si="3"/>
        <v>MARIN Y RIA DE PONTEVEDRA</v>
      </c>
      <c r="B55" s="30">
        <f t="shared" si="4"/>
        <v>5582</v>
      </c>
      <c r="C55" s="30">
        <f t="shared" si="5"/>
        <v>7082</v>
      </c>
      <c r="D55" s="30">
        <f t="shared" si="6"/>
        <v>17</v>
      </c>
      <c r="E55" s="31" t="str">
        <f t="shared" si="2"/>
        <v>MALAGA</v>
      </c>
      <c r="F55" s="31">
        <f t="shared" si="7"/>
        <v>5075</v>
      </c>
      <c r="G55" s="31">
        <f t="shared" si="8"/>
        <v>3348</v>
      </c>
    </row>
    <row r="56" spans="1:7" x14ac:dyDescent="0.25">
      <c r="A56" s="31" t="str">
        <f t="shared" si="3"/>
        <v>MELILLA</v>
      </c>
      <c r="B56" s="30">
        <f t="shared" si="4"/>
        <v>5733</v>
      </c>
      <c r="C56" s="30">
        <f t="shared" si="5"/>
        <v>3148</v>
      </c>
      <c r="D56" s="30">
        <f t="shared" si="6"/>
        <v>16</v>
      </c>
      <c r="E56" s="31" t="str">
        <f t="shared" si="2"/>
        <v>VILAGARCIA</v>
      </c>
      <c r="F56" s="31">
        <f t="shared" si="7"/>
        <v>4706</v>
      </c>
      <c r="G56" s="31">
        <f t="shared" si="8"/>
        <v>31</v>
      </c>
    </row>
    <row r="57" spans="1:7" x14ac:dyDescent="0.25">
      <c r="A57" s="31" t="str">
        <f t="shared" si="3"/>
        <v>MOTRIL</v>
      </c>
      <c r="B57" s="30">
        <f t="shared" si="4"/>
        <v>1446</v>
      </c>
      <c r="C57" s="30">
        <f t="shared" si="5"/>
        <v>747</v>
      </c>
      <c r="D57" s="30">
        <f t="shared" si="6"/>
        <v>21</v>
      </c>
      <c r="E57" s="31" t="str">
        <f t="shared" si="2"/>
        <v>CEUTA</v>
      </c>
      <c r="F57" s="31">
        <f t="shared" si="7"/>
        <v>2493</v>
      </c>
      <c r="G57" s="31">
        <f t="shared" si="8"/>
        <v>1482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MOTRIL</v>
      </c>
      <c r="F58" s="31">
        <f t="shared" si="7"/>
        <v>1446</v>
      </c>
      <c r="G58" s="31">
        <f t="shared" si="8"/>
        <v>747</v>
      </c>
    </row>
    <row r="59" spans="1:7" x14ac:dyDescent="0.25">
      <c r="A59" s="31" t="str">
        <f t="shared" si="3"/>
        <v>SANTA CRUZ DE TENERIFE</v>
      </c>
      <c r="B59" s="30">
        <f t="shared" si="4"/>
        <v>49800</v>
      </c>
      <c r="C59" s="30">
        <f t="shared" si="5"/>
        <v>51215</v>
      </c>
      <c r="D59" s="30">
        <f t="shared" si="6"/>
        <v>5</v>
      </c>
      <c r="E59" s="31" t="str">
        <f t="shared" si="2"/>
        <v>ALMERIA</v>
      </c>
      <c r="F59" s="31">
        <f t="shared" si="7"/>
        <v>952</v>
      </c>
      <c r="G59" s="31">
        <f t="shared" si="8"/>
        <v>398</v>
      </c>
    </row>
    <row r="60" spans="1:7" x14ac:dyDescent="0.25">
      <c r="A60" s="31" t="str">
        <f t="shared" si="3"/>
        <v>SANTANDER</v>
      </c>
      <c r="B60" s="30">
        <f t="shared" si="4"/>
        <v>123</v>
      </c>
      <c r="C60" s="30">
        <f t="shared" si="5"/>
        <v>321</v>
      </c>
      <c r="D60" s="30">
        <f t="shared" si="6"/>
        <v>25</v>
      </c>
      <c r="E60" s="31" t="str">
        <f t="shared" si="2"/>
        <v>A CORUÑA</v>
      </c>
      <c r="F60" s="31">
        <f t="shared" si="7"/>
        <v>924</v>
      </c>
      <c r="G60" s="31">
        <f t="shared" si="8"/>
        <v>904</v>
      </c>
    </row>
    <row r="61" spans="1:7" x14ac:dyDescent="0.25">
      <c r="A61" s="31" t="str">
        <f t="shared" si="3"/>
        <v>SEVILLA</v>
      </c>
      <c r="B61" s="30">
        <f t="shared" si="4"/>
        <v>25146</v>
      </c>
      <c r="C61" s="30">
        <f t="shared" si="5"/>
        <v>26813</v>
      </c>
      <c r="D61" s="30">
        <f t="shared" si="6"/>
        <v>9</v>
      </c>
      <c r="E61" s="31" t="str">
        <f t="shared" si="2"/>
        <v>HUELVA</v>
      </c>
      <c r="F61" s="31">
        <f t="shared" si="7"/>
        <v>489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14924</v>
      </c>
      <c r="C62" s="30">
        <f t="shared" si="5"/>
        <v>12397</v>
      </c>
      <c r="D62" s="30">
        <f t="shared" si="6"/>
        <v>11</v>
      </c>
      <c r="E62" s="31" t="str">
        <f t="shared" si="2"/>
        <v>SANTANDER</v>
      </c>
      <c r="F62" s="31">
        <f t="shared" si="7"/>
        <v>123</v>
      </c>
      <c r="G62" s="31">
        <f t="shared" si="8"/>
        <v>321</v>
      </c>
    </row>
    <row r="63" spans="1:7" x14ac:dyDescent="0.25">
      <c r="A63" s="31" t="str">
        <f t="shared" si="3"/>
        <v>VALENCIA</v>
      </c>
      <c r="B63" s="30">
        <f t="shared" si="4"/>
        <v>335414</v>
      </c>
      <c r="C63" s="30">
        <f t="shared" si="5"/>
        <v>342275</v>
      </c>
      <c r="D63" s="30">
        <f t="shared" si="6"/>
        <v>1</v>
      </c>
      <c r="E63" s="31" t="str">
        <f t="shared" si="2"/>
        <v>FERROL-SAN CIBRAO</v>
      </c>
      <c r="F63" s="31">
        <f t="shared" si="7"/>
        <v>91</v>
      </c>
      <c r="G63" s="31">
        <f t="shared" si="8"/>
        <v>63</v>
      </c>
    </row>
    <row r="64" spans="1:7" x14ac:dyDescent="0.25">
      <c r="A64" s="31" t="str">
        <f t="shared" si="3"/>
        <v>VIGO</v>
      </c>
      <c r="B64" s="30">
        <f t="shared" si="4"/>
        <v>31331.5</v>
      </c>
      <c r="C64" s="30">
        <f t="shared" si="5"/>
        <v>33516.5</v>
      </c>
      <c r="D64" s="30">
        <f t="shared" si="6"/>
        <v>7</v>
      </c>
      <c r="E64" s="31" t="str">
        <f t="shared" si="2"/>
        <v>AVILES</v>
      </c>
      <c r="F64" s="31">
        <f t="shared" si="7"/>
        <v>2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4706</v>
      </c>
      <c r="C65" s="30">
        <f t="shared" si="5"/>
        <v>31</v>
      </c>
      <c r="D65" s="30">
        <f t="shared" si="6"/>
        <v>19</v>
      </c>
      <c r="E65" s="31" t="str">
        <f t="shared" si="2"/>
        <v>PASAIA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7646</v>
      </c>
      <c r="D7" s="9">
        <v>0</v>
      </c>
      <c r="E7" s="9">
        <v>18905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14759</v>
      </c>
      <c r="C8" s="12">
        <v>8326</v>
      </c>
      <c r="D8" s="12">
        <v>32908</v>
      </c>
      <c r="E8" s="12">
        <v>20464</v>
      </c>
      <c r="F8" s="13">
        <f t="shared" ref="F8:F35" si="0">((E8*100)/D8)-100</f>
        <v>-37.814513188282483</v>
      </c>
      <c r="G8" s="1"/>
      <c r="H8" s="1"/>
      <c r="I8" s="1"/>
    </row>
    <row r="9" spans="1:12" x14ac:dyDescent="0.25">
      <c r="A9" s="8" t="s">
        <v>46</v>
      </c>
      <c r="B9" s="9">
        <v>32466</v>
      </c>
      <c r="C9" s="9">
        <v>34611</v>
      </c>
      <c r="D9" s="9">
        <v>74360</v>
      </c>
      <c r="E9" s="9">
        <v>80171</v>
      </c>
      <c r="F9" s="10">
        <f t="shared" si="0"/>
        <v>7.8146853146853203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243189</v>
      </c>
      <c r="C11" s="9">
        <v>276054</v>
      </c>
      <c r="D11" s="9">
        <v>525428</v>
      </c>
      <c r="E11" s="9">
        <v>583451</v>
      </c>
      <c r="F11" s="10">
        <f t="shared" si="0"/>
        <v>11.042997327892692</v>
      </c>
      <c r="G11" s="1"/>
      <c r="H11" s="1"/>
      <c r="I11" s="1"/>
    </row>
    <row r="12" spans="1:12" x14ac:dyDescent="0.25">
      <c r="A12" s="11" t="s">
        <v>49</v>
      </c>
      <c r="B12" s="12">
        <v>13309</v>
      </c>
      <c r="C12" s="12">
        <v>7806</v>
      </c>
      <c r="D12" s="12">
        <v>28642</v>
      </c>
      <c r="E12" s="12">
        <v>20607</v>
      </c>
      <c r="F12" s="13">
        <f t="shared" si="0"/>
        <v>-28.053208574820189</v>
      </c>
      <c r="G12" s="1"/>
      <c r="H12" s="1"/>
      <c r="I12" s="1"/>
    </row>
    <row r="13" spans="1:12" x14ac:dyDescent="0.25">
      <c r="A13" s="8" t="s">
        <v>50</v>
      </c>
      <c r="B13" s="9">
        <v>150024</v>
      </c>
      <c r="C13" s="9">
        <v>106325</v>
      </c>
      <c r="D13" s="9">
        <v>268551</v>
      </c>
      <c r="E13" s="9">
        <v>208622</v>
      </c>
      <c r="F13" s="10">
        <f t="shared" si="0"/>
        <v>-22.315686778302819</v>
      </c>
      <c r="G13" s="1"/>
      <c r="H13" s="1"/>
      <c r="I13" s="1"/>
    </row>
    <row r="14" spans="1:12" x14ac:dyDescent="0.25">
      <c r="A14" s="11" t="s">
        <v>51</v>
      </c>
      <c r="B14" s="12">
        <v>85663</v>
      </c>
      <c r="C14" s="12">
        <v>76510</v>
      </c>
      <c r="D14" s="12">
        <v>185085</v>
      </c>
      <c r="E14" s="12">
        <v>171891</v>
      </c>
      <c r="F14" s="13">
        <f t="shared" si="0"/>
        <v>-7.1286165815706255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1295</v>
      </c>
      <c r="D15" s="9">
        <v>0</v>
      </c>
      <c r="E15" s="9">
        <v>3621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2543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121209</v>
      </c>
      <c r="C18" s="12">
        <v>127988</v>
      </c>
      <c r="D18" s="12">
        <v>254788</v>
      </c>
      <c r="E18" s="12">
        <v>266620</v>
      </c>
      <c r="F18" s="13">
        <f t="shared" si="0"/>
        <v>4.6438607783726127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1422</v>
      </c>
      <c r="C20" s="12">
        <v>1221</v>
      </c>
      <c r="D20" s="12">
        <v>3198</v>
      </c>
      <c r="E20" s="12">
        <v>3916</v>
      </c>
      <c r="F20" s="13">
        <f t="shared" si="0"/>
        <v>22.451532207629768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1212</v>
      </c>
      <c r="D21" s="9">
        <v>0</v>
      </c>
      <c r="E21" s="9">
        <v>2041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134893</v>
      </c>
      <c r="C22" s="12">
        <v>159010</v>
      </c>
      <c r="D22" s="12">
        <v>257630</v>
      </c>
      <c r="E22" s="12">
        <v>322534</v>
      </c>
      <c r="F22" s="13">
        <f t="shared" si="0"/>
        <v>25.192718239335477</v>
      </c>
      <c r="G22" s="1"/>
      <c r="H22" s="1"/>
      <c r="I22" s="1"/>
    </row>
    <row r="23" spans="1:9" x14ac:dyDescent="0.25">
      <c r="A23" s="8" t="s">
        <v>60</v>
      </c>
      <c r="B23" s="9">
        <v>34548</v>
      </c>
      <c r="C23" s="9">
        <v>39303</v>
      </c>
      <c r="D23" s="9">
        <v>81961</v>
      </c>
      <c r="E23" s="9">
        <v>93482</v>
      </c>
      <c r="F23" s="10">
        <f t="shared" si="0"/>
        <v>14.05668549676065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30535</v>
      </c>
      <c r="C25" s="9">
        <v>40026</v>
      </c>
      <c r="D25" s="9">
        <v>68191</v>
      </c>
      <c r="E25" s="9">
        <v>87853</v>
      </c>
      <c r="F25" s="10">
        <f t="shared" si="0"/>
        <v>28.833717059435997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7190</v>
      </c>
      <c r="D26" s="12">
        <v>0</v>
      </c>
      <c r="E26" s="12">
        <v>16644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354171</v>
      </c>
      <c r="C28" s="12">
        <v>399207</v>
      </c>
      <c r="D28" s="12">
        <v>727070</v>
      </c>
      <c r="E28" s="12">
        <v>808027</v>
      </c>
      <c r="F28" s="13">
        <f t="shared" si="0"/>
        <v>11.134691295198536</v>
      </c>
      <c r="G28" s="1"/>
      <c r="H28" s="1"/>
      <c r="I28" s="1"/>
    </row>
    <row r="29" spans="1:9" x14ac:dyDescent="0.25">
      <c r="A29" s="8" t="s">
        <v>66</v>
      </c>
      <c r="B29" s="9">
        <v>9281</v>
      </c>
      <c r="C29" s="9">
        <v>8928</v>
      </c>
      <c r="D29" s="9">
        <v>19541</v>
      </c>
      <c r="E29" s="9">
        <v>17213</v>
      </c>
      <c r="F29" s="10">
        <f t="shared" si="0"/>
        <v>-11.913412824318101</v>
      </c>
      <c r="G29" s="1"/>
      <c r="H29" s="1"/>
      <c r="I29" s="1"/>
    </row>
    <row r="30" spans="1:9" x14ac:dyDescent="0.25">
      <c r="A30" s="11" t="s">
        <v>67</v>
      </c>
      <c r="B30" s="12">
        <v>326</v>
      </c>
      <c r="C30" s="12">
        <v>502</v>
      </c>
      <c r="D30" s="12">
        <v>336</v>
      </c>
      <c r="E30" s="12">
        <v>666</v>
      </c>
      <c r="F30" s="13">
        <f t="shared" si="0"/>
        <v>98.214285714285722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13752</v>
      </c>
      <c r="C32" s="12">
        <v>19198</v>
      </c>
      <c r="D32" s="12">
        <v>27633</v>
      </c>
      <c r="E32" s="12">
        <v>43528</v>
      </c>
      <c r="F32" s="13">
        <f t="shared" si="0"/>
        <v>57.521803640574689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11434</v>
      </c>
      <c r="D33" s="9">
        <v>3542</v>
      </c>
      <c r="E33" s="9">
        <v>18878</v>
      </c>
      <c r="F33" s="10">
        <f t="shared" si="0"/>
        <v>432.97571993224165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1239547</v>
      </c>
      <c r="C35" s="15">
        <f t="shared" ref="C35:E35" si="1">SUM(C7:C34)</f>
        <v>1333792</v>
      </c>
      <c r="D35" s="15">
        <f t="shared" si="1"/>
        <v>2561407</v>
      </c>
      <c r="E35" s="15">
        <f t="shared" si="1"/>
        <v>2789562</v>
      </c>
      <c r="F35" s="16">
        <f t="shared" si="0"/>
        <v>8.9074090919560973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18905</v>
      </c>
      <c r="C38" s="30">
        <f>D7</f>
        <v>0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SANTA CRUZ DE TENERIFE</v>
      </c>
      <c r="F38" s="31">
        <f>LOOKUP(E38,$A$38:$A$65,$B$38:$B$65)</f>
        <v>808027</v>
      </c>
      <c r="G38" s="31">
        <f>LOOKUP(E38,$A$38:$A$65,$C$38:$C$65)</f>
        <v>727070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20464</v>
      </c>
      <c r="C39" s="30">
        <f t="shared" ref="C39:C65" si="5">D8</f>
        <v>32908</v>
      </c>
      <c r="D39" s="30">
        <f t="shared" ref="D39:D65" si="6">_xlfn.RANK.EQ(B39,$B$38:$B$65)+COUNTIF($B$38:$B$65,B39)-1</f>
        <v>12</v>
      </c>
      <c r="E39" s="31" t="str">
        <f t="shared" si="2"/>
        <v>BAHIA DE ALGECIRAS</v>
      </c>
      <c r="F39" s="31">
        <f t="shared" ref="F39:F54" si="7">LOOKUP(E39,$A$38:$A$65,$B$38:$B$65)</f>
        <v>583451</v>
      </c>
      <c r="G39" s="31">
        <f t="shared" ref="G39:G65" si="8">LOOKUP(E39,$A$38:$A$65,$C$38:$C$65)</f>
        <v>525428</v>
      </c>
    </row>
    <row r="40" spans="1:9" x14ac:dyDescent="0.25">
      <c r="A40" s="31" t="str">
        <f t="shared" si="3"/>
        <v>ALMERIA</v>
      </c>
      <c r="B40" s="30">
        <f t="shared" si="4"/>
        <v>80171</v>
      </c>
      <c r="C40" s="30">
        <f t="shared" si="5"/>
        <v>74360</v>
      </c>
      <c r="D40" s="30">
        <f t="shared" si="6"/>
        <v>9</v>
      </c>
      <c r="E40" s="31" t="str">
        <f t="shared" si="2"/>
        <v>LAS PALMAS</v>
      </c>
      <c r="F40" s="31">
        <f t="shared" si="7"/>
        <v>322534</v>
      </c>
      <c r="G40" s="31">
        <f t="shared" si="8"/>
        <v>257630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CEUTA</v>
      </c>
      <c r="F41" s="31">
        <f t="shared" si="7"/>
        <v>266620</v>
      </c>
      <c r="G41" s="31">
        <f t="shared" si="8"/>
        <v>254788</v>
      </c>
    </row>
    <row r="42" spans="1:9" x14ac:dyDescent="0.25">
      <c r="A42" s="31" t="str">
        <f t="shared" si="3"/>
        <v>BAHIA DE ALGECIRAS</v>
      </c>
      <c r="B42" s="30">
        <f t="shared" si="4"/>
        <v>583451</v>
      </c>
      <c r="C42" s="30">
        <f t="shared" si="5"/>
        <v>525428</v>
      </c>
      <c r="D42" s="30">
        <f t="shared" si="6"/>
        <v>2</v>
      </c>
      <c r="E42" s="31" t="str">
        <f t="shared" si="2"/>
        <v>BALEARES</v>
      </c>
      <c r="F42" s="31">
        <f t="shared" si="7"/>
        <v>208622</v>
      </c>
      <c r="G42" s="31">
        <f t="shared" si="8"/>
        <v>268551</v>
      </c>
    </row>
    <row r="43" spans="1:9" x14ac:dyDescent="0.25">
      <c r="A43" s="31" t="str">
        <f t="shared" si="3"/>
        <v>BAHIA DE CADIZ</v>
      </c>
      <c r="B43" s="30">
        <f t="shared" si="4"/>
        <v>20607</v>
      </c>
      <c r="C43" s="30">
        <f t="shared" si="5"/>
        <v>28642</v>
      </c>
      <c r="D43" s="30">
        <f t="shared" si="6"/>
        <v>11</v>
      </c>
      <c r="E43" s="31" t="str">
        <f t="shared" si="2"/>
        <v>BARCELONA</v>
      </c>
      <c r="F43" s="31">
        <f t="shared" si="7"/>
        <v>171891</v>
      </c>
      <c r="G43" s="31">
        <f t="shared" si="8"/>
        <v>185085</v>
      </c>
    </row>
    <row r="44" spans="1:9" x14ac:dyDescent="0.25">
      <c r="A44" s="31" t="str">
        <f t="shared" si="3"/>
        <v>BALEARES</v>
      </c>
      <c r="B44" s="30">
        <f t="shared" si="4"/>
        <v>208622</v>
      </c>
      <c r="C44" s="30">
        <f t="shared" si="5"/>
        <v>268551</v>
      </c>
      <c r="D44" s="30">
        <f t="shared" si="6"/>
        <v>5</v>
      </c>
      <c r="E44" s="31" t="str">
        <f t="shared" si="2"/>
        <v>MALAGA</v>
      </c>
      <c r="F44" s="31">
        <f t="shared" si="7"/>
        <v>93482</v>
      </c>
      <c r="G44" s="31">
        <f t="shared" si="8"/>
        <v>81961</v>
      </c>
    </row>
    <row r="45" spans="1:9" x14ac:dyDescent="0.25">
      <c r="A45" s="31" t="str">
        <f t="shared" si="3"/>
        <v>BARCELONA</v>
      </c>
      <c r="B45" s="30">
        <f t="shared" si="4"/>
        <v>171891</v>
      </c>
      <c r="C45" s="30">
        <f t="shared" si="5"/>
        <v>185085</v>
      </c>
      <c r="D45" s="30">
        <f t="shared" si="6"/>
        <v>6</v>
      </c>
      <c r="E45" s="31" t="str">
        <f t="shared" si="2"/>
        <v>MELILLA</v>
      </c>
      <c r="F45" s="31">
        <f t="shared" si="7"/>
        <v>87853</v>
      </c>
      <c r="G45" s="31">
        <f t="shared" si="8"/>
        <v>68191</v>
      </c>
    </row>
    <row r="46" spans="1:9" x14ac:dyDescent="0.25">
      <c r="A46" s="31" t="str">
        <f t="shared" si="3"/>
        <v>BILBAO</v>
      </c>
      <c r="B46" s="30">
        <f t="shared" si="4"/>
        <v>3621</v>
      </c>
      <c r="C46" s="30">
        <f t="shared" si="5"/>
        <v>0</v>
      </c>
      <c r="D46" s="30">
        <f t="shared" si="6"/>
        <v>18</v>
      </c>
      <c r="E46" s="31" t="str">
        <f t="shared" si="2"/>
        <v>ALMERIA</v>
      </c>
      <c r="F46" s="31">
        <f t="shared" si="7"/>
        <v>80171</v>
      </c>
      <c r="G46" s="31">
        <f t="shared" si="8"/>
        <v>74360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2543</v>
      </c>
      <c r="D47" s="30">
        <f t="shared" si="6"/>
        <v>28</v>
      </c>
      <c r="E47" s="31" t="str">
        <f t="shared" si="2"/>
        <v>VALENCIA</v>
      </c>
      <c r="F47" s="31">
        <f t="shared" si="7"/>
        <v>43528</v>
      </c>
      <c r="G47" s="31">
        <f t="shared" si="8"/>
        <v>27633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BAHIA DE CADIZ</v>
      </c>
      <c r="F48" s="31">
        <f t="shared" si="7"/>
        <v>20607</v>
      </c>
      <c r="G48" s="31">
        <f t="shared" si="8"/>
        <v>28642</v>
      </c>
    </row>
    <row r="49" spans="1:7" x14ac:dyDescent="0.25">
      <c r="A49" s="31" t="str">
        <f t="shared" si="3"/>
        <v>CEUTA</v>
      </c>
      <c r="B49" s="30">
        <f t="shared" si="4"/>
        <v>266620</v>
      </c>
      <c r="C49" s="30">
        <f t="shared" si="5"/>
        <v>254788</v>
      </c>
      <c r="D49" s="30">
        <f t="shared" si="6"/>
        <v>4</v>
      </c>
      <c r="E49" s="31" t="str">
        <f t="shared" si="2"/>
        <v>ALICANTE</v>
      </c>
      <c r="F49" s="31">
        <f t="shared" si="7"/>
        <v>20464</v>
      </c>
      <c r="G49" s="31">
        <f t="shared" si="8"/>
        <v>32908</v>
      </c>
    </row>
    <row r="50" spans="1:7" x14ac:dyDescent="0.25">
      <c r="A50" s="31" t="str">
        <f t="shared" si="3"/>
        <v>FERROL-SAN CIBRAO</v>
      </c>
      <c r="B50" s="30">
        <f t="shared" si="4"/>
        <v>428</v>
      </c>
      <c r="C50" s="30">
        <f t="shared" si="5"/>
        <v>0</v>
      </c>
      <c r="D50" s="30">
        <f t="shared" si="6"/>
        <v>21</v>
      </c>
      <c r="E50" s="31" t="str">
        <f t="shared" si="2"/>
        <v>A CORUÑA</v>
      </c>
      <c r="F50" s="31">
        <f t="shared" si="7"/>
        <v>18905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3916</v>
      </c>
      <c r="C51" s="30">
        <f t="shared" si="5"/>
        <v>3198</v>
      </c>
      <c r="D51" s="30">
        <f t="shared" si="6"/>
        <v>17</v>
      </c>
      <c r="E51" s="31" t="str">
        <f t="shared" si="2"/>
        <v>VIGO</v>
      </c>
      <c r="F51" s="31">
        <f t="shared" si="7"/>
        <v>18878</v>
      </c>
      <c r="G51" s="31">
        <f t="shared" si="8"/>
        <v>3542</v>
      </c>
    </row>
    <row r="52" spans="1:7" x14ac:dyDescent="0.25">
      <c r="A52" s="31" t="str">
        <f t="shared" si="3"/>
        <v>HUELVA</v>
      </c>
      <c r="B52" s="30">
        <f t="shared" si="4"/>
        <v>2041</v>
      </c>
      <c r="C52" s="30">
        <f t="shared" si="5"/>
        <v>0</v>
      </c>
      <c r="D52" s="30">
        <f t="shared" si="6"/>
        <v>19</v>
      </c>
      <c r="E52" s="31" t="str">
        <f t="shared" si="2"/>
        <v>SANTANDER</v>
      </c>
      <c r="F52" s="31">
        <f t="shared" si="7"/>
        <v>17213</v>
      </c>
      <c r="G52" s="31">
        <f t="shared" si="8"/>
        <v>19541</v>
      </c>
    </row>
    <row r="53" spans="1:7" x14ac:dyDescent="0.25">
      <c r="A53" s="31" t="str">
        <f t="shared" si="3"/>
        <v>LAS PALMAS</v>
      </c>
      <c r="B53" s="30">
        <f t="shared" si="4"/>
        <v>322534</v>
      </c>
      <c r="C53" s="30">
        <f t="shared" si="5"/>
        <v>257630</v>
      </c>
      <c r="D53" s="30">
        <f t="shared" si="6"/>
        <v>3</v>
      </c>
      <c r="E53" s="31" t="str">
        <f t="shared" si="2"/>
        <v>MOTRIL</v>
      </c>
      <c r="F53" s="31">
        <f t="shared" si="7"/>
        <v>16644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93482</v>
      </c>
      <c r="C54" s="30">
        <f t="shared" si="5"/>
        <v>81961</v>
      </c>
      <c r="D54" s="30">
        <f t="shared" si="6"/>
        <v>7</v>
      </c>
      <c r="E54" s="31" t="str">
        <f t="shared" si="2"/>
        <v>GIJON</v>
      </c>
      <c r="F54" s="31">
        <f t="shared" si="7"/>
        <v>3916</v>
      </c>
      <c r="G54" s="31">
        <f t="shared" si="8"/>
        <v>3198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BILBAO</v>
      </c>
      <c r="F55" s="31">
        <f t="shared" ref="F55:F65" si="9">LOOKUP(E55,$A$38:$A$65,$B$38:$B$65)</f>
        <v>3621</v>
      </c>
      <c r="G55" s="31">
        <f t="shared" si="8"/>
        <v>0</v>
      </c>
    </row>
    <row r="56" spans="1:7" x14ac:dyDescent="0.25">
      <c r="A56" s="31" t="str">
        <f t="shared" si="3"/>
        <v>MELILLA</v>
      </c>
      <c r="B56" s="30">
        <f t="shared" si="4"/>
        <v>87853</v>
      </c>
      <c r="C56" s="30">
        <f t="shared" si="5"/>
        <v>68191</v>
      </c>
      <c r="D56" s="30">
        <f t="shared" si="6"/>
        <v>8</v>
      </c>
      <c r="E56" s="31" t="str">
        <f t="shared" si="2"/>
        <v>HUELVA</v>
      </c>
      <c r="F56" s="31">
        <f t="shared" si="9"/>
        <v>2041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16644</v>
      </c>
      <c r="C57" s="30">
        <f t="shared" si="5"/>
        <v>0</v>
      </c>
      <c r="D57" s="30">
        <f t="shared" si="6"/>
        <v>16</v>
      </c>
      <c r="E57" s="31" t="str">
        <f t="shared" si="2"/>
        <v>SEVILLA</v>
      </c>
      <c r="F57" s="31">
        <f t="shared" si="9"/>
        <v>666</v>
      </c>
      <c r="G57" s="31">
        <f t="shared" si="8"/>
        <v>336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FERROL-SAN CIBRAO</v>
      </c>
      <c r="F58" s="31">
        <f t="shared" si="9"/>
        <v>428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808027</v>
      </c>
      <c r="C59" s="30">
        <f t="shared" si="5"/>
        <v>727070</v>
      </c>
      <c r="D59" s="30">
        <f t="shared" si="6"/>
        <v>1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17213</v>
      </c>
      <c r="C60" s="30">
        <f t="shared" si="5"/>
        <v>19541</v>
      </c>
      <c r="D60" s="30">
        <f t="shared" si="6"/>
        <v>15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666</v>
      </c>
      <c r="C61" s="30">
        <f t="shared" si="5"/>
        <v>336</v>
      </c>
      <c r="D61" s="30">
        <f t="shared" si="6"/>
        <v>20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43528</v>
      </c>
      <c r="C63" s="30">
        <f t="shared" si="5"/>
        <v>27633</v>
      </c>
      <c r="D63" s="30">
        <f t="shared" si="6"/>
        <v>10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18878</v>
      </c>
      <c r="C64" s="30">
        <f t="shared" si="5"/>
        <v>3542</v>
      </c>
      <c r="D64" s="30">
        <f t="shared" si="6"/>
        <v>14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AVILES</v>
      </c>
      <c r="F65" s="31">
        <f t="shared" si="9"/>
        <v>0</v>
      </c>
      <c r="G65" s="31">
        <f t="shared" si="8"/>
        <v>0</v>
      </c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7646</v>
      </c>
      <c r="D7" s="9">
        <v>0</v>
      </c>
      <c r="E7" s="9">
        <v>18905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2104</v>
      </c>
      <c r="C8" s="12">
        <v>0</v>
      </c>
      <c r="D8" s="12">
        <v>8944</v>
      </c>
      <c r="E8" s="12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9">
        <v>830</v>
      </c>
      <c r="C9" s="9">
        <v>0</v>
      </c>
      <c r="D9" s="9">
        <v>2236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12283</v>
      </c>
      <c r="C12" s="12">
        <v>6437</v>
      </c>
      <c r="D12" s="12">
        <v>26552</v>
      </c>
      <c r="E12" s="12">
        <v>17265</v>
      </c>
      <c r="F12" s="13">
        <f t="shared" si="0"/>
        <v>-34.976649593250983</v>
      </c>
      <c r="G12" s="1"/>
      <c r="H12" s="1"/>
      <c r="I12" s="1"/>
    </row>
    <row r="13" spans="1:12" x14ac:dyDescent="0.25">
      <c r="A13" s="8" t="s">
        <v>50</v>
      </c>
      <c r="B13" s="9">
        <v>19915</v>
      </c>
      <c r="C13" s="9">
        <v>0</v>
      </c>
      <c r="D13" s="9">
        <v>47633</v>
      </c>
      <c r="E13" s="9">
        <v>7040</v>
      </c>
      <c r="F13" s="10">
        <f t="shared" si="0"/>
        <v>-85.220330443180146</v>
      </c>
      <c r="G13" s="1"/>
      <c r="H13" s="1"/>
      <c r="I13" s="1"/>
    </row>
    <row r="14" spans="1:12" x14ac:dyDescent="0.25">
      <c r="A14" s="11" t="s">
        <v>51</v>
      </c>
      <c r="B14" s="12">
        <v>52451</v>
      </c>
      <c r="C14" s="12">
        <v>40986</v>
      </c>
      <c r="D14" s="12">
        <v>114653</v>
      </c>
      <c r="E14" s="12">
        <v>98650</v>
      </c>
      <c r="F14" s="13">
        <f t="shared" si="0"/>
        <v>-13.957768222375336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2543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716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86432</v>
      </c>
      <c r="C22" s="12">
        <v>102707</v>
      </c>
      <c r="D22" s="12">
        <v>160517</v>
      </c>
      <c r="E22" s="12">
        <v>213356</v>
      </c>
      <c r="F22" s="13">
        <f t="shared" si="0"/>
        <v>32.918008684438405</v>
      </c>
      <c r="G22" s="1"/>
      <c r="H22" s="1"/>
      <c r="I22" s="1"/>
    </row>
    <row r="23" spans="1:9" x14ac:dyDescent="0.25">
      <c r="A23" s="8" t="s">
        <v>60</v>
      </c>
      <c r="B23" s="9">
        <v>20985</v>
      </c>
      <c r="C23" s="9">
        <v>24655</v>
      </c>
      <c r="D23" s="9">
        <v>47721</v>
      </c>
      <c r="E23" s="9">
        <v>59920</v>
      </c>
      <c r="F23" s="10">
        <f t="shared" si="0"/>
        <v>25.563169254625848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75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74811</v>
      </c>
      <c r="C28" s="12">
        <v>98570</v>
      </c>
      <c r="D28" s="12">
        <v>159006</v>
      </c>
      <c r="E28" s="12">
        <v>205857</v>
      </c>
      <c r="F28" s="13">
        <f t="shared" si="0"/>
        <v>29.464925851854645</v>
      </c>
      <c r="G28" s="1"/>
      <c r="H28" s="1"/>
      <c r="I28" s="1"/>
    </row>
    <row r="29" spans="1:9" x14ac:dyDescent="0.25">
      <c r="A29" s="8" t="s">
        <v>66</v>
      </c>
      <c r="B29" s="9">
        <v>374</v>
      </c>
      <c r="C29" s="9">
        <v>417</v>
      </c>
      <c r="D29" s="9">
        <v>1798</v>
      </c>
      <c r="E29" s="9">
        <v>1738</v>
      </c>
      <c r="F29" s="10">
        <f t="shared" si="0"/>
        <v>-3.3370411568409395</v>
      </c>
      <c r="G29" s="1"/>
      <c r="H29" s="1"/>
      <c r="I29" s="1"/>
    </row>
    <row r="30" spans="1:9" x14ac:dyDescent="0.25">
      <c r="A30" s="11" t="s">
        <v>67</v>
      </c>
      <c r="B30" s="12">
        <v>326</v>
      </c>
      <c r="C30" s="12">
        <v>502</v>
      </c>
      <c r="D30" s="12">
        <v>336</v>
      </c>
      <c r="E30" s="12">
        <v>666</v>
      </c>
      <c r="F30" s="13">
        <f t="shared" si="0"/>
        <v>98.214285714285722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1935</v>
      </c>
      <c r="C32" s="12">
        <v>6917</v>
      </c>
      <c r="D32" s="12">
        <v>1935</v>
      </c>
      <c r="E32" s="12">
        <v>14011</v>
      </c>
      <c r="F32" s="13">
        <f t="shared" si="0"/>
        <v>624.08268733850127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11434</v>
      </c>
      <c r="D33" s="9">
        <v>3542</v>
      </c>
      <c r="E33" s="9">
        <v>18878</v>
      </c>
      <c r="F33" s="10">
        <f t="shared" si="0"/>
        <v>432.97571993224165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272446</v>
      </c>
      <c r="C35" s="15">
        <f t="shared" ref="C35:E35" si="1">SUM(C7:C34)</f>
        <v>300271</v>
      </c>
      <c r="D35" s="15">
        <f t="shared" si="1"/>
        <v>577416</v>
      </c>
      <c r="E35" s="15">
        <f t="shared" si="1"/>
        <v>657505</v>
      </c>
      <c r="F35" s="16">
        <f t="shared" si="0"/>
        <v>13.870242598057558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18905</v>
      </c>
      <c r="C38" s="30">
        <f>D7</f>
        <v>0</v>
      </c>
      <c r="D38" s="30">
        <f>_xlfn.RANK.EQ(B38,$B$38:$B$65)+COUNTIF($B$38:$B$65,B38)-1</f>
        <v>5</v>
      </c>
      <c r="E38" s="31" t="str">
        <f t="shared" ref="E38:E65" si="2">INDEX($A$38:$B$65,MATCH(ROW()-37,$D$38:$D$65,0),1)</f>
        <v>LAS PALMAS</v>
      </c>
      <c r="F38" s="31">
        <f>LOOKUP(E38,$A$38:$A$65,$B$38:$B$65)</f>
        <v>213356</v>
      </c>
      <c r="G38" s="31">
        <f>LOOKUP(E38,$A$38:$A$65,$C$38:$C$65)</f>
        <v>160517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0</v>
      </c>
      <c r="C39" s="30">
        <f t="shared" ref="C39:C65" si="5">D8</f>
        <v>8944</v>
      </c>
      <c r="D39" s="30">
        <f t="shared" ref="D39:D65" si="6">_xlfn.RANK.EQ(B39,$B$38:$B$65)+COUNTIF($B$38:$B$65,B39)-1</f>
        <v>28</v>
      </c>
      <c r="E39" s="31" t="str">
        <f t="shared" si="2"/>
        <v>SANTA CRUZ DE TENERIFE</v>
      </c>
      <c r="F39" s="31">
        <f t="shared" ref="F39:F54" si="7">LOOKUP(E39,$A$38:$A$65,$B$38:$B$65)</f>
        <v>205857</v>
      </c>
      <c r="G39" s="31">
        <f t="shared" ref="G39:G65" si="8">LOOKUP(E39,$A$38:$A$65,$C$38:$C$65)</f>
        <v>159006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2236</v>
      </c>
      <c r="D40" s="30">
        <f t="shared" si="6"/>
        <v>28</v>
      </c>
      <c r="E40" s="31" t="str">
        <f t="shared" si="2"/>
        <v>BARCELONA</v>
      </c>
      <c r="F40" s="31">
        <f t="shared" si="7"/>
        <v>98650</v>
      </c>
      <c r="G40" s="31">
        <f t="shared" si="8"/>
        <v>114653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59920</v>
      </c>
      <c r="G41" s="31">
        <f t="shared" si="8"/>
        <v>47721</v>
      </c>
    </row>
    <row r="42" spans="1:9" x14ac:dyDescent="0.25">
      <c r="A42" s="31" t="str">
        <f t="shared" si="3"/>
        <v>BAHIA DE ALGECIRAS</v>
      </c>
      <c r="B42" s="30">
        <f t="shared" si="4"/>
        <v>0</v>
      </c>
      <c r="C42" s="30">
        <f t="shared" si="5"/>
        <v>0</v>
      </c>
      <c r="D42" s="30">
        <f t="shared" si="6"/>
        <v>28</v>
      </c>
      <c r="E42" s="31" t="str">
        <f t="shared" si="2"/>
        <v>A CORUÑA</v>
      </c>
      <c r="F42" s="31">
        <f t="shared" si="7"/>
        <v>18905</v>
      </c>
      <c r="G42" s="31">
        <f t="shared" si="8"/>
        <v>0</v>
      </c>
    </row>
    <row r="43" spans="1:9" x14ac:dyDescent="0.25">
      <c r="A43" s="31" t="str">
        <f t="shared" si="3"/>
        <v>BAHIA DE CADIZ</v>
      </c>
      <c r="B43" s="30">
        <f t="shared" si="4"/>
        <v>17265</v>
      </c>
      <c r="C43" s="30">
        <f t="shared" si="5"/>
        <v>26552</v>
      </c>
      <c r="D43" s="30">
        <f t="shared" si="6"/>
        <v>7</v>
      </c>
      <c r="E43" s="31" t="str">
        <f t="shared" si="2"/>
        <v>VIGO</v>
      </c>
      <c r="F43" s="31">
        <f t="shared" si="7"/>
        <v>18878</v>
      </c>
      <c r="G43" s="31">
        <f t="shared" si="8"/>
        <v>3542</v>
      </c>
    </row>
    <row r="44" spans="1:9" x14ac:dyDescent="0.25">
      <c r="A44" s="31" t="str">
        <f t="shared" si="3"/>
        <v>BALEARES</v>
      </c>
      <c r="B44" s="30">
        <f t="shared" si="4"/>
        <v>7040</v>
      </c>
      <c r="C44" s="30">
        <f t="shared" si="5"/>
        <v>47633</v>
      </c>
      <c r="D44" s="30">
        <f t="shared" si="6"/>
        <v>9</v>
      </c>
      <c r="E44" s="31" t="str">
        <f t="shared" si="2"/>
        <v>BAHIA DE CADIZ</v>
      </c>
      <c r="F44" s="31">
        <f t="shared" si="7"/>
        <v>17265</v>
      </c>
      <c r="G44" s="31">
        <f t="shared" si="8"/>
        <v>26552</v>
      </c>
    </row>
    <row r="45" spans="1:9" x14ac:dyDescent="0.25">
      <c r="A45" s="31" t="str">
        <f t="shared" si="3"/>
        <v>BARCELONA</v>
      </c>
      <c r="B45" s="30">
        <f t="shared" si="4"/>
        <v>98650</v>
      </c>
      <c r="C45" s="30">
        <f t="shared" si="5"/>
        <v>114653</v>
      </c>
      <c r="D45" s="30">
        <f t="shared" si="6"/>
        <v>3</v>
      </c>
      <c r="E45" s="31" t="str">
        <f t="shared" si="2"/>
        <v>VALENCIA</v>
      </c>
      <c r="F45" s="31">
        <f t="shared" si="7"/>
        <v>14011</v>
      </c>
      <c r="G45" s="31">
        <f t="shared" si="8"/>
        <v>1935</v>
      </c>
    </row>
    <row r="46" spans="1:9" x14ac:dyDescent="0.25">
      <c r="A46" s="31" t="str">
        <f t="shared" si="3"/>
        <v>BILBAO</v>
      </c>
      <c r="B46" s="30">
        <f t="shared" si="4"/>
        <v>0</v>
      </c>
      <c r="C46" s="30">
        <f t="shared" si="5"/>
        <v>0</v>
      </c>
      <c r="D46" s="30">
        <f t="shared" si="6"/>
        <v>28</v>
      </c>
      <c r="E46" s="31" t="str">
        <f t="shared" si="2"/>
        <v>BALEARES</v>
      </c>
      <c r="F46" s="31">
        <f t="shared" si="7"/>
        <v>7040</v>
      </c>
      <c r="G46" s="31">
        <f t="shared" si="8"/>
        <v>47633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2543</v>
      </c>
      <c r="D47" s="30">
        <f t="shared" si="6"/>
        <v>28</v>
      </c>
      <c r="E47" s="31" t="str">
        <f t="shared" si="2"/>
        <v>SANTANDER</v>
      </c>
      <c r="F47" s="31">
        <f t="shared" si="7"/>
        <v>1738</v>
      </c>
      <c r="G47" s="31">
        <f t="shared" si="8"/>
        <v>1798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CEUTA</v>
      </c>
      <c r="F48" s="31">
        <f t="shared" si="7"/>
        <v>716</v>
      </c>
      <c r="G48" s="31">
        <f t="shared" si="8"/>
        <v>0</v>
      </c>
    </row>
    <row r="49" spans="1:7" x14ac:dyDescent="0.25">
      <c r="A49" s="31" t="str">
        <f t="shared" si="3"/>
        <v>CEUTA</v>
      </c>
      <c r="B49" s="30">
        <f t="shared" si="4"/>
        <v>716</v>
      </c>
      <c r="C49" s="30">
        <f t="shared" si="5"/>
        <v>0</v>
      </c>
      <c r="D49" s="30">
        <f t="shared" si="6"/>
        <v>11</v>
      </c>
      <c r="E49" s="31" t="str">
        <f t="shared" si="2"/>
        <v>SEVILLA</v>
      </c>
      <c r="F49" s="31">
        <f t="shared" si="7"/>
        <v>666</v>
      </c>
      <c r="G49" s="31">
        <f t="shared" si="8"/>
        <v>336</v>
      </c>
    </row>
    <row r="50" spans="1:7" x14ac:dyDescent="0.25">
      <c r="A50" s="31" t="str">
        <f t="shared" si="3"/>
        <v>FERROL-SAN CIBRAO</v>
      </c>
      <c r="B50" s="30">
        <f t="shared" si="4"/>
        <v>428</v>
      </c>
      <c r="C50" s="30">
        <f t="shared" si="5"/>
        <v>0</v>
      </c>
      <c r="D50" s="30">
        <f t="shared" si="6"/>
        <v>13</v>
      </c>
      <c r="E50" s="31" t="str">
        <f t="shared" si="2"/>
        <v>FERROL-SAN CIBRAO</v>
      </c>
      <c r="F50" s="31">
        <f t="shared" si="7"/>
        <v>428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MOTRIL</v>
      </c>
      <c r="F51" s="31">
        <f t="shared" si="7"/>
        <v>75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e">
        <f t="shared" si="2"/>
        <v>#N/A</v>
      </c>
      <c r="F52" s="31" t="e">
        <f t="shared" si="7"/>
        <v>#N/A</v>
      </c>
      <c r="G52" s="31" t="e">
        <f t="shared" si="8"/>
        <v>#N/A</v>
      </c>
    </row>
    <row r="53" spans="1:7" x14ac:dyDescent="0.25">
      <c r="A53" s="31" t="str">
        <f t="shared" si="3"/>
        <v>LAS PALMAS</v>
      </c>
      <c r="B53" s="30">
        <f t="shared" si="4"/>
        <v>213356</v>
      </c>
      <c r="C53" s="30">
        <f t="shared" si="5"/>
        <v>160517</v>
      </c>
      <c r="D53" s="30">
        <f t="shared" si="6"/>
        <v>1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59920</v>
      </c>
      <c r="C54" s="30">
        <f t="shared" si="5"/>
        <v>47721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75</v>
      </c>
      <c r="C57" s="30">
        <f t="shared" si="5"/>
        <v>0</v>
      </c>
      <c r="D57" s="30">
        <f t="shared" si="6"/>
        <v>14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205857</v>
      </c>
      <c r="C59" s="30">
        <f t="shared" si="5"/>
        <v>159006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1738</v>
      </c>
      <c r="C60" s="30">
        <f t="shared" si="5"/>
        <v>1798</v>
      </c>
      <c r="D60" s="30">
        <f t="shared" si="6"/>
        <v>10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666</v>
      </c>
      <c r="C61" s="30">
        <f t="shared" si="5"/>
        <v>336</v>
      </c>
      <c r="D61" s="30">
        <f t="shared" si="6"/>
        <v>12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14011</v>
      </c>
      <c r="C63" s="30">
        <f t="shared" si="5"/>
        <v>1935</v>
      </c>
      <c r="D63" s="30">
        <f t="shared" si="6"/>
        <v>8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18878</v>
      </c>
      <c r="C64" s="30">
        <f t="shared" si="5"/>
        <v>3542</v>
      </c>
      <c r="D64" s="30">
        <f t="shared" si="6"/>
        <v>6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ALICANTE</v>
      </c>
      <c r="F65" s="31">
        <f t="shared" si="9"/>
        <v>0</v>
      </c>
      <c r="G65" s="31">
        <f t="shared" si="8"/>
        <v>8944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3111</v>
      </c>
      <c r="C8" s="12">
        <v>2507</v>
      </c>
      <c r="D8" s="12">
        <v>5972</v>
      </c>
      <c r="E8" s="12">
        <v>5815</v>
      </c>
      <c r="F8" s="13">
        <f t="shared" ref="F8:F35" si="0">((E8*100)/D8)-100</f>
        <v>-2.6289350301406529</v>
      </c>
      <c r="G8" s="1"/>
      <c r="H8" s="1"/>
      <c r="I8" s="1"/>
    </row>
    <row r="9" spans="1:12" x14ac:dyDescent="0.25">
      <c r="A9" s="8" t="s">
        <v>46</v>
      </c>
      <c r="B9" s="9">
        <v>4458</v>
      </c>
      <c r="C9" s="9">
        <v>7956</v>
      </c>
      <c r="D9" s="9">
        <v>10615</v>
      </c>
      <c r="E9" s="9">
        <v>18310</v>
      </c>
      <c r="F9" s="10">
        <f t="shared" si="0"/>
        <v>72.491756947715487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57178</v>
      </c>
      <c r="C11" s="9">
        <v>63658</v>
      </c>
      <c r="D11" s="9">
        <v>127594</v>
      </c>
      <c r="E11" s="9">
        <v>138836</v>
      </c>
      <c r="F11" s="10">
        <f t="shared" si="0"/>
        <v>8.8107591266046938</v>
      </c>
      <c r="G11" s="1"/>
      <c r="H11" s="1"/>
      <c r="I11" s="1"/>
    </row>
    <row r="12" spans="1:12" x14ac:dyDescent="0.25">
      <c r="A12" s="11" t="s">
        <v>49</v>
      </c>
      <c r="B12" s="12">
        <v>552</v>
      </c>
      <c r="C12" s="12">
        <v>760</v>
      </c>
      <c r="D12" s="12">
        <v>1112</v>
      </c>
      <c r="E12" s="12">
        <v>1691</v>
      </c>
      <c r="F12" s="13">
        <f t="shared" si="0"/>
        <v>52.068345323740999</v>
      </c>
      <c r="G12" s="1"/>
      <c r="H12" s="1"/>
      <c r="I12" s="1"/>
    </row>
    <row r="13" spans="1:12" x14ac:dyDescent="0.25">
      <c r="A13" s="8" t="s">
        <v>50</v>
      </c>
      <c r="B13" s="9">
        <v>13433</v>
      </c>
      <c r="C13" s="9">
        <v>11428</v>
      </c>
      <c r="D13" s="9">
        <v>31270</v>
      </c>
      <c r="E13" s="9">
        <v>26099</v>
      </c>
      <c r="F13" s="10">
        <f t="shared" si="0"/>
        <v>-16.536616565398148</v>
      </c>
      <c r="G13" s="1"/>
      <c r="H13" s="1"/>
      <c r="I13" s="1"/>
    </row>
    <row r="14" spans="1:12" x14ac:dyDescent="0.25">
      <c r="A14" s="11" t="s">
        <v>51</v>
      </c>
      <c r="B14" s="12">
        <v>8584</v>
      </c>
      <c r="C14" s="12">
        <v>9268</v>
      </c>
      <c r="D14" s="12">
        <v>19633</v>
      </c>
      <c r="E14" s="12">
        <v>20797</v>
      </c>
      <c r="F14" s="13">
        <f t="shared" si="0"/>
        <v>5.9287933581215242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539</v>
      </c>
      <c r="D15" s="9">
        <v>0</v>
      </c>
      <c r="E15" s="9">
        <v>1517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23155</v>
      </c>
      <c r="C18" s="12">
        <v>23722</v>
      </c>
      <c r="D18" s="12">
        <v>51495</v>
      </c>
      <c r="E18" s="12">
        <v>51450</v>
      </c>
      <c r="F18" s="13">
        <f t="shared" si="0"/>
        <v>-8.7387124963584029E-2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245</v>
      </c>
      <c r="C20" s="12">
        <v>215</v>
      </c>
      <c r="D20" s="12">
        <v>865</v>
      </c>
      <c r="E20" s="12">
        <v>757</v>
      </c>
      <c r="F20" s="13">
        <f t="shared" si="0"/>
        <v>-12.48554913294798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719</v>
      </c>
      <c r="D21" s="9">
        <v>0</v>
      </c>
      <c r="E21" s="9">
        <v>1154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12551</v>
      </c>
      <c r="C22" s="12">
        <v>16237</v>
      </c>
      <c r="D22" s="12">
        <v>27738</v>
      </c>
      <c r="E22" s="12">
        <v>33883</v>
      </c>
      <c r="F22" s="13">
        <f t="shared" si="0"/>
        <v>22.153724132958402</v>
      </c>
      <c r="G22" s="1"/>
      <c r="H22" s="1"/>
      <c r="I22" s="1"/>
    </row>
    <row r="23" spans="1:9" x14ac:dyDescent="0.25">
      <c r="A23" s="8" t="s">
        <v>60</v>
      </c>
      <c r="B23" s="9">
        <v>968</v>
      </c>
      <c r="C23" s="9">
        <v>1754</v>
      </c>
      <c r="D23" s="9">
        <v>2816</v>
      </c>
      <c r="E23" s="9">
        <v>4095</v>
      </c>
      <c r="F23" s="10">
        <f t="shared" si="0"/>
        <v>45.419034090909093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2970</v>
      </c>
      <c r="C25" s="9">
        <v>7929</v>
      </c>
      <c r="D25" s="9">
        <v>7124</v>
      </c>
      <c r="E25" s="9">
        <v>17331</v>
      </c>
      <c r="F25" s="10">
        <f t="shared" si="0"/>
        <v>143.27624929814712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1936</v>
      </c>
      <c r="D26" s="12">
        <v>0</v>
      </c>
      <c r="E26" s="12">
        <v>4759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48560</v>
      </c>
      <c r="C28" s="12">
        <v>54904</v>
      </c>
      <c r="D28" s="12">
        <v>102445</v>
      </c>
      <c r="E28" s="12">
        <v>110123</v>
      </c>
      <c r="F28" s="13">
        <f t="shared" si="0"/>
        <v>7.4947532822490075</v>
      </c>
      <c r="G28" s="1"/>
      <c r="H28" s="1"/>
      <c r="I28" s="1"/>
    </row>
    <row r="29" spans="1:9" x14ac:dyDescent="0.25">
      <c r="A29" s="8" t="s">
        <v>66</v>
      </c>
      <c r="B29" s="9">
        <v>3953</v>
      </c>
      <c r="C29" s="9">
        <v>3616</v>
      </c>
      <c r="D29" s="9">
        <v>7617</v>
      </c>
      <c r="E29" s="9">
        <v>6381</v>
      </c>
      <c r="F29" s="10">
        <f t="shared" si="0"/>
        <v>-16.22686096888539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3275</v>
      </c>
      <c r="C32" s="12">
        <v>2880</v>
      </c>
      <c r="D32" s="12">
        <v>8156</v>
      </c>
      <c r="E32" s="12">
        <v>7517</v>
      </c>
      <c r="F32" s="13">
        <f t="shared" si="0"/>
        <v>-7.8347229033840051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182993</v>
      </c>
      <c r="C35" s="15">
        <f t="shared" ref="C35:E35" si="1">SUM(C7:C34)</f>
        <v>210028</v>
      </c>
      <c r="D35" s="15">
        <f t="shared" si="1"/>
        <v>404452</v>
      </c>
      <c r="E35" s="15">
        <f t="shared" si="1"/>
        <v>450515</v>
      </c>
      <c r="F35" s="16">
        <f t="shared" si="0"/>
        <v>11.388990535341648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138836</v>
      </c>
      <c r="G38" s="31">
        <f>LOOKUP(E38,$A$38:$A$65,$C$38:$C$65)</f>
        <v>127594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5815</v>
      </c>
      <c r="C39" s="30">
        <f t="shared" ref="C39:C65" si="5">D8</f>
        <v>5972</v>
      </c>
      <c r="D39" s="30">
        <f t="shared" ref="D39:D65" si="6">_xlfn.RANK.EQ(B39,$B$38:$B$65)+COUNTIF($B$38:$B$65,B39)-1</f>
        <v>11</v>
      </c>
      <c r="E39" s="31" t="str">
        <f t="shared" si="2"/>
        <v>SANTA CRUZ DE TENERIFE</v>
      </c>
      <c r="F39" s="31">
        <f t="shared" ref="F39:F54" si="7">LOOKUP(E39,$A$38:$A$65,$B$38:$B$65)</f>
        <v>110123</v>
      </c>
      <c r="G39" s="31">
        <f t="shared" ref="G39:G65" si="8">LOOKUP(E39,$A$38:$A$65,$C$38:$C$65)</f>
        <v>102445</v>
      </c>
    </row>
    <row r="40" spans="1:9" x14ac:dyDescent="0.25">
      <c r="A40" s="31" t="str">
        <f t="shared" si="3"/>
        <v>ALMERIA</v>
      </c>
      <c r="B40" s="30">
        <f t="shared" si="4"/>
        <v>18310</v>
      </c>
      <c r="C40" s="30">
        <f t="shared" si="5"/>
        <v>10615</v>
      </c>
      <c r="D40" s="30">
        <f t="shared" si="6"/>
        <v>7</v>
      </c>
      <c r="E40" s="31" t="str">
        <f t="shared" si="2"/>
        <v>CEUTA</v>
      </c>
      <c r="F40" s="31">
        <f t="shared" si="7"/>
        <v>51450</v>
      </c>
      <c r="G40" s="31">
        <f t="shared" si="8"/>
        <v>51495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33883</v>
      </c>
      <c r="G41" s="31">
        <f t="shared" si="8"/>
        <v>27738</v>
      </c>
    </row>
    <row r="42" spans="1:9" x14ac:dyDescent="0.25">
      <c r="A42" s="31" t="str">
        <f t="shared" si="3"/>
        <v>BAHIA DE ALGECIRAS</v>
      </c>
      <c r="B42" s="30">
        <f t="shared" si="4"/>
        <v>138836</v>
      </c>
      <c r="C42" s="30">
        <f t="shared" si="5"/>
        <v>127594</v>
      </c>
      <c r="D42" s="30">
        <f t="shared" si="6"/>
        <v>1</v>
      </c>
      <c r="E42" s="31" t="str">
        <f t="shared" si="2"/>
        <v>BALEARES</v>
      </c>
      <c r="F42" s="31">
        <f t="shared" si="7"/>
        <v>26099</v>
      </c>
      <c r="G42" s="31">
        <f t="shared" si="8"/>
        <v>31270</v>
      </c>
    </row>
    <row r="43" spans="1:9" x14ac:dyDescent="0.25">
      <c r="A43" s="31" t="str">
        <f t="shared" si="3"/>
        <v>BAHIA DE CADIZ</v>
      </c>
      <c r="B43" s="30">
        <f t="shared" si="4"/>
        <v>1691</v>
      </c>
      <c r="C43" s="30">
        <f t="shared" si="5"/>
        <v>1112</v>
      </c>
      <c r="D43" s="30">
        <f t="shared" si="6"/>
        <v>14</v>
      </c>
      <c r="E43" s="31" t="str">
        <f t="shared" si="2"/>
        <v>BARCELONA</v>
      </c>
      <c r="F43" s="31">
        <f t="shared" si="7"/>
        <v>20797</v>
      </c>
      <c r="G43" s="31">
        <f t="shared" si="8"/>
        <v>19633</v>
      </c>
    </row>
    <row r="44" spans="1:9" x14ac:dyDescent="0.25">
      <c r="A44" s="31" t="str">
        <f t="shared" si="3"/>
        <v>BALEARES</v>
      </c>
      <c r="B44" s="30">
        <f t="shared" si="4"/>
        <v>26099</v>
      </c>
      <c r="C44" s="30">
        <f t="shared" si="5"/>
        <v>31270</v>
      </c>
      <c r="D44" s="30">
        <f t="shared" si="6"/>
        <v>5</v>
      </c>
      <c r="E44" s="31" t="str">
        <f t="shared" si="2"/>
        <v>ALMERIA</v>
      </c>
      <c r="F44" s="31">
        <f t="shared" si="7"/>
        <v>18310</v>
      </c>
      <c r="G44" s="31">
        <f t="shared" si="8"/>
        <v>10615</v>
      </c>
    </row>
    <row r="45" spans="1:9" x14ac:dyDescent="0.25">
      <c r="A45" s="31" t="str">
        <f t="shared" si="3"/>
        <v>BARCELONA</v>
      </c>
      <c r="B45" s="30">
        <f t="shared" si="4"/>
        <v>20797</v>
      </c>
      <c r="C45" s="30">
        <f t="shared" si="5"/>
        <v>19633</v>
      </c>
      <c r="D45" s="30">
        <f t="shared" si="6"/>
        <v>6</v>
      </c>
      <c r="E45" s="31" t="str">
        <f t="shared" si="2"/>
        <v>MELILLA</v>
      </c>
      <c r="F45" s="31">
        <f t="shared" si="7"/>
        <v>17331</v>
      </c>
      <c r="G45" s="31">
        <f t="shared" si="8"/>
        <v>7124</v>
      </c>
    </row>
    <row r="46" spans="1:9" x14ac:dyDescent="0.25">
      <c r="A46" s="31" t="str">
        <f t="shared" si="3"/>
        <v>BILBAO</v>
      </c>
      <c r="B46" s="30">
        <f t="shared" si="4"/>
        <v>1517</v>
      </c>
      <c r="C46" s="30">
        <f t="shared" si="5"/>
        <v>0</v>
      </c>
      <c r="D46" s="30">
        <f t="shared" si="6"/>
        <v>15</v>
      </c>
      <c r="E46" s="31" t="str">
        <f t="shared" si="2"/>
        <v>VALENCIA</v>
      </c>
      <c r="F46" s="31">
        <f t="shared" si="7"/>
        <v>7517</v>
      </c>
      <c r="G46" s="31">
        <f t="shared" si="8"/>
        <v>8156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SANTANDER</v>
      </c>
      <c r="F47" s="31">
        <f t="shared" si="7"/>
        <v>6381</v>
      </c>
      <c r="G47" s="31">
        <f t="shared" si="8"/>
        <v>7617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ALICANTE</v>
      </c>
      <c r="F48" s="31">
        <f t="shared" si="7"/>
        <v>5815</v>
      </c>
      <c r="G48" s="31">
        <f t="shared" si="8"/>
        <v>5972</v>
      </c>
    </row>
    <row r="49" spans="1:7" x14ac:dyDescent="0.25">
      <c r="A49" s="31" t="str">
        <f t="shared" si="3"/>
        <v>CEUTA</v>
      </c>
      <c r="B49" s="30">
        <f t="shared" si="4"/>
        <v>51450</v>
      </c>
      <c r="C49" s="30">
        <f t="shared" si="5"/>
        <v>51495</v>
      </c>
      <c r="D49" s="30">
        <f t="shared" si="6"/>
        <v>3</v>
      </c>
      <c r="E49" s="31" t="str">
        <f t="shared" si="2"/>
        <v>MOTRIL</v>
      </c>
      <c r="F49" s="31">
        <f t="shared" si="7"/>
        <v>4759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MALAGA</v>
      </c>
      <c r="F50" s="31">
        <f t="shared" si="7"/>
        <v>4095</v>
      </c>
      <c r="G50" s="31">
        <f t="shared" si="8"/>
        <v>2816</v>
      </c>
    </row>
    <row r="51" spans="1:7" x14ac:dyDescent="0.25">
      <c r="A51" s="31" t="str">
        <f t="shared" si="3"/>
        <v>GIJON</v>
      </c>
      <c r="B51" s="30">
        <f t="shared" si="4"/>
        <v>757</v>
      </c>
      <c r="C51" s="30">
        <f t="shared" si="5"/>
        <v>865</v>
      </c>
      <c r="D51" s="30">
        <f t="shared" si="6"/>
        <v>17</v>
      </c>
      <c r="E51" s="31" t="str">
        <f t="shared" si="2"/>
        <v>BAHIA DE CADIZ</v>
      </c>
      <c r="F51" s="31">
        <f t="shared" si="7"/>
        <v>1691</v>
      </c>
      <c r="G51" s="31">
        <f t="shared" si="8"/>
        <v>1112</v>
      </c>
    </row>
    <row r="52" spans="1:7" x14ac:dyDescent="0.25">
      <c r="A52" s="31" t="str">
        <f t="shared" si="3"/>
        <v>HUELVA</v>
      </c>
      <c r="B52" s="30">
        <f t="shared" si="4"/>
        <v>1154</v>
      </c>
      <c r="C52" s="30">
        <f t="shared" si="5"/>
        <v>0</v>
      </c>
      <c r="D52" s="30">
        <f t="shared" si="6"/>
        <v>16</v>
      </c>
      <c r="E52" s="31" t="str">
        <f t="shared" si="2"/>
        <v>BILBAO</v>
      </c>
      <c r="F52" s="31">
        <f t="shared" si="7"/>
        <v>1517</v>
      </c>
      <c r="G52" s="31">
        <f t="shared" si="8"/>
        <v>0</v>
      </c>
    </row>
    <row r="53" spans="1:7" x14ac:dyDescent="0.25">
      <c r="A53" s="31" t="str">
        <f t="shared" si="3"/>
        <v>LAS PALMAS</v>
      </c>
      <c r="B53" s="30">
        <f t="shared" si="4"/>
        <v>33883</v>
      </c>
      <c r="C53" s="30">
        <f t="shared" si="5"/>
        <v>27738</v>
      </c>
      <c r="D53" s="30">
        <f t="shared" si="6"/>
        <v>4</v>
      </c>
      <c r="E53" s="31" t="str">
        <f t="shared" si="2"/>
        <v>HUELVA</v>
      </c>
      <c r="F53" s="31">
        <f t="shared" si="7"/>
        <v>1154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4095</v>
      </c>
      <c r="C54" s="30">
        <f t="shared" si="5"/>
        <v>2816</v>
      </c>
      <c r="D54" s="30">
        <f t="shared" si="6"/>
        <v>13</v>
      </c>
      <c r="E54" s="31" t="str">
        <f t="shared" si="2"/>
        <v>GIJON</v>
      </c>
      <c r="F54" s="31">
        <f t="shared" si="7"/>
        <v>757</v>
      </c>
      <c r="G54" s="31">
        <f t="shared" si="8"/>
        <v>865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17331</v>
      </c>
      <c r="C56" s="30">
        <f t="shared" si="5"/>
        <v>7124</v>
      </c>
      <c r="D56" s="30">
        <f t="shared" si="6"/>
        <v>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4759</v>
      </c>
      <c r="C57" s="30">
        <f t="shared" si="5"/>
        <v>0</v>
      </c>
      <c r="D57" s="30">
        <f t="shared" si="6"/>
        <v>12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110123</v>
      </c>
      <c r="C59" s="30">
        <f t="shared" si="5"/>
        <v>102445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6381</v>
      </c>
      <c r="C60" s="30">
        <f t="shared" si="5"/>
        <v>7617</v>
      </c>
      <c r="D60" s="30">
        <f t="shared" si="6"/>
        <v>10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7517</v>
      </c>
      <c r="C63" s="30">
        <f t="shared" si="5"/>
        <v>8156</v>
      </c>
      <c r="D63" s="30">
        <f t="shared" si="6"/>
        <v>9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0</v>
      </c>
      <c r="C64" s="30">
        <f t="shared" si="5"/>
        <v>0</v>
      </c>
      <c r="D64" s="30">
        <f t="shared" si="6"/>
        <v>28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78</v>
      </c>
      <c r="C7" s="9">
        <v>91</v>
      </c>
      <c r="D7" s="9">
        <v>166</v>
      </c>
      <c r="E7" s="9">
        <v>193</v>
      </c>
      <c r="F7" s="10">
        <f>((E7*100)/D7)-100</f>
        <v>16.265060240963862</v>
      </c>
      <c r="G7" s="1"/>
      <c r="H7" s="1"/>
      <c r="I7" s="1"/>
    </row>
    <row r="8" spans="1:12" x14ac:dyDescent="0.25">
      <c r="A8" s="11" t="s">
        <v>45</v>
      </c>
      <c r="B8" s="12">
        <v>70</v>
      </c>
      <c r="C8" s="12">
        <v>69</v>
      </c>
      <c r="D8" s="12">
        <v>126</v>
      </c>
      <c r="E8" s="12">
        <v>135</v>
      </c>
      <c r="F8" s="13">
        <f t="shared" ref="F8:F35" si="0">((E8*100)/D8)-100</f>
        <v>7.1428571428571388</v>
      </c>
      <c r="G8" s="1"/>
      <c r="H8" s="1"/>
      <c r="I8" s="1"/>
    </row>
    <row r="9" spans="1:12" x14ac:dyDescent="0.25">
      <c r="A9" s="8" t="s">
        <v>46</v>
      </c>
      <c r="B9" s="9">
        <v>100</v>
      </c>
      <c r="C9" s="9">
        <v>92</v>
      </c>
      <c r="D9" s="9">
        <v>215</v>
      </c>
      <c r="E9" s="9">
        <v>188</v>
      </c>
      <c r="F9" s="10">
        <f t="shared" si="0"/>
        <v>-12.558139534883722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75</v>
      </c>
      <c r="D10" s="12">
        <v>133</v>
      </c>
      <c r="E10" s="12">
        <v>151</v>
      </c>
      <c r="F10" s="13">
        <f t="shared" si="0"/>
        <v>13.53383458646617</v>
      </c>
      <c r="G10" s="1"/>
      <c r="H10" s="1"/>
      <c r="I10" s="1"/>
    </row>
    <row r="11" spans="1:12" x14ac:dyDescent="0.25">
      <c r="A11" s="8" t="s">
        <v>48</v>
      </c>
      <c r="B11" s="9">
        <v>2152</v>
      </c>
      <c r="C11" s="9">
        <v>1949</v>
      </c>
      <c r="D11" s="9">
        <v>4443</v>
      </c>
      <c r="E11" s="9">
        <v>4066</v>
      </c>
      <c r="F11" s="10">
        <f t="shared" si="0"/>
        <v>-8.4852577087553414</v>
      </c>
      <c r="G11" s="1"/>
      <c r="H11" s="1"/>
      <c r="I11" s="1"/>
    </row>
    <row r="12" spans="1:12" x14ac:dyDescent="0.25">
      <c r="A12" s="11" t="s">
        <v>49</v>
      </c>
      <c r="B12" s="12">
        <v>110</v>
      </c>
      <c r="C12" s="12">
        <v>79</v>
      </c>
      <c r="D12" s="12">
        <v>225</v>
      </c>
      <c r="E12" s="12">
        <v>163</v>
      </c>
      <c r="F12" s="13">
        <f t="shared" si="0"/>
        <v>-27.555555555555557</v>
      </c>
      <c r="G12" s="1"/>
      <c r="H12" s="1"/>
      <c r="I12" s="1"/>
    </row>
    <row r="13" spans="1:12" x14ac:dyDescent="0.25">
      <c r="A13" s="8" t="s">
        <v>50</v>
      </c>
      <c r="B13" s="9">
        <v>1144</v>
      </c>
      <c r="C13" s="9">
        <v>934</v>
      </c>
      <c r="D13" s="9">
        <v>2444</v>
      </c>
      <c r="E13" s="9">
        <v>1871</v>
      </c>
      <c r="F13" s="10">
        <f t="shared" si="0"/>
        <v>-23.445171849427169</v>
      </c>
      <c r="G13" s="1"/>
      <c r="H13" s="1"/>
      <c r="I13" s="1"/>
    </row>
    <row r="14" spans="1:12" x14ac:dyDescent="0.25">
      <c r="A14" s="11" t="s">
        <v>51</v>
      </c>
      <c r="B14" s="12">
        <v>558</v>
      </c>
      <c r="C14" s="12">
        <v>533</v>
      </c>
      <c r="D14" s="12">
        <v>1153</v>
      </c>
      <c r="E14" s="12">
        <v>1093</v>
      </c>
      <c r="F14" s="13">
        <f t="shared" si="0"/>
        <v>-5.2038161318300098</v>
      </c>
      <c r="G14" s="1"/>
      <c r="H14" s="1"/>
      <c r="I14" s="1"/>
    </row>
    <row r="15" spans="1:12" x14ac:dyDescent="0.25">
      <c r="A15" s="8" t="s">
        <v>52</v>
      </c>
      <c r="B15" s="9">
        <v>238</v>
      </c>
      <c r="C15" s="9">
        <v>228</v>
      </c>
      <c r="D15" s="9">
        <v>486</v>
      </c>
      <c r="E15" s="9">
        <v>449</v>
      </c>
      <c r="F15" s="10">
        <f t="shared" si="0"/>
        <v>-7.6131687242798307</v>
      </c>
      <c r="G15" s="1"/>
      <c r="H15" s="1"/>
      <c r="I15" s="1"/>
    </row>
    <row r="16" spans="1:12" x14ac:dyDescent="0.25">
      <c r="A16" s="11" t="s">
        <v>53</v>
      </c>
      <c r="B16" s="12">
        <v>108</v>
      </c>
      <c r="C16" s="12">
        <v>126</v>
      </c>
      <c r="D16" s="12">
        <v>221</v>
      </c>
      <c r="E16" s="12">
        <v>261</v>
      </c>
      <c r="F16" s="13">
        <f t="shared" si="0"/>
        <v>18.099547511312224</v>
      </c>
      <c r="G16" s="1"/>
      <c r="H16" s="1"/>
      <c r="I16" s="1"/>
    </row>
    <row r="17" spans="1:9" x14ac:dyDescent="0.25">
      <c r="A17" s="8" t="s">
        <v>54</v>
      </c>
      <c r="B17" s="9">
        <v>100</v>
      </c>
      <c r="C17" s="9">
        <v>92</v>
      </c>
      <c r="D17" s="9">
        <v>214</v>
      </c>
      <c r="E17" s="9">
        <v>205</v>
      </c>
      <c r="F17" s="10">
        <f t="shared" si="0"/>
        <v>-4.2056074766355209</v>
      </c>
      <c r="G17" s="1"/>
      <c r="H17" s="1"/>
      <c r="I17" s="1"/>
    </row>
    <row r="18" spans="1:9" x14ac:dyDescent="0.25">
      <c r="A18" s="11" t="s">
        <v>55</v>
      </c>
      <c r="B18" s="12">
        <v>998</v>
      </c>
      <c r="C18" s="12">
        <v>1050</v>
      </c>
      <c r="D18" s="12">
        <v>2008</v>
      </c>
      <c r="E18" s="12">
        <v>2210</v>
      </c>
      <c r="F18" s="13">
        <f t="shared" si="0"/>
        <v>10.059760956175296</v>
      </c>
      <c r="G18" s="1"/>
      <c r="H18" s="1"/>
      <c r="I18" s="1"/>
    </row>
    <row r="19" spans="1:9" x14ac:dyDescent="0.25">
      <c r="A19" s="8" t="s">
        <v>56</v>
      </c>
      <c r="B19" s="9">
        <v>68</v>
      </c>
      <c r="C19" s="9">
        <v>81</v>
      </c>
      <c r="D19" s="9">
        <v>136</v>
      </c>
      <c r="E19" s="9">
        <v>158</v>
      </c>
      <c r="F19" s="10">
        <f t="shared" si="0"/>
        <v>16.17647058823529</v>
      </c>
      <c r="G19" s="1"/>
      <c r="H19" s="1"/>
      <c r="I19" s="1"/>
    </row>
    <row r="20" spans="1:9" x14ac:dyDescent="0.25">
      <c r="A20" s="11" t="s">
        <v>57</v>
      </c>
      <c r="B20" s="12">
        <v>92</v>
      </c>
      <c r="C20" s="12">
        <v>84</v>
      </c>
      <c r="D20" s="12">
        <v>176</v>
      </c>
      <c r="E20" s="12">
        <v>166</v>
      </c>
      <c r="F20" s="13">
        <f t="shared" si="0"/>
        <v>-5.681818181818187</v>
      </c>
      <c r="G20" s="1"/>
      <c r="H20" s="1"/>
      <c r="I20" s="1"/>
    </row>
    <row r="21" spans="1:9" x14ac:dyDescent="0.25">
      <c r="A21" s="8" t="s">
        <v>58</v>
      </c>
      <c r="B21" s="9">
        <v>168</v>
      </c>
      <c r="C21" s="9">
        <v>149</v>
      </c>
      <c r="D21" s="9">
        <v>202</v>
      </c>
      <c r="E21" s="9">
        <v>244</v>
      </c>
      <c r="F21" s="10">
        <f t="shared" si="0"/>
        <v>20.792079207920793</v>
      </c>
      <c r="G21" s="1"/>
      <c r="H21" s="1"/>
      <c r="I21" s="1"/>
    </row>
    <row r="22" spans="1:9" x14ac:dyDescent="0.25">
      <c r="A22" s="11" t="s">
        <v>59</v>
      </c>
      <c r="B22" s="12">
        <v>802</v>
      </c>
      <c r="C22" s="12">
        <v>954</v>
      </c>
      <c r="D22" s="12">
        <v>1722</v>
      </c>
      <c r="E22" s="12">
        <v>2047</v>
      </c>
      <c r="F22" s="13">
        <f t="shared" si="0"/>
        <v>18.873403019744487</v>
      </c>
      <c r="G22" s="1"/>
      <c r="H22" s="1"/>
      <c r="I22" s="1"/>
    </row>
    <row r="23" spans="1:9" x14ac:dyDescent="0.25">
      <c r="A23" s="8" t="s">
        <v>60</v>
      </c>
      <c r="B23" s="9">
        <v>121</v>
      </c>
      <c r="C23" s="9">
        <v>137</v>
      </c>
      <c r="D23" s="9">
        <v>234</v>
      </c>
      <c r="E23" s="9">
        <v>318</v>
      </c>
      <c r="F23" s="10">
        <f t="shared" si="0"/>
        <v>35.897435897435884</v>
      </c>
      <c r="G23" s="1"/>
      <c r="H23" s="1"/>
      <c r="I23" s="1"/>
    </row>
    <row r="24" spans="1:9" x14ac:dyDescent="0.25">
      <c r="A24" s="11" t="s">
        <v>61</v>
      </c>
      <c r="B24" s="12">
        <v>36</v>
      </c>
      <c r="C24" s="12">
        <v>47</v>
      </c>
      <c r="D24" s="12">
        <v>77</v>
      </c>
      <c r="E24" s="12">
        <v>90</v>
      </c>
      <c r="F24" s="13">
        <f t="shared" si="0"/>
        <v>16.883116883116884</v>
      </c>
      <c r="G24" s="1"/>
      <c r="H24" s="1"/>
      <c r="I24" s="1"/>
    </row>
    <row r="25" spans="1:9" x14ac:dyDescent="0.25">
      <c r="A25" s="8" t="s">
        <v>62</v>
      </c>
      <c r="B25" s="9">
        <v>82</v>
      </c>
      <c r="C25" s="9">
        <v>106</v>
      </c>
      <c r="D25" s="9">
        <v>162</v>
      </c>
      <c r="E25" s="9">
        <v>222</v>
      </c>
      <c r="F25" s="10">
        <f t="shared" si="0"/>
        <v>37.037037037037038</v>
      </c>
      <c r="G25" s="1"/>
      <c r="H25" s="1"/>
      <c r="I25" s="1"/>
    </row>
    <row r="26" spans="1:9" x14ac:dyDescent="0.25">
      <c r="A26" s="11" t="s">
        <v>63</v>
      </c>
      <c r="B26" s="12">
        <v>33</v>
      </c>
      <c r="C26" s="12">
        <v>44</v>
      </c>
      <c r="D26" s="12">
        <v>64</v>
      </c>
      <c r="E26" s="12">
        <v>103</v>
      </c>
      <c r="F26" s="13">
        <f t="shared" si="0"/>
        <v>60.9375</v>
      </c>
      <c r="G26" s="1"/>
      <c r="H26" s="1"/>
      <c r="I26" s="1"/>
    </row>
    <row r="27" spans="1:9" x14ac:dyDescent="0.25">
      <c r="A27" s="8" t="s">
        <v>64</v>
      </c>
      <c r="B27" s="9">
        <v>101</v>
      </c>
      <c r="C27" s="9">
        <v>81</v>
      </c>
      <c r="D27" s="9">
        <v>187</v>
      </c>
      <c r="E27" s="9">
        <v>159</v>
      </c>
      <c r="F27" s="10">
        <f t="shared" si="0"/>
        <v>-14.973262032085557</v>
      </c>
      <c r="G27" s="1"/>
      <c r="H27" s="1"/>
      <c r="I27" s="1"/>
    </row>
    <row r="28" spans="1:9" x14ac:dyDescent="0.25">
      <c r="A28" s="11" t="s">
        <v>65</v>
      </c>
      <c r="B28" s="12">
        <v>1110</v>
      </c>
      <c r="C28" s="12">
        <v>1112</v>
      </c>
      <c r="D28" s="12">
        <v>2367</v>
      </c>
      <c r="E28" s="12">
        <v>2346</v>
      </c>
      <c r="F28" s="13">
        <f t="shared" si="0"/>
        <v>-0.88719898605830849</v>
      </c>
      <c r="G28" s="1"/>
      <c r="H28" s="1"/>
      <c r="I28" s="1"/>
    </row>
    <row r="29" spans="1:9" x14ac:dyDescent="0.25">
      <c r="A29" s="8" t="s">
        <v>66</v>
      </c>
      <c r="B29" s="9">
        <v>100</v>
      </c>
      <c r="C29" s="9">
        <v>105</v>
      </c>
      <c r="D29" s="9">
        <v>211</v>
      </c>
      <c r="E29" s="9">
        <v>201</v>
      </c>
      <c r="F29" s="10">
        <f t="shared" si="0"/>
        <v>-4.7393364928909989</v>
      </c>
      <c r="G29" s="1"/>
      <c r="H29" s="1"/>
      <c r="I29" s="1"/>
    </row>
    <row r="30" spans="1:9" x14ac:dyDescent="0.25">
      <c r="A30" s="11" t="s">
        <v>67</v>
      </c>
      <c r="B30" s="12">
        <v>97</v>
      </c>
      <c r="C30" s="12">
        <v>90</v>
      </c>
      <c r="D30" s="12">
        <v>178</v>
      </c>
      <c r="E30" s="12">
        <v>169</v>
      </c>
      <c r="F30" s="13">
        <f t="shared" si="0"/>
        <v>-5.0561797752808957</v>
      </c>
      <c r="G30" s="1"/>
      <c r="H30" s="1"/>
      <c r="I30" s="1"/>
    </row>
    <row r="31" spans="1:9" x14ac:dyDescent="0.25">
      <c r="A31" s="8" t="s">
        <v>68</v>
      </c>
      <c r="B31" s="9">
        <v>219</v>
      </c>
      <c r="C31" s="9">
        <v>214</v>
      </c>
      <c r="D31" s="9">
        <v>472</v>
      </c>
      <c r="E31" s="9">
        <v>487</v>
      </c>
      <c r="F31" s="10">
        <f t="shared" si="0"/>
        <v>3.1779661016949206</v>
      </c>
      <c r="G31" s="1"/>
      <c r="H31" s="1"/>
      <c r="I31" s="1"/>
    </row>
    <row r="32" spans="1:9" x14ac:dyDescent="0.25">
      <c r="A32" s="11" t="s">
        <v>69</v>
      </c>
      <c r="B32" s="12">
        <v>557</v>
      </c>
      <c r="C32" s="12">
        <v>513</v>
      </c>
      <c r="D32" s="12">
        <v>1059</v>
      </c>
      <c r="E32" s="12">
        <v>1057</v>
      </c>
      <c r="F32" s="13">
        <f t="shared" si="0"/>
        <v>-0.18885741265344791</v>
      </c>
      <c r="G32" s="1"/>
      <c r="H32" s="1"/>
      <c r="I32" s="1"/>
    </row>
    <row r="33" spans="1:9" x14ac:dyDescent="0.25">
      <c r="A33" s="8" t="s">
        <v>70</v>
      </c>
      <c r="B33" s="9">
        <v>133</v>
      </c>
      <c r="C33" s="9">
        <v>131</v>
      </c>
      <c r="D33" s="9">
        <v>280</v>
      </c>
      <c r="E33" s="9">
        <v>269</v>
      </c>
      <c r="F33" s="10">
        <f t="shared" si="0"/>
        <v>-3.9285714285714306</v>
      </c>
      <c r="G33" s="1"/>
      <c r="H33" s="1"/>
      <c r="I33" s="1"/>
    </row>
    <row r="34" spans="1:9" x14ac:dyDescent="0.25">
      <c r="A34" s="11" t="s">
        <v>71</v>
      </c>
      <c r="B34" s="12">
        <v>12</v>
      </c>
      <c r="C34" s="12">
        <v>19</v>
      </c>
      <c r="D34" s="12">
        <v>29</v>
      </c>
      <c r="E34" s="12">
        <v>43</v>
      </c>
      <c r="F34" s="13">
        <f t="shared" si="0"/>
        <v>48.275862068965523</v>
      </c>
      <c r="G34" s="1"/>
      <c r="H34" s="1"/>
      <c r="I34" s="1"/>
    </row>
    <row r="35" spans="1:9" x14ac:dyDescent="0.25">
      <c r="A35" s="14" t="s">
        <v>72</v>
      </c>
      <c r="B35" s="15">
        <f>SUM(B7:B34)</f>
        <v>9456</v>
      </c>
      <c r="C35" s="15">
        <f t="shared" ref="C35:E35" si="1">SUM(C7:C34)</f>
        <v>9185</v>
      </c>
      <c r="D35" s="15">
        <f t="shared" si="1"/>
        <v>19390</v>
      </c>
      <c r="E35" s="15">
        <f t="shared" si="1"/>
        <v>19064</v>
      </c>
      <c r="F35" s="16">
        <f t="shared" si="0"/>
        <v>-1.681279009798871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193</v>
      </c>
      <c r="C38" s="30">
        <f>D7</f>
        <v>166</v>
      </c>
      <c r="D38" s="30">
        <f>_xlfn.RANK.EQ(B38,$B$38:$B$65)+COUNTIF($B$38:$B$65,B38)-1</f>
        <v>17</v>
      </c>
      <c r="E38" s="31" t="str">
        <f t="shared" ref="E38:E65" si="2">INDEX($A$38:$B$65,MATCH(ROW()-37,$D$38:$D$65,0),1)</f>
        <v>BAHIA DE ALGECIRAS</v>
      </c>
      <c r="F38" s="31">
        <f>LOOKUP(E38,$A$38:$A$65,$B$38:$B$65)</f>
        <v>4066</v>
      </c>
      <c r="G38" s="31">
        <f>LOOKUP(E38,$A$38:$A$65,$C$38:$C$65)</f>
        <v>4443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135</v>
      </c>
      <c r="C39" s="30">
        <f t="shared" ref="C39:C65" si="5">D8</f>
        <v>126</v>
      </c>
      <c r="D39" s="30">
        <f t="shared" ref="D39:D65" si="6">_xlfn.RANK.EQ(B39,$B$38:$B$65)+COUNTIF($B$38:$B$65,B39)-1</f>
        <v>25</v>
      </c>
      <c r="E39" s="31" t="str">
        <f t="shared" si="2"/>
        <v>SANTA CRUZ DE TENERIFE</v>
      </c>
      <c r="F39" s="31">
        <f t="shared" ref="F39:F54" si="7">LOOKUP(E39,$A$38:$A$65,$B$38:$B$65)</f>
        <v>2346</v>
      </c>
      <c r="G39" s="31">
        <f t="shared" ref="G39:G65" si="8">LOOKUP(E39,$A$38:$A$65,$C$38:$C$65)</f>
        <v>2367</v>
      </c>
    </row>
    <row r="40" spans="1:9" x14ac:dyDescent="0.25">
      <c r="A40" s="31" t="str">
        <f t="shared" si="3"/>
        <v>ALMERIA</v>
      </c>
      <c r="B40" s="30">
        <f t="shared" si="4"/>
        <v>188</v>
      </c>
      <c r="C40" s="30">
        <f t="shared" si="5"/>
        <v>215</v>
      </c>
      <c r="D40" s="30">
        <f t="shared" si="6"/>
        <v>18</v>
      </c>
      <c r="E40" s="31" t="str">
        <f t="shared" si="2"/>
        <v>CEUTA</v>
      </c>
      <c r="F40" s="31">
        <f t="shared" si="7"/>
        <v>2210</v>
      </c>
      <c r="G40" s="31">
        <f t="shared" si="8"/>
        <v>2008</v>
      </c>
    </row>
    <row r="41" spans="1:9" x14ac:dyDescent="0.25">
      <c r="A41" s="31" t="str">
        <f t="shared" si="3"/>
        <v>AVILES</v>
      </c>
      <c r="B41" s="30">
        <f t="shared" si="4"/>
        <v>151</v>
      </c>
      <c r="C41" s="30">
        <f t="shared" si="5"/>
        <v>133</v>
      </c>
      <c r="D41" s="30">
        <f t="shared" si="6"/>
        <v>24</v>
      </c>
      <c r="E41" s="31" t="str">
        <f t="shared" si="2"/>
        <v>LAS PALMAS</v>
      </c>
      <c r="F41" s="31">
        <f t="shared" si="7"/>
        <v>2047</v>
      </c>
      <c r="G41" s="31">
        <f t="shared" si="8"/>
        <v>1722</v>
      </c>
    </row>
    <row r="42" spans="1:9" x14ac:dyDescent="0.25">
      <c r="A42" s="31" t="str">
        <f t="shared" si="3"/>
        <v>BAHIA DE ALGECIRAS</v>
      </c>
      <c r="B42" s="30">
        <f t="shared" si="4"/>
        <v>4066</v>
      </c>
      <c r="C42" s="30">
        <f t="shared" si="5"/>
        <v>4443</v>
      </c>
      <c r="D42" s="30">
        <f t="shared" si="6"/>
        <v>1</v>
      </c>
      <c r="E42" s="31" t="str">
        <f t="shared" si="2"/>
        <v>BALEARES</v>
      </c>
      <c r="F42" s="31">
        <f t="shared" si="7"/>
        <v>1871</v>
      </c>
      <c r="G42" s="31">
        <f t="shared" si="8"/>
        <v>2444</v>
      </c>
    </row>
    <row r="43" spans="1:9" x14ac:dyDescent="0.25">
      <c r="A43" s="31" t="str">
        <f t="shared" si="3"/>
        <v>BAHIA DE CADIZ</v>
      </c>
      <c r="B43" s="30">
        <f t="shared" si="4"/>
        <v>163</v>
      </c>
      <c r="C43" s="30">
        <f t="shared" si="5"/>
        <v>225</v>
      </c>
      <c r="D43" s="30">
        <f t="shared" si="6"/>
        <v>21</v>
      </c>
      <c r="E43" s="31" t="str">
        <f t="shared" si="2"/>
        <v>BARCELONA</v>
      </c>
      <c r="F43" s="31">
        <f t="shared" si="7"/>
        <v>1093</v>
      </c>
      <c r="G43" s="31">
        <f t="shared" si="8"/>
        <v>1153</v>
      </c>
    </row>
    <row r="44" spans="1:9" x14ac:dyDescent="0.25">
      <c r="A44" s="31" t="str">
        <f t="shared" si="3"/>
        <v>BALEARES</v>
      </c>
      <c r="B44" s="30">
        <f t="shared" si="4"/>
        <v>1871</v>
      </c>
      <c r="C44" s="30">
        <f t="shared" si="5"/>
        <v>2444</v>
      </c>
      <c r="D44" s="30">
        <f t="shared" si="6"/>
        <v>5</v>
      </c>
      <c r="E44" s="31" t="str">
        <f t="shared" si="2"/>
        <v>VALENCIA</v>
      </c>
      <c r="F44" s="31">
        <f t="shared" si="7"/>
        <v>1057</v>
      </c>
      <c r="G44" s="31">
        <f t="shared" si="8"/>
        <v>1059</v>
      </c>
    </row>
    <row r="45" spans="1:9" x14ac:dyDescent="0.25">
      <c r="A45" s="31" t="str">
        <f t="shared" si="3"/>
        <v>BARCELONA</v>
      </c>
      <c r="B45" s="30">
        <f t="shared" si="4"/>
        <v>1093</v>
      </c>
      <c r="C45" s="30">
        <f t="shared" si="5"/>
        <v>1153</v>
      </c>
      <c r="D45" s="30">
        <f t="shared" si="6"/>
        <v>6</v>
      </c>
      <c r="E45" s="31" t="str">
        <f t="shared" si="2"/>
        <v>TARRAGONA</v>
      </c>
      <c r="F45" s="31">
        <f t="shared" si="7"/>
        <v>487</v>
      </c>
      <c r="G45" s="31">
        <f t="shared" si="8"/>
        <v>472</v>
      </c>
    </row>
    <row r="46" spans="1:9" x14ac:dyDescent="0.25">
      <c r="A46" s="31" t="str">
        <f t="shared" si="3"/>
        <v>BILBAO</v>
      </c>
      <c r="B46" s="30">
        <f t="shared" si="4"/>
        <v>449</v>
      </c>
      <c r="C46" s="30">
        <f t="shared" si="5"/>
        <v>486</v>
      </c>
      <c r="D46" s="30">
        <f t="shared" si="6"/>
        <v>9</v>
      </c>
      <c r="E46" s="31" t="str">
        <f t="shared" si="2"/>
        <v>BILBAO</v>
      </c>
      <c r="F46" s="31">
        <f t="shared" si="7"/>
        <v>449</v>
      </c>
      <c r="G46" s="31">
        <f t="shared" si="8"/>
        <v>486</v>
      </c>
    </row>
    <row r="47" spans="1:9" x14ac:dyDescent="0.25">
      <c r="A47" s="31" t="str">
        <f t="shared" si="3"/>
        <v>CARTAGENA</v>
      </c>
      <c r="B47" s="30">
        <f t="shared" si="4"/>
        <v>261</v>
      </c>
      <c r="C47" s="30">
        <f t="shared" si="5"/>
        <v>221</v>
      </c>
      <c r="D47" s="30">
        <f t="shared" si="6"/>
        <v>12</v>
      </c>
      <c r="E47" s="31" t="str">
        <f t="shared" si="2"/>
        <v>MALAGA</v>
      </c>
      <c r="F47" s="31">
        <f t="shared" si="7"/>
        <v>318</v>
      </c>
      <c r="G47" s="31">
        <f t="shared" si="8"/>
        <v>234</v>
      </c>
    </row>
    <row r="48" spans="1:9" x14ac:dyDescent="0.25">
      <c r="A48" s="31" t="str">
        <f t="shared" si="3"/>
        <v>CASTELLON</v>
      </c>
      <c r="B48" s="30">
        <f t="shared" si="4"/>
        <v>205</v>
      </c>
      <c r="C48" s="30">
        <f t="shared" si="5"/>
        <v>214</v>
      </c>
      <c r="D48" s="30">
        <f t="shared" si="6"/>
        <v>15</v>
      </c>
      <c r="E48" s="31" t="str">
        <f t="shared" si="2"/>
        <v>VIGO</v>
      </c>
      <c r="F48" s="31">
        <f t="shared" si="7"/>
        <v>269</v>
      </c>
      <c r="G48" s="31">
        <f t="shared" si="8"/>
        <v>280</v>
      </c>
    </row>
    <row r="49" spans="1:7" x14ac:dyDescent="0.25">
      <c r="A49" s="31" t="str">
        <f t="shared" si="3"/>
        <v>CEUTA</v>
      </c>
      <c r="B49" s="30">
        <f t="shared" si="4"/>
        <v>2210</v>
      </c>
      <c r="C49" s="30">
        <f t="shared" si="5"/>
        <v>2008</v>
      </c>
      <c r="D49" s="30">
        <f t="shared" si="6"/>
        <v>3</v>
      </c>
      <c r="E49" s="31" t="str">
        <f t="shared" si="2"/>
        <v>CARTAGENA</v>
      </c>
      <c r="F49" s="31">
        <f t="shared" si="7"/>
        <v>261</v>
      </c>
      <c r="G49" s="31">
        <f t="shared" si="8"/>
        <v>221</v>
      </c>
    </row>
    <row r="50" spans="1:7" x14ac:dyDescent="0.25">
      <c r="A50" s="31" t="str">
        <f t="shared" si="3"/>
        <v>FERROL-SAN CIBRAO</v>
      </c>
      <c r="B50" s="30">
        <f t="shared" si="4"/>
        <v>158</v>
      </c>
      <c r="C50" s="30">
        <f t="shared" si="5"/>
        <v>136</v>
      </c>
      <c r="D50" s="30">
        <f t="shared" si="6"/>
        <v>23</v>
      </c>
      <c r="E50" s="31" t="str">
        <f t="shared" si="2"/>
        <v>HUELVA</v>
      </c>
      <c r="F50" s="31">
        <f t="shared" si="7"/>
        <v>244</v>
      </c>
      <c r="G50" s="31">
        <f t="shared" si="8"/>
        <v>202</v>
      </c>
    </row>
    <row r="51" spans="1:7" x14ac:dyDescent="0.25">
      <c r="A51" s="31" t="str">
        <f t="shared" si="3"/>
        <v>GIJON</v>
      </c>
      <c r="B51" s="30">
        <f t="shared" si="4"/>
        <v>166</v>
      </c>
      <c r="C51" s="30">
        <f t="shared" si="5"/>
        <v>176</v>
      </c>
      <c r="D51" s="30">
        <f t="shared" si="6"/>
        <v>20</v>
      </c>
      <c r="E51" s="31" t="str">
        <f t="shared" si="2"/>
        <v>MELILLA</v>
      </c>
      <c r="F51" s="31">
        <f t="shared" si="7"/>
        <v>222</v>
      </c>
      <c r="G51" s="31">
        <f t="shared" si="8"/>
        <v>162</v>
      </c>
    </row>
    <row r="52" spans="1:7" x14ac:dyDescent="0.25">
      <c r="A52" s="31" t="str">
        <f t="shared" si="3"/>
        <v>HUELVA</v>
      </c>
      <c r="B52" s="30">
        <f t="shared" si="4"/>
        <v>244</v>
      </c>
      <c r="C52" s="30">
        <f t="shared" si="5"/>
        <v>202</v>
      </c>
      <c r="D52" s="30">
        <f t="shared" si="6"/>
        <v>13</v>
      </c>
      <c r="E52" s="31" t="str">
        <f t="shared" si="2"/>
        <v>CASTELLON</v>
      </c>
      <c r="F52" s="31">
        <f t="shared" si="7"/>
        <v>205</v>
      </c>
      <c r="G52" s="31">
        <f t="shared" si="8"/>
        <v>214</v>
      </c>
    </row>
    <row r="53" spans="1:7" x14ac:dyDescent="0.25">
      <c r="A53" s="31" t="str">
        <f t="shared" si="3"/>
        <v>LAS PALMAS</v>
      </c>
      <c r="B53" s="30">
        <f t="shared" si="4"/>
        <v>2047</v>
      </c>
      <c r="C53" s="30">
        <f t="shared" si="5"/>
        <v>1722</v>
      </c>
      <c r="D53" s="30">
        <f t="shared" si="6"/>
        <v>4</v>
      </c>
      <c r="E53" s="31" t="str">
        <f t="shared" si="2"/>
        <v>SANTANDER</v>
      </c>
      <c r="F53" s="31">
        <f t="shared" si="7"/>
        <v>201</v>
      </c>
      <c r="G53" s="31">
        <f t="shared" si="8"/>
        <v>211</v>
      </c>
    </row>
    <row r="54" spans="1:7" x14ac:dyDescent="0.25">
      <c r="A54" s="31" t="str">
        <f t="shared" si="3"/>
        <v>MALAGA</v>
      </c>
      <c r="B54" s="30">
        <f t="shared" si="4"/>
        <v>318</v>
      </c>
      <c r="C54" s="30">
        <f t="shared" si="5"/>
        <v>234</v>
      </c>
      <c r="D54" s="30">
        <f t="shared" si="6"/>
        <v>10</v>
      </c>
      <c r="E54" s="31" t="str">
        <f t="shared" si="2"/>
        <v>A CORUÑA</v>
      </c>
      <c r="F54" s="31">
        <f t="shared" si="7"/>
        <v>193</v>
      </c>
      <c r="G54" s="31">
        <f t="shared" si="8"/>
        <v>166</v>
      </c>
    </row>
    <row r="55" spans="1:7" x14ac:dyDescent="0.25">
      <c r="A55" s="31" t="str">
        <f t="shared" si="3"/>
        <v>MARIN Y RIA DE PONTEVEDRA</v>
      </c>
      <c r="B55" s="30">
        <f t="shared" si="4"/>
        <v>90</v>
      </c>
      <c r="C55" s="30">
        <f t="shared" si="5"/>
        <v>77</v>
      </c>
      <c r="D55" s="30">
        <f t="shared" si="6"/>
        <v>27</v>
      </c>
      <c r="E55" s="31" t="str">
        <f t="shared" si="2"/>
        <v>ALMERIA</v>
      </c>
      <c r="F55" s="31">
        <f t="shared" ref="F55:F65" si="9">LOOKUP(E55,$A$38:$A$65,$B$38:$B$65)</f>
        <v>188</v>
      </c>
      <c r="G55" s="31">
        <f t="shared" si="8"/>
        <v>215</v>
      </c>
    </row>
    <row r="56" spans="1:7" x14ac:dyDescent="0.25">
      <c r="A56" s="31" t="str">
        <f t="shared" si="3"/>
        <v>MELILLA</v>
      </c>
      <c r="B56" s="30">
        <f t="shared" si="4"/>
        <v>222</v>
      </c>
      <c r="C56" s="30">
        <f t="shared" si="5"/>
        <v>162</v>
      </c>
      <c r="D56" s="30">
        <f t="shared" si="6"/>
        <v>14</v>
      </c>
      <c r="E56" s="31" t="str">
        <f t="shared" si="2"/>
        <v>SEVILLA</v>
      </c>
      <c r="F56" s="31">
        <f t="shared" si="9"/>
        <v>169</v>
      </c>
      <c r="G56" s="31">
        <f t="shared" si="8"/>
        <v>178</v>
      </c>
    </row>
    <row r="57" spans="1:7" x14ac:dyDescent="0.25">
      <c r="A57" s="31" t="str">
        <f t="shared" si="3"/>
        <v>MOTRIL</v>
      </c>
      <c r="B57" s="30">
        <f t="shared" si="4"/>
        <v>103</v>
      </c>
      <c r="C57" s="30">
        <f t="shared" si="5"/>
        <v>64</v>
      </c>
      <c r="D57" s="30">
        <f t="shared" si="6"/>
        <v>26</v>
      </c>
      <c r="E57" s="31" t="str">
        <f t="shared" si="2"/>
        <v>GIJON</v>
      </c>
      <c r="F57" s="31">
        <f t="shared" si="9"/>
        <v>166</v>
      </c>
      <c r="G57" s="31">
        <f t="shared" si="8"/>
        <v>176</v>
      </c>
    </row>
    <row r="58" spans="1:7" x14ac:dyDescent="0.25">
      <c r="A58" s="31" t="str">
        <f t="shared" si="3"/>
        <v>PASAIA</v>
      </c>
      <c r="B58" s="30">
        <f t="shared" si="4"/>
        <v>159</v>
      </c>
      <c r="C58" s="30">
        <f t="shared" si="5"/>
        <v>187</v>
      </c>
      <c r="D58" s="30">
        <f t="shared" si="6"/>
        <v>22</v>
      </c>
      <c r="E58" s="31" t="str">
        <f t="shared" si="2"/>
        <v>BAHIA DE CADIZ</v>
      </c>
      <c r="F58" s="31">
        <f t="shared" si="9"/>
        <v>163</v>
      </c>
      <c r="G58" s="31">
        <f t="shared" si="8"/>
        <v>225</v>
      </c>
    </row>
    <row r="59" spans="1:7" x14ac:dyDescent="0.25">
      <c r="A59" s="31" t="str">
        <f t="shared" si="3"/>
        <v>SANTA CRUZ DE TENERIFE</v>
      </c>
      <c r="B59" s="30">
        <f t="shared" si="4"/>
        <v>2346</v>
      </c>
      <c r="C59" s="30">
        <f t="shared" si="5"/>
        <v>2367</v>
      </c>
      <c r="D59" s="30">
        <f t="shared" si="6"/>
        <v>2</v>
      </c>
      <c r="E59" s="31" t="str">
        <f t="shared" si="2"/>
        <v>PASAIA</v>
      </c>
      <c r="F59" s="31">
        <f t="shared" si="9"/>
        <v>159</v>
      </c>
      <c r="G59" s="31">
        <f t="shared" si="8"/>
        <v>187</v>
      </c>
    </row>
    <row r="60" spans="1:7" x14ac:dyDescent="0.25">
      <c r="A60" s="31" t="str">
        <f t="shared" si="3"/>
        <v>SANTANDER</v>
      </c>
      <c r="B60" s="30">
        <f t="shared" si="4"/>
        <v>201</v>
      </c>
      <c r="C60" s="30">
        <f t="shared" si="5"/>
        <v>211</v>
      </c>
      <c r="D60" s="30">
        <f t="shared" si="6"/>
        <v>16</v>
      </c>
      <c r="E60" s="31" t="str">
        <f t="shared" si="2"/>
        <v>FERROL-SAN CIBRAO</v>
      </c>
      <c r="F60" s="31">
        <f t="shared" si="9"/>
        <v>158</v>
      </c>
      <c r="G60" s="31">
        <f t="shared" si="8"/>
        <v>136</v>
      </c>
    </row>
    <row r="61" spans="1:7" x14ac:dyDescent="0.25">
      <c r="A61" s="31" t="str">
        <f t="shared" si="3"/>
        <v>SEVILLA</v>
      </c>
      <c r="B61" s="30">
        <f t="shared" si="4"/>
        <v>169</v>
      </c>
      <c r="C61" s="30">
        <f t="shared" si="5"/>
        <v>178</v>
      </c>
      <c r="D61" s="30">
        <f t="shared" si="6"/>
        <v>19</v>
      </c>
      <c r="E61" s="31" t="str">
        <f t="shared" si="2"/>
        <v>AVILES</v>
      </c>
      <c r="F61" s="31">
        <f t="shared" si="9"/>
        <v>151</v>
      </c>
      <c r="G61" s="31">
        <f t="shared" si="8"/>
        <v>133</v>
      </c>
    </row>
    <row r="62" spans="1:7" x14ac:dyDescent="0.25">
      <c r="A62" s="31" t="str">
        <f t="shared" si="3"/>
        <v>TARRAGONA</v>
      </c>
      <c r="B62" s="30">
        <f t="shared" si="4"/>
        <v>487</v>
      </c>
      <c r="C62" s="30">
        <f t="shared" si="5"/>
        <v>472</v>
      </c>
      <c r="D62" s="30">
        <f t="shared" si="6"/>
        <v>8</v>
      </c>
      <c r="E62" s="31" t="str">
        <f t="shared" si="2"/>
        <v>ALICANTE</v>
      </c>
      <c r="F62" s="31">
        <f t="shared" si="9"/>
        <v>135</v>
      </c>
      <c r="G62" s="31">
        <f t="shared" si="8"/>
        <v>126</v>
      </c>
    </row>
    <row r="63" spans="1:7" x14ac:dyDescent="0.25">
      <c r="A63" s="31" t="str">
        <f t="shared" si="3"/>
        <v>VALENCIA</v>
      </c>
      <c r="B63" s="30">
        <f t="shared" si="4"/>
        <v>1057</v>
      </c>
      <c r="C63" s="30">
        <f t="shared" si="5"/>
        <v>1059</v>
      </c>
      <c r="D63" s="30">
        <f t="shared" si="6"/>
        <v>7</v>
      </c>
      <c r="E63" s="31" t="str">
        <f t="shared" si="2"/>
        <v>MOTRIL</v>
      </c>
      <c r="F63" s="31">
        <f t="shared" si="9"/>
        <v>103</v>
      </c>
      <c r="G63" s="31">
        <f t="shared" si="8"/>
        <v>64</v>
      </c>
    </row>
    <row r="64" spans="1:7" x14ac:dyDescent="0.25">
      <c r="A64" s="31" t="str">
        <f t="shared" si="3"/>
        <v>VIGO</v>
      </c>
      <c r="B64" s="30">
        <f t="shared" si="4"/>
        <v>269</v>
      </c>
      <c r="C64" s="30">
        <f t="shared" si="5"/>
        <v>280</v>
      </c>
      <c r="D64" s="30">
        <f t="shared" si="6"/>
        <v>11</v>
      </c>
      <c r="E64" s="31" t="str">
        <f t="shared" si="2"/>
        <v>MARIN Y RIA DE PONTEVEDRA</v>
      </c>
      <c r="F64" s="31">
        <f t="shared" si="9"/>
        <v>90</v>
      </c>
      <c r="G64" s="31">
        <f t="shared" si="8"/>
        <v>77</v>
      </c>
    </row>
    <row r="65" spans="1:7" x14ac:dyDescent="0.25">
      <c r="A65" s="31" t="str">
        <f t="shared" si="3"/>
        <v>VILAGARCIA</v>
      </c>
      <c r="B65" s="30">
        <f t="shared" si="4"/>
        <v>43</v>
      </c>
      <c r="C65" s="30">
        <f t="shared" si="5"/>
        <v>29</v>
      </c>
      <c r="D65" s="30">
        <f t="shared" si="6"/>
        <v>28</v>
      </c>
      <c r="E65" s="31" t="str">
        <f t="shared" si="2"/>
        <v>VILAGARCIA</v>
      </c>
      <c r="F65" s="31">
        <f t="shared" si="9"/>
        <v>43</v>
      </c>
      <c r="G65" s="31">
        <f t="shared" si="8"/>
        <v>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Febrero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40997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811540</v>
      </c>
      <c r="C7" s="9">
        <v>1243448</v>
      </c>
      <c r="D7" s="9">
        <v>1697499</v>
      </c>
      <c r="E7" s="9">
        <v>2583812</v>
      </c>
      <c r="F7" s="10">
        <f>((E7*100)/D7)-100</f>
        <v>52.212873174004812</v>
      </c>
      <c r="G7" s="1"/>
      <c r="H7" s="1"/>
      <c r="I7" s="1"/>
    </row>
    <row r="8" spans="1:12" x14ac:dyDescent="0.25">
      <c r="A8" s="11" t="s">
        <v>45</v>
      </c>
      <c r="B8" s="12">
        <v>669611</v>
      </c>
      <c r="C8" s="12">
        <v>659472</v>
      </c>
      <c r="D8" s="12">
        <v>1387748</v>
      </c>
      <c r="E8" s="12">
        <v>1323750</v>
      </c>
      <c r="F8" s="13">
        <f t="shared" ref="F8:F35" si="0">((E8*100)/D8)-100</f>
        <v>-4.6116441890026181</v>
      </c>
      <c r="G8" s="1"/>
      <c r="H8" s="1"/>
      <c r="I8" s="1"/>
    </row>
    <row r="9" spans="1:12" x14ac:dyDescent="0.25">
      <c r="A9" s="8" t="s">
        <v>46</v>
      </c>
      <c r="B9" s="9">
        <v>1681894</v>
      </c>
      <c r="C9" s="9">
        <v>1405964</v>
      </c>
      <c r="D9" s="9">
        <v>3417210</v>
      </c>
      <c r="E9" s="9">
        <v>2874237</v>
      </c>
      <c r="F9" s="10">
        <f t="shared" si="0"/>
        <v>-15.889365886205411</v>
      </c>
      <c r="G9" s="1"/>
      <c r="H9" s="1"/>
      <c r="I9" s="1"/>
    </row>
    <row r="10" spans="1:12" x14ac:dyDescent="0.25">
      <c r="A10" s="11" t="s">
        <v>47</v>
      </c>
      <c r="B10" s="12">
        <v>427732</v>
      </c>
      <c r="C10" s="12">
        <v>456968</v>
      </c>
      <c r="D10" s="12">
        <v>887087</v>
      </c>
      <c r="E10" s="12">
        <v>925875</v>
      </c>
      <c r="F10" s="13">
        <f t="shared" si="0"/>
        <v>4.3725136316956537</v>
      </c>
      <c r="G10" s="1"/>
      <c r="H10" s="1"/>
      <c r="I10" s="1"/>
    </row>
    <row r="11" spans="1:12" x14ac:dyDescent="0.25">
      <c r="A11" s="8" t="s">
        <v>48</v>
      </c>
      <c r="B11" s="9">
        <v>24416691</v>
      </c>
      <c r="C11" s="9">
        <v>26405665</v>
      </c>
      <c r="D11" s="9">
        <v>49236914</v>
      </c>
      <c r="E11" s="9">
        <v>52043688</v>
      </c>
      <c r="F11" s="10">
        <f t="shared" si="0"/>
        <v>5.7005481700173135</v>
      </c>
      <c r="G11" s="1"/>
      <c r="H11" s="1"/>
      <c r="I11" s="1"/>
    </row>
    <row r="12" spans="1:12" x14ac:dyDescent="0.25">
      <c r="A12" s="11" t="s">
        <v>49</v>
      </c>
      <c r="B12" s="12">
        <v>1606513</v>
      </c>
      <c r="C12" s="12">
        <v>1050362</v>
      </c>
      <c r="D12" s="12">
        <v>3388042</v>
      </c>
      <c r="E12" s="12">
        <v>2464000</v>
      </c>
      <c r="F12" s="13">
        <f t="shared" si="0"/>
        <v>-27.273628839311911</v>
      </c>
      <c r="G12" s="1"/>
      <c r="H12" s="1"/>
      <c r="I12" s="1"/>
    </row>
    <row r="13" spans="1:12" x14ac:dyDescent="0.25">
      <c r="A13" s="8" t="s">
        <v>50</v>
      </c>
      <c r="B13" s="9">
        <v>9080388</v>
      </c>
      <c r="C13" s="9">
        <v>6409442</v>
      </c>
      <c r="D13" s="9">
        <v>19297512</v>
      </c>
      <c r="E13" s="9">
        <v>14106961</v>
      </c>
      <c r="F13" s="10">
        <f t="shared" si="0"/>
        <v>-26.897514042224714</v>
      </c>
      <c r="G13" s="1"/>
      <c r="H13" s="1"/>
      <c r="I13" s="1"/>
    </row>
    <row r="14" spans="1:12" x14ac:dyDescent="0.25">
      <c r="A14" s="11" t="s">
        <v>51</v>
      </c>
      <c r="B14" s="12">
        <v>16333181</v>
      </c>
      <c r="C14" s="12">
        <v>15711066</v>
      </c>
      <c r="D14" s="12">
        <v>34573342</v>
      </c>
      <c r="E14" s="12">
        <v>33067624</v>
      </c>
      <c r="F14" s="13">
        <f t="shared" si="0"/>
        <v>-4.3551416001380545</v>
      </c>
      <c r="G14" s="1"/>
      <c r="H14" s="1"/>
      <c r="I14" s="1"/>
    </row>
    <row r="15" spans="1:12" x14ac:dyDescent="0.25">
      <c r="A15" s="8" t="s">
        <v>52</v>
      </c>
      <c r="B15" s="9">
        <v>2713694</v>
      </c>
      <c r="C15" s="9">
        <v>2927515</v>
      </c>
      <c r="D15" s="9">
        <v>5973358</v>
      </c>
      <c r="E15" s="9">
        <v>6055151</v>
      </c>
      <c r="F15" s="10">
        <f t="shared" si="0"/>
        <v>1.3692968008949009</v>
      </c>
      <c r="G15" s="1"/>
      <c r="H15" s="1"/>
      <c r="I15" s="1"/>
    </row>
    <row r="16" spans="1:12" x14ac:dyDescent="0.25">
      <c r="A16" s="11" t="s">
        <v>53</v>
      </c>
      <c r="B16" s="12">
        <v>1788736</v>
      </c>
      <c r="C16" s="12">
        <v>2708362</v>
      </c>
      <c r="D16" s="12">
        <v>4063285</v>
      </c>
      <c r="E16" s="12">
        <v>5168552</v>
      </c>
      <c r="F16" s="13">
        <f t="shared" si="0"/>
        <v>27.201316176443441</v>
      </c>
      <c r="G16" s="1"/>
      <c r="H16" s="1"/>
      <c r="I16" s="1"/>
    </row>
    <row r="17" spans="1:9" x14ac:dyDescent="0.25">
      <c r="A17" s="8" t="s">
        <v>54</v>
      </c>
      <c r="B17" s="9">
        <v>1196251</v>
      </c>
      <c r="C17" s="9">
        <v>1051555</v>
      </c>
      <c r="D17" s="9">
        <v>2552333</v>
      </c>
      <c r="E17" s="9">
        <v>2308118</v>
      </c>
      <c r="F17" s="10">
        <f t="shared" si="0"/>
        <v>-9.5683047627405955</v>
      </c>
      <c r="G17" s="1"/>
      <c r="H17" s="1"/>
      <c r="I17" s="1"/>
    </row>
    <row r="18" spans="1:9" x14ac:dyDescent="0.25">
      <c r="A18" s="11" t="s">
        <v>55</v>
      </c>
      <c r="B18" s="12">
        <v>5074964</v>
      </c>
      <c r="C18" s="12">
        <v>4764192</v>
      </c>
      <c r="D18" s="12">
        <v>10140548</v>
      </c>
      <c r="E18" s="12">
        <v>10377350</v>
      </c>
      <c r="F18" s="13">
        <f t="shared" si="0"/>
        <v>2.3351992416977794</v>
      </c>
      <c r="G18" s="1"/>
      <c r="H18" s="1"/>
      <c r="I18" s="1"/>
    </row>
    <row r="19" spans="1:9" x14ac:dyDescent="0.25">
      <c r="A19" s="8" t="s">
        <v>56</v>
      </c>
      <c r="B19" s="9">
        <v>956229</v>
      </c>
      <c r="C19" s="9">
        <v>1060309</v>
      </c>
      <c r="D19" s="9">
        <v>2057482</v>
      </c>
      <c r="E19" s="9">
        <v>2341156</v>
      </c>
      <c r="F19" s="10">
        <f t="shared" si="0"/>
        <v>13.787435321426869</v>
      </c>
      <c r="G19" s="1"/>
      <c r="H19" s="1"/>
      <c r="I19" s="1"/>
    </row>
    <row r="20" spans="1:9" x14ac:dyDescent="0.25">
      <c r="A20" s="11" t="s">
        <v>57</v>
      </c>
      <c r="B20" s="12">
        <v>1394974</v>
      </c>
      <c r="C20" s="12">
        <v>1385966</v>
      </c>
      <c r="D20" s="12">
        <v>2712138</v>
      </c>
      <c r="E20" s="12">
        <v>2641120</v>
      </c>
      <c r="F20" s="13">
        <f t="shared" si="0"/>
        <v>-2.6185245736020875</v>
      </c>
      <c r="G20" s="1"/>
      <c r="H20" s="1"/>
      <c r="I20" s="1"/>
    </row>
    <row r="21" spans="1:9" x14ac:dyDescent="0.25">
      <c r="A21" s="8" t="s">
        <v>58</v>
      </c>
      <c r="B21" s="9">
        <v>2574084</v>
      </c>
      <c r="C21" s="9">
        <v>2348384</v>
      </c>
      <c r="D21" s="9">
        <v>3168177</v>
      </c>
      <c r="E21" s="9">
        <v>3916904</v>
      </c>
      <c r="F21" s="10">
        <f t="shared" si="0"/>
        <v>23.632738953663264</v>
      </c>
      <c r="G21" s="1"/>
      <c r="H21" s="1"/>
      <c r="I21" s="1"/>
    </row>
    <row r="22" spans="1:9" x14ac:dyDescent="0.25">
      <c r="A22" s="11" t="s">
        <v>59</v>
      </c>
      <c r="B22" s="12">
        <v>15582459</v>
      </c>
      <c r="C22" s="12">
        <v>18616905</v>
      </c>
      <c r="D22" s="12">
        <v>32728184</v>
      </c>
      <c r="E22" s="12">
        <v>41802004</v>
      </c>
      <c r="F22" s="13">
        <f t="shared" si="0"/>
        <v>27.724789129760453</v>
      </c>
      <c r="G22" s="1"/>
      <c r="H22" s="1"/>
      <c r="I22" s="1"/>
    </row>
    <row r="23" spans="1:9" x14ac:dyDescent="0.25">
      <c r="A23" s="8" t="s">
        <v>60</v>
      </c>
      <c r="B23" s="9">
        <v>2220546</v>
      </c>
      <c r="C23" s="9">
        <v>3243367</v>
      </c>
      <c r="D23" s="9">
        <v>5134969</v>
      </c>
      <c r="E23" s="9">
        <v>6936842</v>
      </c>
      <c r="F23" s="10">
        <f t="shared" si="0"/>
        <v>35.090241051114418</v>
      </c>
      <c r="G23" s="1"/>
      <c r="H23" s="1"/>
      <c r="I23" s="1"/>
    </row>
    <row r="24" spans="1:9" x14ac:dyDescent="0.25">
      <c r="A24" s="11" t="s">
        <v>61</v>
      </c>
      <c r="B24" s="12">
        <v>252439</v>
      </c>
      <c r="C24" s="12">
        <v>425454</v>
      </c>
      <c r="D24" s="12">
        <v>550720</v>
      </c>
      <c r="E24" s="12">
        <v>788033</v>
      </c>
      <c r="F24" s="13">
        <f t="shared" si="0"/>
        <v>43.091407611853583</v>
      </c>
      <c r="G24" s="1"/>
      <c r="H24" s="1"/>
      <c r="I24" s="1"/>
    </row>
    <row r="25" spans="1:9" x14ac:dyDescent="0.25">
      <c r="A25" s="8" t="s">
        <v>62</v>
      </c>
      <c r="B25" s="9">
        <v>1110736</v>
      </c>
      <c r="C25" s="9">
        <v>1679705</v>
      </c>
      <c r="D25" s="9">
        <v>2188822</v>
      </c>
      <c r="E25" s="9">
        <v>3487746</v>
      </c>
      <c r="F25" s="10">
        <f t="shared" si="0"/>
        <v>59.343519025302186</v>
      </c>
      <c r="G25" s="1"/>
      <c r="H25" s="1"/>
      <c r="I25" s="1"/>
    </row>
    <row r="26" spans="1:9" x14ac:dyDescent="0.25">
      <c r="A26" s="11" t="s">
        <v>63</v>
      </c>
      <c r="B26" s="12">
        <v>292568</v>
      </c>
      <c r="C26" s="12">
        <v>556821</v>
      </c>
      <c r="D26" s="12">
        <v>544958</v>
      </c>
      <c r="E26" s="12">
        <v>1287142</v>
      </c>
      <c r="F26" s="13">
        <f t="shared" si="0"/>
        <v>136.19104591546505</v>
      </c>
      <c r="G26" s="1"/>
      <c r="H26" s="1"/>
      <c r="I26" s="1"/>
    </row>
    <row r="27" spans="1:9" x14ac:dyDescent="0.25">
      <c r="A27" s="8" t="s">
        <v>64</v>
      </c>
      <c r="B27" s="9">
        <v>623433</v>
      </c>
      <c r="C27" s="9">
        <v>520220</v>
      </c>
      <c r="D27" s="9">
        <v>1141463</v>
      </c>
      <c r="E27" s="9">
        <v>980125</v>
      </c>
      <c r="F27" s="10">
        <f t="shared" si="0"/>
        <v>-14.134317100072451</v>
      </c>
      <c r="G27" s="1"/>
      <c r="H27" s="1"/>
      <c r="I27" s="1"/>
    </row>
    <row r="28" spans="1:9" x14ac:dyDescent="0.25">
      <c r="A28" s="11" t="s">
        <v>65</v>
      </c>
      <c r="B28" s="12">
        <v>16497858</v>
      </c>
      <c r="C28" s="12">
        <v>17300036</v>
      </c>
      <c r="D28" s="12">
        <v>33890216</v>
      </c>
      <c r="E28" s="12">
        <v>35088326</v>
      </c>
      <c r="F28" s="13">
        <f t="shared" si="0"/>
        <v>3.5352681139595035</v>
      </c>
      <c r="G28" s="1"/>
      <c r="H28" s="1"/>
      <c r="I28" s="1"/>
    </row>
    <row r="29" spans="1:9" x14ac:dyDescent="0.25">
      <c r="A29" s="8" t="s">
        <v>66</v>
      </c>
      <c r="B29" s="9">
        <v>1359146</v>
      </c>
      <c r="C29" s="9">
        <v>1601922</v>
      </c>
      <c r="D29" s="9">
        <v>2948795</v>
      </c>
      <c r="E29" s="9">
        <v>3112408</v>
      </c>
      <c r="F29" s="10">
        <f t="shared" si="0"/>
        <v>5.5484697986804719</v>
      </c>
      <c r="G29" s="1"/>
      <c r="H29" s="1"/>
      <c r="I29" s="1"/>
    </row>
    <row r="30" spans="1:9" x14ac:dyDescent="0.25">
      <c r="A30" s="11" t="s">
        <v>67</v>
      </c>
      <c r="B30" s="12">
        <v>435042</v>
      </c>
      <c r="C30" s="12">
        <v>421035</v>
      </c>
      <c r="D30" s="12">
        <v>803381</v>
      </c>
      <c r="E30" s="12">
        <v>795527</v>
      </c>
      <c r="F30" s="13">
        <f t="shared" si="0"/>
        <v>-0.9776183404885046</v>
      </c>
      <c r="G30" s="1"/>
      <c r="H30" s="1"/>
      <c r="I30" s="1"/>
    </row>
    <row r="31" spans="1:9" x14ac:dyDescent="0.25">
      <c r="A31" s="8" t="s">
        <v>68</v>
      </c>
      <c r="B31" s="9">
        <v>3004032</v>
      </c>
      <c r="C31" s="9">
        <v>3659366</v>
      </c>
      <c r="D31" s="9">
        <v>6505387</v>
      </c>
      <c r="E31" s="9">
        <v>7743294</v>
      </c>
      <c r="F31" s="10">
        <f t="shared" si="0"/>
        <v>19.028952466624972</v>
      </c>
      <c r="G31" s="1"/>
      <c r="H31" s="1"/>
      <c r="I31" s="1"/>
    </row>
    <row r="32" spans="1:9" x14ac:dyDescent="0.25">
      <c r="A32" s="11" t="s">
        <v>69</v>
      </c>
      <c r="B32" s="12">
        <v>15579408</v>
      </c>
      <c r="C32" s="12">
        <v>15532718</v>
      </c>
      <c r="D32" s="12">
        <v>30113895</v>
      </c>
      <c r="E32" s="12">
        <v>31904608</v>
      </c>
      <c r="F32" s="13">
        <f t="shared" si="0"/>
        <v>5.9464675692068454</v>
      </c>
      <c r="G32" s="1"/>
      <c r="H32" s="1"/>
      <c r="I32" s="1"/>
    </row>
    <row r="33" spans="1:9" x14ac:dyDescent="0.25">
      <c r="A33" s="8" t="s">
        <v>70</v>
      </c>
      <c r="B33" s="9">
        <v>1935066</v>
      </c>
      <c r="C33" s="9">
        <v>2220272</v>
      </c>
      <c r="D33" s="9">
        <v>3874362</v>
      </c>
      <c r="E33" s="9">
        <v>4298963</v>
      </c>
      <c r="F33" s="10">
        <f t="shared" si="0"/>
        <v>10.959249548699887</v>
      </c>
      <c r="G33" s="1"/>
      <c r="H33" s="1"/>
      <c r="I33" s="1"/>
    </row>
    <row r="34" spans="1:9" x14ac:dyDescent="0.25">
      <c r="A34" s="11" t="s">
        <v>71</v>
      </c>
      <c r="B34" s="12">
        <v>69806</v>
      </c>
      <c r="C34" s="12">
        <v>132527</v>
      </c>
      <c r="D34" s="12">
        <v>141670</v>
      </c>
      <c r="E34" s="12">
        <v>286353</v>
      </c>
      <c r="F34" s="13">
        <f t="shared" si="0"/>
        <v>102.12677348768264</v>
      </c>
      <c r="G34" s="1"/>
      <c r="H34" s="1"/>
      <c r="I34" s="1"/>
    </row>
    <row r="35" spans="1:9" x14ac:dyDescent="0.25">
      <c r="A35" s="14" t="s">
        <v>72</v>
      </c>
      <c r="B35" s="15">
        <f>SUM(B7:B34)</f>
        <v>129689021</v>
      </c>
      <c r="C35" s="15">
        <f t="shared" ref="C35:E35" si="1">SUM(C7:C34)</f>
        <v>135499018</v>
      </c>
      <c r="D35" s="15">
        <f t="shared" si="1"/>
        <v>265119497</v>
      </c>
      <c r="E35" s="15">
        <f t="shared" si="1"/>
        <v>280709669</v>
      </c>
      <c r="F35" s="16">
        <f t="shared" si="0"/>
        <v>5.8804320981342215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2583812</v>
      </c>
      <c r="C38" s="30">
        <f>D7</f>
        <v>1697499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52043688</v>
      </c>
      <c r="G38" s="31">
        <f>LOOKUP(E38,$A$38:$A$65,$C$38:$C$65)</f>
        <v>49236914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1323750</v>
      </c>
      <c r="C39" s="30">
        <f t="shared" ref="C39:C65" si="5">D8</f>
        <v>1387748</v>
      </c>
      <c r="D39" s="30">
        <f t="shared" ref="D39:D65" si="6">_xlfn.RANK.EQ(B39,$B$38:$B$65)+COUNTIF($B$38:$B$65,B39)-1</f>
        <v>22</v>
      </c>
      <c r="E39" s="31" t="str">
        <f t="shared" si="2"/>
        <v>LAS PALMAS</v>
      </c>
      <c r="F39" s="31">
        <f t="shared" ref="F39:F54" si="7">LOOKUP(E39,$A$38:$A$65,$B$38:$B$65)</f>
        <v>41802004</v>
      </c>
      <c r="G39" s="31">
        <f t="shared" ref="G39:G65" si="8">LOOKUP(E39,$A$38:$A$65,$C$38:$C$65)</f>
        <v>32728184</v>
      </c>
    </row>
    <row r="40" spans="1:9" x14ac:dyDescent="0.25">
      <c r="A40" s="31" t="str">
        <f t="shared" si="3"/>
        <v>ALMERIA</v>
      </c>
      <c r="B40" s="30">
        <f t="shared" si="4"/>
        <v>2874237</v>
      </c>
      <c r="C40" s="30">
        <f t="shared" si="5"/>
        <v>3417210</v>
      </c>
      <c r="D40" s="30">
        <f t="shared" si="6"/>
        <v>16</v>
      </c>
      <c r="E40" s="31" t="str">
        <f t="shared" si="2"/>
        <v>SANTA CRUZ DE TENERIFE</v>
      </c>
      <c r="F40" s="31">
        <f t="shared" si="7"/>
        <v>35088326</v>
      </c>
      <c r="G40" s="31">
        <f t="shared" si="8"/>
        <v>33890216</v>
      </c>
    </row>
    <row r="41" spans="1:9" x14ac:dyDescent="0.25">
      <c r="A41" s="31" t="str">
        <f t="shared" si="3"/>
        <v>AVILES</v>
      </c>
      <c r="B41" s="30">
        <f t="shared" si="4"/>
        <v>925875</v>
      </c>
      <c r="C41" s="30">
        <f t="shared" si="5"/>
        <v>887087</v>
      </c>
      <c r="D41" s="30">
        <f t="shared" si="6"/>
        <v>25</v>
      </c>
      <c r="E41" s="31" t="str">
        <f t="shared" si="2"/>
        <v>BARCELONA</v>
      </c>
      <c r="F41" s="31">
        <f t="shared" si="7"/>
        <v>33067624</v>
      </c>
      <c r="G41" s="31">
        <f t="shared" si="8"/>
        <v>34573342</v>
      </c>
    </row>
    <row r="42" spans="1:9" x14ac:dyDescent="0.25">
      <c r="A42" s="31" t="str">
        <f t="shared" si="3"/>
        <v>BAHIA DE ALGECIRAS</v>
      </c>
      <c r="B42" s="30">
        <f t="shared" si="4"/>
        <v>52043688</v>
      </c>
      <c r="C42" s="30">
        <f t="shared" si="5"/>
        <v>49236914</v>
      </c>
      <c r="D42" s="30">
        <f t="shared" si="6"/>
        <v>1</v>
      </c>
      <c r="E42" s="31" t="str">
        <f t="shared" si="2"/>
        <v>VALENCIA</v>
      </c>
      <c r="F42" s="31">
        <f t="shared" si="7"/>
        <v>31904608</v>
      </c>
      <c r="G42" s="31">
        <f t="shared" si="8"/>
        <v>30113895</v>
      </c>
    </row>
    <row r="43" spans="1:9" x14ac:dyDescent="0.25">
      <c r="A43" s="31" t="str">
        <f t="shared" si="3"/>
        <v>BAHIA DE CADIZ</v>
      </c>
      <c r="B43" s="30">
        <f t="shared" si="4"/>
        <v>2464000</v>
      </c>
      <c r="C43" s="30">
        <f t="shared" si="5"/>
        <v>3388042</v>
      </c>
      <c r="D43" s="30">
        <f t="shared" si="6"/>
        <v>19</v>
      </c>
      <c r="E43" s="31" t="str">
        <f t="shared" si="2"/>
        <v>BALEARES</v>
      </c>
      <c r="F43" s="31">
        <f t="shared" si="7"/>
        <v>14106961</v>
      </c>
      <c r="G43" s="31">
        <f t="shared" si="8"/>
        <v>19297512</v>
      </c>
    </row>
    <row r="44" spans="1:9" x14ac:dyDescent="0.25">
      <c r="A44" s="31" t="str">
        <f t="shared" si="3"/>
        <v>BALEARES</v>
      </c>
      <c r="B44" s="30">
        <f t="shared" si="4"/>
        <v>14106961</v>
      </c>
      <c r="C44" s="30">
        <f t="shared" si="5"/>
        <v>19297512</v>
      </c>
      <c r="D44" s="30">
        <f t="shared" si="6"/>
        <v>6</v>
      </c>
      <c r="E44" s="31" t="str">
        <f t="shared" si="2"/>
        <v>CEUTA</v>
      </c>
      <c r="F44" s="31">
        <f t="shared" si="7"/>
        <v>10377350</v>
      </c>
      <c r="G44" s="31">
        <f t="shared" si="8"/>
        <v>10140548</v>
      </c>
    </row>
    <row r="45" spans="1:9" x14ac:dyDescent="0.25">
      <c r="A45" s="31" t="str">
        <f t="shared" si="3"/>
        <v>BARCELONA</v>
      </c>
      <c r="B45" s="30">
        <f t="shared" si="4"/>
        <v>33067624</v>
      </c>
      <c r="C45" s="30">
        <f t="shared" si="5"/>
        <v>34573342</v>
      </c>
      <c r="D45" s="30">
        <f t="shared" si="6"/>
        <v>4</v>
      </c>
      <c r="E45" s="31" t="str">
        <f t="shared" si="2"/>
        <v>TARRAGONA</v>
      </c>
      <c r="F45" s="31">
        <f t="shared" si="7"/>
        <v>7743294</v>
      </c>
      <c r="G45" s="31">
        <f t="shared" si="8"/>
        <v>6505387</v>
      </c>
    </row>
    <row r="46" spans="1:9" x14ac:dyDescent="0.25">
      <c r="A46" s="31" t="str">
        <f t="shared" si="3"/>
        <v>BILBAO</v>
      </c>
      <c r="B46" s="30">
        <f t="shared" si="4"/>
        <v>6055151</v>
      </c>
      <c r="C46" s="30">
        <f t="shared" si="5"/>
        <v>5973358</v>
      </c>
      <c r="D46" s="30">
        <f t="shared" si="6"/>
        <v>10</v>
      </c>
      <c r="E46" s="31" t="str">
        <f t="shared" si="2"/>
        <v>MALAGA</v>
      </c>
      <c r="F46" s="31">
        <f t="shared" si="7"/>
        <v>6936842</v>
      </c>
      <c r="G46" s="31">
        <f t="shared" si="8"/>
        <v>5134969</v>
      </c>
    </row>
    <row r="47" spans="1:9" x14ac:dyDescent="0.25">
      <c r="A47" s="31" t="str">
        <f t="shared" si="3"/>
        <v>CARTAGENA</v>
      </c>
      <c r="B47" s="30">
        <f t="shared" si="4"/>
        <v>5168552</v>
      </c>
      <c r="C47" s="30">
        <f t="shared" si="5"/>
        <v>4063285</v>
      </c>
      <c r="D47" s="30">
        <f t="shared" si="6"/>
        <v>11</v>
      </c>
      <c r="E47" s="31" t="str">
        <f t="shared" si="2"/>
        <v>BILBAO</v>
      </c>
      <c r="F47" s="31">
        <f t="shared" si="7"/>
        <v>6055151</v>
      </c>
      <c r="G47" s="31">
        <f t="shared" si="8"/>
        <v>5973358</v>
      </c>
    </row>
    <row r="48" spans="1:9" x14ac:dyDescent="0.25">
      <c r="A48" s="31" t="str">
        <f t="shared" si="3"/>
        <v>CASTELLON</v>
      </c>
      <c r="B48" s="30">
        <f t="shared" si="4"/>
        <v>2308118</v>
      </c>
      <c r="C48" s="30">
        <f t="shared" si="5"/>
        <v>2552333</v>
      </c>
      <c r="D48" s="30">
        <f t="shared" si="6"/>
        <v>21</v>
      </c>
      <c r="E48" s="31" t="str">
        <f t="shared" si="2"/>
        <v>CARTAGENA</v>
      </c>
      <c r="F48" s="31">
        <f t="shared" si="7"/>
        <v>5168552</v>
      </c>
      <c r="G48" s="31">
        <f t="shared" si="8"/>
        <v>4063285</v>
      </c>
    </row>
    <row r="49" spans="1:7" x14ac:dyDescent="0.25">
      <c r="A49" s="31" t="str">
        <f t="shared" si="3"/>
        <v>CEUTA</v>
      </c>
      <c r="B49" s="30">
        <f t="shared" si="4"/>
        <v>10377350</v>
      </c>
      <c r="C49" s="30">
        <f t="shared" si="5"/>
        <v>10140548</v>
      </c>
      <c r="D49" s="30">
        <f t="shared" si="6"/>
        <v>7</v>
      </c>
      <c r="E49" s="31" t="str">
        <f t="shared" si="2"/>
        <v>VIGO</v>
      </c>
      <c r="F49" s="31">
        <f t="shared" si="7"/>
        <v>4298963</v>
      </c>
      <c r="G49" s="31">
        <f t="shared" si="8"/>
        <v>3874362</v>
      </c>
    </row>
    <row r="50" spans="1:7" x14ac:dyDescent="0.25">
      <c r="A50" s="31" t="str">
        <f t="shared" si="3"/>
        <v>FERROL-SAN CIBRAO</v>
      </c>
      <c r="B50" s="30">
        <f t="shared" si="4"/>
        <v>2341156</v>
      </c>
      <c r="C50" s="30">
        <f t="shared" si="5"/>
        <v>2057482</v>
      </c>
      <c r="D50" s="30">
        <f t="shared" si="6"/>
        <v>20</v>
      </c>
      <c r="E50" s="31" t="str">
        <f t="shared" si="2"/>
        <v>HUELVA</v>
      </c>
      <c r="F50" s="31">
        <f t="shared" si="7"/>
        <v>3916904</v>
      </c>
      <c r="G50" s="31">
        <f t="shared" si="8"/>
        <v>3168177</v>
      </c>
    </row>
    <row r="51" spans="1:7" x14ac:dyDescent="0.25">
      <c r="A51" s="31" t="str">
        <f t="shared" si="3"/>
        <v>GIJON</v>
      </c>
      <c r="B51" s="30">
        <f t="shared" si="4"/>
        <v>2641120</v>
      </c>
      <c r="C51" s="30">
        <f t="shared" si="5"/>
        <v>2712138</v>
      </c>
      <c r="D51" s="30">
        <f t="shared" si="6"/>
        <v>17</v>
      </c>
      <c r="E51" s="31" t="str">
        <f t="shared" si="2"/>
        <v>MELILLA</v>
      </c>
      <c r="F51" s="31">
        <f t="shared" si="7"/>
        <v>3487746</v>
      </c>
      <c r="G51" s="31">
        <f t="shared" si="8"/>
        <v>2188822</v>
      </c>
    </row>
    <row r="52" spans="1:7" x14ac:dyDescent="0.25">
      <c r="A52" s="31" t="str">
        <f t="shared" si="3"/>
        <v>HUELVA</v>
      </c>
      <c r="B52" s="30">
        <f t="shared" si="4"/>
        <v>3916904</v>
      </c>
      <c r="C52" s="30">
        <f t="shared" si="5"/>
        <v>3168177</v>
      </c>
      <c r="D52" s="30">
        <f t="shared" si="6"/>
        <v>13</v>
      </c>
      <c r="E52" s="31" t="str">
        <f t="shared" si="2"/>
        <v>SANTANDER</v>
      </c>
      <c r="F52" s="31">
        <f t="shared" si="7"/>
        <v>3112408</v>
      </c>
      <c r="G52" s="31">
        <f t="shared" si="8"/>
        <v>2948795</v>
      </c>
    </row>
    <row r="53" spans="1:7" x14ac:dyDescent="0.25">
      <c r="A53" s="31" t="str">
        <f t="shared" si="3"/>
        <v>LAS PALMAS</v>
      </c>
      <c r="B53" s="30">
        <f t="shared" si="4"/>
        <v>41802004</v>
      </c>
      <c r="C53" s="30">
        <f t="shared" si="5"/>
        <v>32728184</v>
      </c>
      <c r="D53" s="30">
        <f t="shared" si="6"/>
        <v>2</v>
      </c>
      <c r="E53" s="31" t="str">
        <f t="shared" si="2"/>
        <v>ALMERIA</v>
      </c>
      <c r="F53" s="31">
        <f t="shared" si="7"/>
        <v>2874237</v>
      </c>
      <c r="G53" s="31">
        <f t="shared" si="8"/>
        <v>3417210</v>
      </c>
    </row>
    <row r="54" spans="1:7" x14ac:dyDescent="0.25">
      <c r="A54" s="31" t="str">
        <f t="shared" si="3"/>
        <v>MALAGA</v>
      </c>
      <c r="B54" s="30">
        <f t="shared" si="4"/>
        <v>6936842</v>
      </c>
      <c r="C54" s="30">
        <f t="shared" si="5"/>
        <v>5134969</v>
      </c>
      <c r="D54" s="30">
        <f t="shared" si="6"/>
        <v>9</v>
      </c>
      <c r="E54" s="31" t="str">
        <f t="shared" si="2"/>
        <v>GIJON</v>
      </c>
      <c r="F54" s="31">
        <f t="shared" si="7"/>
        <v>2641120</v>
      </c>
      <c r="G54" s="31">
        <f t="shared" si="8"/>
        <v>2712138</v>
      </c>
    </row>
    <row r="55" spans="1:7" x14ac:dyDescent="0.25">
      <c r="A55" s="31" t="str">
        <f t="shared" si="3"/>
        <v>MARIN Y RIA DE PONTEVEDRA</v>
      </c>
      <c r="B55" s="30">
        <f t="shared" si="4"/>
        <v>788033</v>
      </c>
      <c r="C55" s="30">
        <f t="shared" si="5"/>
        <v>550720</v>
      </c>
      <c r="D55" s="30">
        <f t="shared" si="6"/>
        <v>27</v>
      </c>
      <c r="E55" s="31" t="str">
        <f t="shared" si="2"/>
        <v>A CORUÑA</v>
      </c>
      <c r="F55" s="31">
        <f t="shared" ref="F55:F65" si="9">LOOKUP(E55,$A$38:$A$65,$B$38:$B$65)</f>
        <v>2583812</v>
      </c>
      <c r="G55" s="31">
        <f t="shared" si="8"/>
        <v>1697499</v>
      </c>
    </row>
    <row r="56" spans="1:7" x14ac:dyDescent="0.25">
      <c r="A56" s="31" t="str">
        <f t="shared" si="3"/>
        <v>MELILLA</v>
      </c>
      <c r="B56" s="30">
        <f t="shared" si="4"/>
        <v>3487746</v>
      </c>
      <c r="C56" s="30">
        <f t="shared" si="5"/>
        <v>2188822</v>
      </c>
      <c r="D56" s="30">
        <f t="shared" si="6"/>
        <v>14</v>
      </c>
      <c r="E56" s="31" t="str">
        <f t="shared" si="2"/>
        <v>BAHIA DE CADIZ</v>
      </c>
      <c r="F56" s="31">
        <f t="shared" si="9"/>
        <v>2464000</v>
      </c>
      <c r="G56" s="31">
        <f t="shared" si="8"/>
        <v>3388042</v>
      </c>
    </row>
    <row r="57" spans="1:7" x14ac:dyDescent="0.25">
      <c r="A57" s="31" t="str">
        <f t="shared" si="3"/>
        <v>MOTRIL</v>
      </c>
      <c r="B57" s="30">
        <f t="shared" si="4"/>
        <v>1287142</v>
      </c>
      <c r="C57" s="30">
        <f t="shared" si="5"/>
        <v>544958</v>
      </c>
      <c r="D57" s="30">
        <f t="shared" si="6"/>
        <v>23</v>
      </c>
      <c r="E57" s="31" t="str">
        <f t="shared" si="2"/>
        <v>FERROL-SAN CIBRAO</v>
      </c>
      <c r="F57" s="31">
        <f t="shared" si="9"/>
        <v>2341156</v>
      </c>
      <c r="G57" s="31">
        <f t="shared" si="8"/>
        <v>2057482</v>
      </c>
    </row>
    <row r="58" spans="1:7" x14ac:dyDescent="0.25">
      <c r="A58" s="31" t="str">
        <f t="shared" si="3"/>
        <v>PASAIA</v>
      </c>
      <c r="B58" s="30">
        <f t="shared" si="4"/>
        <v>980125</v>
      </c>
      <c r="C58" s="30">
        <f t="shared" si="5"/>
        <v>1141463</v>
      </c>
      <c r="D58" s="30">
        <f t="shared" si="6"/>
        <v>24</v>
      </c>
      <c r="E58" s="31" t="str">
        <f t="shared" si="2"/>
        <v>CASTELLON</v>
      </c>
      <c r="F58" s="31">
        <f t="shared" si="9"/>
        <v>2308118</v>
      </c>
      <c r="G58" s="31">
        <f t="shared" si="8"/>
        <v>2552333</v>
      </c>
    </row>
    <row r="59" spans="1:7" x14ac:dyDescent="0.25">
      <c r="A59" s="31" t="str">
        <f t="shared" si="3"/>
        <v>SANTA CRUZ DE TENERIFE</v>
      </c>
      <c r="B59" s="30">
        <f t="shared" si="4"/>
        <v>35088326</v>
      </c>
      <c r="C59" s="30">
        <f t="shared" si="5"/>
        <v>33890216</v>
      </c>
      <c r="D59" s="30">
        <f t="shared" si="6"/>
        <v>3</v>
      </c>
      <c r="E59" s="31" t="str">
        <f t="shared" si="2"/>
        <v>ALICANTE</v>
      </c>
      <c r="F59" s="31">
        <f t="shared" si="9"/>
        <v>1323750</v>
      </c>
      <c r="G59" s="31">
        <f t="shared" si="8"/>
        <v>1387748</v>
      </c>
    </row>
    <row r="60" spans="1:7" x14ac:dyDescent="0.25">
      <c r="A60" s="31" t="str">
        <f t="shared" si="3"/>
        <v>SANTANDER</v>
      </c>
      <c r="B60" s="30">
        <f t="shared" si="4"/>
        <v>3112408</v>
      </c>
      <c r="C60" s="30">
        <f t="shared" si="5"/>
        <v>2948795</v>
      </c>
      <c r="D60" s="30">
        <f t="shared" si="6"/>
        <v>15</v>
      </c>
      <c r="E60" s="31" t="str">
        <f t="shared" si="2"/>
        <v>MOTRIL</v>
      </c>
      <c r="F60" s="31">
        <f t="shared" si="9"/>
        <v>1287142</v>
      </c>
      <c r="G60" s="31">
        <f t="shared" si="8"/>
        <v>544958</v>
      </c>
    </row>
    <row r="61" spans="1:7" x14ac:dyDescent="0.25">
      <c r="A61" s="31" t="str">
        <f t="shared" si="3"/>
        <v>SEVILLA</v>
      </c>
      <c r="B61" s="30">
        <f t="shared" si="4"/>
        <v>795527</v>
      </c>
      <c r="C61" s="30">
        <f t="shared" si="5"/>
        <v>803381</v>
      </c>
      <c r="D61" s="30">
        <f t="shared" si="6"/>
        <v>26</v>
      </c>
      <c r="E61" s="31" t="str">
        <f t="shared" si="2"/>
        <v>PASAIA</v>
      </c>
      <c r="F61" s="31">
        <f t="shared" si="9"/>
        <v>980125</v>
      </c>
      <c r="G61" s="31">
        <f t="shared" si="8"/>
        <v>1141463</v>
      </c>
    </row>
    <row r="62" spans="1:7" x14ac:dyDescent="0.25">
      <c r="A62" s="31" t="str">
        <f t="shared" si="3"/>
        <v>TARRAGONA</v>
      </c>
      <c r="B62" s="30">
        <f t="shared" si="4"/>
        <v>7743294</v>
      </c>
      <c r="C62" s="30">
        <f t="shared" si="5"/>
        <v>6505387</v>
      </c>
      <c r="D62" s="30">
        <f t="shared" si="6"/>
        <v>8</v>
      </c>
      <c r="E62" s="31" t="str">
        <f t="shared" si="2"/>
        <v>AVILES</v>
      </c>
      <c r="F62" s="31">
        <f t="shared" si="9"/>
        <v>925875</v>
      </c>
      <c r="G62" s="31">
        <f t="shared" si="8"/>
        <v>887087</v>
      </c>
    </row>
    <row r="63" spans="1:7" x14ac:dyDescent="0.25">
      <c r="A63" s="31" t="str">
        <f t="shared" si="3"/>
        <v>VALENCIA</v>
      </c>
      <c r="B63" s="30">
        <f t="shared" si="4"/>
        <v>31904608</v>
      </c>
      <c r="C63" s="30">
        <f t="shared" si="5"/>
        <v>30113895</v>
      </c>
      <c r="D63" s="30">
        <f t="shared" si="6"/>
        <v>5</v>
      </c>
      <c r="E63" s="31" t="str">
        <f t="shared" si="2"/>
        <v>SEVILLA</v>
      </c>
      <c r="F63" s="31">
        <f t="shared" si="9"/>
        <v>795527</v>
      </c>
      <c r="G63" s="31">
        <f t="shared" si="8"/>
        <v>803381</v>
      </c>
    </row>
    <row r="64" spans="1:7" x14ac:dyDescent="0.25">
      <c r="A64" s="31" t="str">
        <f t="shared" si="3"/>
        <v>VIGO</v>
      </c>
      <c r="B64" s="30">
        <f t="shared" si="4"/>
        <v>4298963</v>
      </c>
      <c r="C64" s="30">
        <f t="shared" si="5"/>
        <v>3874362</v>
      </c>
      <c r="D64" s="30">
        <f t="shared" si="6"/>
        <v>12</v>
      </c>
      <c r="E64" s="31" t="str">
        <f t="shared" si="2"/>
        <v>MARIN Y RIA DE PONTEVEDRA</v>
      </c>
      <c r="F64" s="31">
        <f t="shared" si="9"/>
        <v>788033</v>
      </c>
      <c r="G64" s="31">
        <f t="shared" si="8"/>
        <v>550720</v>
      </c>
    </row>
    <row r="65" spans="1:7" x14ac:dyDescent="0.25">
      <c r="A65" s="31" t="str">
        <f t="shared" si="3"/>
        <v>VILAGARCIA</v>
      </c>
      <c r="B65" s="30">
        <f t="shared" si="4"/>
        <v>286353</v>
      </c>
      <c r="C65" s="30">
        <f t="shared" si="5"/>
        <v>141670</v>
      </c>
      <c r="D65" s="30">
        <f t="shared" si="6"/>
        <v>28</v>
      </c>
      <c r="E65" s="31" t="str">
        <f t="shared" si="2"/>
        <v>VILAGARCIA</v>
      </c>
      <c r="F65" s="31">
        <f t="shared" si="9"/>
        <v>286353</v>
      </c>
      <c r="G65" s="31">
        <f t="shared" si="8"/>
        <v>141670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34" bestFit="1" customWidth="1"/>
    <col min="2" max="5" width="11.42578125" style="34"/>
    <col min="6" max="6" width="8.42578125" style="34" customWidth="1"/>
    <col min="7" max="16384" width="11.42578125" style="34"/>
  </cols>
  <sheetData>
    <row r="1" spans="1:12" s="32" customFormat="1" ht="22.5" customHeight="1" x14ac:dyDescent="0.35">
      <c r="F1" s="33" t="s">
        <v>93</v>
      </c>
    </row>
    <row r="2" spans="1:12" s="32" customFormat="1" ht="21" x14ac:dyDescent="0.35">
      <c r="F2" s="33"/>
    </row>
    <row r="5" spans="1:12" x14ac:dyDescent="0.25">
      <c r="A5" s="86" t="s">
        <v>97</v>
      </c>
      <c r="B5" s="84" t="str">
        <f>'Resumen general'!D6</f>
        <v>Mes Febrero</v>
      </c>
      <c r="C5" s="85"/>
      <c r="D5" s="84" t="str">
        <f>'Resumen general'!F6</f>
        <v>Acumulado desde Enero</v>
      </c>
      <c r="E5" s="85"/>
      <c r="F5" s="85"/>
      <c r="L5" s="35">
        <f>'Resumen general'!I4</f>
        <v>40997</v>
      </c>
    </row>
    <row r="6" spans="1:12" x14ac:dyDescent="0.25">
      <c r="A6" s="87"/>
      <c r="B6" s="36">
        <f>'Resumen general'!D7</f>
        <v>2011</v>
      </c>
      <c r="C6" s="36">
        <f>'Resumen general'!E7</f>
        <v>2012</v>
      </c>
      <c r="D6" s="36">
        <f>'Resumen general'!F7</f>
        <v>2011</v>
      </c>
      <c r="E6" s="36">
        <f>'Resumen general'!G7</f>
        <v>2012</v>
      </c>
      <c r="F6" s="36" t="s">
        <v>43</v>
      </c>
    </row>
    <row r="7" spans="1:12" x14ac:dyDescent="0.25">
      <c r="A7" s="37" t="s">
        <v>44</v>
      </c>
      <c r="B7" s="38">
        <v>0</v>
      </c>
      <c r="C7" s="38">
        <v>2</v>
      </c>
      <c r="D7" s="38">
        <v>0</v>
      </c>
      <c r="E7" s="38">
        <v>5</v>
      </c>
      <c r="F7" s="39" t="e">
        <f>((E7*100)/D7)-100</f>
        <v>#DIV/0!</v>
      </c>
      <c r="G7" s="40"/>
      <c r="H7" s="40"/>
      <c r="I7" s="40"/>
    </row>
    <row r="8" spans="1:12" x14ac:dyDescent="0.25">
      <c r="A8" s="41" t="s">
        <v>45</v>
      </c>
      <c r="B8" s="42">
        <v>2</v>
      </c>
      <c r="C8" s="42">
        <v>0</v>
      </c>
      <c r="D8" s="42">
        <v>5</v>
      </c>
      <c r="E8" s="42">
        <v>1</v>
      </c>
      <c r="F8" s="43">
        <f t="shared" ref="F8:F35" si="0">((E8*100)/D8)-100</f>
        <v>-80</v>
      </c>
      <c r="G8" s="40"/>
      <c r="H8" s="40"/>
      <c r="I8" s="40"/>
    </row>
    <row r="9" spans="1:12" x14ac:dyDescent="0.25">
      <c r="A9" s="37" t="s">
        <v>46</v>
      </c>
      <c r="B9" s="38">
        <v>1</v>
      </c>
      <c r="C9" s="38">
        <v>0</v>
      </c>
      <c r="D9" s="38">
        <v>2</v>
      </c>
      <c r="E9" s="38">
        <v>0</v>
      </c>
      <c r="F9" s="39">
        <f t="shared" si="0"/>
        <v>-100</v>
      </c>
      <c r="G9" s="40"/>
      <c r="H9" s="40"/>
      <c r="I9" s="40"/>
    </row>
    <row r="10" spans="1:12" x14ac:dyDescent="0.25">
      <c r="A10" s="41" t="s">
        <v>47</v>
      </c>
      <c r="B10" s="42">
        <v>0</v>
      </c>
      <c r="C10" s="42">
        <v>0</v>
      </c>
      <c r="D10" s="42">
        <v>0</v>
      </c>
      <c r="E10" s="42">
        <v>0</v>
      </c>
      <c r="F10" s="43" t="e">
        <f t="shared" si="0"/>
        <v>#DIV/0!</v>
      </c>
      <c r="G10" s="40"/>
      <c r="H10" s="40"/>
      <c r="I10" s="40"/>
    </row>
    <row r="11" spans="1:12" x14ac:dyDescent="0.25">
      <c r="A11" s="37" t="s">
        <v>48</v>
      </c>
      <c r="B11" s="38">
        <v>0</v>
      </c>
      <c r="C11" s="38">
        <v>0</v>
      </c>
      <c r="D11" s="38">
        <v>0</v>
      </c>
      <c r="E11" s="38">
        <v>0</v>
      </c>
      <c r="F11" s="44" t="e">
        <f t="shared" si="0"/>
        <v>#DIV/0!</v>
      </c>
      <c r="G11" s="40"/>
      <c r="H11" s="40"/>
      <c r="I11" s="40"/>
    </row>
    <row r="12" spans="1:12" x14ac:dyDescent="0.25">
      <c r="A12" s="41" t="s">
        <v>49</v>
      </c>
      <c r="B12" s="42">
        <v>8</v>
      </c>
      <c r="C12" s="42">
        <v>6</v>
      </c>
      <c r="D12" s="42">
        <v>15</v>
      </c>
      <c r="E12" s="42">
        <v>12</v>
      </c>
      <c r="F12" s="43">
        <f t="shared" si="0"/>
        <v>-20</v>
      </c>
      <c r="G12" s="40"/>
      <c r="H12" s="40"/>
      <c r="I12" s="40"/>
    </row>
    <row r="13" spans="1:12" x14ac:dyDescent="0.25">
      <c r="A13" s="37" t="s">
        <v>50</v>
      </c>
      <c r="B13" s="38">
        <v>7</v>
      </c>
      <c r="C13" s="38">
        <v>0</v>
      </c>
      <c r="D13" s="38">
        <v>16</v>
      </c>
      <c r="E13" s="38">
        <v>2</v>
      </c>
      <c r="F13" s="39">
        <f t="shared" si="0"/>
        <v>-87.5</v>
      </c>
      <c r="G13" s="40"/>
      <c r="H13" s="40"/>
      <c r="I13" s="40"/>
    </row>
    <row r="14" spans="1:12" x14ac:dyDescent="0.25">
      <c r="A14" s="41" t="s">
        <v>51</v>
      </c>
      <c r="B14" s="42">
        <v>20</v>
      </c>
      <c r="C14" s="42">
        <v>10</v>
      </c>
      <c r="D14" s="42">
        <v>39</v>
      </c>
      <c r="E14" s="42">
        <v>25</v>
      </c>
      <c r="F14" s="43">
        <f t="shared" si="0"/>
        <v>-35.897435897435898</v>
      </c>
      <c r="G14" s="40"/>
      <c r="H14" s="40"/>
      <c r="I14" s="40"/>
    </row>
    <row r="15" spans="1:12" x14ac:dyDescent="0.25">
      <c r="A15" s="37" t="s">
        <v>52</v>
      </c>
      <c r="B15" s="38">
        <v>0</v>
      </c>
      <c r="C15" s="38">
        <v>0</v>
      </c>
      <c r="D15" s="38">
        <v>0</v>
      </c>
      <c r="E15" s="38">
        <v>0</v>
      </c>
      <c r="F15" s="39" t="e">
        <f t="shared" si="0"/>
        <v>#DIV/0!</v>
      </c>
      <c r="G15" s="40"/>
      <c r="H15" s="40"/>
      <c r="I15" s="40"/>
    </row>
    <row r="16" spans="1:12" x14ac:dyDescent="0.25">
      <c r="A16" s="41" t="s">
        <v>53</v>
      </c>
      <c r="B16" s="42">
        <v>0</v>
      </c>
      <c r="C16" s="42">
        <v>0</v>
      </c>
      <c r="D16" s="42">
        <v>2</v>
      </c>
      <c r="E16" s="42">
        <v>0</v>
      </c>
      <c r="F16" s="43">
        <f t="shared" si="0"/>
        <v>-100</v>
      </c>
      <c r="G16" s="40"/>
      <c r="H16" s="40"/>
      <c r="I16" s="40"/>
    </row>
    <row r="17" spans="1:9" x14ac:dyDescent="0.25">
      <c r="A17" s="37" t="s">
        <v>54</v>
      </c>
      <c r="B17" s="38">
        <v>0</v>
      </c>
      <c r="C17" s="38">
        <v>0</v>
      </c>
      <c r="D17" s="38">
        <v>0</v>
      </c>
      <c r="E17" s="38">
        <v>0</v>
      </c>
      <c r="F17" s="39" t="e">
        <f t="shared" si="0"/>
        <v>#DIV/0!</v>
      </c>
      <c r="G17" s="40"/>
      <c r="H17" s="40"/>
      <c r="I17" s="40"/>
    </row>
    <row r="18" spans="1:9" x14ac:dyDescent="0.25">
      <c r="A18" s="41" t="s">
        <v>55</v>
      </c>
      <c r="B18" s="42">
        <v>0</v>
      </c>
      <c r="C18" s="42">
        <v>0</v>
      </c>
      <c r="D18" s="42">
        <v>1</v>
      </c>
      <c r="E18" s="42">
        <v>1</v>
      </c>
      <c r="F18" s="43">
        <f t="shared" si="0"/>
        <v>0</v>
      </c>
      <c r="G18" s="40"/>
      <c r="H18" s="40"/>
      <c r="I18" s="40"/>
    </row>
    <row r="19" spans="1:9" x14ac:dyDescent="0.25">
      <c r="A19" s="37" t="s">
        <v>56</v>
      </c>
      <c r="B19" s="38">
        <v>0</v>
      </c>
      <c r="C19" s="38">
        <v>0</v>
      </c>
      <c r="D19" s="38">
        <v>0</v>
      </c>
      <c r="E19" s="38">
        <v>1</v>
      </c>
      <c r="F19" s="39" t="e">
        <f t="shared" si="0"/>
        <v>#DIV/0!</v>
      </c>
      <c r="G19" s="40"/>
      <c r="H19" s="40"/>
      <c r="I19" s="40"/>
    </row>
    <row r="20" spans="1:9" x14ac:dyDescent="0.25">
      <c r="A20" s="41" t="s">
        <v>57</v>
      </c>
      <c r="B20" s="42">
        <v>0</v>
      </c>
      <c r="C20" s="42">
        <v>0</v>
      </c>
      <c r="D20" s="42">
        <v>0</v>
      </c>
      <c r="E20" s="42">
        <v>0</v>
      </c>
      <c r="F20" s="43" t="e">
        <f t="shared" si="0"/>
        <v>#DIV/0!</v>
      </c>
      <c r="G20" s="40"/>
      <c r="H20" s="40"/>
      <c r="I20" s="40"/>
    </row>
    <row r="21" spans="1:9" x14ac:dyDescent="0.25">
      <c r="A21" s="37" t="s">
        <v>58</v>
      </c>
      <c r="B21" s="38">
        <v>0</v>
      </c>
      <c r="C21" s="38">
        <v>0</v>
      </c>
      <c r="D21" s="38">
        <v>0</v>
      </c>
      <c r="E21" s="38">
        <v>0</v>
      </c>
      <c r="F21" s="44" t="e">
        <f t="shared" si="0"/>
        <v>#DIV/0!</v>
      </c>
      <c r="G21" s="40"/>
      <c r="H21" s="40"/>
      <c r="I21" s="40"/>
    </row>
    <row r="22" spans="1:9" x14ac:dyDescent="0.25">
      <c r="A22" s="41" t="s">
        <v>59</v>
      </c>
      <c r="B22" s="42">
        <v>41</v>
      </c>
      <c r="C22" s="42">
        <v>53</v>
      </c>
      <c r="D22" s="42">
        <v>81</v>
      </c>
      <c r="E22" s="42">
        <v>112</v>
      </c>
      <c r="F22" s="43">
        <f t="shared" si="0"/>
        <v>38.271604938271594</v>
      </c>
      <c r="G22" s="40"/>
      <c r="H22" s="40"/>
      <c r="I22" s="40"/>
    </row>
    <row r="23" spans="1:9" x14ac:dyDescent="0.25">
      <c r="A23" s="37" t="s">
        <v>60</v>
      </c>
      <c r="B23" s="38">
        <v>10</v>
      </c>
      <c r="C23" s="38">
        <v>9</v>
      </c>
      <c r="D23" s="38">
        <v>20</v>
      </c>
      <c r="E23" s="38">
        <v>22</v>
      </c>
      <c r="F23" s="39">
        <f t="shared" si="0"/>
        <v>10</v>
      </c>
      <c r="G23" s="40"/>
      <c r="H23" s="40"/>
      <c r="I23" s="40"/>
    </row>
    <row r="24" spans="1:9" x14ac:dyDescent="0.25">
      <c r="A24" s="41" t="s">
        <v>61</v>
      </c>
      <c r="B24" s="42">
        <v>0</v>
      </c>
      <c r="C24" s="42">
        <v>0</v>
      </c>
      <c r="D24" s="42">
        <v>0</v>
      </c>
      <c r="E24" s="42">
        <v>0</v>
      </c>
      <c r="F24" s="45" t="e">
        <f t="shared" si="0"/>
        <v>#DIV/0!</v>
      </c>
      <c r="G24" s="40"/>
      <c r="H24" s="40"/>
      <c r="I24" s="40"/>
    </row>
    <row r="25" spans="1:9" x14ac:dyDescent="0.25">
      <c r="A25" s="37" t="s">
        <v>62</v>
      </c>
      <c r="B25" s="38">
        <v>0</v>
      </c>
      <c r="C25" s="38">
        <v>0</v>
      </c>
      <c r="D25" s="38">
        <v>0</v>
      </c>
      <c r="E25" s="38">
        <v>0</v>
      </c>
      <c r="F25" s="39" t="e">
        <f t="shared" si="0"/>
        <v>#DIV/0!</v>
      </c>
      <c r="G25" s="40"/>
      <c r="H25" s="40"/>
      <c r="I25" s="40"/>
    </row>
    <row r="26" spans="1:9" x14ac:dyDescent="0.25">
      <c r="A26" s="41" t="s">
        <v>63</v>
      </c>
      <c r="B26" s="42">
        <v>0</v>
      </c>
      <c r="C26" s="42">
        <v>0</v>
      </c>
      <c r="D26" s="42">
        <v>0</v>
      </c>
      <c r="E26" s="42">
        <v>1</v>
      </c>
      <c r="F26" s="43" t="e">
        <f t="shared" si="0"/>
        <v>#DIV/0!</v>
      </c>
      <c r="G26" s="40"/>
      <c r="H26" s="40"/>
      <c r="I26" s="40"/>
    </row>
    <row r="27" spans="1:9" x14ac:dyDescent="0.25">
      <c r="A27" s="37" t="s">
        <v>64</v>
      </c>
      <c r="B27" s="38">
        <v>0</v>
      </c>
      <c r="C27" s="38">
        <v>0</v>
      </c>
      <c r="D27" s="38">
        <v>0</v>
      </c>
      <c r="E27" s="38">
        <v>0</v>
      </c>
      <c r="F27" s="44" t="e">
        <f t="shared" si="0"/>
        <v>#DIV/0!</v>
      </c>
      <c r="G27" s="40"/>
      <c r="H27" s="40"/>
      <c r="I27" s="40"/>
    </row>
    <row r="28" spans="1:9" x14ac:dyDescent="0.25">
      <c r="A28" s="41" t="s">
        <v>65</v>
      </c>
      <c r="B28" s="42">
        <v>40</v>
      </c>
      <c r="C28" s="42">
        <v>56</v>
      </c>
      <c r="D28" s="42">
        <v>77</v>
      </c>
      <c r="E28" s="42">
        <v>115</v>
      </c>
      <c r="F28" s="43">
        <f t="shared" si="0"/>
        <v>49.350649350649348</v>
      </c>
      <c r="G28" s="40"/>
      <c r="H28" s="40"/>
      <c r="I28" s="40"/>
    </row>
    <row r="29" spans="1:9" x14ac:dyDescent="0.25">
      <c r="A29" s="37" t="s">
        <v>66</v>
      </c>
      <c r="B29" s="38">
        <v>0</v>
      </c>
      <c r="C29" s="38">
        <v>0</v>
      </c>
      <c r="D29" s="38">
        <v>0</v>
      </c>
      <c r="E29" s="38">
        <v>0</v>
      </c>
      <c r="F29" s="39" t="e">
        <f t="shared" si="0"/>
        <v>#DIV/0!</v>
      </c>
      <c r="G29" s="40"/>
      <c r="H29" s="40"/>
      <c r="I29" s="40"/>
    </row>
    <row r="30" spans="1:9" x14ac:dyDescent="0.25">
      <c r="A30" s="41" t="s">
        <v>67</v>
      </c>
      <c r="B30" s="42">
        <v>1</v>
      </c>
      <c r="C30" s="42">
        <v>2</v>
      </c>
      <c r="D30" s="42">
        <v>2</v>
      </c>
      <c r="E30" s="42">
        <v>2</v>
      </c>
      <c r="F30" s="43">
        <f t="shared" si="0"/>
        <v>0</v>
      </c>
      <c r="G30" s="40"/>
      <c r="H30" s="40"/>
      <c r="I30" s="40"/>
    </row>
    <row r="31" spans="1:9" x14ac:dyDescent="0.25">
      <c r="A31" s="37" t="s">
        <v>68</v>
      </c>
      <c r="B31" s="38">
        <v>0</v>
      </c>
      <c r="C31" s="38">
        <v>0</v>
      </c>
      <c r="D31" s="38">
        <v>0</v>
      </c>
      <c r="E31" s="38">
        <v>0</v>
      </c>
      <c r="F31" s="39" t="e">
        <f t="shared" si="0"/>
        <v>#DIV/0!</v>
      </c>
      <c r="G31" s="40"/>
      <c r="H31" s="40"/>
      <c r="I31" s="40"/>
    </row>
    <row r="32" spans="1:9" x14ac:dyDescent="0.25">
      <c r="A32" s="41" t="s">
        <v>69</v>
      </c>
      <c r="B32" s="42">
        <v>3</v>
      </c>
      <c r="C32" s="42">
        <v>2</v>
      </c>
      <c r="D32" s="42">
        <v>3</v>
      </c>
      <c r="E32" s="42">
        <v>2</v>
      </c>
      <c r="F32" s="43">
        <f t="shared" si="0"/>
        <v>-33.333333333333329</v>
      </c>
      <c r="G32" s="40"/>
      <c r="H32" s="40"/>
      <c r="I32" s="40"/>
    </row>
    <row r="33" spans="1:9" x14ac:dyDescent="0.25">
      <c r="A33" s="37" t="s">
        <v>70</v>
      </c>
      <c r="B33" s="38">
        <v>0</v>
      </c>
      <c r="C33" s="38">
        <v>3</v>
      </c>
      <c r="D33" s="38">
        <v>2</v>
      </c>
      <c r="E33" s="38">
        <v>5</v>
      </c>
      <c r="F33" s="39">
        <f t="shared" si="0"/>
        <v>150</v>
      </c>
      <c r="G33" s="40"/>
      <c r="H33" s="40"/>
      <c r="I33" s="40"/>
    </row>
    <row r="34" spans="1:9" x14ac:dyDescent="0.25">
      <c r="A34" s="41" t="s">
        <v>71</v>
      </c>
      <c r="B34" s="42">
        <v>0</v>
      </c>
      <c r="C34" s="42">
        <v>0</v>
      </c>
      <c r="D34" s="42">
        <v>0</v>
      </c>
      <c r="E34" s="42">
        <v>0</v>
      </c>
      <c r="F34" s="43" t="e">
        <f t="shared" si="0"/>
        <v>#DIV/0!</v>
      </c>
      <c r="G34" s="40"/>
      <c r="H34" s="40"/>
      <c r="I34" s="40"/>
    </row>
    <row r="35" spans="1:9" x14ac:dyDescent="0.25">
      <c r="A35" s="46" t="s">
        <v>72</v>
      </c>
      <c r="B35" s="47">
        <f>SUM(B7:B34)</f>
        <v>133</v>
      </c>
      <c r="C35" s="47">
        <f t="shared" ref="C35:E35" si="1">SUM(C7:C34)</f>
        <v>143</v>
      </c>
      <c r="D35" s="47">
        <f t="shared" si="1"/>
        <v>265</v>
      </c>
      <c r="E35" s="47">
        <f t="shared" si="1"/>
        <v>306</v>
      </c>
      <c r="F35" s="48">
        <f t="shared" si="0"/>
        <v>15.471698113207552</v>
      </c>
      <c r="G35" s="40"/>
      <c r="H35" s="40"/>
      <c r="I35" s="40"/>
    </row>
    <row r="36" spans="1:9" x14ac:dyDescent="0.25">
      <c r="A36" s="49"/>
      <c r="B36" s="49"/>
      <c r="C36" s="49"/>
      <c r="D36" s="49"/>
      <c r="E36" s="49"/>
      <c r="F36" s="49"/>
      <c r="G36" s="49"/>
    </row>
    <row r="37" spans="1:9" x14ac:dyDescent="0.25">
      <c r="A37" s="49"/>
      <c r="B37" s="49">
        <f>E6</f>
        <v>2012</v>
      </c>
      <c r="C37" s="49">
        <f>D6</f>
        <v>2011</v>
      </c>
      <c r="D37" s="49"/>
      <c r="E37" s="49"/>
      <c r="F37" s="49">
        <f>B37</f>
        <v>2012</v>
      </c>
      <c r="G37" s="49">
        <f>C37</f>
        <v>2011</v>
      </c>
    </row>
    <row r="38" spans="1:9" x14ac:dyDescent="0.25">
      <c r="A38" s="49" t="str">
        <f>A7</f>
        <v>A CORUÑA</v>
      </c>
      <c r="B38" s="50">
        <f>E7</f>
        <v>5</v>
      </c>
      <c r="C38" s="50">
        <f>D7</f>
        <v>0</v>
      </c>
      <c r="D38" s="50">
        <f>_xlfn.RANK.EQ(B38,$B$38:$B$65)+COUNTIF($B$38:$B$65,B38)-1</f>
        <v>7</v>
      </c>
      <c r="E38" s="49" t="str">
        <f t="shared" ref="E38:E65" si="2">INDEX($A$38:$B$65,MATCH(ROW()-37,$D$38:$D$65,0),1)</f>
        <v>SANTA CRUZ DE TENERIFE</v>
      </c>
      <c r="F38" s="49">
        <f>LOOKUP(E38,$A$38:$A$65,$B$38:$B$65)</f>
        <v>115</v>
      </c>
      <c r="G38" s="49">
        <f>LOOKUP(E38,$A$38:$A$65,$C$38:$C$65)</f>
        <v>77</v>
      </c>
    </row>
    <row r="39" spans="1:9" x14ac:dyDescent="0.25">
      <c r="A39" s="49" t="str">
        <f t="shared" ref="A39:A65" si="3">A8</f>
        <v>ALICANTE</v>
      </c>
      <c r="B39" s="50">
        <f t="shared" ref="B39:B65" si="4">E8</f>
        <v>1</v>
      </c>
      <c r="C39" s="50">
        <f t="shared" ref="C39:C65" si="5">D8</f>
        <v>5</v>
      </c>
      <c r="D39" s="50">
        <f t="shared" ref="D39:D65" si="6">_xlfn.RANK.EQ(B39,$B$38:$B$65)+COUNTIF($B$38:$B$65,B39)-1</f>
        <v>14</v>
      </c>
      <c r="E39" s="49" t="str">
        <f t="shared" si="2"/>
        <v>LAS PALMAS</v>
      </c>
      <c r="F39" s="49">
        <f t="shared" ref="F39:F54" si="7">LOOKUP(E39,$A$38:$A$65,$B$38:$B$65)</f>
        <v>112</v>
      </c>
      <c r="G39" s="49">
        <f t="shared" ref="G39:G65" si="8">LOOKUP(E39,$A$38:$A$65,$C$38:$C$65)</f>
        <v>81</v>
      </c>
    </row>
    <row r="40" spans="1:9" x14ac:dyDescent="0.25">
      <c r="A40" s="49" t="str">
        <f t="shared" si="3"/>
        <v>ALMERIA</v>
      </c>
      <c r="B40" s="50">
        <f t="shared" si="4"/>
        <v>0</v>
      </c>
      <c r="C40" s="50">
        <f t="shared" si="5"/>
        <v>2</v>
      </c>
      <c r="D40" s="50">
        <f t="shared" si="6"/>
        <v>28</v>
      </c>
      <c r="E40" s="49" t="str">
        <f t="shared" si="2"/>
        <v>BARCELONA</v>
      </c>
      <c r="F40" s="49">
        <f t="shared" si="7"/>
        <v>25</v>
      </c>
      <c r="G40" s="49">
        <f t="shared" si="8"/>
        <v>39</v>
      </c>
    </row>
    <row r="41" spans="1:9" x14ac:dyDescent="0.25">
      <c r="A41" s="49" t="str">
        <f t="shared" si="3"/>
        <v>AVILES</v>
      </c>
      <c r="B41" s="50">
        <f t="shared" si="4"/>
        <v>0</v>
      </c>
      <c r="C41" s="50">
        <f t="shared" si="5"/>
        <v>0</v>
      </c>
      <c r="D41" s="50">
        <f t="shared" si="6"/>
        <v>28</v>
      </c>
      <c r="E41" s="49" t="str">
        <f t="shared" si="2"/>
        <v>MALAGA</v>
      </c>
      <c r="F41" s="49">
        <f t="shared" si="7"/>
        <v>22</v>
      </c>
      <c r="G41" s="49">
        <f t="shared" si="8"/>
        <v>20</v>
      </c>
    </row>
    <row r="42" spans="1:9" x14ac:dyDescent="0.25">
      <c r="A42" s="49" t="str">
        <f t="shared" si="3"/>
        <v>BAHIA DE ALGECIRAS</v>
      </c>
      <c r="B42" s="50">
        <f t="shared" si="4"/>
        <v>0</v>
      </c>
      <c r="C42" s="50">
        <f t="shared" si="5"/>
        <v>0</v>
      </c>
      <c r="D42" s="50">
        <f t="shared" si="6"/>
        <v>28</v>
      </c>
      <c r="E42" s="49" t="str">
        <f t="shared" si="2"/>
        <v>BAHIA DE CADIZ</v>
      </c>
      <c r="F42" s="49">
        <f t="shared" si="7"/>
        <v>12</v>
      </c>
      <c r="G42" s="49">
        <f t="shared" si="8"/>
        <v>15</v>
      </c>
    </row>
    <row r="43" spans="1:9" x14ac:dyDescent="0.25">
      <c r="A43" s="49" t="str">
        <f t="shared" si="3"/>
        <v>BAHIA DE CADIZ</v>
      </c>
      <c r="B43" s="50">
        <f t="shared" si="4"/>
        <v>12</v>
      </c>
      <c r="C43" s="50">
        <f t="shared" si="5"/>
        <v>15</v>
      </c>
      <c r="D43" s="50">
        <f t="shared" si="6"/>
        <v>5</v>
      </c>
      <c r="E43" s="49" t="e">
        <f t="shared" si="2"/>
        <v>#N/A</v>
      </c>
      <c r="F43" s="49" t="e">
        <f t="shared" si="7"/>
        <v>#N/A</v>
      </c>
      <c r="G43" s="49" t="e">
        <f t="shared" si="8"/>
        <v>#N/A</v>
      </c>
    </row>
    <row r="44" spans="1:9" x14ac:dyDescent="0.25">
      <c r="A44" s="49" t="str">
        <f t="shared" si="3"/>
        <v>BALEARES</v>
      </c>
      <c r="B44" s="50">
        <f t="shared" si="4"/>
        <v>2</v>
      </c>
      <c r="C44" s="50">
        <f t="shared" si="5"/>
        <v>16</v>
      </c>
      <c r="D44" s="50">
        <f t="shared" si="6"/>
        <v>10</v>
      </c>
      <c r="E44" s="49" t="str">
        <f t="shared" si="2"/>
        <v>A CORUÑA</v>
      </c>
      <c r="F44" s="49">
        <f t="shared" si="7"/>
        <v>5</v>
      </c>
      <c r="G44" s="49">
        <f t="shared" si="8"/>
        <v>0</v>
      </c>
    </row>
    <row r="45" spans="1:9" x14ac:dyDescent="0.25">
      <c r="A45" s="49" t="str">
        <f t="shared" si="3"/>
        <v>BARCELONA</v>
      </c>
      <c r="B45" s="50">
        <f t="shared" si="4"/>
        <v>25</v>
      </c>
      <c r="C45" s="50">
        <f t="shared" si="5"/>
        <v>39</v>
      </c>
      <c r="D45" s="50">
        <f t="shared" si="6"/>
        <v>3</v>
      </c>
      <c r="E45" s="49" t="e">
        <f>INDEX($A$38:$B$65,MATCH(ROW()-37,$D$38:$D$65,0),1)</f>
        <v>#N/A</v>
      </c>
      <c r="F45" s="49" t="e">
        <f t="shared" si="7"/>
        <v>#N/A</v>
      </c>
      <c r="G45" s="49" t="e">
        <f t="shared" si="8"/>
        <v>#N/A</v>
      </c>
    </row>
    <row r="46" spans="1:9" x14ac:dyDescent="0.25">
      <c r="A46" s="49" t="str">
        <f t="shared" si="3"/>
        <v>BILBAO</v>
      </c>
      <c r="B46" s="50">
        <f t="shared" si="4"/>
        <v>0</v>
      </c>
      <c r="C46" s="50">
        <f t="shared" si="5"/>
        <v>0</v>
      </c>
      <c r="D46" s="50">
        <f t="shared" si="6"/>
        <v>28</v>
      </c>
      <c r="E46" s="49" t="str">
        <f>A47</f>
        <v>CARTAGENA</v>
      </c>
      <c r="F46" s="49">
        <f>LOOKUP(E46,$A$38:$A$65,$B$38:$B$65)</f>
        <v>0</v>
      </c>
      <c r="G46" s="49">
        <f>LOOKUP(E46,$A$38:$A$65,$C$38:$C$65)</f>
        <v>2</v>
      </c>
    </row>
    <row r="47" spans="1:9" x14ac:dyDescent="0.25">
      <c r="A47" s="49" t="str">
        <f t="shared" si="3"/>
        <v>CARTAGENA</v>
      </c>
      <c r="B47" s="50">
        <f t="shared" si="4"/>
        <v>0</v>
      </c>
      <c r="C47" s="50">
        <f t="shared" si="5"/>
        <v>2</v>
      </c>
      <c r="D47" s="50">
        <f t="shared" si="6"/>
        <v>28</v>
      </c>
      <c r="E47" s="49" t="str">
        <f t="shared" si="2"/>
        <v>BALEARES</v>
      </c>
      <c r="F47" s="49">
        <f t="shared" si="7"/>
        <v>2</v>
      </c>
      <c r="G47" s="49">
        <f t="shared" si="8"/>
        <v>16</v>
      </c>
    </row>
    <row r="48" spans="1:9" x14ac:dyDescent="0.25">
      <c r="A48" s="49" t="str">
        <f t="shared" si="3"/>
        <v>CASTELLON</v>
      </c>
      <c r="B48" s="50">
        <f t="shared" si="4"/>
        <v>0</v>
      </c>
      <c r="C48" s="50">
        <f t="shared" si="5"/>
        <v>0</v>
      </c>
      <c r="D48" s="50">
        <f t="shared" si="6"/>
        <v>28</v>
      </c>
      <c r="E48" s="49" t="e">
        <f t="shared" si="2"/>
        <v>#N/A</v>
      </c>
      <c r="F48" s="49" t="e">
        <f t="shared" si="7"/>
        <v>#N/A</v>
      </c>
      <c r="G48" s="49" t="e">
        <f t="shared" si="8"/>
        <v>#N/A</v>
      </c>
    </row>
    <row r="49" spans="1:7" x14ac:dyDescent="0.25">
      <c r="A49" s="49" t="str">
        <f t="shared" si="3"/>
        <v>CEUTA</v>
      </c>
      <c r="B49" s="50">
        <f t="shared" si="4"/>
        <v>1</v>
      </c>
      <c r="C49" s="50">
        <f t="shared" si="5"/>
        <v>1</v>
      </c>
      <c r="D49" s="50">
        <f t="shared" si="6"/>
        <v>14</v>
      </c>
      <c r="E49" s="49" t="e">
        <f t="shared" si="2"/>
        <v>#N/A</v>
      </c>
      <c r="F49" s="49" t="e">
        <f t="shared" si="7"/>
        <v>#N/A</v>
      </c>
      <c r="G49" s="49" t="e">
        <f t="shared" si="8"/>
        <v>#N/A</v>
      </c>
    </row>
    <row r="50" spans="1:7" x14ac:dyDescent="0.25">
      <c r="A50" s="49" t="str">
        <f t="shared" si="3"/>
        <v>FERROL-SAN CIBRAO</v>
      </c>
      <c r="B50" s="50">
        <f t="shared" si="4"/>
        <v>1</v>
      </c>
      <c r="C50" s="50">
        <f t="shared" si="5"/>
        <v>0</v>
      </c>
      <c r="D50" s="50">
        <f t="shared" si="6"/>
        <v>14</v>
      </c>
      <c r="E50" s="49" t="e">
        <f t="shared" si="2"/>
        <v>#N/A</v>
      </c>
      <c r="F50" s="49" t="e">
        <f t="shared" si="7"/>
        <v>#N/A</v>
      </c>
      <c r="G50" s="49" t="e">
        <f t="shared" si="8"/>
        <v>#N/A</v>
      </c>
    </row>
    <row r="51" spans="1:7" x14ac:dyDescent="0.25">
      <c r="A51" s="49" t="str">
        <f t="shared" si="3"/>
        <v>GIJON</v>
      </c>
      <c r="B51" s="50">
        <f t="shared" si="4"/>
        <v>0</v>
      </c>
      <c r="C51" s="50">
        <f t="shared" si="5"/>
        <v>0</v>
      </c>
      <c r="D51" s="50">
        <f t="shared" si="6"/>
        <v>28</v>
      </c>
      <c r="E51" s="49" t="str">
        <f t="shared" si="2"/>
        <v>ALICANTE</v>
      </c>
      <c r="F51" s="49">
        <f t="shared" si="7"/>
        <v>1</v>
      </c>
      <c r="G51" s="49">
        <f t="shared" si="8"/>
        <v>5</v>
      </c>
    </row>
    <row r="52" spans="1:7" x14ac:dyDescent="0.25">
      <c r="A52" s="49" t="str">
        <f t="shared" si="3"/>
        <v>HUELVA</v>
      </c>
      <c r="B52" s="50">
        <f t="shared" si="4"/>
        <v>0</v>
      </c>
      <c r="C52" s="50">
        <f t="shared" si="5"/>
        <v>0</v>
      </c>
      <c r="D52" s="50">
        <f t="shared" si="6"/>
        <v>28</v>
      </c>
      <c r="E52" s="49" t="e">
        <f t="shared" si="2"/>
        <v>#N/A</v>
      </c>
      <c r="F52" s="49" t="e">
        <f t="shared" si="7"/>
        <v>#N/A</v>
      </c>
      <c r="G52" s="49" t="e">
        <f t="shared" si="8"/>
        <v>#N/A</v>
      </c>
    </row>
    <row r="53" spans="1:7" x14ac:dyDescent="0.25">
      <c r="A53" s="49" t="str">
        <f t="shared" si="3"/>
        <v>LAS PALMAS</v>
      </c>
      <c r="B53" s="50">
        <f t="shared" si="4"/>
        <v>112</v>
      </c>
      <c r="C53" s="50">
        <f t="shared" si="5"/>
        <v>81</v>
      </c>
      <c r="D53" s="50">
        <f t="shared" si="6"/>
        <v>2</v>
      </c>
      <c r="E53" s="49" t="e">
        <f t="shared" si="2"/>
        <v>#N/A</v>
      </c>
      <c r="F53" s="49" t="e">
        <f t="shared" si="7"/>
        <v>#N/A</v>
      </c>
      <c r="G53" s="49" t="e">
        <f t="shared" si="8"/>
        <v>#N/A</v>
      </c>
    </row>
    <row r="54" spans="1:7" x14ac:dyDescent="0.25">
      <c r="A54" s="49" t="str">
        <f t="shared" si="3"/>
        <v>MALAGA</v>
      </c>
      <c r="B54" s="50">
        <f t="shared" si="4"/>
        <v>22</v>
      </c>
      <c r="C54" s="50">
        <f t="shared" si="5"/>
        <v>20</v>
      </c>
      <c r="D54" s="50">
        <f t="shared" si="6"/>
        <v>4</v>
      </c>
      <c r="E54" s="49" t="e">
        <f t="shared" si="2"/>
        <v>#N/A</v>
      </c>
      <c r="F54" s="49" t="e">
        <f t="shared" si="7"/>
        <v>#N/A</v>
      </c>
      <c r="G54" s="49" t="e">
        <f t="shared" si="8"/>
        <v>#N/A</v>
      </c>
    </row>
    <row r="55" spans="1:7" x14ac:dyDescent="0.25">
      <c r="A55" s="49" t="str">
        <f t="shared" si="3"/>
        <v>MARIN Y RIA DE PONTEVEDRA</v>
      </c>
      <c r="B55" s="50">
        <f t="shared" si="4"/>
        <v>0</v>
      </c>
      <c r="C55" s="50">
        <f t="shared" si="5"/>
        <v>0</v>
      </c>
      <c r="D55" s="50">
        <f t="shared" si="6"/>
        <v>28</v>
      </c>
      <c r="E55" s="49" t="e">
        <f t="shared" si="2"/>
        <v>#N/A</v>
      </c>
      <c r="F55" s="49" t="e">
        <f t="shared" ref="F55:F65" si="9">LOOKUP(E55,$A$38:$A$65,$B$38:$B$65)</f>
        <v>#N/A</v>
      </c>
      <c r="G55" s="49" t="e">
        <f t="shared" si="8"/>
        <v>#N/A</v>
      </c>
    </row>
    <row r="56" spans="1:7" x14ac:dyDescent="0.25">
      <c r="A56" s="49" t="str">
        <f t="shared" si="3"/>
        <v>MELILLA</v>
      </c>
      <c r="B56" s="50">
        <f t="shared" si="4"/>
        <v>0</v>
      </c>
      <c r="C56" s="50">
        <f t="shared" si="5"/>
        <v>0</v>
      </c>
      <c r="D56" s="50">
        <f t="shared" si="6"/>
        <v>28</v>
      </c>
      <c r="E56" s="49" t="e">
        <f t="shared" si="2"/>
        <v>#N/A</v>
      </c>
      <c r="F56" s="49" t="e">
        <f t="shared" si="9"/>
        <v>#N/A</v>
      </c>
      <c r="G56" s="49" t="e">
        <f t="shared" si="8"/>
        <v>#N/A</v>
      </c>
    </row>
    <row r="57" spans="1:7" x14ac:dyDescent="0.25">
      <c r="A57" s="49" t="str">
        <f t="shared" si="3"/>
        <v>MOTRIL</v>
      </c>
      <c r="B57" s="50">
        <f t="shared" si="4"/>
        <v>1</v>
      </c>
      <c r="C57" s="50">
        <f t="shared" si="5"/>
        <v>0</v>
      </c>
      <c r="D57" s="50">
        <f t="shared" si="6"/>
        <v>14</v>
      </c>
      <c r="E57" s="49" t="e">
        <f t="shared" si="2"/>
        <v>#N/A</v>
      </c>
      <c r="F57" s="49" t="e">
        <f t="shared" si="9"/>
        <v>#N/A</v>
      </c>
      <c r="G57" s="49" t="e">
        <f t="shared" si="8"/>
        <v>#N/A</v>
      </c>
    </row>
    <row r="58" spans="1:7" x14ac:dyDescent="0.25">
      <c r="A58" s="49" t="str">
        <f t="shared" si="3"/>
        <v>PASAIA</v>
      </c>
      <c r="B58" s="50">
        <f t="shared" si="4"/>
        <v>0</v>
      </c>
      <c r="C58" s="50">
        <f t="shared" si="5"/>
        <v>0</v>
      </c>
      <c r="D58" s="50">
        <f t="shared" si="6"/>
        <v>28</v>
      </c>
      <c r="E58" s="49" t="e">
        <f t="shared" si="2"/>
        <v>#N/A</v>
      </c>
      <c r="F58" s="49" t="e">
        <f t="shared" si="9"/>
        <v>#N/A</v>
      </c>
      <c r="G58" s="49" t="e">
        <f t="shared" si="8"/>
        <v>#N/A</v>
      </c>
    </row>
    <row r="59" spans="1:7" x14ac:dyDescent="0.25">
      <c r="A59" s="49" t="str">
        <f t="shared" si="3"/>
        <v>SANTA CRUZ DE TENERIFE</v>
      </c>
      <c r="B59" s="50">
        <f t="shared" si="4"/>
        <v>115</v>
      </c>
      <c r="C59" s="50">
        <f t="shared" si="5"/>
        <v>77</v>
      </c>
      <c r="D59" s="50">
        <f t="shared" si="6"/>
        <v>1</v>
      </c>
      <c r="E59" s="49" t="e">
        <f t="shared" si="2"/>
        <v>#N/A</v>
      </c>
      <c r="F59" s="49" t="e">
        <f t="shared" si="9"/>
        <v>#N/A</v>
      </c>
      <c r="G59" s="49" t="e">
        <f t="shared" si="8"/>
        <v>#N/A</v>
      </c>
    </row>
    <row r="60" spans="1:7" x14ac:dyDescent="0.25">
      <c r="A60" s="49" t="str">
        <f t="shared" si="3"/>
        <v>SANTANDER</v>
      </c>
      <c r="B60" s="50">
        <f t="shared" si="4"/>
        <v>0</v>
      </c>
      <c r="C60" s="50">
        <f t="shared" si="5"/>
        <v>0</v>
      </c>
      <c r="D60" s="50">
        <f t="shared" si="6"/>
        <v>28</v>
      </c>
      <c r="E60" s="49" t="e">
        <f t="shared" si="2"/>
        <v>#N/A</v>
      </c>
      <c r="F60" s="49" t="e">
        <f t="shared" si="9"/>
        <v>#N/A</v>
      </c>
      <c r="G60" s="49" t="e">
        <f t="shared" si="8"/>
        <v>#N/A</v>
      </c>
    </row>
    <row r="61" spans="1:7" x14ac:dyDescent="0.25">
      <c r="A61" s="49" t="str">
        <f t="shared" si="3"/>
        <v>SEVILLA</v>
      </c>
      <c r="B61" s="50">
        <f t="shared" si="4"/>
        <v>2</v>
      </c>
      <c r="C61" s="50">
        <f t="shared" si="5"/>
        <v>2</v>
      </c>
      <c r="D61" s="50">
        <f t="shared" si="6"/>
        <v>10</v>
      </c>
      <c r="E61" s="49" t="e">
        <f t="shared" si="2"/>
        <v>#N/A</v>
      </c>
      <c r="F61" s="49" t="e">
        <f t="shared" si="9"/>
        <v>#N/A</v>
      </c>
      <c r="G61" s="49" t="e">
        <f t="shared" si="8"/>
        <v>#N/A</v>
      </c>
    </row>
    <row r="62" spans="1:7" x14ac:dyDescent="0.25">
      <c r="A62" s="49" t="str">
        <f t="shared" si="3"/>
        <v>TARRAGONA</v>
      </c>
      <c r="B62" s="50">
        <f t="shared" si="4"/>
        <v>0</v>
      </c>
      <c r="C62" s="50">
        <f t="shared" si="5"/>
        <v>0</v>
      </c>
      <c r="D62" s="50">
        <f t="shared" si="6"/>
        <v>28</v>
      </c>
      <c r="E62" s="49" t="e">
        <f t="shared" si="2"/>
        <v>#N/A</v>
      </c>
      <c r="F62" s="49" t="e">
        <f t="shared" si="9"/>
        <v>#N/A</v>
      </c>
      <c r="G62" s="49" t="e">
        <f t="shared" si="8"/>
        <v>#N/A</v>
      </c>
    </row>
    <row r="63" spans="1:7" x14ac:dyDescent="0.25">
      <c r="A63" s="49" t="str">
        <f t="shared" si="3"/>
        <v>VALENCIA</v>
      </c>
      <c r="B63" s="50">
        <f t="shared" si="4"/>
        <v>2</v>
      </c>
      <c r="C63" s="50">
        <f t="shared" si="5"/>
        <v>3</v>
      </c>
      <c r="D63" s="50">
        <f t="shared" si="6"/>
        <v>10</v>
      </c>
      <c r="E63" s="49" t="e">
        <f t="shared" si="2"/>
        <v>#N/A</v>
      </c>
      <c r="F63" s="49" t="e">
        <f t="shared" si="9"/>
        <v>#N/A</v>
      </c>
      <c r="G63" s="49" t="e">
        <f t="shared" si="8"/>
        <v>#N/A</v>
      </c>
    </row>
    <row r="64" spans="1:7" x14ac:dyDescent="0.25">
      <c r="A64" s="49" t="str">
        <f t="shared" si="3"/>
        <v>VIGO</v>
      </c>
      <c r="B64" s="50">
        <f t="shared" si="4"/>
        <v>5</v>
      </c>
      <c r="C64" s="50">
        <f t="shared" si="5"/>
        <v>2</v>
      </c>
      <c r="D64" s="50">
        <f t="shared" si="6"/>
        <v>7</v>
      </c>
      <c r="E64" s="49" t="e">
        <f t="shared" si="2"/>
        <v>#N/A</v>
      </c>
      <c r="F64" s="49" t="e">
        <f t="shared" si="9"/>
        <v>#N/A</v>
      </c>
      <c r="G64" s="49" t="e">
        <f t="shared" si="8"/>
        <v>#N/A</v>
      </c>
    </row>
    <row r="65" spans="1:7" x14ac:dyDescent="0.25">
      <c r="A65" s="49" t="str">
        <f t="shared" si="3"/>
        <v>VILAGARCIA</v>
      </c>
      <c r="B65" s="50">
        <f t="shared" si="4"/>
        <v>0</v>
      </c>
      <c r="C65" s="50">
        <f t="shared" si="5"/>
        <v>0</v>
      </c>
      <c r="D65" s="50">
        <f t="shared" si="6"/>
        <v>28</v>
      </c>
      <c r="E65" s="49" t="str">
        <f t="shared" si="2"/>
        <v>ALMERIA</v>
      </c>
      <c r="F65" s="49">
        <f t="shared" si="9"/>
        <v>0</v>
      </c>
      <c r="G65" s="49">
        <f t="shared" si="8"/>
        <v>2</v>
      </c>
    </row>
    <row r="67" spans="1:7" x14ac:dyDescent="0.25">
      <c r="A67" s="51"/>
      <c r="B67" s="52"/>
      <c r="C67" s="52"/>
      <c r="D67" s="52"/>
      <c r="E67" s="52"/>
      <c r="F67" s="53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0DEB20F4-3D1A-4034-AB81-740B5F6675D6}"/>
</file>

<file path=customXml/itemProps2.xml><?xml version="1.0" encoding="utf-8"?>
<ds:datastoreItem xmlns:ds="http://schemas.openxmlformats.org/officeDocument/2006/customXml" ds:itemID="{69A4D5C1-1363-4FCC-A070-1CF5A3D73CB3}"/>
</file>

<file path=customXml/itemProps3.xml><?xml version="1.0" encoding="utf-8"?>
<ds:datastoreItem xmlns:ds="http://schemas.openxmlformats.org/officeDocument/2006/customXml" ds:itemID="{C3D56E86-4DFA-43D9-858F-EBD6891C9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2017-09-27T12:26:15Z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