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olors21.xml" ContentType="application/vnd.ms-office.chartcolorstyle+xml"/>
  <Override PartName="/xl/charts/style21.xml" ContentType="application/vnd.ms-office.chartstyle+xml"/>
  <Override PartName="/xl/charts/colors20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charts/style20.xml" ContentType="application/vnd.ms-office.chartstyle+xml"/>
  <Override PartName="/xl/charts/chart20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worksheets/sheet1.xml" ContentType="application/vnd.openxmlformats-officedocument.spreadsheetml.worksheet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drawings/drawing20.xml" ContentType="application/vnd.openxmlformats-officedocument.drawing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drawings/drawing16.xml" ContentType="application/vnd.openxmlformats-officedocument.drawing+xml"/>
  <Override PartName="/xl/charts/colors15.xml" ContentType="application/vnd.ms-office.chartcolorstyle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colors6.xml" ContentType="application/vnd.ms-office.chartcolor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8.xml" ContentType="application/vnd.openxmlformats-officedocument.drawing+xml"/>
  <Override PartName="/xl/charts/style6.xml" ContentType="application/vnd.ms-office.chartstyle+xml"/>
  <Override PartName="/xl/charts/chart7.xml" ContentType="application/vnd.openxmlformats-officedocument.drawingml.chart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0.xml" ContentType="application/vnd.openxmlformats-officedocument.drawingml.chart+xml"/>
  <Override PartName="/xl/charts/chart12.xml" ContentType="application/vnd.openxmlformats-officedocument.drawingml.chart+xml"/>
  <Override PartName="/xl/charts/style12.xml" ContentType="application/vnd.ms-office.chartstyle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olors12.xml" ContentType="application/vnd.ms-office.chartcolorstyle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charts/colors7.xml" ContentType="application/vnd.ms-office.chartcolorstyle+xml"/>
  <Override PartName="/xl/charts/style8.xml" ContentType="application/vnd.ms-office.chartstyle+xml"/>
  <Override PartName="/xl/drawings/drawing10.xml" ContentType="application/vnd.openxmlformats-officedocument.drawing+xml"/>
  <Override PartName="/xl/charts/colors8.xml" ContentType="application/vnd.ms-office.chartcolorstyle+xml"/>
  <Override PartName="/xl/charts/chart8.xml" ContentType="application/vnd.openxmlformats-officedocument.drawingml.chart+xml"/>
  <Override PartName="/xl/charts/style7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hart9.xml" ContentType="application/vnd.openxmlformats-officedocument.drawingml.char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46" i="27"/>
  <c r="F63" i="27"/>
  <c r="F63" i="28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<sst xmlns="http://schemas.openxmlformats.org/spreadsheetml/2006/main" count="755" uniqueCount="99">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</sst>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34" fillId="0" borderId="0"/>
  </cellStyleXfs>
  <cellXfs count="117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3" fontId="24" fillId="0" borderId="0" xfId="0" applyNumberFormat="1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35" fillId="0" borderId="0" xfId="0" applyFont="1"/>
    <xf numFmtId="0" fontId="35" fillId="0" borderId="0" xfId="0" applyFont="1" applyAlignment="1"/>
    <xf numFmtId="0" fontId="38" fillId="0" borderId="0" xfId="0" applyFont="1"/>
    <xf numFmtId="14" fontId="39" fillId="0" borderId="0" xfId="0" applyNumberFormat="1" applyFont="1" applyAlignment="1">
      <alignment horizontal="right"/>
    </xf>
    <xf numFmtId="0" fontId="36" fillId="6" borderId="9" xfId="0" applyFont="1" applyFill="1" applyBorder="1" applyAlignment="1">
      <alignment horizontal="center"/>
    </xf>
    <xf numFmtId="0" fontId="40" fillId="2" borderId="9" xfId="0" applyFont="1" applyFill="1" applyBorder="1" applyAlignment="1">
      <alignment horizontal="left"/>
    </xf>
    <xf numFmtId="3" fontId="41" fillId="2" borderId="9" xfId="0" applyNumberFormat="1" applyFont="1" applyFill="1" applyBorder="1" applyAlignment="1">
      <alignment horizontal="right" vertical="center"/>
    </xf>
    <xf numFmtId="4" fontId="41" fillId="2" borderId="9" xfId="0" applyNumberFormat="1" applyFont="1" applyFill="1" applyBorder="1" applyAlignment="1">
      <alignment horizontal="right"/>
    </xf>
    <xf numFmtId="4" fontId="38" fillId="0" borderId="0" xfId="0" applyNumberFormat="1" applyFont="1"/>
    <xf numFmtId="0" fontId="40" fillId="5" borderId="9" xfId="0" applyFont="1" applyFill="1" applyBorder="1" applyAlignment="1">
      <alignment horizontal="left"/>
    </xf>
    <xf numFmtId="3" fontId="41" fillId="5" borderId="9" xfId="0" applyNumberFormat="1" applyFont="1" applyFill="1" applyBorder="1" applyAlignment="1">
      <alignment horizontal="right" vertical="center"/>
    </xf>
    <xf numFmtId="4" fontId="41" fillId="5" borderId="9" xfId="0" applyNumberFormat="1" applyFont="1" applyFill="1" applyBorder="1" applyAlignment="1">
      <alignment horizontal="right"/>
    </xf>
    <xf numFmtId="4" fontId="42" fillId="5" borderId="9" xfId="0" applyNumberFormat="1" applyFont="1" applyFill="1" applyBorder="1" applyAlignment="1">
      <alignment horizontal="right"/>
    </xf>
    <xf numFmtId="4" fontId="42" fillId="2" borderId="9" xfId="0" applyNumberFormat="1" applyFont="1" applyFill="1" applyBorder="1" applyAlignment="1">
      <alignment horizontal="right"/>
    </xf>
    <xf numFmtId="0" fontId="39" fillId="6" borderId="9" xfId="0" applyFont="1" applyFill="1" applyBorder="1" applyAlignment="1">
      <alignment horizontal="left"/>
    </xf>
    <xf numFmtId="3" fontId="39" fillId="6" borderId="9" xfId="0" applyNumberFormat="1" applyFont="1" applyFill="1" applyBorder="1" applyAlignment="1">
      <alignment horizontal="right"/>
    </xf>
    <xf numFmtId="4" fontId="39" fillId="6" borderId="9" xfId="0" applyNumberFormat="1" applyFont="1" applyFill="1" applyBorder="1" applyAlignment="1">
      <alignment horizontal="right"/>
    </xf>
    <xf numFmtId="0" fontId="43" fillId="0" borderId="0" xfId="0" applyFont="1"/>
    <xf numFmtId="3" fontId="43" fillId="0" borderId="0" xfId="0" applyNumberFormat="1" applyFont="1"/>
    <xf numFmtId="0" fontId="43" fillId="0" borderId="6" xfId="0" applyFont="1" applyBorder="1"/>
    <xf numFmtId="0" fontId="43" fillId="0" borderId="7" xfId="0" applyFont="1" applyBorder="1"/>
    <xf numFmtId="0" fontId="43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37" fillId="6" borderId="9" xfId="0" applyFont="1" applyFill="1" applyBorder="1" applyAlignment="1">
      <alignment horizontal="center"/>
    </xf>
    <xf numFmtId="0" fontId="38" fillId="0" borderId="9" xfId="0" applyFont="1" applyBorder="1" applyAlignment="1">
      <alignment horizontal="center"/>
    </xf>
    <xf numFmtId="0" fontId="36" fillId="6" borderId="9" xfId="0" applyFont="1" applyFill="1" applyBorder="1" applyAlignment="1">
      <alignment horizontal="left" vertical="center"/>
    </xf>
    <xf numFmtId="0" fontId="38" fillId="0" borderId="9" xfId="0" applyFont="1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44" fillId="0" borderId="0" xfId="0" applyFont="1"/>
    <xf numFmtId="0" fontId="45" fillId="0" borderId="0" xfId="0" applyFont="1" applyAlignment="1"/>
    <xf numFmtId="0" fontId="46" fillId="0" borderId="0" xfId="0" applyFont="1"/>
    <xf numFmtId="14" fontId="47" fillId="0" borderId="0" xfId="0" applyNumberFormat="1" applyFont="1" applyAlignment="1">
      <alignment horizontal="right"/>
    </xf>
    <xf numFmtId="0" fontId="44" fillId="4" borderId="0" xfId="0" applyFont="1" applyFill="1" applyAlignment="1">
      <alignment horizontal="center" vertical="center"/>
    </xf>
    <xf numFmtId="0" fontId="44" fillId="0" borderId="0" xfId="0" applyFont="1" applyAlignment="1"/>
    <xf numFmtId="0" fontId="44" fillId="4" borderId="5" xfId="0" applyFont="1" applyFill="1" applyBorder="1" applyAlignment="1">
      <alignment horizontal="center"/>
    </xf>
    <xf numFmtId="0" fontId="44" fillId="0" borderId="5" xfId="0" applyFont="1" applyBorder="1" applyAlignment="1">
      <alignment horizontal="center"/>
    </xf>
    <xf numFmtId="0" fontId="44" fillId="0" borderId="5" xfId="0" applyFont="1" applyBorder="1" applyAlignment="1"/>
    <xf numFmtId="0" fontId="48" fillId="4" borderId="1" xfId="0" applyFont="1" applyFill="1" applyBorder="1" applyAlignment="1">
      <alignment horizontal="center"/>
    </xf>
    <xf numFmtId="0" fontId="48" fillId="2" borderId="2" xfId="0" applyFont="1" applyFill="1" applyBorder="1" applyAlignment="1">
      <alignment horizontal="center" vertical="center"/>
    </xf>
    <xf numFmtId="0" fontId="48" fillId="2" borderId="1" xfId="0" applyFont="1" applyFill="1" applyBorder="1" applyAlignment="1">
      <alignment horizontal="left"/>
    </xf>
    <xf numFmtId="3" fontId="48" fillId="2" borderId="1" xfId="0" applyNumberFormat="1" applyFont="1" applyFill="1" applyBorder="1" applyAlignment="1">
      <alignment horizontal="right"/>
    </xf>
    <xf numFmtId="4" fontId="48" fillId="2" borderId="1" xfId="0" applyNumberFormat="1" applyFont="1" applyFill="1" applyBorder="1" applyAlignment="1">
      <alignment horizontal="right"/>
    </xf>
    <xf numFmtId="0" fontId="48" fillId="2" borderId="3" xfId="0" applyFont="1" applyFill="1" applyBorder="1" applyAlignment="1">
      <alignment horizontal="center" vertical="center"/>
    </xf>
    <xf numFmtId="0" fontId="48" fillId="2" borderId="4" xfId="0" applyFont="1" applyFill="1" applyBorder="1" applyAlignment="1">
      <alignment horizontal="center" vertical="center"/>
    </xf>
    <xf numFmtId="0" fontId="49" fillId="3" borderId="1" xfId="0" applyFont="1" applyFill="1" applyBorder="1" applyAlignment="1">
      <alignment horizontal="center" vertical="center"/>
    </xf>
    <xf numFmtId="0" fontId="48" fillId="5" borderId="1" xfId="0" applyFont="1" applyFill="1" applyBorder="1" applyAlignment="1">
      <alignment horizontal="center"/>
    </xf>
    <xf numFmtId="3" fontId="49" fillId="5" borderId="1" xfId="0" applyNumberFormat="1" applyFont="1" applyFill="1" applyBorder="1" applyAlignment="1">
      <alignment horizontal="right"/>
    </xf>
    <xf numFmtId="4" fontId="49" fillId="5" borderId="1" xfId="0" applyNumberFormat="1" applyFont="1" applyFill="1" applyBorder="1" applyAlignment="1">
      <alignment horizontal="right"/>
    </xf>
    <xf numFmtId="0" fontId="48" fillId="2" borderId="1" xfId="0" applyFont="1" applyFill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48" fillId="4" borderId="1" xfId="0" applyFont="1" applyFill="1" applyBorder="1" applyAlignment="1">
      <alignment horizontal="right"/>
    </xf>
    <xf numFmtId="3" fontId="49" fillId="4" borderId="1" xfId="0" applyNumberFormat="1" applyFont="1" applyFill="1" applyBorder="1" applyAlignment="1">
      <alignment horizontal="right"/>
    </xf>
    <xf numFmtId="4" fontId="49" fillId="4" borderId="1" xfId="0" applyNumberFormat="1" applyFont="1" applyFill="1" applyBorder="1" applyAlignment="1">
      <alignment horizontal="right"/>
    </xf>
    <xf numFmtId="4" fontId="44" fillId="0" borderId="0" xfId="0" applyNumberFormat="1" applyFont="1"/>
    <xf numFmtId="0" fontId="48" fillId="2" borderId="4" xfId="0" applyFont="1" applyFill="1" applyBorder="1" applyAlignment="1">
      <alignment horizontal="center"/>
    </xf>
    <xf numFmtId="0" fontId="48" fillId="2" borderId="4" xfId="0" applyFont="1" applyFill="1" applyBorder="1" applyAlignment="1">
      <alignment horizontal="left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21307872</c:v>
                </c:pt>
                <c:pt idx="1">
                  <c:v>15493517</c:v>
                </c:pt>
                <c:pt idx="2">
                  <c:v>9938476</c:v>
                </c:pt>
                <c:pt idx="3">
                  <c:v>8985489</c:v>
                </c:pt>
                <c:pt idx="4">
                  <c:v>7554872</c:v>
                </c:pt>
                <c:pt idx="5">
                  <c:v>6723207</c:v>
                </c:pt>
                <c:pt idx="6">
                  <c:v>6329456</c:v>
                </c:pt>
                <c:pt idx="7">
                  <c:v>5533474</c:v>
                </c:pt>
                <c:pt idx="8">
                  <c:v>3939667</c:v>
                </c:pt>
                <c:pt idx="9">
                  <c:v>3892983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18090186</c:v>
                </c:pt>
                <c:pt idx="1">
                  <c:v>15374016</c:v>
                </c:pt>
                <c:pt idx="2">
                  <c:v>11263546</c:v>
                </c:pt>
                <c:pt idx="3">
                  <c:v>6512642</c:v>
                </c:pt>
                <c:pt idx="4">
                  <c:v>5264583</c:v>
                </c:pt>
                <c:pt idx="5">
                  <c:v>8322347</c:v>
                </c:pt>
                <c:pt idx="6">
                  <c:v>5728206</c:v>
                </c:pt>
                <c:pt idx="7">
                  <c:v>4848011</c:v>
                </c:pt>
                <c:pt idx="8">
                  <c:v>3389136</c:v>
                </c:pt>
                <c:pt idx="9">
                  <c:v>3563157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20012265</c:v>
                </c:pt>
                <c:pt idx="1">
                  <c:v>15419016</c:v>
                </c:pt>
                <c:pt idx="2">
                  <c:v>9874754</c:v>
                </c:pt>
                <c:pt idx="3">
                  <c:v>8924031</c:v>
                </c:pt>
                <c:pt idx="4">
                  <c:v>7482065</c:v>
                </c:pt>
                <c:pt idx="5">
                  <c:v>6693810</c:v>
                </c:pt>
                <c:pt idx="6">
                  <c:v>5671993</c:v>
                </c:pt>
                <c:pt idx="7">
                  <c:v>5509540</c:v>
                </c:pt>
                <c:pt idx="8">
                  <c:v>3917843</c:v>
                </c:pt>
                <c:pt idx="9">
                  <c:v>3670143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16900201</c:v>
                </c:pt>
                <c:pt idx="1">
                  <c:v>15307106</c:v>
                </c:pt>
                <c:pt idx="2">
                  <c:v>11032802</c:v>
                </c:pt>
                <c:pt idx="3">
                  <c:v>6465212</c:v>
                </c:pt>
                <c:pt idx="4">
                  <c:v>5247075</c:v>
                </c:pt>
                <c:pt idx="5">
                  <c:v>8247221</c:v>
                </c:pt>
                <c:pt idx="6">
                  <c:v>5098206</c:v>
                </c:pt>
                <c:pt idx="7">
                  <c:v>4812339</c:v>
                </c:pt>
                <c:pt idx="8">
                  <c:v>3360007</c:v>
                </c:pt>
                <c:pt idx="9">
                  <c:v>3293160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TARRAGONA</c:v>
                </c:pt>
                <c:pt idx="3">
                  <c:v>HUELVA</c:v>
                </c:pt>
                <c:pt idx="4">
                  <c:v>BILBAO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5893426</c:v>
                </c:pt>
                <c:pt idx="1">
                  <c:v>5575834</c:v>
                </c:pt>
                <c:pt idx="2">
                  <c:v>5284499</c:v>
                </c:pt>
                <c:pt idx="3">
                  <c:v>4611861</c:v>
                </c:pt>
                <c:pt idx="4">
                  <c:v>3352905</c:v>
                </c:pt>
                <c:pt idx="5">
                  <c:v>2560675</c:v>
                </c:pt>
                <c:pt idx="6">
                  <c:v>2072825</c:v>
                </c:pt>
                <c:pt idx="7">
                  <c:v>1920601</c:v>
                </c:pt>
                <c:pt idx="8">
                  <c:v>1531829</c:v>
                </c:pt>
                <c:pt idx="9">
                  <c:v>1147229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TARRAGONA</c:v>
                </c:pt>
                <c:pt idx="3">
                  <c:v>HUELVA</c:v>
                </c:pt>
                <c:pt idx="4">
                  <c:v>BILBAO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4323871</c:v>
                </c:pt>
                <c:pt idx="1">
                  <c:v>6527190</c:v>
                </c:pt>
                <c:pt idx="2">
                  <c:v>3501501</c:v>
                </c:pt>
                <c:pt idx="3">
                  <c:v>4116637</c:v>
                </c:pt>
                <c:pt idx="4">
                  <c:v>4937741</c:v>
                </c:pt>
                <c:pt idx="5">
                  <c:v>2986364</c:v>
                </c:pt>
                <c:pt idx="6">
                  <c:v>1709639</c:v>
                </c:pt>
                <c:pt idx="7">
                  <c:v>1965938</c:v>
                </c:pt>
                <c:pt idx="8">
                  <c:v>1909280</c:v>
                </c:pt>
                <c:pt idx="9">
                  <c:v>1289592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CARTAGENA</c:v>
                </c:pt>
                <c:pt idx="4">
                  <c:v>ALMERIA</c:v>
                </c:pt>
                <c:pt idx="5">
                  <c:v>BILBAO</c:v>
                </c:pt>
                <c:pt idx="6">
                  <c:v>BARCELONA</c:v>
                </c:pt>
                <c:pt idx="7">
                  <c:v>A CORUÑA</c:v>
                </c:pt>
                <c:pt idx="8">
                  <c:v>AVILES</c:v>
                </c:pt>
                <c:pt idx="9">
                  <c:v>HUELVA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3228638</c:v>
                </c:pt>
                <c:pt idx="1">
                  <c:v>2772206</c:v>
                </c:pt>
                <c:pt idx="2">
                  <c:v>2749987</c:v>
                </c:pt>
                <c:pt idx="3">
                  <c:v>1379815</c:v>
                </c:pt>
                <c:pt idx="4">
                  <c:v>1227362</c:v>
                </c:pt>
                <c:pt idx="5">
                  <c:v>1061840</c:v>
                </c:pt>
                <c:pt idx="6">
                  <c:v>1049869</c:v>
                </c:pt>
                <c:pt idx="7">
                  <c:v>959331</c:v>
                </c:pt>
                <c:pt idx="8">
                  <c:v>838810</c:v>
                </c:pt>
                <c:pt idx="9">
                  <c:v>768278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CARTAGENA</c:v>
                </c:pt>
                <c:pt idx="4">
                  <c:v>ALMERIA</c:v>
                </c:pt>
                <c:pt idx="5">
                  <c:v>BILBAO</c:v>
                </c:pt>
                <c:pt idx="6">
                  <c:v>BARCELONA</c:v>
                </c:pt>
                <c:pt idx="7">
                  <c:v>A CORUÑA</c:v>
                </c:pt>
                <c:pt idx="8">
                  <c:v>AVILES</c:v>
                </c:pt>
                <c:pt idx="9">
                  <c:v>HUELVA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2748187</c:v>
                </c:pt>
                <c:pt idx="1">
                  <c:v>2057930</c:v>
                </c:pt>
                <c:pt idx="2">
                  <c:v>2078358</c:v>
                </c:pt>
                <c:pt idx="3">
                  <c:v>677366</c:v>
                </c:pt>
                <c:pt idx="4">
                  <c:v>1060952</c:v>
                </c:pt>
                <c:pt idx="5">
                  <c:v>1130693</c:v>
                </c:pt>
                <c:pt idx="6">
                  <c:v>792384</c:v>
                </c:pt>
                <c:pt idx="7">
                  <c:v>753434</c:v>
                </c:pt>
                <c:pt idx="8">
                  <c:v>834443</c:v>
                </c:pt>
                <c:pt idx="9">
                  <c:v>630072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BALEARES</c:v>
                </c:pt>
                <c:pt idx="7">
                  <c:v>SANTA CRUZ DE TENERIFE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13935702</c:v>
                </c:pt>
                <c:pt idx="1">
                  <c:v>13899663</c:v>
                </c:pt>
                <c:pt idx="2">
                  <c:v>6264210</c:v>
                </c:pt>
                <c:pt idx="3">
                  <c:v>4420118</c:v>
                </c:pt>
                <c:pt idx="4">
                  <c:v>2279065</c:v>
                </c:pt>
                <c:pt idx="5">
                  <c:v>2166290</c:v>
                </c:pt>
                <c:pt idx="6">
                  <c:v>1785701</c:v>
                </c:pt>
                <c:pt idx="7">
                  <c:v>1436611</c:v>
                </c:pt>
                <c:pt idx="8">
                  <c:v>889545</c:v>
                </c:pt>
                <c:pt idx="9">
                  <c:v>820921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BALEARES</c:v>
                </c:pt>
                <c:pt idx="7">
                  <c:v>SANTA CRUZ DE TENERIFE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9888818</c:v>
                </c:pt>
                <c:pt idx="1">
                  <c:v>13247317</c:v>
                </c:pt>
                <c:pt idx="2">
                  <c:v>7254054</c:v>
                </c:pt>
                <c:pt idx="3">
                  <c:v>3658308</c:v>
                </c:pt>
                <c:pt idx="4">
                  <c:v>2178787</c:v>
                </c:pt>
                <c:pt idx="5">
                  <c:v>328564</c:v>
                </c:pt>
                <c:pt idx="6">
                  <c:v>1787843</c:v>
                </c:pt>
                <c:pt idx="7">
                  <c:v>1412731</c:v>
                </c:pt>
                <c:pt idx="8">
                  <c:v>885353</c:v>
                </c:pt>
                <c:pt idx="9">
                  <c:v>830432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SANTANDER</c:v>
                </c:pt>
                <c:pt idx="6">
                  <c:v>GIJON</c:v>
                </c:pt>
                <c:pt idx="7">
                  <c:v>ALMERIA</c:v>
                </c:pt>
                <c:pt idx="8">
                  <c:v>CASTELLON</c:v>
                </c:pt>
                <c:pt idx="9">
                  <c:v>MOTRIL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14571</c:v>
                </c:pt>
                <c:pt idx="1">
                  <c:v>11137</c:v>
                </c:pt>
                <c:pt idx="2">
                  <c:v>8121</c:v>
                </c:pt>
                <c:pt idx="3">
                  <c:v>5115</c:v>
                </c:pt>
                <c:pt idx="4">
                  <c:v>2614</c:v>
                </c:pt>
                <c:pt idx="5">
                  <c:v>2535</c:v>
                </c:pt>
                <c:pt idx="6">
                  <c:v>2027</c:v>
                </c:pt>
                <c:pt idx="7">
                  <c:v>1304</c:v>
                </c:pt>
                <c:pt idx="8">
                  <c:v>975</c:v>
                </c:pt>
                <c:pt idx="9">
                  <c:v>740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SANTANDER</c:v>
                </c:pt>
                <c:pt idx="6">
                  <c:v>GIJON</c:v>
                </c:pt>
                <c:pt idx="7">
                  <c:v>ALMERIA</c:v>
                </c:pt>
                <c:pt idx="8">
                  <c:v>CASTELLON</c:v>
                </c:pt>
                <c:pt idx="9">
                  <c:v>MOTRIL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14065</c:v>
                </c:pt>
                <c:pt idx="1">
                  <c:v>9662</c:v>
                </c:pt>
                <c:pt idx="2">
                  <c:v>7100</c:v>
                </c:pt>
                <c:pt idx="3">
                  <c:v>5287</c:v>
                </c:pt>
                <c:pt idx="4">
                  <c:v>3615</c:v>
                </c:pt>
                <c:pt idx="5">
                  <c:v>2951</c:v>
                </c:pt>
                <c:pt idx="6">
                  <c:v>4913</c:v>
                </c:pt>
                <c:pt idx="7">
                  <c:v>529</c:v>
                </c:pt>
                <c:pt idx="8">
                  <c:v>1029</c:v>
                </c:pt>
                <c:pt idx="9">
                  <c:v>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VALENCIA</c:v>
                </c:pt>
                <c:pt idx="5">
                  <c:v>VIGO</c:v>
                </c:pt>
                <c:pt idx="6">
                  <c:v>BARCELONA</c:v>
                </c:pt>
                <c:pt idx="7">
                  <c:v>BILBAO</c:v>
                </c:pt>
                <c:pt idx="8">
                  <c:v>HUELVA</c:v>
                </c:pt>
                <c:pt idx="9">
                  <c:v>TARRAGONA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751836</c:v>
                </c:pt>
                <c:pt idx="1">
                  <c:v>657463</c:v>
                </c:pt>
                <c:pt idx="2">
                  <c:v>222448</c:v>
                </c:pt>
                <c:pt idx="3">
                  <c:v>172651</c:v>
                </c:pt>
                <c:pt idx="4">
                  <c:v>74083</c:v>
                </c:pt>
                <c:pt idx="5">
                  <c:v>67665</c:v>
                </c:pt>
                <c:pt idx="6">
                  <c:v>63722</c:v>
                </c:pt>
                <c:pt idx="7">
                  <c:v>29397</c:v>
                </c:pt>
                <c:pt idx="8">
                  <c:v>23344</c:v>
                </c:pt>
                <c:pt idx="9">
                  <c:v>22489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VALENCIA</c:v>
                </c:pt>
                <c:pt idx="5">
                  <c:v>VIGO</c:v>
                </c:pt>
                <c:pt idx="6">
                  <c:v>BARCELONA</c:v>
                </c:pt>
                <c:pt idx="7">
                  <c:v>BILBAO</c:v>
                </c:pt>
                <c:pt idx="8">
                  <c:v>HUELVA</c:v>
                </c:pt>
                <c:pt idx="9">
                  <c:v>TARRAGONA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653736</c:v>
                </c:pt>
                <c:pt idx="1">
                  <c:v>629803</c:v>
                </c:pt>
                <c:pt idx="2">
                  <c:v>269328</c:v>
                </c:pt>
                <c:pt idx="3">
                  <c:v>183864</c:v>
                </c:pt>
                <c:pt idx="4">
                  <c:v>66589</c:v>
                </c:pt>
                <c:pt idx="5">
                  <c:v>65862</c:v>
                </c:pt>
                <c:pt idx="6">
                  <c:v>230126</c:v>
                </c:pt>
                <c:pt idx="7">
                  <c:v>32685</c:v>
                </c:pt>
                <c:pt idx="8">
                  <c:v>35127</c:v>
                </c:pt>
                <c:pt idx="9">
                  <c:v>46858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TARRAGONA</c:v>
                </c:pt>
                <c:pt idx="5">
                  <c:v>BARCELONA</c:v>
                </c:pt>
                <c:pt idx="6">
                  <c:v>HUELVA</c:v>
                </c:pt>
                <c:pt idx="7">
                  <c:v>BILBAO</c:v>
                </c:pt>
                <c:pt idx="8">
                  <c:v>SANTA CRUZ DE TENERIFE</c:v>
                </c:pt>
                <c:pt idx="9">
                  <c:v>VIGO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11948473</c:v>
                </c:pt>
                <c:pt idx="1">
                  <c:v>7651413</c:v>
                </c:pt>
                <c:pt idx="2">
                  <c:v>2806273</c:v>
                </c:pt>
                <c:pt idx="3">
                  <c:v>1987859</c:v>
                </c:pt>
                <c:pt idx="4">
                  <c:v>1531974</c:v>
                </c:pt>
                <c:pt idx="5">
                  <c:v>1225432</c:v>
                </c:pt>
                <c:pt idx="6">
                  <c:v>546796</c:v>
                </c:pt>
                <c:pt idx="7">
                  <c:v>259620</c:v>
                </c:pt>
                <c:pt idx="8">
                  <c:v>82473</c:v>
                </c:pt>
                <c:pt idx="9">
                  <c:v>76655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TARRAGONA</c:v>
                </c:pt>
                <c:pt idx="5">
                  <c:v>BARCELONA</c:v>
                </c:pt>
                <c:pt idx="6">
                  <c:v>HUELVA</c:v>
                </c:pt>
                <c:pt idx="7">
                  <c:v>BILBAO</c:v>
                </c:pt>
                <c:pt idx="8">
                  <c:v>SANTA CRUZ DE TENERIFE</c:v>
                </c:pt>
                <c:pt idx="9">
                  <c:v>VIGO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7998879</c:v>
                </c:pt>
                <c:pt idx="1">
                  <c:v>7094255</c:v>
                </c:pt>
                <c:pt idx="2">
                  <c:v>2167290</c:v>
                </c:pt>
                <c:pt idx="3">
                  <c:v>180325</c:v>
                </c:pt>
                <c:pt idx="4">
                  <c:v>1286924</c:v>
                </c:pt>
                <c:pt idx="5">
                  <c:v>2228963</c:v>
                </c:pt>
                <c:pt idx="6">
                  <c:v>0</c:v>
                </c:pt>
                <c:pt idx="7">
                  <c:v>172911</c:v>
                </c:pt>
                <c:pt idx="8">
                  <c:v>47855</c:v>
                </c:pt>
                <c:pt idx="9">
                  <c:v>69789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BARCELONA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ALICANTE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11757433</c:v>
                </c:pt>
                <c:pt idx="1">
                  <c:v>7603855</c:v>
                </c:pt>
                <c:pt idx="2">
                  <c:v>2647020</c:v>
                </c:pt>
                <c:pt idx="3">
                  <c:v>1987833</c:v>
                </c:pt>
                <c:pt idx="4">
                  <c:v>1111203</c:v>
                </c:pt>
                <c:pt idx="5">
                  <c:v>414374</c:v>
                </c:pt>
                <c:pt idx="6">
                  <c:v>42018</c:v>
                </c:pt>
                <c:pt idx="7">
                  <c:v>18377</c:v>
                </c:pt>
                <c:pt idx="8">
                  <c:v>8696</c:v>
                </c:pt>
                <c:pt idx="9">
                  <c:v>5086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BARCELONA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ALICANTE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7910205</c:v>
                </c:pt>
                <c:pt idx="1">
                  <c:v>7084960</c:v>
                </c:pt>
                <c:pt idx="2">
                  <c:v>2039425</c:v>
                </c:pt>
                <c:pt idx="3">
                  <c:v>180325</c:v>
                </c:pt>
                <c:pt idx="4">
                  <c:v>2173420</c:v>
                </c:pt>
                <c:pt idx="5">
                  <c:v>424902</c:v>
                </c:pt>
                <c:pt idx="6">
                  <c:v>33493</c:v>
                </c:pt>
                <c:pt idx="7">
                  <c:v>38671</c:v>
                </c:pt>
                <c:pt idx="8">
                  <c:v>16200</c:v>
                </c:pt>
                <c:pt idx="9">
                  <c:v>2697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12368740</c:v>
                </c:pt>
                <c:pt idx="1">
                  <c:v>12012130</c:v>
                </c:pt>
                <c:pt idx="2">
                  <c:v>4095771</c:v>
                </c:pt>
                <c:pt idx="3">
                  <c:v>3455747</c:v>
                </c:pt>
                <c:pt idx="4">
                  <c:v>2068284</c:v>
                </c:pt>
                <c:pt idx="5">
                  <c:v>1466791</c:v>
                </c:pt>
                <c:pt idx="6">
                  <c:v>628134</c:v>
                </c:pt>
                <c:pt idx="7">
                  <c:v>603823</c:v>
                </c:pt>
                <c:pt idx="8">
                  <c:v>565379</c:v>
                </c:pt>
                <c:pt idx="9">
                  <c:v>386994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8529347</c:v>
                </c:pt>
                <c:pt idx="1">
                  <c:v>11331507</c:v>
                </c:pt>
                <c:pt idx="2">
                  <c:v>5251657</c:v>
                </c:pt>
                <c:pt idx="3">
                  <c:v>2847002</c:v>
                </c:pt>
                <c:pt idx="4">
                  <c:v>225886</c:v>
                </c:pt>
                <c:pt idx="5">
                  <c:v>1337737</c:v>
                </c:pt>
                <c:pt idx="6">
                  <c:v>678329</c:v>
                </c:pt>
                <c:pt idx="7">
                  <c:v>642682</c:v>
                </c:pt>
                <c:pt idx="8">
                  <c:v>572007</c:v>
                </c:pt>
                <c:pt idx="9">
                  <c:v>345194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BAHIA DE CADIZ</c:v>
                </c:pt>
                <c:pt idx="8">
                  <c:v>VIGO</c:v>
                </c:pt>
                <c:pt idx="9">
                  <c:v>CEUTA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2118498</c:v>
                </c:pt>
                <c:pt idx="1">
                  <c:v>1754772</c:v>
                </c:pt>
                <c:pt idx="2">
                  <c:v>1491202</c:v>
                </c:pt>
                <c:pt idx="3">
                  <c:v>1387380</c:v>
                </c:pt>
                <c:pt idx="4">
                  <c:v>859390</c:v>
                </c:pt>
                <c:pt idx="5">
                  <c:v>668970</c:v>
                </c:pt>
                <c:pt idx="6">
                  <c:v>324991</c:v>
                </c:pt>
                <c:pt idx="7">
                  <c:v>236251</c:v>
                </c:pt>
                <c:pt idx="8">
                  <c:v>234081</c:v>
                </c:pt>
                <c:pt idx="9">
                  <c:v>222114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BAHIA DE CADIZ</c:v>
                </c:pt>
                <c:pt idx="8">
                  <c:v>VIGO</c:v>
                </c:pt>
                <c:pt idx="9">
                  <c:v>CEUTA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1996678</c:v>
                </c:pt>
                <c:pt idx="1">
                  <c:v>1759848</c:v>
                </c:pt>
                <c:pt idx="2">
                  <c:v>1311851</c:v>
                </c:pt>
                <c:pt idx="3">
                  <c:v>1328510</c:v>
                </c:pt>
                <c:pt idx="4">
                  <c:v>718717</c:v>
                </c:pt>
                <c:pt idx="5">
                  <c:v>582458</c:v>
                </c:pt>
                <c:pt idx="6">
                  <c:v>324069</c:v>
                </c:pt>
                <c:pt idx="7">
                  <c:v>261230</c:v>
                </c:pt>
                <c:pt idx="8">
                  <c:v>267971</c:v>
                </c:pt>
                <c:pt idx="9">
                  <c:v>198364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1023296</c:v>
                </c:pt>
                <c:pt idx="1">
                  <c:v>923557</c:v>
                </c:pt>
                <c:pt idx="2">
                  <c:v>409855.5</c:v>
                </c:pt>
                <c:pt idx="3">
                  <c:v>309712</c:v>
                </c:pt>
                <c:pt idx="4">
                  <c:v>159216</c:v>
                </c:pt>
                <c:pt idx="5">
                  <c:v>141311.25</c:v>
                </c:pt>
                <c:pt idx="6">
                  <c:v>80272</c:v>
                </c:pt>
                <c:pt idx="7">
                  <c:v>55398</c:v>
                </c:pt>
                <c:pt idx="8">
                  <c:v>50367</c:v>
                </c:pt>
                <c:pt idx="9">
                  <c:v>41719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1018725</c:v>
                </c:pt>
                <c:pt idx="1">
                  <c:v>679728</c:v>
                </c:pt>
                <c:pt idx="2">
                  <c:v>536091</c:v>
                </c:pt>
                <c:pt idx="3">
                  <c:v>268569</c:v>
                </c:pt>
                <c:pt idx="4">
                  <c:v>71494</c:v>
                </c:pt>
                <c:pt idx="5">
                  <c:v>125867.25</c:v>
                </c:pt>
                <c:pt idx="6">
                  <c:v>85566</c:v>
                </c:pt>
                <c:pt idx="7">
                  <c:v>55615</c:v>
                </c:pt>
                <c:pt idx="8">
                  <c:v>54362.5</c:v>
                </c:pt>
                <c:pt idx="9">
                  <c:v>38299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BARCELONA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MARIN Y RIA DE PONTEVEDRA</c:v>
                </c:pt>
                <c:pt idx="9">
                  <c:v>BAHIA DE CADIZ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860080</c:v>
                </c:pt>
                <c:pt idx="1">
                  <c:v>522540</c:v>
                </c:pt>
                <c:pt idx="2">
                  <c:v>202890</c:v>
                </c:pt>
                <c:pt idx="3">
                  <c:v>150344</c:v>
                </c:pt>
                <c:pt idx="4">
                  <c:v>117182.5</c:v>
                </c:pt>
                <c:pt idx="5">
                  <c:v>31982</c:v>
                </c:pt>
                <c:pt idx="6">
                  <c:v>2333</c:v>
                </c:pt>
                <c:pt idx="7">
                  <c:v>1384</c:v>
                </c:pt>
                <c:pt idx="8">
                  <c:v>635</c:v>
                </c:pt>
                <c:pt idx="9">
                  <c:v>470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BARCELONA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MARIN Y RIA DE PONTEVEDRA</c:v>
                </c:pt>
                <c:pt idx="9">
                  <c:v>BAHIA DE CADIZ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628884</c:v>
                </c:pt>
                <c:pt idx="1">
                  <c:v>496922</c:v>
                </c:pt>
                <c:pt idx="2">
                  <c:v>160353</c:v>
                </c:pt>
                <c:pt idx="3">
                  <c:v>66499</c:v>
                </c:pt>
                <c:pt idx="4">
                  <c:v>206835</c:v>
                </c:pt>
                <c:pt idx="5">
                  <c:v>36285</c:v>
                </c:pt>
                <c:pt idx="6">
                  <c:v>2067</c:v>
                </c:pt>
                <c:pt idx="7">
                  <c:v>3085</c:v>
                </c:pt>
                <c:pt idx="8">
                  <c:v>1403</c:v>
                </c:pt>
                <c:pt idx="9">
                  <c:v>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SEVILLA</c:v>
                </c:pt>
                <c:pt idx="4">
                  <c:v>VALENCIA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85675</c:v>
                </c:pt>
                <c:pt idx="1">
                  <c:v>71041</c:v>
                </c:pt>
                <c:pt idx="2">
                  <c:v>39491</c:v>
                </c:pt>
                <c:pt idx="3">
                  <c:v>34634</c:v>
                </c:pt>
                <c:pt idx="4">
                  <c:v>33917</c:v>
                </c:pt>
                <c:pt idx="5">
                  <c:v>29280</c:v>
                </c:pt>
                <c:pt idx="6">
                  <c:v>15217.5</c:v>
                </c:pt>
                <c:pt idx="7">
                  <c:v>11863</c:v>
                </c:pt>
                <c:pt idx="8">
                  <c:v>9326.5</c:v>
                </c:pt>
                <c:pt idx="9">
                  <c:v>6352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SEVILLA</c:v>
                </c:pt>
                <c:pt idx="4">
                  <c:v>VALENCIA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87255</c:v>
                </c:pt>
                <c:pt idx="1">
                  <c:v>79644</c:v>
                </c:pt>
                <c:pt idx="2">
                  <c:v>44280.5</c:v>
                </c:pt>
                <c:pt idx="3">
                  <c:v>35874</c:v>
                </c:pt>
                <c:pt idx="4">
                  <c:v>33259</c:v>
                </c:pt>
                <c:pt idx="5">
                  <c:v>27886</c:v>
                </c:pt>
                <c:pt idx="6">
                  <c:v>10690.75</c:v>
                </c:pt>
                <c:pt idx="7">
                  <c:v>15648</c:v>
                </c:pt>
                <c:pt idx="8">
                  <c:v>9419.5</c:v>
                </c:pt>
                <c:pt idx="9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ALICANTE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466839</c:v>
                </c:pt>
                <c:pt idx="1">
                  <c:v>253113</c:v>
                </c:pt>
                <c:pt idx="2">
                  <c:v>125674.25</c:v>
                </c:pt>
                <c:pt idx="3">
                  <c:v>58309</c:v>
                </c:pt>
                <c:pt idx="4">
                  <c:v>42456</c:v>
                </c:pt>
                <c:pt idx="5">
                  <c:v>27036</c:v>
                </c:pt>
                <c:pt idx="6">
                  <c:v>21024</c:v>
                </c:pt>
                <c:pt idx="7">
                  <c:v>17613</c:v>
                </c:pt>
                <c:pt idx="8">
                  <c:v>13565.5</c:v>
                </c:pt>
                <c:pt idx="9">
                  <c:v>12025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ALICANTE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488544</c:v>
                </c:pt>
                <c:pt idx="1">
                  <c:v>284975.5</c:v>
                </c:pt>
                <c:pt idx="2">
                  <c:v>113914.75</c:v>
                </c:pt>
                <c:pt idx="3">
                  <c:v>46151</c:v>
                </c:pt>
                <c:pt idx="4">
                  <c:v>43764.5</c:v>
                </c:pt>
                <c:pt idx="5">
                  <c:v>24534</c:v>
                </c:pt>
                <c:pt idx="6">
                  <c:v>20961</c:v>
                </c:pt>
                <c:pt idx="7">
                  <c:v>12331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ALICANTE</c:v>
                </c:pt>
                <c:pt idx="8">
                  <c:v>SEVILLA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500756</c:v>
                </c:pt>
                <c:pt idx="1">
                  <c:v>292673</c:v>
                </c:pt>
                <c:pt idx="2">
                  <c:v>140891.75</c:v>
                </c:pt>
                <c:pt idx="3">
                  <c:v>106822</c:v>
                </c:pt>
                <c:pt idx="4">
                  <c:v>78888</c:v>
                </c:pt>
                <c:pt idx="5">
                  <c:v>63477</c:v>
                </c:pt>
                <c:pt idx="6">
                  <c:v>48034</c:v>
                </c:pt>
                <c:pt idx="7">
                  <c:v>41305</c:v>
                </c:pt>
                <c:pt idx="8">
                  <c:v>39467</c:v>
                </c:pt>
                <c:pt idx="9">
                  <c:v>29498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ALICANTE</c:v>
                </c:pt>
                <c:pt idx="8">
                  <c:v>SEVILLA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521803</c:v>
                </c:pt>
                <c:pt idx="1">
                  <c:v>329256</c:v>
                </c:pt>
                <c:pt idx="2">
                  <c:v>124605.5</c:v>
                </c:pt>
                <c:pt idx="3">
                  <c:v>108216</c:v>
                </c:pt>
                <c:pt idx="4">
                  <c:v>82481</c:v>
                </c:pt>
                <c:pt idx="5">
                  <c:v>50844</c:v>
                </c:pt>
                <c:pt idx="6">
                  <c:v>52295.5</c:v>
                </c:pt>
                <c:pt idx="7">
                  <c:v>37385</c:v>
                </c:pt>
                <c:pt idx="8">
                  <c:v>41575</c:v>
                </c:pt>
                <c:pt idx="9">
                  <c:v>25463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CEUTA</c:v>
                </c:pt>
                <c:pt idx="4">
                  <c:v>BARCELONA</c:v>
                </c:pt>
                <c:pt idx="5">
                  <c:v>BALEARES</c:v>
                </c:pt>
                <c:pt idx="6">
                  <c:v>MALAGA</c:v>
                </c:pt>
                <c:pt idx="7">
                  <c:v>MELILLA</c:v>
                </c:pt>
                <c:pt idx="8">
                  <c:v>ALMERIA</c:v>
                </c:pt>
                <c:pt idx="9">
                  <c:v>VALENCIA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1246650</c:v>
                </c:pt>
                <c:pt idx="1">
                  <c:v>883469</c:v>
                </c:pt>
                <c:pt idx="2">
                  <c:v>522357</c:v>
                </c:pt>
                <c:pt idx="3">
                  <c:v>401839</c:v>
                </c:pt>
                <c:pt idx="4">
                  <c:v>303068</c:v>
                </c:pt>
                <c:pt idx="5">
                  <c:v>300334</c:v>
                </c:pt>
                <c:pt idx="6">
                  <c:v>150318</c:v>
                </c:pt>
                <c:pt idx="7">
                  <c:v>136649</c:v>
                </c:pt>
                <c:pt idx="8">
                  <c:v>118804</c:v>
                </c:pt>
                <c:pt idx="9">
                  <c:v>69091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CEUTA</c:v>
                </c:pt>
                <c:pt idx="4">
                  <c:v>BARCELONA</c:v>
                </c:pt>
                <c:pt idx="5">
                  <c:v>BALEARES</c:v>
                </c:pt>
                <c:pt idx="6">
                  <c:v>MALAGA</c:v>
                </c:pt>
                <c:pt idx="7">
                  <c:v>MELILLA</c:v>
                </c:pt>
                <c:pt idx="8">
                  <c:v>ALMERIA</c:v>
                </c:pt>
                <c:pt idx="9">
                  <c:v>VALENCIA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1203445</c:v>
                </c:pt>
                <c:pt idx="1">
                  <c:v>782732</c:v>
                </c:pt>
                <c:pt idx="2">
                  <c:v>443426</c:v>
                </c:pt>
                <c:pt idx="3">
                  <c:v>379322</c:v>
                </c:pt>
                <c:pt idx="4">
                  <c:v>327412</c:v>
                </c:pt>
                <c:pt idx="5">
                  <c:v>477762</c:v>
                </c:pt>
                <c:pt idx="6">
                  <c:v>139405</c:v>
                </c:pt>
                <c:pt idx="7">
                  <c:v>101370</c:v>
                </c:pt>
                <c:pt idx="8">
                  <c:v>108492</c:v>
                </c:pt>
                <c:pt idx="9">
                  <c:v>48980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A CORUÑA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BALEARES</c:v>
                </c:pt>
                <c:pt idx="9">
                  <c:v>SANTANDER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347533</c:v>
                </c:pt>
                <c:pt idx="1">
                  <c:v>333777</c:v>
                </c:pt>
                <c:pt idx="2">
                  <c:v>158650</c:v>
                </c:pt>
                <c:pt idx="3">
                  <c:v>99670</c:v>
                </c:pt>
                <c:pt idx="4">
                  <c:v>35322</c:v>
                </c:pt>
                <c:pt idx="5">
                  <c:v>32831</c:v>
                </c:pt>
                <c:pt idx="6">
                  <c:v>32217</c:v>
                </c:pt>
                <c:pt idx="7">
                  <c:v>23948</c:v>
                </c:pt>
                <c:pt idx="8">
                  <c:v>16010</c:v>
                </c:pt>
                <c:pt idx="9">
                  <c:v>3353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A CORUÑA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BALEARES</c:v>
                </c:pt>
                <c:pt idx="9">
                  <c:v>SANTANDER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286831</c:v>
                </c:pt>
                <c:pt idx="1">
                  <c:v>277380</c:v>
                </c:pt>
                <c:pt idx="2">
                  <c:v>192644</c:v>
                </c:pt>
                <c:pt idx="3">
                  <c:v>88505</c:v>
                </c:pt>
                <c:pt idx="4">
                  <c:v>9739</c:v>
                </c:pt>
                <c:pt idx="5">
                  <c:v>40716</c:v>
                </c:pt>
                <c:pt idx="6">
                  <c:v>19027</c:v>
                </c:pt>
                <c:pt idx="7">
                  <c:v>8033</c:v>
                </c:pt>
                <c:pt idx="8">
                  <c:v>65717</c:v>
                </c:pt>
                <c:pt idx="9">
                  <c:v>3001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SANTANDER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208086</c:v>
                </c:pt>
                <c:pt idx="1">
                  <c:v>166117</c:v>
                </c:pt>
                <c:pt idx="2">
                  <c:v>77964</c:v>
                </c:pt>
                <c:pt idx="3">
                  <c:v>52144</c:v>
                </c:pt>
                <c:pt idx="4">
                  <c:v>44025</c:v>
                </c:pt>
                <c:pt idx="5">
                  <c:v>34153</c:v>
                </c:pt>
                <c:pt idx="6">
                  <c:v>27478</c:v>
                </c:pt>
                <c:pt idx="7">
                  <c:v>27377</c:v>
                </c:pt>
                <c:pt idx="8">
                  <c:v>12528</c:v>
                </c:pt>
                <c:pt idx="9">
                  <c:v>11173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SANTANDER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187888</c:v>
                </c:pt>
                <c:pt idx="1">
                  <c:v>165531</c:v>
                </c:pt>
                <c:pt idx="2">
                  <c:v>76222</c:v>
                </c:pt>
                <c:pt idx="3">
                  <c:v>42805</c:v>
                </c:pt>
                <c:pt idx="4">
                  <c:v>48393</c:v>
                </c:pt>
                <c:pt idx="5">
                  <c:v>31514</c:v>
                </c:pt>
                <c:pt idx="6">
                  <c:v>15876</c:v>
                </c:pt>
                <c:pt idx="7">
                  <c:v>10521</c:v>
                </c:pt>
                <c:pt idx="8">
                  <c:v>14524</c:v>
                </c:pt>
                <c:pt idx="9">
                  <c:v>11728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6031</c:v>
                </c:pt>
                <c:pt idx="1">
                  <c:v>3458</c:v>
                </c:pt>
                <c:pt idx="2">
                  <c:v>3326</c:v>
                </c:pt>
                <c:pt idx="3">
                  <c:v>3086</c:v>
                </c:pt>
                <c:pt idx="4">
                  <c:v>2266</c:v>
                </c:pt>
                <c:pt idx="5">
                  <c:v>1688</c:v>
                </c:pt>
                <c:pt idx="6">
                  <c:v>1615</c:v>
                </c:pt>
                <c:pt idx="7">
                  <c:v>730</c:v>
                </c:pt>
                <c:pt idx="8">
                  <c:v>679</c:v>
                </c:pt>
                <c:pt idx="9">
                  <c:v>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6583</c:v>
                </c:pt>
                <c:pt idx="1">
                  <c:v>3672</c:v>
                </c:pt>
                <c:pt idx="2">
                  <c:v>3024</c:v>
                </c:pt>
                <c:pt idx="3">
                  <c:v>2672</c:v>
                </c:pt>
                <c:pt idx="4">
                  <c:v>3811</c:v>
                </c:pt>
                <c:pt idx="5">
                  <c:v>1765</c:v>
                </c:pt>
                <c:pt idx="6">
                  <c:v>1642</c:v>
                </c:pt>
                <c:pt idx="7">
                  <c:v>714</c:v>
                </c:pt>
                <c:pt idx="8">
                  <c:v>759</c:v>
                </c:pt>
                <c:pt idx="9">
                  <c:v>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MALAGA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78318574</c:v>
                </c:pt>
                <c:pt idx="1">
                  <c:v>63687412</c:v>
                </c:pt>
                <c:pt idx="2">
                  <c:v>53923998</c:v>
                </c:pt>
                <c:pt idx="3">
                  <c:v>50492600</c:v>
                </c:pt>
                <c:pt idx="4">
                  <c:v>47464583</c:v>
                </c:pt>
                <c:pt idx="5">
                  <c:v>21120176</c:v>
                </c:pt>
                <c:pt idx="6">
                  <c:v>16053642</c:v>
                </c:pt>
                <c:pt idx="7">
                  <c:v>11370233</c:v>
                </c:pt>
                <c:pt idx="8">
                  <c:v>11048769</c:v>
                </c:pt>
                <c:pt idx="9">
                  <c:v>9368532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MALAGA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74000866</c:v>
                </c:pt>
                <c:pt idx="1">
                  <c:v>51905408</c:v>
                </c:pt>
                <c:pt idx="2">
                  <c:v>53534051</c:v>
                </c:pt>
                <c:pt idx="3">
                  <c:v>53162688</c:v>
                </c:pt>
                <c:pt idx="4">
                  <c:v>46096327</c:v>
                </c:pt>
                <c:pt idx="5">
                  <c:v>29594801</c:v>
                </c:pt>
                <c:pt idx="6">
                  <c:v>15268703</c:v>
                </c:pt>
                <c:pt idx="7">
                  <c:v>8275848</c:v>
                </c:pt>
                <c:pt idx="8">
                  <c:v>9912436</c:v>
                </c:pt>
                <c:pt idx="9">
                  <c:v>9443147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BAHIA DE CADIZ</c:v>
                </c:pt>
                <c:pt idx="5">
                  <c:v>BALEARES</c:v>
                </c:pt>
                <c:pt idx="6">
                  <c:v>A CORUÑA</c:v>
                </c:pt>
                <c:pt idx="7">
                  <c:v>VIGO</c:v>
                </c:pt>
                <c:pt idx="8">
                  <c:v>CARTAGENA</c:v>
                </c:pt>
                <c:pt idx="9">
                  <c:v>SEVILLA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187</c:v>
                </c:pt>
                <c:pt idx="1">
                  <c:v>182</c:v>
                </c:pt>
                <c:pt idx="2">
                  <c:v>49</c:v>
                </c:pt>
                <c:pt idx="3">
                  <c:v>45</c:v>
                </c:pt>
                <c:pt idx="4">
                  <c:v>30</c:v>
                </c:pt>
                <c:pt idx="5">
                  <c:v>11.0001</c:v>
                </c:pt>
                <c:pt idx="6">
                  <c:v>11</c:v>
                </c:pt>
                <c:pt idx="7">
                  <c:v>10</c:v>
                </c:pt>
                <c:pt idx="8">
                  <c:v>4</c:v>
                </c:pt>
                <c:pt idx="9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BAHIA DE CADIZ</c:v>
                </c:pt>
                <c:pt idx="5">
                  <c:v>BALEARES</c:v>
                </c:pt>
                <c:pt idx="6">
                  <c:v>A CORUÑA</c:v>
                </c:pt>
                <c:pt idx="7">
                  <c:v>VIGO</c:v>
                </c:pt>
                <c:pt idx="8">
                  <c:v>CARTAGENA</c:v>
                </c:pt>
                <c:pt idx="9">
                  <c:v>SEVILLA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134</c:v>
                </c:pt>
                <c:pt idx="1">
                  <c:v>145</c:v>
                </c:pt>
                <c:pt idx="2">
                  <c:v>70</c:v>
                </c:pt>
                <c:pt idx="3">
                  <c:v>40</c:v>
                </c:pt>
                <c:pt idx="4">
                  <c:v>28</c:v>
                </c:pt>
                <c:pt idx="5">
                  <c:v>26</c:v>
                </c:pt>
                <c:pt idx="6">
                  <c:v>5</c:v>
                </c:pt>
                <c:pt idx="7">
                  <c:v>8</c:v>
                </c:pt>
                <c:pt idx="8">
                  <c:v>3</c:v>
                </c:pt>
                <c:pt idx="9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I5" sqref="I5"/>
    </sheetView>
  </sheetViews>
  <sheetFormatPr baseColWidth="10" defaultRowHeight="15" x14ac:dyDescent="0.25"/>
  <cols>
    <col min="1" max="1" width="28.28515625" style="88" bestFit="1" customWidth="1"/>
    <col min="2" max="2" width="16" style="88" bestFit="1" customWidth="1"/>
    <col min="3" max="3" width="26.5703125" style="88" bestFit="1" customWidth="1"/>
    <col min="4" max="16384" width="11.42578125" style="88"/>
  </cols>
  <sheetData>
    <row r="1" spans="1:9" ht="22.5" customHeight="1" x14ac:dyDescent="0.35">
      <c r="D1" s="89" t="s">
        <v>39</v>
      </c>
    </row>
    <row r="4" spans="1:9" x14ac:dyDescent="0.25">
      <c r="F4" s="90"/>
      <c r="G4" s="90"/>
      <c r="I4" s="91">
        <v>41026</v>
      </c>
    </row>
    <row r="6" spans="1:9" x14ac:dyDescent="0.25">
      <c r="A6" s="92" t="s">
        <v>42</v>
      </c>
      <c r="B6" s="93"/>
      <c r="C6" s="93"/>
      <c r="D6" s="94" t="s">
        <v>98</v>
      </c>
      <c r="E6" s="95"/>
      <c r="F6" s="94" t="s">
        <v>40</v>
      </c>
      <c r="G6" s="95"/>
      <c r="H6" s="94" t="s">
        <v>41</v>
      </c>
      <c r="I6" s="95"/>
    </row>
    <row r="7" spans="1:9" x14ac:dyDescent="0.25">
      <c r="A7" s="96"/>
      <c r="B7" s="96"/>
      <c r="C7" s="96"/>
      <c r="D7" s="97">
        <v>2011</v>
      </c>
      <c r="E7" s="97">
        <v>2012</v>
      </c>
      <c r="F7" s="97">
        <v>2011</v>
      </c>
      <c r="G7" s="97">
        <v>2012</v>
      </c>
      <c r="H7" s="97" t="s">
        <v>0</v>
      </c>
      <c r="I7" s="97" t="s">
        <v>3</v>
      </c>
    </row>
    <row r="8" spans="1:9" x14ac:dyDescent="0.25">
      <c r="A8" s="98" t="s">
        <v>12</v>
      </c>
      <c r="B8" s="98" t="s">
        <v>13</v>
      </c>
      <c r="C8" s="99" t="s">
        <v>14</v>
      </c>
      <c r="D8" s="100">
        <v>12290651</v>
      </c>
      <c r="E8" s="100">
        <v>12494548</v>
      </c>
      <c r="F8" s="100">
        <v>36885875</v>
      </c>
      <c r="G8" s="100">
        <v>37110363</v>
      </c>
      <c r="H8" s="100">
        <v>224488</v>
      </c>
      <c r="I8" s="101">
        <f>((G8*100/F8)-100)</f>
        <v>0.60860153107388726</v>
      </c>
    </row>
    <row r="9" spans="1:9" x14ac:dyDescent="0.25">
      <c r="A9" s="102"/>
      <c r="B9" s="103"/>
      <c r="C9" s="99" t="s">
        <v>15</v>
      </c>
      <c r="D9" s="100">
        <v>6159666</v>
      </c>
      <c r="E9" s="100">
        <v>7588335</v>
      </c>
      <c r="F9" s="100">
        <v>18757396</v>
      </c>
      <c r="G9" s="100">
        <v>21445927</v>
      </c>
      <c r="H9" s="100">
        <v>2688531</v>
      </c>
      <c r="I9" s="101">
        <f t="shared" ref="I9:I19" si="0">((G9*100/F9)-100)</f>
        <v>14.33317823006989</v>
      </c>
    </row>
    <row r="10" spans="1:9" x14ac:dyDescent="0.25">
      <c r="A10" s="102"/>
      <c r="B10" s="98" t="s">
        <v>16</v>
      </c>
      <c r="C10" s="99" t="s">
        <v>17</v>
      </c>
      <c r="D10" s="100">
        <v>5175829</v>
      </c>
      <c r="E10" s="100">
        <v>5260823</v>
      </c>
      <c r="F10" s="100">
        <v>13323389</v>
      </c>
      <c r="G10" s="100">
        <v>14021522</v>
      </c>
      <c r="H10" s="100">
        <v>698133</v>
      </c>
      <c r="I10" s="101">
        <f t="shared" si="0"/>
        <v>5.2399055525587386</v>
      </c>
    </row>
    <row r="11" spans="1:9" x14ac:dyDescent="0.25">
      <c r="A11" s="102"/>
      <c r="B11" s="102"/>
      <c r="C11" s="99" t="s">
        <v>18</v>
      </c>
      <c r="D11" s="100">
        <v>11182859</v>
      </c>
      <c r="E11" s="100">
        <v>12984594</v>
      </c>
      <c r="F11" s="100">
        <v>33174998</v>
      </c>
      <c r="G11" s="100">
        <v>39222628</v>
      </c>
      <c r="H11" s="100">
        <v>6047630</v>
      </c>
      <c r="I11" s="101">
        <f t="shared" si="0"/>
        <v>18.229481129132239</v>
      </c>
    </row>
    <row r="12" spans="1:9" x14ac:dyDescent="0.25">
      <c r="A12" s="103"/>
      <c r="B12" s="103"/>
      <c r="C12" s="99" t="s">
        <v>2</v>
      </c>
      <c r="D12" s="100">
        <v>16358688</v>
      </c>
      <c r="E12" s="100">
        <v>18245417</v>
      </c>
      <c r="F12" s="100">
        <v>46498387</v>
      </c>
      <c r="G12" s="100">
        <v>53244150</v>
      </c>
      <c r="H12" s="100">
        <v>6745763</v>
      </c>
      <c r="I12" s="101">
        <f t="shared" si="0"/>
        <v>14.507520443666138</v>
      </c>
    </row>
    <row r="13" spans="1:9" x14ac:dyDescent="0.25">
      <c r="A13" s="104"/>
      <c r="B13" s="104"/>
      <c r="C13" s="105" t="s">
        <v>2</v>
      </c>
      <c r="D13" s="106">
        <v>34809005</v>
      </c>
      <c r="E13" s="106">
        <v>38328300</v>
      </c>
      <c r="F13" s="106">
        <v>102141658</v>
      </c>
      <c r="G13" s="106">
        <v>111800440</v>
      </c>
      <c r="H13" s="106">
        <v>9658782</v>
      </c>
      <c r="I13" s="107">
        <f t="shared" si="0"/>
        <v>9.4562612249744404</v>
      </c>
    </row>
    <row r="14" spans="1:9" x14ac:dyDescent="0.25">
      <c r="A14" s="98" t="s">
        <v>4</v>
      </c>
      <c r="B14" s="108" t="s">
        <v>5</v>
      </c>
      <c r="C14" s="99" t="s">
        <v>6</v>
      </c>
      <c r="D14" s="100">
        <v>21398</v>
      </c>
      <c r="E14" s="100">
        <v>22658</v>
      </c>
      <c r="F14" s="100">
        <v>54385</v>
      </c>
      <c r="G14" s="100">
        <v>52621</v>
      </c>
      <c r="H14" s="100">
        <v>-1764</v>
      </c>
      <c r="I14" s="101">
        <f t="shared" si="0"/>
        <v>-3.2435414176703148</v>
      </c>
    </row>
    <row r="15" spans="1:9" x14ac:dyDescent="0.25">
      <c r="A15" s="102"/>
      <c r="B15" s="98" t="s">
        <v>7</v>
      </c>
      <c r="C15" s="99" t="s">
        <v>8</v>
      </c>
      <c r="D15" s="100">
        <v>617518</v>
      </c>
      <c r="E15" s="100">
        <v>658942</v>
      </c>
      <c r="F15" s="100">
        <v>1810183</v>
      </c>
      <c r="G15" s="100">
        <v>1842384</v>
      </c>
      <c r="H15" s="100">
        <v>32201</v>
      </c>
      <c r="I15" s="101">
        <f t="shared" si="0"/>
        <v>1.7788809197744087</v>
      </c>
    </row>
    <row r="16" spans="1:9" x14ac:dyDescent="0.25">
      <c r="A16" s="102"/>
      <c r="B16" s="103"/>
      <c r="C16" s="99" t="s">
        <v>9</v>
      </c>
      <c r="D16" s="100">
        <v>213182</v>
      </c>
      <c r="E16" s="100">
        <v>134644</v>
      </c>
      <c r="F16" s="100">
        <v>599774</v>
      </c>
      <c r="G16" s="100">
        <v>388550</v>
      </c>
      <c r="H16" s="100">
        <v>-211224</v>
      </c>
      <c r="I16" s="101">
        <f t="shared" si="0"/>
        <v>-35.217265169880662</v>
      </c>
    </row>
    <row r="17" spans="1:9" x14ac:dyDescent="0.25">
      <c r="A17" s="103"/>
      <c r="B17" s="108" t="s">
        <v>10</v>
      </c>
      <c r="C17" s="99" t="s">
        <v>11</v>
      </c>
      <c r="D17" s="100">
        <v>228098</v>
      </c>
      <c r="E17" s="100">
        <v>267926</v>
      </c>
      <c r="F17" s="100">
        <v>639711</v>
      </c>
      <c r="G17" s="100">
        <v>696274</v>
      </c>
      <c r="H17" s="100">
        <v>56563</v>
      </c>
      <c r="I17" s="101">
        <f t="shared" si="0"/>
        <v>8.8419614482164661</v>
      </c>
    </row>
    <row r="18" spans="1:9" x14ac:dyDescent="0.25">
      <c r="A18" s="109"/>
      <c r="B18" s="109"/>
      <c r="C18" s="105" t="s">
        <v>2</v>
      </c>
      <c r="D18" s="106">
        <v>1080196</v>
      </c>
      <c r="E18" s="106">
        <v>1084170</v>
      </c>
      <c r="F18" s="106">
        <v>3104053</v>
      </c>
      <c r="G18" s="106">
        <v>2979829</v>
      </c>
      <c r="H18" s="106">
        <v>-124224</v>
      </c>
      <c r="I18" s="107">
        <f t="shared" si="0"/>
        <v>-4.001993522662147</v>
      </c>
    </row>
    <row r="19" spans="1:9" x14ac:dyDescent="0.25">
      <c r="A19" s="110"/>
      <c r="B19" s="110"/>
      <c r="C19" s="111" t="s">
        <v>1</v>
      </c>
      <c r="D19" s="112">
        <f>+D13+D18</f>
        <v>35889201</v>
      </c>
      <c r="E19" s="112">
        <f t="shared" ref="E19:G19" si="1">+E13+E18</f>
        <v>39412470</v>
      </c>
      <c r="F19" s="112">
        <f t="shared" si="1"/>
        <v>105245711</v>
      </c>
      <c r="G19" s="112">
        <f t="shared" si="1"/>
        <v>114780269</v>
      </c>
      <c r="H19" s="112">
        <f t="shared" ref="H19" si="2">G19-F19</f>
        <v>9534558</v>
      </c>
      <c r="I19" s="113">
        <f t="shared" si="0"/>
        <v>9.0593316434529072</v>
      </c>
    </row>
    <row r="20" spans="1:9" x14ac:dyDescent="0.25">
      <c r="A20" s="109"/>
      <c r="B20" s="109"/>
      <c r="I20" s="114"/>
    </row>
    <row r="21" spans="1:9" x14ac:dyDescent="0.25">
      <c r="A21" s="98" t="s">
        <v>19</v>
      </c>
      <c r="B21" s="98" t="s">
        <v>20</v>
      </c>
      <c r="C21" s="99" t="s">
        <v>21</v>
      </c>
      <c r="D21" s="100">
        <v>6943056</v>
      </c>
      <c r="E21" s="100">
        <v>9023777</v>
      </c>
      <c r="F21" s="100">
        <v>21475134</v>
      </c>
      <c r="G21" s="100">
        <v>28289838</v>
      </c>
      <c r="H21" s="100">
        <v>6814704</v>
      </c>
      <c r="I21" s="101">
        <f t="shared" ref="I21:I34" si="3">((G21*100/F21)-100)</f>
        <v>31.732998732394407</v>
      </c>
    </row>
    <row r="22" spans="1:9" x14ac:dyDescent="0.25">
      <c r="A22" s="102"/>
      <c r="B22" s="103"/>
      <c r="C22" s="99" t="s">
        <v>22</v>
      </c>
      <c r="D22" s="100">
        <v>6400050</v>
      </c>
      <c r="E22" s="100">
        <v>8218112</v>
      </c>
      <c r="F22" s="100">
        <v>19948349</v>
      </c>
      <c r="G22" s="100">
        <v>25606720</v>
      </c>
      <c r="H22" s="100">
        <v>5658371</v>
      </c>
      <c r="I22" s="101">
        <f t="shared" si="3"/>
        <v>28.365109313056422</v>
      </c>
    </row>
    <row r="23" spans="1:9" x14ac:dyDescent="0.25">
      <c r="A23" s="102"/>
      <c r="B23" s="108" t="s">
        <v>23</v>
      </c>
      <c r="C23" s="99" t="s">
        <v>24</v>
      </c>
      <c r="D23" s="100">
        <v>3757675</v>
      </c>
      <c r="E23" s="100">
        <v>3834155</v>
      </c>
      <c r="F23" s="100">
        <v>9746995</v>
      </c>
      <c r="G23" s="100">
        <v>10389975</v>
      </c>
      <c r="H23" s="100">
        <v>642980</v>
      </c>
      <c r="I23" s="101">
        <f t="shared" si="3"/>
        <v>6.5966998033753015</v>
      </c>
    </row>
    <row r="24" spans="1:9" x14ac:dyDescent="0.25">
      <c r="A24" s="102"/>
      <c r="B24" s="98" t="s">
        <v>25</v>
      </c>
      <c r="C24" s="99" t="s">
        <v>26</v>
      </c>
      <c r="D24" s="100">
        <v>1044664.5</v>
      </c>
      <c r="E24" s="100">
        <v>1115067</v>
      </c>
      <c r="F24" s="100">
        <v>3087050.25</v>
      </c>
      <c r="G24" s="100">
        <v>3360684.75</v>
      </c>
      <c r="H24" s="100">
        <v>273634.5</v>
      </c>
      <c r="I24" s="101">
        <f t="shared" si="3"/>
        <v>8.8639470640298157</v>
      </c>
    </row>
    <row r="25" spans="1:9" x14ac:dyDescent="0.25">
      <c r="A25" s="102"/>
      <c r="B25" s="102"/>
      <c r="C25" s="99" t="s">
        <v>21</v>
      </c>
      <c r="D25" s="100">
        <v>519306.5</v>
      </c>
      <c r="E25" s="100">
        <v>606160</v>
      </c>
      <c r="F25" s="100">
        <v>1605539.75</v>
      </c>
      <c r="G25" s="100">
        <v>1890789</v>
      </c>
      <c r="H25" s="100">
        <v>285249.25</v>
      </c>
      <c r="I25" s="101">
        <f t="shared" si="3"/>
        <v>17.7665641725781</v>
      </c>
    </row>
    <row r="26" spans="1:9" x14ac:dyDescent="0.25">
      <c r="A26" s="102"/>
      <c r="B26" s="102"/>
      <c r="C26" s="99" t="s">
        <v>27</v>
      </c>
      <c r="D26" s="100">
        <v>144289.5</v>
      </c>
      <c r="E26" s="100">
        <v>132638.25</v>
      </c>
      <c r="F26" s="100">
        <v>389037.75</v>
      </c>
      <c r="G26" s="100">
        <v>378122</v>
      </c>
      <c r="H26" s="100">
        <v>-10915.75</v>
      </c>
      <c r="I26" s="101">
        <f t="shared" si="3"/>
        <v>-2.8058331100259579</v>
      </c>
    </row>
    <row r="27" spans="1:9" x14ac:dyDescent="0.25">
      <c r="A27" s="102"/>
      <c r="B27" s="102"/>
      <c r="C27" s="99" t="s">
        <v>28</v>
      </c>
      <c r="D27" s="100">
        <v>381068.5</v>
      </c>
      <c r="E27" s="100">
        <v>376246.75</v>
      </c>
      <c r="F27" s="100">
        <v>1090603.75</v>
      </c>
      <c r="G27" s="100">
        <v>1091581.75</v>
      </c>
      <c r="H27" s="100">
        <v>978</v>
      </c>
      <c r="I27" s="101">
        <f t="shared" si="3"/>
        <v>8.9675099686758131E-2</v>
      </c>
    </row>
    <row r="28" spans="1:9" x14ac:dyDescent="0.25">
      <c r="A28" s="102"/>
      <c r="B28" s="103"/>
      <c r="C28" s="99" t="s">
        <v>29</v>
      </c>
      <c r="D28" s="100">
        <v>525358</v>
      </c>
      <c r="E28" s="100">
        <v>508907</v>
      </c>
      <c r="F28" s="100">
        <v>1481510.5</v>
      </c>
      <c r="G28" s="100">
        <v>1469895.75</v>
      </c>
      <c r="H28" s="100">
        <v>-11614.75</v>
      </c>
      <c r="I28" s="101">
        <f t="shared" si="3"/>
        <v>-0.78398026878647897</v>
      </c>
    </row>
    <row r="29" spans="1:9" x14ac:dyDescent="0.25">
      <c r="A29" s="102"/>
      <c r="B29" s="98" t="s">
        <v>30</v>
      </c>
      <c r="C29" s="99" t="s">
        <v>31</v>
      </c>
      <c r="D29" s="100">
        <v>1621967</v>
      </c>
      <c r="E29" s="100">
        <v>1568185</v>
      </c>
      <c r="F29" s="100">
        <v>4183374</v>
      </c>
      <c r="G29" s="100">
        <v>4358008</v>
      </c>
      <c r="H29" s="100">
        <v>174634</v>
      </c>
      <c r="I29" s="101">
        <f t="shared" si="3"/>
        <v>4.1744773477102513</v>
      </c>
    </row>
    <row r="30" spans="1:9" x14ac:dyDescent="0.25">
      <c r="A30" s="102"/>
      <c r="B30" s="103"/>
      <c r="C30" s="99" t="s">
        <v>32</v>
      </c>
      <c r="D30" s="100">
        <v>434735</v>
      </c>
      <c r="E30" s="100">
        <v>437307</v>
      </c>
      <c r="F30" s="100">
        <v>1012151</v>
      </c>
      <c r="G30" s="100">
        <v>1094812</v>
      </c>
      <c r="H30" s="100">
        <v>82661</v>
      </c>
      <c r="I30" s="101">
        <f t="shared" si="3"/>
        <v>8.1668644303073421</v>
      </c>
    </row>
    <row r="31" spans="1:9" x14ac:dyDescent="0.25">
      <c r="A31" s="102"/>
      <c r="B31" s="108" t="s">
        <v>33</v>
      </c>
      <c r="C31" s="99" t="s">
        <v>34</v>
      </c>
      <c r="D31" s="100">
        <v>217526</v>
      </c>
      <c r="E31" s="100">
        <v>242630</v>
      </c>
      <c r="F31" s="100">
        <v>621978</v>
      </c>
      <c r="G31" s="100">
        <v>693247</v>
      </c>
      <c r="H31" s="100">
        <v>71269</v>
      </c>
      <c r="I31" s="101">
        <f t="shared" si="3"/>
        <v>11.458443867789541</v>
      </c>
    </row>
    <row r="32" spans="1:9" x14ac:dyDescent="0.25">
      <c r="A32" s="102"/>
      <c r="B32" s="98" t="s">
        <v>35</v>
      </c>
      <c r="C32" s="99" t="s">
        <v>36</v>
      </c>
      <c r="D32" s="100">
        <v>10390</v>
      </c>
      <c r="E32" s="100">
        <v>9179</v>
      </c>
      <c r="F32" s="100">
        <v>29780</v>
      </c>
      <c r="G32" s="100">
        <v>28241</v>
      </c>
      <c r="H32" s="100">
        <v>-1539</v>
      </c>
      <c r="I32" s="101">
        <f t="shared" si="3"/>
        <v>-5.1678979180658189</v>
      </c>
    </row>
    <row r="33" spans="1:9" x14ac:dyDescent="0.25">
      <c r="A33" s="102"/>
      <c r="B33" s="102"/>
      <c r="C33" s="99" t="s">
        <v>37</v>
      </c>
      <c r="D33" s="100">
        <v>145003365</v>
      </c>
      <c r="E33" s="100">
        <v>148381142</v>
      </c>
      <c r="F33" s="100">
        <v>410122862</v>
      </c>
      <c r="G33" s="100">
        <v>429048952</v>
      </c>
      <c r="H33" s="100">
        <v>18926090</v>
      </c>
      <c r="I33" s="101">
        <f t="shared" si="3"/>
        <v>4.6147366444546094</v>
      </c>
    </row>
    <row r="34" spans="1:9" x14ac:dyDescent="0.25">
      <c r="A34" s="115"/>
      <c r="B34" s="116"/>
      <c r="C34" s="99" t="s">
        <v>38</v>
      </c>
      <c r="D34" s="100">
        <v>220</v>
      </c>
      <c r="E34" s="100">
        <v>242</v>
      </c>
      <c r="F34" s="100">
        <v>485</v>
      </c>
      <c r="G34" s="100">
        <v>548</v>
      </c>
      <c r="H34" s="100">
        <v>63</v>
      </c>
      <c r="I34" s="101">
        <f t="shared" si="3"/>
        <v>12.989690721649481</v>
      </c>
    </row>
  </sheetData>
  <mergeCells count="14">
    <mergeCell ref="A21:A34"/>
    <mergeCell ref="B21:B22"/>
    <mergeCell ref="B24:B28"/>
    <mergeCell ref="B29:B30"/>
    <mergeCell ref="B32:B34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Marzo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41026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854722</v>
      </c>
      <c r="C7" s="27">
        <v>1029523</v>
      </c>
      <c r="D7" s="27">
        <v>2957459</v>
      </c>
      <c r="E7" s="27">
        <v>2938162</v>
      </c>
      <c r="F7" s="10">
        <f>((E7*100)/D7)-100</f>
        <v>-0.65248579946501195</v>
      </c>
      <c r="G7" s="1"/>
      <c r="H7" s="1"/>
      <c r="I7" s="1"/>
    </row>
    <row r="8" spans="1:12" x14ac:dyDescent="0.25">
      <c r="A8" s="11" t="s">
        <v>45</v>
      </c>
      <c r="B8" s="28">
        <v>186123</v>
      </c>
      <c r="C8" s="28">
        <v>223297</v>
      </c>
      <c r="D8" s="28">
        <v>490280</v>
      </c>
      <c r="E8" s="28">
        <v>559220</v>
      </c>
      <c r="F8" s="13">
        <f t="shared" ref="F8:F35" si="0">((E8*100)/D8)-100</f>
        <v>14.061352696418368</v>
      </c>
      <c r="G8" s="1"/>
      <c r="H8" s="1"/>
      <c r="I8" s="1"/>
    </row>
    <row r="9" spans="1:12" x14ac:dyDescent="0.25">
      <c r="A9" s="8" t="s">
        <v>46</v>
      </c>
      <c r="B9" s="27">
        <v>306451</v>
      </c>
      <c r="C9" s="27">
        <v>439715</v>
      </c>
      <c r="D9" s="27">
        <v>1224138</v>
      </c>
      <c r="E9" s="27">
        <v>1412850</v>
      </c>
      <c r="F9" s="10">
        <f t="shared" si="0"/>
        <v>15.415908990653008</v>
      </c>
      <c r="G9" s="1"/>
      <c r="H9" s="1"/>
      <c r="I9" s="1"/>
    </row>
    <row r="10" spans="1:12" x14ac:dyDescent="0.25">
      <c r="A10" s="11" t="s">
        <v>47</v>
      </c>
      <c r="B10" s="28">
        <v>519235</v>
      </c>
      <c r="C10" s="28">
        <v>460520</v>
      </c>
      <c r="D10" s="28">
        <v>1346519</v>
      </c>
      <c r="E10" s="28">
        <v>1262649</v>
      </c>
      <c r="F10" s="13">
        <f t="shared" si="0"/>
        <v>-6.2286532904474399</v>
      </c>
      <c r="G10" s="1"/>
      <c r="H10" s="1"/>
      <c r="I10" s="1"/>
    </row>
    <row r="11" spans="1:12" x14ac:dyDescent="0.25">
      <c r="A11" s="8" t="s">
        <v>48</v>
      </c>
      <c r="B11" s="27">
        <v>5828433</v>
      </c>
      <c r="C11" s="27">
        <v>7209086</v>
      </c>
      <c r="D11" s="27">
        <v>18090186</v>
      </c>
      <c r="E11" s="27">
        <v>21307872</v>
      </c>
      <c r="F11" s="10">
        <f t="shared" si="0"/>
        <v>17.78691496041003</v>
      </c>
      <c r="G11" s="1"/>
      <c r="H11" s="1"/>
      <c r="I11" s="1"/>
    </row>
    <row r="12" spans="1:12" x14ac:dyDescent="0.25">
      <c r="A12" s="11" t="s">
        <v>49</v>
      </c>
      <c r="B12" s="28">
        <v>351188</v>
      </c>
      <c r="C12" s="28">
        <v>429222</v>
      </c>
      <c r="D12" s="28">
        <v>1046587</v>
      </c>
      <c r="E12" s="28">
        <v>1036886</v>
      </c>
      <c r="F12" s="13">
        <f t="shared" si="0"/>
        <v>-0.92691768577289224</v>
      </c>
      <c r="G12" s="1"/>
      <c r="H12" s="1"/>
      <c r="I12" s="1"/>
    </row>
    <row r="13" spans="1:12" x14ac:dyDescent="0.25">
      <c r="A13" s="8" t="s">
        <v>50</v>
      </c>
      <c r="B13" s="27">
        <v>1085639</v>
      </c>
      <c r="C13" s="27">
        <v>963882</v>
      </c>
      <c r="D13" s="27">
        <v>2605074</v>
      </c>
      <c r="E13" s="27">
        <v>2562285</v>
      </c>
      <c r="F13" s="10">
        <f t="shared" si="0"/>
        <v>-1.6425253178988442</v>
      </c>
      <c r="G13" s="1"/>
      <c r="H13" s="1"/>
      <c r="I13" s="1"/>
    </row>
    <row r="14" spans="1:12" x14ac:dyDescent="0.25">
      <c r="A14" s="11" t="s">
        <v>51</v>
      </c>
      <c r="B14" s="28">
        <v>3599121</v>
      </c>
      <c r="C14" s="28">
        <v>3369698</v>
      </c>
      <c r="D14" s="28">
        <v>11263546</v>
      </c>
      <c r="E14" s="28">
        <v>9938476</v>
      </c>
      <c r="F14" s="13">
        <f t="shared" si="0"/>
        <v>-11.764234815572294</v>
      </c>
      <c r="G14" s="1"/>
      <c r="H14" s="1"/>
      <c r="I14" s="1"/>
    </row>
    <row r="15" spans="1:12" x14ac:dyDescent="0.25">
      <c r="A15" s="8" t="s">
        <v>52</v>
      </c>
      <c r="B15" s="27">
        <v>2953418</v>
      </c>
      <c r="C15" s="27">
        <v>2331725</v>
      </c>
      <c r="D15" s="27">
        <v>8322347</v>
      </c>
      <c r="E15" s="27">
        <v>6723207</v>
      </c>
      <c r="F15" s="10">
        <f t="shared" si="0"/>
        <v>-19.215012303620597</v>
      </c>
      <c r="G15" s="1"/>
      <c r="H15" s="1"/>
      <c r="I15" s="1"/>
    </row>
    <row r="16" spans="1:12" x14ac:dyDescent="0.25">
      <c r="A16" s="11" t="s">
        <v>53</v>
      </c>
      <c r="B16" s="28">
        <v>1851188</v>
      </c>
      <c r="C16" s="28">
        <v>2372150</v>
      </c>
      <c r="D16" s="28">
        <v>5264583</v>
      </c>
      <c r="E16" s="28">
        <v>7554872</v>
      </c>
      <c r="F16" s="13">
        <f t="shared" si="0"/>
        <v>43.503711500037127</v>
      </c>
      <c r="G16" s="1"/>
      <c r="H16" s="1"/>
      <c r="I16" s="1"/>
    </row>
    <row r="17" spans="1:9" x14ac:dyDescent="0.25">
      <c r="A17" s="8" t="s">
        <v>54</v>
      </c>
      <c r="B17" s="27">
        <v>975314</v>
      </c>
      <c r="C17" s="27">
        <v>1232164</v>
      </c>
      <c r="D17" s="27">
        <v>3169281</v>
      </c>
      <c r="E17" s="27">
        <v>3109386</v>
      </c>
      <c r="F17" s="10">
        <f t="shared" si="0"/>
        <v>-1.8898608233223939</v>
      </c>
      <c r="G17" s="1"/>
      <c r="H17" s="1"/>
      <c r="I17" s="1"/>
    </row>
    <row r="18" spans="1:9" x14ac:dyDescent="0.25">
      <c r="A18" s="11" t="s">
        <v>55</v>
      </c>
      <c r="B18" s="28">
        <v>259463</v>
      </c>
      <c r="C18" s="28">
        <v>236283</v>
      </c>
      <c r="D18" s="28">
        <v>718594</v>
      </c>
      <c r="E18" s="28">
        <v>726296</v>
      </c>
      <c r="F18" s="13">
        <f t="shared" si="0"/>
        <v>1.0718152392032181</v>
      </c>
      <c r="G18" s="1"/>
      <c r="H18" s="1"/>
      <c r="I18" s="1"/>
    </row>
    <row r="19" spans="1:9" x14ac:dyDescent="0.25">
      <c r="A19" s="8" t="s">
        <v>56</v>
      </c>
      <c r="B19" s="27">
        <v>1127795</v>
      </c>
      <c r="C19" s="27">
        <v>1354152</v>
      </c>
      <c r="D19" s="27">
        <v>2796097</v>
      </c>
      <c r="E19" s="27">
        <v>3450410</v>
      </c>
      <c r="F19" s="10">
        <f t="shared" si="0"/>
        <v>23.400940668367369</v>
      </c>
      <c r="G19" s="1"/>
      <c r="H19" s="1"/>
      <c r="I19" s="1"/>
    </row>
    <row r="20" spans="1:9" x14ac:dyDescent="0.25">
      <c r="A20" s="11" t="s">
        <v>57</v>
      </c>
      <c r="B20" s="28">
        <v>801155</v>
      </c>
      <c r="C20" s="28">
        <v>1614474</v>
      </c>
      <c r="D20" s="28">
        <v>3389136</v>
      </c>
      <c r="E20" s="28">
        <v>3939667</v>
      </c>
      <c r="F20" s="13">
        <f t="shared" si="0"/>
        <v>16.243992569197573</v>
      </c>
      <c r="G20" s="1"/>
      <c r="H20" s="1"/>
      <c r="I20" s="1"/>
    </row>
    <row r="21" spans="1:9" x14ac:dyDescent="0.25">
      <c r="A21" s="8" t="s">
        <v>58</v>
      </c>
      <c r="B21" s="27">
        <v>2043604</v>
      </c>
      <c r="C21" s="27">
        <v>2090887</v>
      </c>
      <c r="D21" s="27">
        <v>4848011</v>
      </c>
      <c r="E21" s="27">
        <v>5533474</v>
      </c>
      <c r="F21" s="10">
        <f t="shared" si="0"/>
        <v>14.13905620263651</v>
      </c>
      <c r="G21" s="1"/>
      <c r="H21" s="1"/>
      <c r="I21" s="1"/>
    </row>
    <row r="22" spans="1:9" x14ac:dyDescent="0.25">
      <c r="A22" s="11" t="s">
        <v>59</v>
      </c>
      <c r="B22" s="28">
        <v>1942769</v>
      </c>
      <c r="C22" s="28">
        <v>2323866</v>
      </c>
      <c r="D22" s="28">
        <v>5728206</v>
      </c>
      <c r="E22" s="28">
        <v>6329456</v>
      </c>
      <c r="F22" s="13">
        <f t="shared" si="0"/>
        <v>10.496305475047507</v>
      </c>
      <c r="G22" s="1"/>
      <c r="H22" s="1"/>
      <c r="I22" s="1"/>
    </row>
    <row r="23" spans="1:9" x14ac:dyDescent="0.25">
      <c r="A23" s="8" t="s">
        <v>60</v>
      </c>
      <c r="B23" s="27">
        <v>211209</v>
      </c>
      <c r="C23" s="27">
        <v>786838</v>
      </c>
      <c r="D23" s="27">
        <v>559434</v>
      </c>
      <c r="E23" s="27">
        <v>2430941</v>
      </c>
      <c r="F23" s="10">
        <f t="shared" si="0"/>
        <v>334.53579868223954</v>
      </c>
      <c r="G23" s="1"/>
      <c r="H23" s="1"/>
      <c r="I23" s="1"/>
    </row>
    <row r="24" spans="1:9" x14ac:dyDescent="0.25">
      <c r="A24" s="11" t="s">
        <v>61</v>
      </c>
      <c r="B24" s="28">
        <v>127930</v>
      </c>
      <c r="C24" s="28">
        <v>129781</v>
      </c>
      <c r="D24" s="28">
        <v>407930</v>
      </c>
      <c r="E24" s="28">
        <v>446937</v>
      </c>
      <c r="F24" s="13">
        <f t="shared" si="0"/>
        <v>9.5621797857475599</v>
      </c>
      <c r="G24" s="1"/>
      <c r="H24" s="1"/>
      <c r="I24" s="1"/>
    </row>
    <row r="25" spans="1:9" x14ac:dyDescent="0.25">
      <c r="A25" s="8" t="s">
        <v>62</v>
      </c>
      <c r="B25" s="27">
        <v>76698</v>
      </c>
      <c r="C25" s="27">
        <v>79316</v>
      </c>
      <c r="D25" s="27">
        <v>201352</v>
      </c>
      <c r="E25" s="27">
        <v>229812</v>
      </c>
      <c r="F25" s="10">
        <f t="shared" si="0"/>
        <v>14.13445111049306</v>
      </c>
      <c r="G25" s="1"/>
      <c r="H25" s="1"/>
      <c r="I25" s="1"/>
    </row>
    <row r="26" spans="1:9" x14ac:dyDescent="0.25">
      <c r="A26" s="11" t="s">
        <v>63</v>
      </c>
      <c r="B26" s="28">
        <v>185117</v>
      </c>
      <c r="C26" s="28">
        <v>178583</v>
      </c>
      <c r="D26" s="28">
        <v>551888</v>
      </c>
      <c r="E26" s="28">
        <v>460598</v>
      </c>
      <c r="F26" s="13">
        <f t="shared" si="0"/>
        <v>-16.541399704287826</v>
      </c>
      <c r="G26" s="1"/>
      <c r="H26" s="1"/>
      <c r="I26" s="1"/>
    </row>
    <row r="27" spans="1:9" x14ac:dyDescent="0.25">
      <c r="A27" s="8" t="s">
        <v>64</v>
      </c>
      <c r="B27" s="27">
        <v>379535</v>
      </c>
      <c r="C27" s="27">
        <v>318440</v>
      </c>
      <c r="D27" s="27">
        <v>1028802</v>
      </c>
      <c r="E27" s="27">
        <v>849327</v>
      </c>
      <c r="F27" s="10">
        <f t="shared" si="0"/>
        <v>-17.445047735132704</v>
      </c>
      <c r="G27" s="1"/>
      <c r="H27" s="1"/>
      <c r="I27" s="1"/>
    </row>
    <row r="28" spans="1:9" x14ac:dyDescent="0.25">
      <c r="A28" s="11" t="s">
        <v>65</v>
      </c>
      <c r="B28" s="28">
        <v>1217795</v>
      </c>
      <c r="C28" s="28">
        <v>1236026</v>
      </c>
      <c r="D28" s="28">
        <v>3563157</v>
      </c>
      <c r="E28" s="28">
        <v>3892983</v>
      </c>
      <c r="F28" s="13">
        <f t="shared" si="0"/>
        <v>9.2565665784583757</v>
      </c>
      <c r="G28" s="1"/>
      <c r="H28" s="1"/>
      <c r="I28" s="1"/>
    </row>
    <row r="29" spans="1:9" x14ac:dyDescent="0.25">
      <c r="A29" s="8" t="s">
        <v>66</v>
      </c>
      <c r="B29" s="27">
        <v>596869</v>
      </c>
      <c r="C29" s="27">
        <v>356489</v>
      </c>
      <c r="D29" s="27">
        <v>1323554</v>
      </c>
      <c r="E29" s="27">
        <v>1185585</v>
      </c>
      <c r="F29" s="10">
        <f t="shared" si="0"/>
        <v>-10.424130787259159</v>
      </c>
      <c r="G29" s="1"/>
      <c r="H29" s="1"/>
      <c r="I29" s="1"/>
    </row>
    <row r="30" spans="1:9" x14ac:dyDescent="0.25">
      <c r="A30" s="11" t="s">
        <v>67</v>
      </c>
      <c r="B30" s="28">
        <v>522209</v>
      </c>
      <c r="C30" s="28">
        <v>416820</v>
      </c>
      <c r="D30" s="28">
        <v>1250600</v>
      </c>
      <c r="E30" s="28">
        <v>1152384</v>
      </c>
      <c r="F30" s="13">
        <f t="shared" si="0"/>
        <v>-7.8535103150487799</v>
      </c>
      <c r="G30" s="1"/>
      <c r="H30" s="1"/>
      <c r="I30" s="1"/>
    </row>
    <row r="31" spans="1:9" x14ac:dyDescent="0.25">
      <c r="A31" s="8" t="s">
        <v>68</v>
      </c>
      <c r="B31" s="27">
        <v>2060135</v>
      </c>
      <c r="C31" s="27">
        <v>2771309</v>
      </c>
      <c r="D31" s="27">
        <v>6512642</v>
      </c>
      <c r="E31" s="27">
        <v>8985489</v>
      </c>
      <c r="F31" s="10">
        <f t="shared" si="0"/>
        <v>37.969951365359861</v>
      </c>
      <c r="G31" s="1"/>
      <c r="H31" s="1"/>
      <c r="I31" s="1"/>
    </row>
    <row r="32" spans="1:9" x14ac:dyDescent="0.25">
      <c r="A32" s="11" t="s">
        <v>69</v>
      </c>
      <c r="B32" s="28">
        <v>5360678</v>
      </c>
      <c r="C32" s="28">
        <v>5023811</v>
      </c>
      <c r="D32" s="28">
        <v>15374016</v>
      </c>
      <c r="E32" s="28">
        <v>15493517</v>
      </c>
      <c r="F32" s="13">
        <f t="shared" si="0"/>
        <v>0.77729202311223844</v>
      </c>
      <c r="G32" s="1"/>
      <c r="H32" s="1"/>
      <c r="I32" s="1"/>
    </row>
    <row r="33" spans="1:9" x14ac:dyDescent="0.25">
      <c r="A33" s="8" t="s">
        <v>70</v>
      </c>
      <c r="B33" s="27">
        <v>394159</v>
      </c>
      <c r="C33" s="27">
        <v>365025</v>
      </c>
      <c r="D33" s="27">
        <v>1028550</v>
      </c>
      <c r="E33" s="27">
        <v>998634</v>
      </c>
      <c r="F33" s="10">
        <f t="shared" si="0"/>
        <v>-2.9085605950123892</v>
      </c>
      <c r="G33" s="1"/>
      <c r="H33" s="1"/>
      <c r="I33" s="1"/>
    </row>
    <row r="34" spans="1:9" x14ac:dyDescent="0.25">
      <c r="A34" s="11" t="s">
        <v>71</v>
      </c>
      <c r="B34" s="28">
        <v>71249</v>
      </c>
      <c r="C34" s="28">
        <v>69388</v>
      </c>
      <c r="D34" s="28">
        <v>183742</v>
      </c>
      <c r="E34" s="28">
        <v>268894</v>
      </c>
      <c r="F34" s="13">
        <f t="shared" si="0"/>
        <v>46.343242154760475</v>
      </c>
      <c r="G34" s="1"/>
      <c r="H34" s="1"/>
      <c r="I34" s="1"/>
    </row>
    <row r="35" spans="1:9" x14ac:dyDescent="0.25">
      <c r="A35" s="14" t="s">
        <v>72</v>
      </c>
      <c r="B35" s="15">
        <f>SUM(B7:B34)</f>
        <v>35889201</v>
      </c>
      <c r="C35" s="15">
        <f t="shared" ref="C35:E35" si="1">SUM(C7:C34)</f>
        <v>39412470</v>
      </c>
      <c r="D35" s="15">
        <f t="shared" si="1"/>
        <v>105245711</v>
      </c>
      <c r="E35" s="15">
        <f t="shared" si="1"/>
        <v>114780269</v>
      </c>
      <c r="F35" s="16">
        <f t="shared" si="0"/>
        <v>9.0593316434529072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2938162</v>
      </c>
      <c r="C38" s="30">
        <f>D7</f>
        <v>2957459</v>
      </c>
      <c r="D38" s="30">
        <f>_xlfn.RANK.EQ(B38,$B$38:$B$65)+COUNTIF($B$38:$B$65,B38)-1</f>
        <v>13</v>
      </c>
      <c r="E38" s="31" t="str">
        <f t="shared" ref="E38:E65" si="2">INDEX($A$38:$B$65,MATCH(ROW()-37,$D$38:$D$65,0),1)</f>
        <v>BAHIA DE ALGECIRAS</v>
      </c>
      <c r="F38" s="31">
        <f>LOOKUP(E38,$A$38:$A$65,$B$38:$B$65)</f>
        <v>21307872</v>
      </c>
      <c r="G38" s="31">
        <f>LOOKUP(E38,$A$38:$A$65,$C$38:$C$65)</f>
        <v>18090186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559220</v>
      </c>
      <c r="C39" s="30">
        <f t="shared" ref="C39:C65" si="5">D8</f>
        <v>490280</v>
      </c>
      <c r="D39" s="30">
        <f t="shared" ref="D39:D65" si="6">_xlfn.RANK.EQ(B39,$B$38:$B$65)+COUNTIF($B$38:$B$65,B39)-1</f>
        <v>24</v>
      </c>
      <c r="E39" s="31" t="str">
        <f t="shared" si="2"/>
        <v>VALENCIA</v>
      </c>
      <c r="F39" s="31">
        <f t="shared" ref="F39:F65" si="7">LOOKUP(E39,$A$38:$A$65,$B$38:$B$65)</f>
        <v>15493517</v>
      </c>
      <c r="G39" s="31">
        <f t="shared" ref="G39:G65" si="8">LOOKUP(E39,$A$38:$A$65,$C$38:$C$65)</f>
        <v>15374016</v>
      </c>
    </row>
    <row r="40" spans="1:9" x14ac:dyDescent="0.25">
      <c r="A40" s="31" t="str">
        <f t="shared" si="3"/>
        <v>ALMERIA</v>
      </c>
      <c r="B40" s="30">
        <f t="shared" si="4"/>
        <v>1412850</v>
      </c>
      <c r="C40" s="30">
        <f t="shared" si="5"/>
        <v>1224138</v>
      </c>
      <c r="D40" s="30">
        <f t="shared" si="6"/>
        <v>16</v>
      </c>
      <c r="E40" s="31" t="str">
        <f t="shared" si="2"/>
        <v>BARCELONA</v>
      </c>
      <c r="F40" s="31">
        <f t="shared" si="7"/>
        <v>9938476</v>
      </c>
      <c r="G40" s="31">
        <f t="shared" si="8"/>
        <v>11263546</v>
      </c>
    </row>
    <row r="41" spans="1:9" x14ac:dyDescent="0.25">
      <c r="A41" s="31" t="str">
        <f t="shared" si="3"/>
        <v>AVILES</v>
      </c>
      <c r="B41" s="30">
        <f t="shared" si="4"/>
        <v>1262649</v>
      </c>
      <c r="C41" s="30">
        <f t="shared" si="5"/>
        <v>1346519</v>
      </c>
      <c r="D41" s="30">
        <f t="shared" si="6"/>
        <v>17</v>
      </c>
      <c r="E41" s="31" t="str">
        <f t="shared" si="2"/>
        <v>TARRAGONA</v>
      </c>
      <c r="F41" s="31">
        <f t="shared" si="7"/>
        <v>8985489</v>
      </c>
      <c r="G41" s="31">
        <f t="shared" si="8"/>
        <v>6512642</v>
      </c>
    </row>
    <row r="42" spans="1:9" x14ac:dyDescent="0.25">
      <c r="A42" s="31" t="str">
        <f t="shared" si="3"/>
        <v>BAHIA DE ALGECIRAS</v>
      </c>
      <c r="B42" s="30">
        <f t="shared" si="4"/>
        <v>21307872</v>
      </c>
      <c r="C42" s="30">
        <f t="shared" si="5"/>
        <v>18090186</v>
      </c>
      <c r="D42" s="30">
        <f t="shared" si="6"/>
        <v>1</v>
      </c>
      <c r="E42" s="31" t="str">
        <f t="shared" si="2"/>
        <v>CARTAGENA</v>
      </c>
      <c r="F42" s="31">
        <f t="shared" si="7"/>
        <v>7554872</v>
      </c>
      <c r="G42" s="31">
        <f t="shared" si="8"/>
        <v>5264583</v>
      </c>
    </row>
    <row r="43" spans="1:9" x14ac:dyDescent="0.25">
      <c r="A43" s="31" t="str">
        <f t="shared" si="3"/>
        <v>BAHIA DE CADIZ</v>
      </c>
      <c r="B43" s="30">
        <f t="shared" si="4"/>
        <v>1036886</v>
      </c>
      <c r="C43" s="30">
        <f t="shared" si="5"/>
        <v>1046587</v>
      </c>
      <c r="D43" s="30">
        <f t="shared" si="6"/>
        <v>20</v>
      </c>
      <c r="E43" s="31" t="str">
        <f t="shared" si="2"/>
        <v>BILBAO</v>
      </c>
      <c r="F43" s="31">
        <f t="shared" si="7"/>
        <v>6723207</v>
      </c>
      <c r="G43" s="31">
        <f t="shared" si="8"/>
        <v>8322347</v>
      </c>
    </row>
    <row r="44" spans="1:9" x14ac:dyDescent="0.25">
      <c r="A44" s="31" t="str">
        <f t="shared" si="3"/>
        <v>BALEARES</v>
      </c>
      <c r="B44" s="30">
        <f t="shared" si="4"/>
        <v>2562285</v>
      </c>
      <c r="C44" s="30">
        <f t="shared" si="5"/>
        <v>2605074</v>
      </c>
      <c r="D44" s="30">
        <f t="shared" si="6"/>
        <v>14</v>
      </c>
      <c r="E44" s="31" t="str">
        <f t="shared" si="2"/>
        <v>LAS PALMAS</v>
      </c>
      <c r="F44" s="31">
        <f t="shared" si="7"/>
        <v>6329456</v>
      </c>
      <c r="G44" s="31">
        <f t="shared" si="8"/>
        <v>5728206</v>
      </c>
    </row>
    <row r="45" spans="1:9" x14ac:dyDescent="0.25">
      <c r="A45" s="31" t="str">
        <f t="shared" si="3"/>
        <v>BARCELONA</v>
      </c>
      <c r="B45" s="30">
        <f t="shared" si="4"/>
        <v>9938476</v>
      </c>
      <c r="C45" s="30">
        <f t="shared" si="5"/>
        <v>11263546</v>
      </c>
      <c r="D45" s="30">
        <f t="shared" si="6"/>
        <v>3</v>
      </c>
      <c r="E45" s="31" t="str">
        <f t="shared" si="2"/>
        <v>HUELVA</v>
      </c>
      <c r="F45" s="31">
        <f t="shared" si="7"/>
        <v>5533474</v>
      </c>
      <c r="G45" s="31">
        <f t="shared" si="8"/>
        <v>4848011</v>
      </c>
    </row>
    <row r="46" spans="1:9" x14ac:dyDescent="0.25">
      <c r="A46" s="31" t="str">
        <f t="shared" si="3"/>
        <v>BILBAO</v>
      </c>
      <c r="B46" s="30">
        <f t="shared" si="4"/>
        <v>6723207</v>
      </c>
      <c r="C46" s="30">
        <f t="shared" si="5"/>
        <v>8322347</v>
      </c>
      <c r="D46" s="30">
        <f t="shared" si="6"/>
        <v>6</v>
      </c>
      <c r="E46" s="31" t="str">
        <f t="shared" si="2"/>
        <v>GIJON</v>
      </c>
      <c r="F46" s="31">
        <f t="shared" si="7"/>
        <v>3939667</v>
      </c>
      <c r="G46" s="31">
        <f t="shared" si="8"/>
        <v>3389136</v>
      </c>
    </row>
    <row r="47" spans="1:9" x14ac:dyDescent="0.25">
      <c r="A47" s="31" t="str">
        <f t="shared" si="3"/>
        <v>CARTAGENA</v>
      </c>
      <c r="B47" s="30">
        <f t="shared" si="4"/>
        <v>7554872</v>
      </c>
      <c r="C47" s="30">
        <f t="shared" si="5"/>
        <v>5264583</v>
      </c>
      <c r="D47" s="30">
        <f t="shared" si="6"/>
        <v>5</v>
      </c>
      <c r="E47" s="31" t="str">
        <f t="shared" si="2"/>
        <v>SANTA CRUZ DE TENERIFE</v>
      </c>
      <c r="F47" s="31">
        <f t="shared" si="7"/>
        <v>3892983</v>
      </c>
      <c r="G47" s="31">
        <f t="shared" si="8"/>
        <v>3563157</v>
      </c>
    </row>
    <row r="48" spans="1:9" x14ac:dyDescent="0.25">
      <c r="A48" s="31" t="str">
        <f t="shared" si="3"/>
        <v>CASTELLON</v>
      </c>
      <c r="B48" s="30">
        <f t="shared" si="4"/>
        <v>3109386</v>
      </c>
      <c r="C48" s="30">
        <f t="shared" si="5"/>
        <v>3169281</v>
      </c>
      <c r="D48" s="30">
        <f t="shared" si="6"/>
        <v>12</v>
      </c>
      <c r="E48" s="31" t="str">
        <f t="shared" si="2"/>
        <v>FERROL-SAN CIBRAO</v>
      </c>
      <c r="F48" s="31">
        <f t="shared" si="7"/>
        <v>3450410</v>
      </c>
      <c r="G48" s="31">
        <f t="shared" si="8"/>
        <v>2796097</v>
      </c>
    </row>
    <row r="49" spans="1:7" x14ac:dyDescent="0.25">
      <c r="A49" s="31" t="str">
        <f t="shared" si="3"/>
        <v>CEUTA</v>
      </c>
      <c r="B49" s="30">
        <f t="shared" si="4"/>
        <v>726296</v>
      </c>
      <c r="C49" s="30">
        <f t="shared" si="5"/>
        <v>718594</v>
      </c>
      <c r="D49" s="30">
        <f t="shared" si="6"/>
        <v>23</v>
      </c>
      <c r="E49" s="31" t="str">
        <f t="shared" si="2"/>
        <v>CASTELLON</v>
      </c>
      <c r="F49" s="31">
        <f t="shared" si="7"/>
        <v>3109386</v>
      </c>
      <c r="G49" s="31">
        <f t="shared" si="8"/>
        <v>3169281</v>
      </c>
    </row>
    <row r="50" spans="1:7" x14ac:dyDescent="0.25">
      <c r="A50" s="31" t="str">
        <f t="shared" si="3"/>
        <v>FERROL-SAN CIBRAO</v>
      </c>
      <c r="B50" s="30">
        <f t="shared" si="4"/>
        <v>3450410</v>
      </c>
      <c r="C50" s="30">
        <f t="shared" si="5"/>
        <v>2796097</v>
      </c>
      <c r="D50" s="30">
        <f t="shared" si="6"/>
        <v>11</v>
      </c>
      <c r="E50" s="31" t="str">
        <f t="shared" si="2"/>
        <v>A CORUÑA</v>
      </c>
      <c r="F50" s="31">
        <f t="shared" si="7"/>
        <v>2938162</v>
      </c>
      <c r="G50" s="31">
        <f t="shared" si="8"/>
        <v>2957459</v>
      </c>
    </row>
    <row r="51" spans="1:7" x14ac:dyDescent="0.25">
      <c r="A51" s="31" t="str">
        <f t="shared" si="3"/>
        <v>GIJON</v>
      </c>
      <c r="B51" s="30">
        <f t="shared" si="4"/>
        <v>3939667</v>
      </c>
      <c r="C51" s="30">
        <f t="shared" si="5"/>
        <v>3389136</v>
      </c>
      <c r="D51" s="30">
        <f t="shared" si="6"/>
        <v>9</v>
      </c>
      <c r="E51" s="31" t="str">
        <f t="shared" si="2"/>
        <v>BALEARES</v>
      </c>
      <c r="F51" s="31">
        <f t="shared" si="7"/>
        <v>2562285</v>
      </c>
      <c r="G51" s="31">
        <f t="shared" si="8"/>
        <v>2605074</v>
      </c>
    </row>
    <row r="52" spans="1:7" x14ac:dyDescent="0.25">
      <c r="A52" s="31" t="str">
        <f t="shared" si="3"/>
        <v>HUELVA</v>
      </c>
      <c r="B52" s="30">
        <f t="shared" si="4"/>
        <v>5533474</v>
      </c>
      <c r="C52" s="30">
        <f t="shared" si="5"/>
        <v>4848011</v>
      </c>
      <c r="D52" s="30">
        <f t="shared" si="6"/>
        <v>8</v>
      </c>
      <c r="E52" s="31" t="str">
        <f t="shared" si="2"/>
        <v>MALAGA</v>
      </c>
      <c r="F52" s="31">
        <f t="shared" si="7"/>
        <v>2430941</v>
      </c>
      <c r="G52" s="31">
        <f t="shared" si="8"/>
        <v>559434</v>
      </c>
    </row>
    <row r="53" spans="1:7" x14ac:dyDescent="0.25">
      <c r="A53" s="31" t="str">
        <f t="shared" si="3"/>
        <v>LAS PALMAS</v>
      </c>
      <c r="B53" s="30">
        <f t="shared" si="4"/>
        <v>6329456</v>
      </c>
      <c r="C53" s="30">
        <f t="shared" si="5"/>
        <v>5728206</v>
      </c>
      <c r="D53" s="30">
        <f t="shared" si="6"/>
        <v>7</v>
      </c>
      <c r="E53" s="31" t="str">
        <f t="shared" si="2"/>
        <v>ALMERIA</v>
      </c>
      <c r="F53" s="31">
        <f t="shared" si="7"/>
        <v>1412850</v>
      </c>
      <c r="G53" s="31">
        <f t="shared" si="8"/>
        <v>1224138</v>
      </c>
    </row>
    <row r="54" spans="1:7" x14ac:dyDescent="0.25">
      <c r="A54" s="31" t="str">
        <f t="shared" si="3"/>
        <v>MALAGA</v>
      </c>
      <c r="B54" s="30">
        <f t="shared" si="4"/>
        <v>2430941</v>
      </c>
      <c r="C54" s="30">
        <f t="shared" si="5"/>
        <v>559434</v>
      </c>
      <c r="D54" s="30">
        <f t="shared" si="6"/>
        <v>15</v>
      </c>
      <c r="E54" s="31" t="str">
        <f t="shared" si="2"/>
        <v>AVILES</v>
      </c>
      <c r="F54" s="31">
        <f t="shared" si="7"/>
        <v>1262649</v>
      </c>
      <c r="G54" s="31">
        <f t="shared" si="8"/>
        <v>1346519</v>
      </c>
    </row>
    <row r="55" spans="1:7" x14ac:dyDescent="0.25">
      <c r="A55" s="31" t="str">
        <f t="shared" si="3"/>
        <v>MARIN Y RIA DE PONTEVEDRA</v>
      </c>
      <c r="B55" s="30">
        <f t="shared" si="4"/>
        <v>446937</v>
      </c>
      <c r="C55" s="30">
        <f t="shared" si="5"/>
        <v>407930</v>
      </c>
      <c r="D55" s="30">
        <f t="shared" si="6"/>
        <v>26</v>
      </c>
      <c r="E55" s="31" t="str">
        <f t="shared" si="2"/>
        <v>SANTANDER</v>
      </c>
      <c r="F55" s="31">
        <f t="shared" si="7"/>
        <v>1185585</v>
      </c>
      <c r="G55" s="31">
        <f t="shared" si="8"/>
        <v>1323554</v>
      </c>
    </row>
    <row r="56" spans="1:7" x14ac:dyDescent="0.25">
      <c r="A56" s="31" t="str">
        <f t="shared" si="3"/>
        <v>MELILLA</v>
      </c>
      <c r="B56" s="30">
        <f t="shared" si="4"/>
        <v>229812</v>
      </c>
      <c r="C56" s="30">
        <f t="shared" si="5"/>
        <v>201352</v>
      </c>
      <c r="D56" s="30">
        <f t="shared" si="6"/>
        <v>28</v>
      </c>
      <c r="E56" s="31" t="str">
        <f t="shared" si="2"/>
        <v>SEVILLA</v>
      </c>
      <c r="F56" s="31">
        <f t="shared" si="7"/>
        <v>1152384</v>
      </c>
      <c r="G56" s="31">
        <f t="shared" si="8"/>
        <v>1250600</v>
      </c>
    </row>
    <row r="57" spans="1:7" x14ac:dyDescent="0.25">
      <c r="A57" s="31" t="str">
        <f t="shared" si="3"/>
        <v>MOTRIL</v>
      </c>
      <c r="B57" s="30">
        <f t="shared" si="4"/>
        <v>460598</v>
      </c>
      <c r="C57" s="30">
        <f t="shared" si="5"/>
        <v>551888</v>
      </c>
      <c r="D57" s="30">
        <f t="shared" si="6"/>
        <v>25</v>
      </c>
      <c r="E57" s="31" t="str">
        <f t="shared" si="2"/>
        <v>BAHIA DE CADIZ</v>
      </c>
      <c r="F57" s="31">
        <f t="shared" si="7"/>
        <v>1036886</v>
      </c>
      <c r="G57" s="31">
        <f t="shared" si="8"/>
        <v>1046587</v>
      </c>
    </row>
    <row r="58" spans="1:7" x14ac:dyDescent="0.25">
      <c r="A58" s="31" t="str">
        <f t="shared" si="3"/>
        <v>PASAIA</v>
      </c>
      <c r="B58" s="30">
        <f t="shared" si="4"/>
        <v>849327</v>
      </c>
      <c r="C58" s="30">
        <f t="shared" si="5"/>
        <v>1028802</v>
      </c>
      <c r="D58" s="30">
        <f t="shared" si="6"/>
        <v>22</v>
      </c>
      <c r="E58" s="31" t="str">
        <f t="shared" si="2"/>
        <v>VIGO</v>
      </c>
      <c r="F58" s="31">
        <f t="shared" si="7"/>
        <v>998634</v>
      </c>
      <c r="G58" s="31">
        <f t="shared" si="8"/>
        <v>1028550</v>
      </c>
    </row>
    <row r="59" spans="1:7" x14ac:dyDescent="0.25">
      <c r="A59" s="31" t="str">
        <f t="shared" si="3"/>
        <v>SANTA CRUZ DE TENERIFE</v>
      </c>
      <c r="B59" s="30">
        <f t="shared" si="4"/>
        <v>3892983</v>
      </c>
      <c r="C59" s="30">
        <f t="shared" si="5"/>
        <v>3563157</v>
      </c>
      <c r="D59" s="30">
        <f t="shared" si="6"/>
        <v>10</v>
      </c>
      <c r="E59" s="31" t="str">
        <f t="shared" si="2"/>
        <v>PASAIA</v>
      </c>
      <c r="F59" s="31">
        <f t="shared" si="7"/>
        <v>849327</v>
      </c>
      <c r="G59" s="31">
        <f t="shared" si="8"/>
        <v>1028802</v>
      </c>
    </row>
    <row r="60" spans="1:7" x14ac:dyDescent="0.25">
      <c r="A60" s="31" t="str">
        <f t="shared" si="3"/>
        <v>SANTANDER</v>
      </c>
      <c r="B60" s="30">
        <f t="shared" si="4"/>
        <v>1185585</v>
      </c>
      <c r="C60" s="30">
        <f t="shared" si="5"/>
        <v>1323554</v>
      </c>
      <c r="D60" s="30">
        <f t="shared" si="6"/>
        <v>18</v>
      </c>
      <c r="E60" s="31" t="str">
        <f t="shared" si="2"/>
        <v>CEUTA</v>
      </c>
      <c r="F60" s="31">
        <f t="shared" si="7"/>
        <v>726296</v>
      </c>
      <c r="G60" s="31">
        <f t="shared" si="8"/>
        <v>718594</v>
      </c>
    </row>
    <row r="61" spans="1:7" x14ac:dyDescent="0.25">
      <c r="A61" s="31" t="str">
        <f t="shared" si="3"/>
        <v>SEVILLA</v>
      </c>
      <c r="B61" s="30">
        <f t="shared" si="4"/>
        <v>1152384</v>
      </c>
      <c r="C61" s="30">
        <f t="shared" si="5"/>
        <v>1250600</v>
      </c>
      <c r="D61" s="30">
        <f t="shared" si="6"/>
        <v>19</v>
      </c>
      <c r="E61" s="31" t="str">
        <f t="shared" si="2"/>
        <v>ALICANTE</v>
      </c>
      <c r="F61" s="31">
        <f t="shared" si="7"/>
        <v>559220</v>
      </c>
      <c r="G61" s="31">
        <f t="shared" si="8"/>
        <v>490280</v>
      </c>
    </row>
    <row r="62" spans="1:7" x14ac:dyDescent="0.25">
      <c r="A62" s="31" t="str">
        <f t="shared" si="3"/>
        <v>TARRAGONA</v>
      </c>
      <c r="B62" s="30">
        <f t="shared" si="4"/>
        <v>8985489</v>
      </c>
      <c r="C62" s="30">
        <f t="shared" si="5"/>
        <v>6512642</v>
      </c>
      <c r="D62" s="30">
        <f t="shared" si="6"/>
        <v>4</v>
      </c>
      <c r="E62" s="31" t="str">
        <f t="shared" si="2"/>
        <v>MOTRIL</v>
      </c>
      <c r="F62" s="31">
        <f t="shared" si="7"/>
        <v>460598</v>
      </c>
      <c r="G62" s="31">
        <f t="shared" si="8"/>
        <v>551888</v>
      </c>
    </row>
    <row r="63" spans="1:7" x14ac:dyDescent="0.25">
      <c r="A63" s="31" t="str">
        <f t="shared" si="3"/>
        <v>VALENCIA</v>
      </c>
      <c r="B63" s="30">
        <f t="shared" si="4"/>
        <v>15493517</v>
      </c>
      <c r="C63" s="30">
        <f t="shared" si="5"/>
        <v>15374016</v>
      </c>
      <c r="D63" s="30">
        <f t="shared" si="6"/>
        <v>2</v>
      </c>
      <c r="E63" s="31" t="str">
        <f t="shared" si="2"/>
        <v>MARIN Y RIA DE PONTEVEDRA</v>
      </c>
      <c r="F63" s="31">
        <f t="shared" si="7"/>
        <v>446937</v>
      </c>
      <c r="G63" s="31">
        <f t="shared" si="8"/>
        <v>407930</v>
      </c>
    </row>
    <row r="64" spans="1:7" x14ac:dyDescent="0.25">
      <c r="A64" s="31" t="str">
        <f t="shared" si="3"/>
        <v>VIGO</v>
      </c>
      <c r="B64" s="30">
        <f t="shared" si="4"/>
        <v>998634</v>
      </c>
      <c r="C64" s="30">
        <f t="shared" si="5"/>
        <v>1028550</v>
      </c>
      <c r="D64" s="30">
        <f t="shared" si="6"/>
        <v>21</v>
      </c>
      <c r="E64" s="31" t="str">
        <f t="shared" si="2"/>
        <v>VILAGARCIA</v>
      </c>
      <c r="F64" s="31">
        <f t="shared" si="7"/>
        <v>268894</v>
      </c>
      <c r="G64" s="31">
        <f t="shared" si="8"/>
        <v>183742</v>
      </c>
    </row>
    <row r="65" spans="1:7" x14ac:dyDescent="0.25">
      <c r="A65" s="31" t="str">
        <f t="shared" si="3"/>
        <v>VILAGARCIA</v>
      </c>
      <c r="B65" s="30">
        <f t="shared" si="4"/>
        <v>268894</v>
      </c>
      <c r="C65" s="30">
        <f t="shared" si="5"/>
        <v>183742</v>
      </c>
      <c r="D65" s="30">
        <f t="shared" si="6"/>
        <v>27</v>
      </c>
      <c r="E65" s="31" t="str">
        <f t="shared" si="2"/>
        <v>MELILLA</v>
      </c>
      <c r="F65" s="31">
        <f t="shared" si="7"/>
        <v>229812</v>
      </c>
      <c r="G65" s="31">
        <f t="shared" si="8"/>
        <v>201352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78" t="s">
        <v>73</v>
      </c>
      <c r="B5" s="76" t="str">
        <f>'Resumen general'!D6</f>
        <v>Mes Marzo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41026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821620</v>
      </c>
      <c r="C7" s="27">
        <v>1002434</v>
      </c>
      <c r="D7" s="27">
        <v>2873320</v>
      </c>
      <c r="E7" s="27">
        <v>2863236</v>
      </c>
      <c r="F7" s="10">
        <f>((E7*100)/D7)-100</f>
        <v>-0.35095290465385176</v>
      </c>
      <c r="G7" s="1"/>
      <c r="H7" s="1"/>
      <c r="I7" s="1"/>
    </row>
    <row r="8" spans="1:12" x14ac:dyDescent="0.25">
      <c r="A8" s="11" t="s">
        <v>45</v>
      </c>
      <c r="B8" s="28">
        <v>185124</v>
      </c>
      <c r="C8" s="28">
        <v>222746</v>
      </c>
      <c r="D8" s="28">
        <v>487659</v>
      </c>
      <c r="E8" s="28">
        <v>557323</v>
      </c>
      <c r="F8" s="13">
        <f t="shared" ref="F8:F35" si="0">((E8*100)/D8)-100</f>
        <v>14.285392046491509</v>
      </c>
      <c r="G8" s="1"/>
      <c r="H8" s="1"/>
      <c r="I8" s="1"/>
    </row>
    <row r="9" spans="1:12" x14ac:dyDescent="0.25">
      <c r="A9" s="8" t="s">
        <v>46</v>
      </c>
      <c r="B9" s="27">
        <v>300914</v>
      </c>
      <c r="C9" s="27">
        <v>433838</v>
      </c>
      <c r="D9" s="27">
        <v>1209538</v>
      </c>
      <c r="E9" s="27">
        <v>1395689</v>
      </c>
      <c r="F9" s="10">
        <f t="shared" si="0"/>
        <v>15.390256445022814</v>
      </c>
      <c r="G9" s="1"/>
      <c r="H9" s="1"/>
      <c r="I9" s="1"/>
    </row>
    <row r="10" spans="1:12" x14ac:dyDescent="0.25">
      <c r="A10" s="11" t="s">
        <v>47</v>
      </c>
      <c r="B10" s="28">
        <v>513213</v>
      </c>
      <c r="C10" s="28">
        <v>453727</v>
      </c>
      <c r="D10" s="28">
        <v>1331740</v>
      </c>
      <c r="E10" s="28">
        <v>1250944</v>
      </c>
      <c r="F10" s="13">
        <f t="shared" si="0"/>
        <v>-6.0669500052562881</v>
      </c>
      <c r="G10" s="1"/>
      <c r="H10" s="1"/>
      <c r="I10" s="1"/>
    </row>
    <row r="11" spans="1:12" x14ac:dyDescent="0.25">
      <c r="A11" s="8" t="s">
        <v>48</v>
      </c>
      <c r="B11" s="27">
        <v>5430005</v>
      </c>
      <c r="C11" s="27">
        <v>6759136</v>
      </c>
      <c r="D11" s="27">
        <v>16900201</v>
      </c>
      <c r="E11" s="27">
        <v>20012265</v>
      </c>
      <c r="F11" s="10">
        <f t="shared" si="0"/>
        <v>18.414360870619234</v>
      </c>
      <c r="G11" s="1"/>
      <c r="H11" s="1"/>
      <c r="I11" s="1"/>
    </row>
    <row r="12" spans="1:12" x14ac:dyDescent="0.25">
      <c r="A12" s="11" t="s">
        <v>49</v>
      </c>
      <c r="B12" s="28">
        <v>340126</v>
      </c>
      <c r="C12" s="28">
        <v>421601</v>
      </c>
      <c r="D12" s="28">
        <v>1022516</v>
      </c>
      <c r="E12" s="28">
        <v>1021954</v>
      </c>
      <c r="F12" s="13">
        <f t="shared" si="0"/>
        <v>-5.4962465135020011E-2</v>
      </c>
      <c r="G12" s="1"/>
      <c r="H12" s="1"/>
      <c r="I12" s="1"/>
    </row>
    <row r="13" spans="1:12" x14ac:dyDescent="0.25">
      <c r="A13" s="8" t="s">
        <v>50</v>
      </c>
      <c r="B13" s="27">
        <v>1078813</v>
      </c>
      <c r="C13" s="27">
        <v>957738</v>
      </c>
      <c r="D13" s="27">
        <v>2585977</v>
      </c>
      <c r="E13" s="27">
        <v>2550555</v>
      </c>
      <c r="F13" s="10">
        <f t="shared" si="0"/>
        <v>-1.3697724303039109</v>
      </c>
      <c r="G13" s="1"/>
      <c r="H13" s="1"/>
      <c r="I13" s="1"/>
    </row>
    <row r="14" spans="1:12" x14ac:dyDescent="0.25">
      <c r="A14" s="11" t="s">
        <v>51</v>
      </c>
      <c r="B14" s="28">
        <v>3521230</v>
      </c>
      <c r="C14" s="28">
        <v>3369698</v>
      </c>
      <c r="D14" s="28">
        <v>11032802</v>
      </c>
      <c r="E14" s="28">
        <v>9874754</v>
      </c>
      <c r="F14" s="13">
        <f t="shared" si="0"/>
        <v>-10.496408799867879</v>
      </c>
      <c r="G14" s="1"/>
      <c r="H14" s="1"/>
      <c r="I14" s="1"/>
    </row>
    <row r="15" spans="1:12" x14ac:dyDescent="0.25">
      <c r="A15" s="8" t="s">
        <v>52</v>
      </c>
      <c r="B15" s="27">
        <v>2919202</v>
      </c>
      <c r="C15" s="27">
        <v>2321790</v>
      </c>
      <c r="D15" s="27">
        <v>8247221</v>
      </c>
      <c r="E15" s="27">
        <v>6693810</v>
      </c>
      <c r="F15" s="10">
        <f t="shared" si="0"/>
        <v>-18.835568975294834</v>
      </c>
      <c r="G15" s="1"/>
      <c r="H15" s="1"/>
      <c r="I15" s="1"/>
    </row>
    <row r="16" spans="1:12" x14ac:dyDescent="0.25">
      <c r="A16" s="11" t="s">
        <v>53</v>
      </c>
      <c r="B16" s="28">
        <v>1849574</v>
      </c>
      <c r="C16" s="28">
        <v>2306944</v>
      </c>
      <c r="D16" s="28">
        <v>5247075</v>
      </c>
      <c r="E16" s="28">
        <v>7482065</v>
      </c>
      <c r="F16" s="13">
        <f t="shared" si="0"/>
        <v>42.594969578288868</v>
      </c>
      <c r="G16" s="1"/>
      <c r="H16" s="1"/>
      <c r="I16" s="1"/>
    </row>
    <row r="17" spans="1:9" x14ac:dyDescent="0.25">
      <c r="A17" s="8" t="s">
        <v>54</v>
      </c>
      <c r="B17" s="27">
        <v>971927</v>
      </c>
      <c r="C17" s="27">
        <v>1228492</v>
      </c>
      <c r="D17" s="27">
        <v>3160308</v>
      </c>
      <c r="E17" s="27">
        <v>3100181</v>
      </c>
      <c r="F17" s="10">
        <f t="shared" si="0"/>
        <v>-1.9025677244116679</v>
      </c>
      <c r="G17" s="1"/>
      <c r="H17" s="1"/>
      <c r="I17" s="1"/>
    </row>
    <row r="18" spans="1:9" x14ac:dyDescent="0.25">
      <c r="A18" s="11" t="s">
        <v>55</v>
      </c>
      <c r="B18" s="28">
        <v>188555</v>
      </c>
      <c r="C18" s="28">
        <v>174233</v>
      </c>
      <c r="D18" s="28">
        <v>534711</v>
      </c>
      <c r="E18" s="28">
        <v>553644</v>
      </c>
      <c r="F18" s="13">
        <f t="shared" si="0"/>
        <v>3.5407911937476513</v>
      </c>
      <c r="G18" s="1"/>
      <c r="H18" s="1"/>
      <c r="I18" s="1"/>
    </row>
    <row r="19" spans="1:9" x14ac:dyDescent="0.25">
      <c r="A19" s="8" t="s">
        <v>56</v>
      </c>
      <c r="B19" s="27">
        <v>1125951</v>
      </c>
      <c r="C19" s="27">
        <v>1353246</v>
      </c>
      <c r="D19" s="27">
        <v>2790487</v>
      </c>
      <c r="E19" s="27">
        <v>3447811</v>
      </c>
      <c r="F19" s="10">
        <f t="shared" si="0"/>
        <v>23.555888273265566</v>
      </c>
      <c r="G19" s="1"/>
      <c r="H19" s="1"/>
      <c r="I19" s="1"/>
    </row>
    <row r="20" spans="1:9" x14ac:dyDescent="0.25">
      <c r="A20" s="11" t="s">
        <v>57</v>
      </c>
      <c r="B20" s="28">
        <v>796586</v>
      </c>
      <c r="C20" s="28">
        <v>1602117</v>
      </c>
      <c r="D20" s="28">
        <v>3360007</v>
      </c>
      <c r="E20" s="28">
        <v>3917843</v>
      </c>
      <c r="F20" s="13">
        <f t="shared" si="0"/>
        <v>16.60222731678833</v>
      </c>
      <c r="G20" s="1"/>
      <c r="H20" s="1"/>
      <c r="I20" s="1"/>
    </row>
    <row r="21" spans="1:9" x14ac:dyDescent="0.25">
      <c r="A21" s="8" t="s">
        <v>58</v>
      </c>
      <c r="B21" s="27">
        <v>2021810</v>
      </c>
      <c r="C21" s="27">
        <v>2088882</v>
      </c>
      <c r="D21" s="27">
        <v>4812339</v>
      </c>
      <c r="E21" s="27">
        <v>5509540</v>
      </c>
      <c r="F21" s="10">
        <f t="shared" si="0"/>
        <v>14.487778188527443</v>
      </c>
      <c r="G21" s="1"/>
      <c r="H21" s="1"/>
      <c r="I21" s="1"/>
    </row>
    <row r="22" spans="1:9" x14ac:dyDescent="0.25">
      <c r="A22" s="11" t="s">
        <v>59</v>
      </c>
      <c r="B22" s="28">
        <v>1727201</v>
      </c>
      <c r="C22" s="28">
        <v>2069005</v>
      </c>
      <c r="D22" s="28">
        <v>5098206</v>
      </c>
      <c r="E22" s="28">
        <v>5671993</v>
      </c>
      <c r="F22" s="13">
        <f t="shared" si="0"/>
        <v>11.254684490975848</v>
      </c>
      <c r="G22" s="1"/>
      <c r="H22" s="1"/>
      <c r="I22" s="1"/>
    </row>
    <row r="23" spans="1:9" x14ac:dyDescent="0.25">
      <c r="A23" s="8" t="s">
        <v>60</v>
      </c>
      <c r="B23" s="27">
        <v>207082</v>
      </c>
      <c r="C23" s="27">
        <v>781038</v>
      </c>
      <c r="D23" s="27">
        <v>547360</v>
      </c>
      <c r="E23" s="27">
        <v>2416592</v>
      </c>
      <c r="F23" s="10">
        <f t="shared" si="0"/>
        <v>341.49956153171587</v>
      </c>
      <c r="G23" s="1"/>
      <c r="H23" s="1"/>
      <c r="I23" s="1"/>
    </row>
    <row r="24" spans="1:9" x14ac:dyDescent="0.25">
      <c r="A24" s="11" t="s">
        <v>61</v>
      </c>
      <c r="B24" s="28">
        <v>124669</v>
      </c>
      <c r="C24" s="28">
        <v>128435</v>
      </c>
      <c r="D24" s="28">
        <v>399467</v>
      </c>
      <c r="E24" s="28">
        <v>440100</v>
      </c>
      <c r="F24" s="13">
        <f t="shared" si="0"/>
        <v>10.171803928735045</v>
      </c>
      <c r="G24" s="1"/>
      <c r="H24" s="1"/>
      <c r="I24" s="1"/>
    </row>
    <row r="25" spans="1:9" x14ac:dyDescent="0.25">
      <c r="A25" s="8" t="s">
        <v>62</v>
      </c>
      <c r="B25" s="27">
        <v>71333</v>
      </c>
      <c r="C25" s="27">
        <v>79314</v>
      </c>
      <c r="D25" s="27">
        <v>194773</v>
      </c>
      <c r="E25" s="27">
        <v>229807</v>
      </c>
      <c r="F25" s="10">
        <f t="shared" si="0"/>
        <v>17.987092666848071</v>
      </c>
      <c r="G25" s="1"/>
      <c r="H25" s="1"/>
      <c r="I25" s="1"/>
    </row>
    <row r="26" spans="1:9" x14ac:dyDescent="0.25">
      <c r="A26" s="11" t="s">
        <v>63</v>
      </c>
      <c r="B26" s="28">
        <v>182001</v>
      </c>
      <c r="C26" s="28">
        <v>176715</v>
      </c>
      <c r="D26" s="28">
        <v>543644</v>
      </c>
      <c r="E26" s="28">
        <v>455225</v>
      </c>
      <c r="F26" s="13">
        <f t="shared" si="0"/>
        <v>-16.264136089058283</v>
      </c>
      <c r="G26" s="1"/>
      <c r="H26" s="1"/>
      <c r="I26" s="1"/>
    </row>
    <row r="27" spans="1:9" x14ac:dyDescent="0.25">
      <c r="A27" s="8" t="s">
        <v>64</v>
      </c>
      <c r="B27" s="27">
        <v>372999</v>
      </c>
      <c r="C27" s="27">
        <v>313003</v>
      </c>
      <c r="D27" s="27">
        <v>1012371</v>
      </c>
      <c r="E27" s="27">
        <v>834108</v>
      </c>
      <c r="F27" s="10">
        <f t="shared" si="0"/>
        <v>-17.608465671181804</v>
      </c>
      <c r="G27" s="1"/>
      <c r="H27" s="1"/>
      <c r="I27" s="1"/>
    </row>
    <row r="28" spans="1:9" x14ac:dyDescent="0.25">
      <c r="A28" s="11" t="s">
        <v>65</v>
      </c>
      <c r="B28" s="28">
        <v>1126067</v>
      </c>
      <c r="C28" s="28">
        <v>1150364</v>
      </c>
      <c r="D28" s="28">
        <v>3293160</v>
      </c>
      <c r="E28" s="28">
        <v>3670143</v>
      </c>
      <c r="F28" s="13">
        <f t="shared" si="0"/>
        <v>11.447454724337717</v>
      </c>
      <c r="G28" s="1"/>
      <c r="H28" s="1"/>
      <c r="I28" s="1"/>
    </row>
    <row r="29" spans="1:9" x14ac:dyDescent="0.25">
      <c r="A29" s="8" t="s">
        <v>66</v>
      </c>
      <c r="B29" s="27">
        <v>590985</v>
      </c>
      <c r="C29" s="27">
        <v>351455</v>
      </c>
      <c r="D29" s="27">
        <v>1307587</v>
      </c>
      <c r="E29" s="27">
        <v>1171393</v>
      </c>
      <c r="F29" s="10">
        <f t="shared" si="0"/>
        <v>-10.415674062223005</v>
      </c>
      <c r="G29" s="1"/>
      <c r="H29" s="1"/>
      <c r="I29" s="1"/>
    </row>
    <row r="30" spans="1:9" x14ac:dyDescent="0.25">
      <c r="A30" s="11" t="s">
        <v>67</v>
      </c>
      <c r="B30" s="28">
        <v>519343</v>
      </c>
      <c r="C30" s="28">
        <v>416820</v>
      </c>
      <c r="D30" s="28">
        <v>1247137</v>
      </c>
      <c r="E30" s="28">
        <v>1152384</v>
      </c>
      <c r="F30" s="13">
        <f t="shared" si="0"/>
        <v>-7.5976416384086178</v>
      </c>
      <c r="G30" s="1"/>
      <c r="H30" s="1"/>
      <c r="I30" s="1"/>
    </row>
    <row r="31" spans="1:9" x14ac:dyDescent="0.25">
      <c r="A31" s="8" t="s">
        <v>68</v>
      </c>
      <c r="B31" s="27">
        <v>2045863</v>
      </c>
      <c r="C31" s="27">
        <v>2762511</v>
      </c>
      <c r="D31" s="27">
        <v>6465212</v>
      </c>
      <c r="E31" s="27">
        <v>8924031</v>
      </c>
      <c r="F31" s="10">
        <f t="shared" si="0"/>
        <v>38.031529360522143</v>
      </c>
      <c r="G31" s="1"/>
      <c r="H31" s="1"/>
      <c r="I31" s="1"/>
    </row>
    <row r="32" spans="1:9" x14ac:dyDescent="0.25">
      <c r="A32" s="11" t="s">
        <v>69</v>
      </c>
      <c r="B32" s="28">
        <v>5338454</v>
      </c>
      <c r="C32" s="28">
        <v>4995671</v>
      </c>
      <c r="D32" s="28">
        <v>15307106</v>
      </c>
      <c r="E32" s="28">
        <v>15419016</v>
      </c>
      <c r="F32" s="13">
        <f t="shared" si="0"/>
        <v>0.73109835392790501</v>
      </c>
      <c r="G32" s="1"/>
      <c r="H32" s="1"/>
      <c r="I32" s="1"/>
    </row>
    <row r="33" spans="1:9" x14ac:dyDescent="0.25">
      <c r="A33" s="8" t="s">
        <v>70</v>
      </c>
      <c r="B33" s="27">
        <v>367658</v>
      </c>
      <c r="C33" s="27">
        <v>338190</v>
      </c>
      <c r="D33" s="27">
        <v>948623</v>
      </c>
      <c r="E33" s="27">
        <v>916373</v>
      </c>
      <c r="F33" s="10">
        <f t="shared" si="0"/>
        <v>-3.3996645664294505</v>
      </c>
      <c r="G33" s="1"/>
      <c r="H33" s="1"/>
      <c r="I33" s="1"/>
    </row>
    <row r="34" spans="1:9" x14ac:dyDescent="0.25">
      <c r="A34" s="11" t="s">
        <v>71</v>
      </c>
      <c r="B34" s="28">
        <v>70700</v>
      </c>
      <c r="C34" s="28">
        <v>69157</v>
      </c>
      <c r="D34" s="28">
        <v>181111</v>
      </c>
      <c r="E34" s="28">
        <v>267661</v>
      </c>
      <c r="F34" s="13">
        <f t="shared" si="0"/>
        <v>47.78837287630239</v>
      </c>
      <c r="G34" s="1"/>
      <c r="H34" s="1"/>
      <c r="I34" s="1"/>
    </row>
    <row r="35" spans="1:9" x14ac:dyDescent="0.25">
      <c r="A35" s="14" t="s">
        <v>72</v>
      </c>
      <c r="B35" s="15">
        <f>SUM(B7:B34)</f>
        <v>34809005</v>
      </c>
      <c r="C35" s="15">
        <f t="shared" ref="C35:E35" si="1">SUM(C7:C34)</f>
        <v>38328300</v>
      </c>
      <c r="D35" s="15">
        <f t="shared" si="1"/>
        <v>102141658</v>
      </c>
      <c r="E35" s="15">
        <f t="shared" si="1"/>
        <v>111800440</v>
      </c>
      <c r="F35" s="16">
        <f t="shared" si="0"/>
        <v>9.4562612249744404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2863236</v>
      </c>
      <c r="C38" s="30">
        <f>D7</f>
        <v>2873320</v>
      </c>
      <c r="D38" s="30">
        <f>_xlfn.RANK.EQ(B38,$B$38:$B$65)+COUNTIF($B$38:$B$65,B38)-1</f>
        <v>13</v>
      </c>
      <c r="E38" s="31" t="str">
        <f t="shared" ref="E38:E65" si="2">INDEX($A$38:$B$65,MATCH(ROW()-37,$D$38:$D$65,0),1)</f>
        <v>BAHIA DE ALGECIRAS</v>
      </c>
      <c r="F38" s="31">
        <f>LOOKUP(E38,$A$38:$A$65,$B$38:$B$65)</f>
        <v>20012265</v>
      </c>
      <c r="G38" s="31">
        <f>LOOKUP(E38,$A$38:$A$65,$C$38:$C$65)</f>
        <v>16900201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557323</v>
      </c>
      <c r="C39" s="30">
        <f t="shared" ref="C39:C65" si="5">D8</f>
        <v>487659</v>
      </c>
      <c r="D39" s="30">
        <f t="shared" ref="D39:D65" si="6">_xlfn.RANK.EQ(B39,$B$38:$B$65)+COUNTIF($B$38:$B$65,B39)-1</f>
        <v>23</v>
      </c>
      <c r="E39" s="31" t="str">
        <f t="shared" si="2"/>
        <v>VALENCIA</v>
      </c>
      <c r="F39" s="31">
        <f t="shared" ref="F39:F54" si="7">LOOKUP(E39,$A$38:$A$65,$B$38:$B$65)</f>
        <v>15419016</v>
      </c>
      <c r="G39" s="31">
        <f t="shared" ref="G39:G65" si="8">LOOKUP(E39,$A$38:$A$65,$C$38:$C$65)</f>
        <v>15307106</v>
      </c>
    </row>
    <row r="40" spans="1:9" x14ac:dyDescent="0.25">
      <c r="A40" s="31" t="str">
        <f t="shared" si="3"/>
        <v>ALMERIA</v>
      </c>
      <c r="B40" s="30">
        <f t="shared" si="4"/>
        <v>1395689</v>
      </c>
      <c r="C40" s="30">
        <f t="shared" si="5"/>
        <v>1209538</v>
      </c>
      <c r="D40" s="30">
        <f t="shared" si="6"/>
        <v>16</v>
      </c>
      <c r="E40" s="31" t="str">
        <f t="shared" si="2"/>
        <v>BARCELONA</v>
      </c>
      <c r="F40" s="31">
        <f t="shared" si="7"/>
        <v>9874754</v>
      </c>
      <c r="G40" s="31">
        <f t="shared" si="8"/>
        <v>11032802</v>
      </c>
    </row>
    <row r="41" spans="1:9" x14ac:dyDescent="0.25">
      <c r="A41" s="31" t="str">
        <f t="shared" si="3"/>
        <v>AVILES</v>
      </c>
      <c r="B41" s="30">
        <f t="shared" si="4"/>
        <v>1250944</v>
      </c>
      <c r="C41" s="30">
        <f t="shared" si="5"/>
        <v>1331740</v>
      </c>
      <c r="D41" s="30">
        <f t="shared" si="6"/>
        <v>17</v>
      </c>
      <c r="E41" s="31" t="str">
        <f t="shared" si="2"/>
        <v>TARRAGONA</v>
      </c>
      <c r="F41" s="31">
        <f t="shared" si="7"/>
        <v>8924031</v>
      </c>
      <c r="G41" s="31">
        <f t="shared" si="8"/>
        <v>6465212</v>
      </c>
    </row>
    <row r="42" spans="1:9" x14ac:dyDescent="0.25">
      <c r="A42" s="31" t="str">
        <f t="shared" si="3"/>
        <v>BAHIA DE ALGECIRAS</v>
      </c>
      <c r="B42" s="30">
        <f t="shared" si="4"/>
        <v>20012265</v>
      </c>
      <c r="C42" s="30">
        <f t="shared" si="5"/>
        <v>16900201</v>
      </c>
      <c r="D42" s="30">
        <f t="shared" si="6"/>
        <v>1</v>
      </c>
      <c r="E42" s="31" t="str">
        <f t="shared" si="2"/>
        <v>CARTAGENA</v>
      </c>
      <c r="F42" s="31">
        <f t="shared" si="7"/>
        <v>7482065</v>
      </c>
      <c r="G42" s="31">
        <f t="shared" si="8"/>
        <v>5247075</v>
      </c>
    </row>
    <row r="43" spans="1:9" x14ac:dyDescent="0.25">
      <c r="A43" s="31" t="str">
        <f t="shared" si="3"/>
        <v>BAHIA DE CADIZ</v>
      </c>
      <c r="B43" s="30">
        <f t="shared" si="4"/>
        <v>1021954</v>
      </c>
      <c r="C43" s="30">
        <f t="shared" si="5"/>
        <v>1022516</v>
      </c>
      <c r="D43" s="30">
        <f t="shared" si="6"/>
        <v>20</v>
      </c>
      <c r="E43" s="31" t="str">
        <f t="shared" si="2"/>
        <v>BILBAO</v>
      </c>
      <c r="F43" s="31">
        <f t="shared" si="7"/>
        <v>6693810</v>
      </c>
      <c r="G43" s="31">
        <f t="shared" si="8"/>
        <v>8247221</v>
      </c>
    </row>
    <row r="44" spans="1:9" x14ac:dyDescent="0.25">
      <c r="A44" s="31" t="str">
        <f t="shared" si="3"/>
        <v>BALEARES</v>
      </c>
      <c r="B44" s="30">
        <f t="shared" si="4"/>
        <v>2550555</v>
      </c>
      <c r="C44" s="30">
        <f t="shared" si="5"/>
        <v>2585977</v>
      </c>
      <c r="D44" s="30">
        <f t="shared" si="6"/>
        <v>14</v>
      </c>
      <c r="E44" s="31" t="str">
        <f t="shared" si="2"/>
        <v>LAS PALMAS</v>
      </c>
      <c r="F44" s="31">
        <f t="shared" si="7"/>
        <v>5671993</v>
      </c>
      <c r="G44" s="31">
        <f t="shared" si="8"/>
        <v>5098206</v>
      </c>
    </row>
    <row r="45" spans="1:9" x14ac:dyDescent="0.25">
      <c r="A45" s="31" t="str">
        <f t="shared" si="3"/>
        <v>BARCELONA</v>
      </c>
      <c r="B45" s="30">
        <f t="shared" si="4"/>
        <v>9874754</v>
      </c>
      <c r="C45" s="30">
        <f t="shared" si="5"/>
        <v>11032802</v>
      </c>
      <c r="D45" s="30">
        <f t="shared" si="6"/>
        <v>3</v>
      </c>
      <c r="E45" s="31" t="str">
        <f t="shared" si="2"/>
        <v>HUELVA</v>
      </c>
      <c r="F45" s="31">
        <f t="shared" si="7"/>
        <v>5509540</v>
      </c>
      <c r="G45" s="31">
        <f t="shared" si="8"/>
        <v>4812339</v>
      </c>
    </row>
    <row r="46" spans="1:9" x14ac:dyDescent="0.25">
      <c r="A46" s="31" t="str">
        <f t="shared" si="3"/>
        <v>BILBAO</v>
      </c>
      <c r="B46" s="30">
        <f t="shared" si="4"/>
        <v>6693810</v>
      </c>
      <c r="C46" s="30">
        <f t="shared" si="5"/>
        <v>8247221</v>
      </c>
      <c r="D46" s="30">
        <f t="shared" si="6"/>
        <v>6</v>
      </c>
      <c r="E46" s="31" t="str">
        <f t="shared" si="2"/>
        <v>GIJON</v>
      </c>
      <c r="F46" s="31">
        <f t="shared" si="7"/>
        <v>3917843</v>
      </c>
      <c r="G46" s="31">
        <f t="shared" si="8"/>
        <v>3360007</v>
      </c>
    </row>
    <row r="47" spans="1:9" x14ac:dyDescent="0.25">
      <c r="A47" s="31" t="str">
        <f t="shared" si="3"/>
        <v>CARTAGENA</v>
      </c>
      <c r="B47" s="30">
        <f t="shared" si="4"/>
        <v>7482065</v>
      </c>
      <c r="C47" s="30">
        <f t="shared" si="5"/>
        <v>5247075</v>
      </c>
      <c r="D47" s="30">
        <f t="shared" si="6"/>
        <v>5</v>
      </c>
      <c r="E47" s="31" t="str">
        <f t="shared" si="2"/>
        <v>SANTA CRUZ DE TENERIFE</v>
      </c>
      <c r="F47" s="31">
        <f t="shared" si="7"/>
        <v>3670143</v>
      </c>
      <c r="G47" s="31">
        <f t="shared" si="8"/>
        <v>3293160</v>
      </c>
    </row>
    <row r="48" spans="1:9" x14ac:dyDescent="0.25">
      <c r="A48" s="31" t="str">
        <f t="shared" si="3"/>
        <v>CASTELLON</v>
      </c>
      <c r="B48" s="30">
        <f t="shared" si="4"/>
        <v>3100181</v>
      </c>
      <c r="C48" s="30">
        <f t="shared" si="5"/>
        <v>3160308</v>
      </c>
      <c r="D48" s="30">
        <f t="shared" si="6"/>
        <v>12</v>
      </c>
      <c r="E48" s="31" t="str">
        <f t="shared" si="2"/>
        <v>FERROL-SAN CIBRAO</v>
      </c>
      <c r="F48" s="31">
        <f t="shared" si="7"/>
        <v>3447811</v>
      </c>
      <c r="G48" s="31">
        <f t="shared" si="8"/>
        <v>2790487</v>
      </c>
    </row>
    <row r="49" spans="1:7" x14ac:dyDescent="0.25">
      <c r="A49" s="31" t="str">
        <f t="shared" si="3"/>
        <v>CEUTA</v>
      </c>
      <c r="B49" s="30">
        <f t="shared" si="4"/>
        <v>553644</v>
      </c>
      <c r="C49" s="30">
        <f t="shared" si="5"/>
        <v>534711</v>
      </c>
      <c r="D49" s="30">
        <f t="shared" si="6"/>
        <v>24</v>
      </c>
      <c r="E49" s="31" t="str">
        <f t="shared" si="2"/>
        <v>CASTELLON</v>
      </c>
      <c r="F49" s="31">
        <f t="shared" si="7"/>
        <v>3100181</v>
      </c>
      <c r="G49" s="31">
        <f t="shared" si="8"/>
        <v>3160308</v>
      </c>
    </row>
    <row r="50" spans="1:7" x14ac:dyDescent="0.25">
      <c r="A50" s="31" t="str">
        <f t="shared" si="3"/>
        <v>FERROL-SAN CIBRAO</v>
      </c>
      <c r="B50" s="30">
        <f t="shared" si="4"/>
        <v>3447811</v>
      </c>
      <c r="C50" s="30">
        <f t="shared" si="5"/>
        <v>2790487</v>
      </c>
      <c r="D50" s="30">
        <f t="shared" si="6"/>
        <v>11</v>
      </c>
      <c r="E50" s="31" t="str">
        <f t="shared" si="2"/>
        <v>A CORUÑA</v>
      </c>
      <c r="F50" s="31">
        <f t="shared" si="7"/>
        <v>2863236</v>
      </c>
      <c r="G50" s="31">
        <f t="shared" si="8"/>
        <v>2873320</v>
      </c>
    </row>
    <row r="51" spans="1:7" x14ac:dyDescent="0.25">
      <c r="A51" s="31" t="str">
        <f t="shared" si="3"/>
        <v>GIJON</v>
      </c>
      <c r="B51" s="30">
        <f t="shared" si="4"/>
        <v>3917843</v>
      </c>
      <c r="C51" s="30">
        <f t="shared" si="5"/>
        <v>3360007</v>
      </c>
      <c r="D51" s="30">
        <f t="shared" si="6"/>
        <v>9</v>
      </c>
      <c r="E51" s="31" t="str">
        <f t="shared" si="2"/>
        <v>BALEARES</v>
      </c>
      <c r="F51" s="31">
        <f t="shared" si="7"/>
        <v>2550555</v>
      </c>
      <c r="G51" s="31">
        <f t="shared" si="8"/>
        <v>2585977</v>
      </c>
    </row>
    <row r="52" spans="1:7" x14ac:dyDescent="0.25">
      <c r="A52" s="31" t="str">
        <f t="shared" si="3"/>
        <v>HUELVA</v>
      </c>
      <c r="B52" s="30">
        <f t="shared" si="4"/>
        <v>5509540</v>
      </c>
      <c r="C52" s="30">
        <f t="shared" si="5"/>
        <v>4812339</v>
      </c>
      <c r="D52" s="30">
        <f t="shared" si="6"/>
        <v>8</v>
      </c>
      <c r="E52" s="31" t="str">
        <f t="shared" si="2"/>
        <v>MALAGA</v>
      </c>
      <c r="F52" s="31">
        <f t="shared" si="7"/>
        <v>2416592</v>
      </c>
      <c r="G52" s="31">
        <f t="shared" si="8"/>
        <v>547360</v>
      </c>
    </row>
    <row r="53" spans="1:7" x14ac:dyDescent="0.25">
      <c r="A53" s="31" t="str">
        <f t="shared" si="3"/>
        <v>LAS PALMAS</v>
      </c>
      <c r="B53" s="30">
        <f t="shared" si="4"/>
        <v>5671993</v>
      </c>
      <c r="C53" s="30">
        <f t="shared" si="5"/>
        <v>5098206</v>
      </c>
      <c r="D53" s="30">
        <f t="shared" si="6"/>
        <v>7</v>
      </c>
      <c r="E53" s="31" t="str">
        <f t="shared" si="2"/>
        <v>ALMERIA</v>
      </c>
      <c r="F53" s="31">
        <f t="shared" si="7"/>
        <v>1395689</v>
      </c>
      <c r="G53" s="31">
        <f t="shared" si="8"/>
        <v>1209538</v>
      </c>
    </row>
    <row r="54" spans="1:7" x14ac:dyDescent="0.25">
      <c r="A54" s="31" t="str">
        <f t="shared" si="3"/>
        <v>MALAGA</v>
      </c>
      <c r="B54" s="30">
        <f t="shared" si="4"/>
        <v>2416592</v>
      </c>
      <c r="C54" s="30">
        <f t="shared" si="5"/>
        <v>547360</v>
      </c>
      <c r="D54" s="30">
        <f t="shared" si="6"/>
        <v>15</v>
      </c>
      <c r="E54" s="31" t="str">
        <f t="shared" si="2"/>
        <v>AVILES</v>
      </c>
      <c r="F54" s="31">
        <f t="shared" si="7"/>
        <v>1250944</v>
      </c>
      <c r="G54" s="31">
        <f t="shared" si="8"/>
        <v>1331740</v>
      </c>
    </row>
    <row r="55" spans="1:7" x14ac:dyDescent="0.25">
      <c r="A55" s="31" t="str">
        <f t="shared" si="3"/>
        <v>MARIN Y RIA DE PONTEVEDRA</v>
      </c>
      <c r="B55" s="30">
        <f t="shared" si="4"/>
        <v>440100</v>
      </c>
      <c r="C55" s="30">
        <f t="shared" si="5"/>
        <v>399467</v>
      </c>
      <c r="D55" s="30">
        <f t="shared" si="6"/>
        <v>26</v>
      </c>
      <c r="E55" s="31" t="str">
        <f t="shared" si="2"/>
        <v>SANTANDER</v>
      </c>
      <c r="F55" s="31">
        <f t="shared" ref="F55:F65" si="9">LOOKUP(E55,$A$38:$A$65,$B$38:$B$65)</f>
        <v>1171393</v>
      </c>
      <c r="G55" s="31">
        <f t="shared" si="8"/>
        <v>1307587</v>
      </c>
    </row>
    <row r="56" spans="1:7" x14ac:dyDescent="0.25">
      <c r="A56" s="31" t="str">
        <f t="shared" si="3"/>
        <v>MELILLA</v>
      </c>
      <c r="B56" s="30">
        <f t="shared" si="4"/>
        <v>229807</v>
      </c>
      <c r="C56" s="30">
        <f t="shared" si="5"/>
        <v>194773</v>
      </c>
      <c r="D56" s="30">
        <f t="shared" si="6"/>
        <v>28</v>
      </c>
      <c r="E56" s="31" t="str">
        <f t="shared" si="2"/>
        <v>SEVILLA</v>
      </c>
      <c r="F56" s="31">
        <f t="shared" si="9"/>
        <v>1152384</v>
      </c>
      <c r="G56" s="31">
        <f t="shared" si="8"/>
        <v>1247137</v>
      </c>
    </row>
    <row r="57" spans="1:7" x14ac:dyDescent="0.25">
      <c r="A57" s="31" t="str">
        <f t="shared" si="3"/>
        <v>MOTRIL</v>
      </c>
      <c r="B57" s="30">
        <f t="shared" si="4"/>
        <v>455225</v>
      </c>
      <c r="C57" s="30">
        <f t="shared" si="5"/>
        <v>543644</v>
      </c>
      <c r="D57" s="30">
        <f t="shared" si="6"/>
        <v>25</v>
      </c>
      <c r="E57" s="31" t="str">
        <f t="shared" si="2"/>
        <v>BAHIA DE CADIZ</v>
      </c>
      <c r="F57" s="31">
        <f t="shared" si="9"/>
        <v>1021954</v>
      </c>
      <c r="G57" s="31">
        <f t="shared" si="8"/>
        <v>1022516</v>
      </c>
    </row>
    <row r="58" spans="1:7" x14ac:dyDescent="0.25">
      <c r="A58" s="31" t="str">
        <f t="shared" si="3"/>
        <v>PASAIA</v>
      </c>
      <c r="B58" s="30">
        <f t="shared" si="4"/>
        <v>834108</v>
      </c>
      <c r="C58" s="30">
        <f t="shared" si="5"/>
        <v>1012371</v>
      </c>
      <c r="D58" s="30">
        <f t="shared" si="6"/>
        <v>22</v>
      </c>
      <c r="E58" s="31" t="str">
        <f t="shared" si="2"/>
        <v>VIGO</v>
      </c>
      <c r="F58" s="31">
        <f t="shared" si="9"/>
        <v>916373</v>
      </c>
      <c r="G58" s="31">
        <f t="shared" si="8"/>
        <v>948623</v>
      </c>
    </row>
    <row r="59" spans="1:7" x14ac:dyDescent="0.25">
      <c r="A59" s="31" t="str">
        <f t="shared" si="3"/>
        <v>SANTA CRUZ DE TENERIFE</v>
      </c>
      <c r="B59" s="30">
        <f t="shared" si="4"/>
        <v>3670143</v>
      </c>
      <c r="C59" s="30">
        <f t="shared" si="5"/>
        <v>3293160</v>
      </c>
      <c r="D59" s="30">
        <f t="shared" si="6"/>
        <v>10</v>
      </c>
      <c r="E59" s="31" t="str">
        <f t="shared" si="2"/>
        <v>PASAIA</v>
      </c>
      <c r="F59" s="31">
        <f t="shared" si="9"/>
        <v>834108</v>
      </c>
      <c r="G59" s="31">
        <f t="shared" si="8"/>
        <v>1012371</v>
      </c>
    </row>
    <row r="60" spans="1:7" x14ac:dyDescent="0.25">
      <c r="A60" s="31" t="str">
        <f t="shared" si="3"/>
        <v>SANTANDER</v>
      </c>
      <c r="B60" s="30">
        <f t="shared" si="4"/>
        <v>1171393</v>
      </c>
      <c r="C60" s="30">
        <f t="shared" si="5"/>
        <v>1307587</v>
      </c>
      <c r="D60" s="30">
        <f t="shared" si="6"/>
        <v>18</v>
      </c>
      <c r="E60" s="31" t="str">
        <f t="shared" si="2"/>
        <v>ALICANTE</v>
      </c>
      <c r="F60" s="31">
        <f t="shared" si="9"/>
        <v>557323</v>
      </c>
      <c r="G60" s="31">
        <f t="shared" si="8"/>
        <v>487659</v>
      </c>
    </row>
    <row r="61" spans="1:7" x14ac:dyDescent="0.25">
      <c r="A61" s="31" t="str">
        <f t="shared" si="3"/>
        <v>SEVILLA</v>
      </c>
      <c r="B61" s="30">
        <f t="shared" si="4"/>
        <v>1152384</v>
      </c>
      <c r="C61" s="30">
        <f t="shared" si="5"/>
        <v>1247137</v>
      </c>
      <c r="D61" s="30">
        <f t="shared" si="6"/>
        <v>19</v>
      </c>
      <c r="E61" s="31" t="str">
        <f t="shared" si="2"/>
        <v>CEUTA</v>
      </c>
      <c r="F61" s="31">
        <f t="shared" si="9"/>
        <v>553644</v>
      </c>
      <c r="G61" s="31">
        <f t="shared" si="8"/>
        <v>534711</v>
      </c>
    </row>
    <row r="62" spans="1:7" x14ac:dyDescent="0.25">
      <c r="A62" s="31" t="str">
        <f t="shared" si="3"/>
        <v>TARRAGONA</v>
      </c>
      <c r="B62" s="30">
        <f t="shared" si="4"/>
        <v>8924031</v>
      </c>
      <c r="C62" s="30">
        <f t="shared" si="5"/>
        <v>6465212</v>
      </c>
      <c r="D62" s="30">
        <f t="shared" si="6"/>
        <v>4</v>
      </c>
      <c r="E62" s="31" t="str">
        <f t="shared" si="2"/>
        <v>MOTRIL</v>
      </c>
      <c r="F62" s="31">
        <f t="shared" si="9"/>
        <v>455225</v>
      </c>
      <c r="G62" s="31">
        <f t="shared" si="8"/>
        <v>543644</v>
      </c>
    </row>
    <row r="63" spans="1:7" x14ac:dyDescent="0.25">
      <c r="A63" s="31" t="str">
        <f t="shared" si="3"/>
        <v>VALENCIA</v>
      </c>
      <c r="B63" s="30">
        <f t="shared" si="4"/>
        <v>15419016</v>
      </c>
      <c r="C63" s="30">
        <f t="shared" si="5"/>
        <v>15307106</v>
      </c>
      <c r="D63" s="30">
        <f t="shared" si="6"/>
        <v>2</v>
      </c>
      <c r="E63" s="31" t="str">
        <f t="shared" si="2"/>
        <v>MARIN Y RIA DE PONTEVEDRA</v>
      </c>
      <c r="F63" s="31">
        <f t="shared" si="9"/>
        <v>440100</v>
      </c>
      <c r="G63" s="31">
        <f t="shared" si="8"/>
        <v>399467</v>
      </c>
    </row>
    <row r="64" spans="1:7" x14ac:dyDescent="0.25">
      <c r="A64" s="31" t="str">
        <f t="shared" si="3"/>
        <v>VIGO</v>
      </c>
      <c r="B64" s="30">
        <f t="shared" si="4"/>
        <v>916373</v>
      </c>
      <c r="C64" s="30">
        <f t="shared" si="5"/>
        <v>948623</v>
      </c>
      <c r="D64" s="30">
        <f t="shared" si="6"/>
        <v>21</v>
      </c>
      <c r="E64" s="31" t="str">
        <f t="shared" si="2"/>
        <v>VILAGARCIA</v>
      </c>
      <c r="F64" s="31">
        <f t="shared" si="9"/>
        <v>267661</v>
      </c>
      <c r="G64" s="31">
        <f t="shared" si="8"/>
        <v>181111</v>
      </c>
    </row>
    <row r="65" spans="1:7" x14ac:dyDescent="0.25">
      <c r="A65" s="31" t="str">
        <f t="shared" si="3"/>
        <v>VILAGARCIA</v>
      </c>
      <c r="B65" s="30">
        <f t="shared" si="4"/>
        <v>267661</v>
      </c>
      <c r="C65" s="30">
        <f t="shared" si="5"/>
        <v>181111</v>
      </c>
      <c r="D65" s="30">
        <f t="shared" si="6"/>
        <v>27</v>
      </c>
      <c r="E65" s="31" t="str">
        <f t="shared" si="2"/>
        <v>MELILLA</v>
      </c>
      <c r="F65" s="31">
        <f t="shared" si="9"/>
        <v>229807</v>
      </c>
      <c r="G65" s="31">
        <f t="shared" si="8"/>
        <v>194773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Marzo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41026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539388</v>
      </c>
      <c r="C7" s="27">
        <v>505625</v>
      </c>
      <c r="D7" s="27">
        <v>1909280</v>
      </c>
      <c r="E7" s="27">
        <v>1531829</v>
      </c>
      <c r="F7" s="10">
        <f>((E7*100)/D7)-100</f>
        <v>-19.76928475655744</v>
      </c>
      <c r="G7" s="1"/>
      <c r="H7" s="1"/>
      <c r="I7" s="1"/>
    </row>
    <row r="8" spans="1:12" x14ac:dyDescent="0.25">
      <c r="A8" s="11" t="s">
        <v>45</v>
      </c>
      <c r="B8" s="28">
        <v>1456</v>
      </c>
      <c r="C8" s="28">
        <v>4960</v>
      </c>
      <c r="D8" s="28">
        <v>23735</v>
      </c>
      <c r="E8" s="28">
        <v>15385</v>
      </c>
      <c r="F8" s="13">
        <f t="shared" ref="F8:F35" si="0">((E8*100)/D8)-100</f>
        <v>-35.180113756056457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1981</v>
      </c>
      <c r="E9" s="27">
        <v>3150</v>
      </c>
      <c r="F9" s="10">
        <f t="shared" si="0"/>
        <v>59.010600706713774</v>
      </c>
      <c r="G9" s="1"/>
      <c r="H9" s="1"/>
      <c r="I9" s="1"/>
    </row>
    <row r="10" spans="1:12" x14ac:dyDescent="0.25">
      <c r="A10" s="11" t="s">
        <v>47</v>
      </c>
      <c r="B10" s="28">
        <v>44900</v>
      </c>
      <c r="C10" s="28">
        <v>65532</v>
      </c>
      <c r="D10" s="28">
        <v>120851</v>
      </c>
      <c r="E10" s="28">
        <v>145068</v>
      </c>
      <c r="F10" s="13">
        <f t="shared" si="0"/>
        <v>20.038725372566219</v>
      </c>
      <c r="G10" s="1"/>
      <c r="H10" s="1"/>
      <c r="I10" s="1"/>
    </row>
    <row r="11" spans="1:12" x14ac:dyDescent="0.25">
      <c r="A11" s="8" t="s">
        <v>48</v>
      </c>
      <c r="B11" s="27">
        <v>2020792</v>
      </c>
      <c r="C11" s="27">
        <v>2017202</v>
      </c>
      <c r="D11" s="27">
        <v>6527190</v>
      </c>
      <c r="E11" s="27">
        <v>5575834</v>
      </c>
      <c r="F11" s="10">
        <f t="shared" si="0"/>
        <v>-14.575276650442234</v>
      </c>
      <c r="G11" s="1"/>
      <c r="H11" s="1"/>
      <c r="I11" s="1"/>
    </row>
    <row r="12" spans="1:12" x14ac:dyDescent="0.25">
      <c r="A12" s="11" t="s">
        <v>49</v>
      </c>
      <c r="B12" s="28">
        <v>14515</v>
      </c>
      <c r="C12" s="28">
        <v>4521</v>
      </c>
      <c r="D12" s="28">
        <v>28461</v>
      </c>
      <c r="E12" s="28">
        <v>19524</v>
      </c>
      <c r="F12" s="13">
        <f t="shared" si="0"/>
        <v>-31.400864340676719</v>
      </c>
      <c r="G12" s="1"/>
      <c r="H12" s="1"/>
      <c r="I12" s="1"/>
    </row>
    <row r="13" spans="1:12" x14ac:dyDescent="0.25">
      <c r="A13" s="8" t="s">
        <v>50</v>
      </c>
      <c r="B13" s="27">
        <v>196391</v>
      </c>
      <c r="C13" s="27">
        <v>104295</v>
      </c>
      <c r="D13" s="27">
        <v>351138</v>
      </c>
      <c r="E13" s="27">
        <v>306363</v>
      </c>
      <c r="F13" s="10">
        <f t="shared" si="0"/>
        <v>-12.751396886694124</v>
      </c>
      <c r="G13" s="1"/>
      <c r="H13" s="1"/>
      <c r="I13" s="1"/>
    </row>
    <row r="14" spans="1:12" x14ac:dyDescent="0.25">
      <c r="A14" s="11" t="s">
        <v>51</v>
      </c>
      <c r="B14" s="28">
        <v>895446</v>
      </c>
      <c r="C14" s="28">
        <v>782024</v>
      </c>
      <c r="D14" s="28">
        <v>2986364</v>
      </c>
      <c r="E14" s="28">
        <v>2560675</v>
      </c>
      <c r="F14" s="13">
        <f t="shared" si="0"/>
        <v>-14.254424443905705</v>
      </c>
      <c r="G14" s="1"/>
      <c r="H14" s="1"/>
      <c r="I14" s="1"/>
    </row>
    <row r="15" spans="1:12" x14ac:dyDescent="0.25">
      <c r="A15" s="8" t="s">
        <v>52</v>
      </c>
      <c r="B15" s="27">
        <v>1702455</v>
      </c>
      <c r="C15" s="27">
        <v>1162058</v>
      </c>
      <c r="D15" s="27">
        <v>4937741</v>
      </c>
      <c r="E15" s="27">
        <v>3352905</v>
      </c>
      <c r="F15" s="10">
        <f t="shared" si="0"/>
        <v>-32.096377675540296</v>
      </c>
      <c r="G15" s="1"/>
      <c r="H15" s="1"/>
      <c r="I15" s="1"/>
    </row>
    <row r="16" spans="1:12" x14ac:dyDescent="0.25">
      <c r="A16" s="11" t="s">
        <v>53</v>
      </c>
      <c r="B16" s="28">
        <v>1546702</v>
      </c>
      <c r="C16" s="28">
        <v>1749103</v>
      </c>
      <c r="D16" s="28">
        <v>4323871</v>
      </c>
      <c r="E16" s="28">
        <v>5893426</v>
      </c>
      <c r="F16" s="13">
        <f t="shared" si="0"/>
        <v>36.299764724710798</v>
      </c>
      <c r="G16" s="1"/>
      <c r="H16" s="1"/>
      <c r="I16" s="1"/>
    </row>
    <row r="17" spans="1:9" x14ac:dyDescent="0.25">
      <c r="A17" s="8" t="s">
        <v>54</v>
      </c>
      <c r="B17" s="27">
        <v>508087</v>
      </c>
      <c r="C17" s="27">
        <v>780412</v>
      </c>
      <c r="D17" s="27">
        <v>1965938</v>
      </c>
      <c r="E17" s="27">
        <v>1920601</v>
      </c>
      <c r="F17" s="10">
        <f t="shared" si="0"/>
        <v>-2.3061256255283666</v>
      </c>
      <c r="G17" s="1"/>
      <c r="H17" s="1"/>
      <c r="I17" s="1"/>
    </row>
    <row r="18" spans="1:9" x14ac:dyDescent="0.25">
      <c r="A18" s="11" t="s">
        <v>55</v>
      </c>
      <c r="B18" s="28">
        <v>97781</v>
      </c>
      <c r="C18" s="28">
        <v>84840</v>
      </c>
      <c r="D18" s="28">
        <v>285133</v>
      </c>
      <c r="E18" s="28">
        <v>294614</v>
      </c>
      <c r="F18" s="13">
        <f t="shared" si="0"/>
        <v>3.3251149463583687</v>
      </c>
      <c r="G18" s="1"/>
      <c r="H18" s="1"/>
      <c r="I18" s="1"/>
    </row>
    <row r="19" spans="1:9" x14ac:dyDescent="0.25">
      <c r="A19" s="8" t="s">
        <v>56</v>
      </c>
      <c r="B19" s="27">
        <v>210138</v>
      </c>
      <c r="C19" s="27">
        <v>183494</v>
      </c>
      <c r="D19" s="27">
        <v>645161</v>
      </c>
      <c r="E19" s="27">
        <v>485257</v>
      </c>
      <c r="F19" s="10">
        <f t="shared" si="0"/>
        <v>-24.785131153309024</v>
      </c>
      <c r="G19" s="1"/>
      <c r="H19" s="1"/>
      <c r="I19" s="1"/>
    </row>
    <row r="20" spans="1:9" x14ac:dyDescent="0.25">
      <c r="A20" s="11" t="s">
        <v>57</v>
      </c>
      <c r="B20" s="28">
        <v>85404</v>
      </c>
      <c r="C20" s="28">
        <v>98946</v>
      </c>
      <c r="D20" s="28">
        <v>285283</v>
      </c>
      <c r="E20" s="28">
        <v>276325</v>
      </c>
      <c r="F20" s="13">
        <f t="shared" si="0"/>
        <v>-3.1400398902142825</v>
      </c>
      <c r="G20" s="1"/>
      <c r="H20" s="1"/>
      <c r="I20" s="1"/>
    </row>
    <row r="21" spans="1:9" x14ac:dyDescent="0.25">
      <c r="A21" s="8" t="s">
        <v>58</v>
      </c>
      <c r="B21" s="27">
        <v>1722309</v>
      </c>
      <c r="C21" s="27">
        <v>1797817</v>
      </c>
      <c r="D21" s="27">
        <v>4116637</v>
      </c>
      <c r="E21" s="27">
        <v>4611861</v>
      </c>
      <c r="F21" s="10">
        <f t="shared" si="0"/>
        <v>12.029819486148526</v>
      </c>
      <c r="G21" s="1"/>
      <c r="H21" s="1"/>
      <c r="I21" s="1"/>
    </row>
    <row r="22" spans="1:9" x14ac:dyDescent="0.25">
      <c r="A22" s="11" t="s">
        <v>59</v>
      </c>
      <c r="B22" s="28">
        <v>406854</v>
      </c>
      <c r="C22" s="28">
        <v>420755</v>
      </c>
      <c r="D22" s="28">
        <v>1289592</v>
      </c>
      <c r="E22" s="28">
        <v>1147229</v>
      </c>
      <c r="F22" s="13">
        <f t="shared" si="0"/>
        <v>-11.039382998653835</v>
      </c>
      <c r="G22" s="1"/>
      <c r="H22" s="1"/>
      <c r="I22" s="1"/>
    </row>
    <row r="23" spans="1:9" x14ac:dyDescent="0.25">
      <c r="A23" s="8" t="s">
        <v>60</v>
      </c>
      <c r="B23" s="27">
        <v>2114</v>
      </c>
      <c r="C23" s="27">
        <v>12262</v>
      </c>
      <c r="D23" s="27">
        <v>8550</v>
      </c>
      <c r="E23" s="27">
        <v>35983</v>
      </c>
      <c r="F23" s="10">
        <f t="shared" si="0"/>
        <v>320.85380116959067</v>
      </c>
      <c r="G23" s="1"/>
      <c r="H23" s="1"/>
      <c r="I23" s="1"/>
    </row>
    <row r="24" spans="1:9" x14ac:dyDescent="0.25">
      <c r="A24" s="11" t="s">
        <v>61</v>
      </c>
      <c r="B24" s="28">
        <v>0</v>
      </c>
      <c r="C24" s="28">
        <v>0</v>
      </c>
      <c r="D24" s="28">
        <v>0</v>
      </c>
      <c r="E24" s="2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27">
        <v>4912</v>
      </c>
      <c r="C25" s="27">
        <v>8158</v>
      </c>
      <c r="D25" s="27">
        <v>16727</v>
      </c>
      <c r="E25" s="27">
        <v>20724</v>
      </c>
      <c r="F25" s="10">
        <f t="shared" si="0"/>
        <v>23.895498296167872</v>
      </c>
      <c r="G25" s="1"/>
      <c r="H25" s="1"/>
      <c r="I25" s="1"/>
    </row>
    <row r="26" spans="1:9" x14ac:dyDescent="0.25">
      <c r="A26" s="11" t="s">
        <v>63</v>
      </c>
      <c r="B26" s="28">
        <v>78938</v>
      </c>
      <c r="C26" s="28">
        <v>131189</v>
      </c>
      <c r="D26" s="28">
        <v>312390</v>
      </c>
      <c r="E26" s="28">
        <v>298016</v>
      </c>
      <c r="F26" s="13">
        <f t="shared" si="0"/>
        <v>-4.60129965747943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518015</v>
      </c>
      <c r="C28" s="28">
        <v>598643</v>
      </c>
      <c r="D28" s="28">
        <v>1709639</v>
      </c>
      <c r="E28" s="28">
        <v>2072825</v>
      </c>
      <c r="F28" s="13">
        <f t="shared" si="0"/>
        <v>21.243432092974018</v>
      </c>
      <c r="G28" s="1"/>
      <c r="H28" s="1"/>
      <c r="I28" s="1"/>
    </row>
    <row r="29" spans="1:9" x14ac:dyDescent="0.25">
      <c r="A29" s="8" t="s">
        <v>66</v>
      </c>
      <c r="B29" s="27">
        <v>17501</v>
      </c>
      <c r="C29" s="27">
        <v>7302</v>
      </c>
      <c r="D29" s="27">
        <v>74198</v>
      </c>
      <c r="E29" s="27">
        <v>44396</v>
      </c>
      <c r="F29" s="10">
        <f t="shared" si="0"/>
        <v>-40.165503113291464</v>
      </c>
      <c r="G29" s="1"/>
      <c r="H29" s="1"/>
      <c r="I29" s="1"/>
    </row>
    <row r="30" spans="1:9" x14ac:dyDescent="0.25">
      <c r="A30" s="11" t="s">
        <v>67</v>
      </c>
      <c r="B30" s="28">
        <v>30921</v>
      </c>
      <c r="C30" s="28">
        <v>31766</v>
      </c>
      <c r="D30" s="28">
        <v>93340</v>
      </c>
      <c r="E30" s="28">
        <v>111030</v>
      </c>
      <c r="F30" s="13">
        <f t="shared" si="0"/>
        <v>18.952217698735808</v>
      </c>
      <c r="G30" s="1"/>
      <c r="H30" s="1"/>
      <c r="I30" s="1"/>
    </row>
    <row r="31" spans="1:9" x14ac:dyDescent="0.25">
      <c r="A31" s="8" t="s">
        <v>68</v>
      </c>
      <c r="B31" s="27">
        <v>1059422</v>
      </c>
      <c r="C31" s="27">
        <v>1711827</v>
      </c>
      <c r="D31" s="27">
        <v>3501501</v>
      </c>
      <c r="E31" s="27">
        <v>5284499</v>
      </c>
      <c r="F31" s="10">
        <f t="shared" si="0"/>
        <v>50.920962181647241</v>
      </c>
      <c r="G31" s="1"/>
      <c r="H31" s="1"/>
      <c r="I31" s="1"/>
    </row>
    <row r="32" spans="1:9" x14ac:dyDescent="0.25">
      <c r="A32" s="11" t="s">
        <v>69</v>
      </c>
      <c r="B32" s="28">
        <v>563268</v>
      </c>
      <c r="C32" s="28">
        <v>212020</v>
      </c>
      <c r="D32" s="28">
        <v>1295760</v>
      </c>
      <c r="E32" s="28">
        <v>1007284</v>
      </c>
      <c r="F32" s="13">
        <f t="shared" si="0"/>
        <v>-22.263073408655927</v>
      </c>
      <c r="G32" s="1"/>
      <c r="H32" s="1"/>
      <c r="I32" s="1"/>
    </row>
    <row r="33" spans="1:9" x14ac:dyDescent="0.25">
      <c r="A33" s="8" t="s">
        <v>70</v>
      </c>
      <c r="B33" s="27">
        <v>10077</v>
      </c>
      <c r="C33" s="27">
        <v>0</v>
      </c>
      <c r="D33" s="27">
        <v>11564</v>
      </c>
      <c r="E33" s="27">
        <v>17211</v>
      </c>
      <c r="F33" s="10">
        <f t="shared" si="0"/>
        <v>48.832583881010038</v>
      </c>
      <c r="G33" s="1"/>
      <c r="H33" s="1"/>
      <c r="I33" s="1"/>
    </row>
    <row r="34" spans="1:9" x14ac:dyDescent="0.25">
      <c r="A34" s="11" t="s">
        <v>71</v>
      </c>
      <c r="B34" s="28">
        <v>12865</v>
      </c>
      <c r="C34" s="28">
        <v>19797</v>
      </c>
      <c r="D34" s="28">
        <v>63850</v>
      </c>
      <c r="E34" s="28">
        <v>78349</v>
      </c>
      <c r="F34" s="13">
        <f t="shared" si="0"/>
        <v>22.707909162098673</v>
      </c>
      <c r="G34" s="1"/>
      <c r="H34" s="1"/>
      <c r="I34" s="1"/>
    </row>
    <row r="35" spans="1:9" x14ac:dyDescent="0.25">
      <c r="A35" s="14" t="s">
        <v>72</v>
      </c>
      <c r="B35" s="15">
        <f>SUM(B7:B34)</f>
        <v>12290651</v>
      </c>
      <c r="C35" s="15">
        <f t="shared" ref="C35:E35" si="1">SUM(C7:C34)</f>
        <v>12494548</v>
      </c>
      <c r="D35" s="15">
        <f t="shared" si="1"/>
        <v>36885875</v>
      </c>
      <c r="E35" s="15">
        <f t="shared" si="1"/>
        <v>37110363</v>
      </c>
      <c r="F35" s="16">
        <f t="shared" si="0"/>
        <v>0.60860153107388726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1531829</v>
      </c>
      <c r="C38" s="30">
        <f>D7</f>
        <v>1909280</v>
      </c>
      <c r="D38" s="30">
        <f>_xlfn.RANK.EQ(B38,$B$38:$B$65)+COUNTIF($B$38:$B$65,B38)-1</f>
        <v>9</v>
      </c>
      <c r="E38" s="31" t="str">
        <f t="shared" ref="E38:E65" si="2">INDEX($A$38:$B$65,MATCH(ROW()-37,$D$38:$D$65,0),1)</f>
        <v>CARTAGENA</v>
      </c>
      <c r="F38" s="31">
        <f>LOOKUP(E38,$A$38:$A$65,$B$38:$B$65)</f>
        <v>5893426</v>
      </c>
      <c r="G38" s="31">
        <f>LOOKUP(E38,$A$38:$A$65,$C$38:$C$65)</f>
        <v>4323871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15385</v>
      </c>
      <c r="C39" s="30">
        <f t="shared" ref="C39:C65" si="5">D8</f>
        <v>23735</v>
      </c>
      <c r="D39" s="30">
        <f t="shared" ref="D39:D65" si="6">_xlfn.RANK.EQ(B39,$B$38:$B$65)+COUNTIF($B$38:$B$65,B39)-1</f>
        <v>25</v>
      </c>
      <c r="E39" s="31" t="str">
        <f t="shared" si="2"/>
        <v>BAHIA DE ALGECIRAS</v>
      </c>
      <c r="F39" s="31">
        <f t="shared" ref="F39:F54" si="7">LOOKUP(E39,$A$38:$A$65,$B$38:$B$65)</f>
        <v>5575834</v>
      </c>
      <c r="G39" s="31">
        <f t="shared" ref="G39:G65" si="8">LOOKUP(E39,$A$38:$A$65,$C$38:$C$65)</f>
        <v>6527190</v>
      </c>
    </row>
    <row r="40" spans="1:9" x14ac:dyDescent="0.25">
      <c r="A40" s="31" t="str">
        <f t="shared" si="3"/>
        <v>ALMERIA</v>
      </c>
      <c r="B40" s="30">
        <f t="shared" si="4"/>
        <v>3150</v>
      </c>
      <c r="C40" s="30">
        <f t="shared" si="5"/>
        <v>1981</v>
      </c>
      <c r="D40" s="30">
        <f t="shared" si="6"/>
        <v>26</v>
      </c>
      <c r="E40" s="31" t="str">
        <f t="shared" si="2"/>
        <v>TARRAGONA</v>
      </c>
      <c r="F40" s="31">
        <f t="shared" si="7"/>
        <v>5284499</v>
      </c>
      <c r="G40" s="31">
        <f t="shared" si="8"/>
        <v>3501501</v>
      </c>
    </row>
    <row r="41" spans="1:9" x14ac:dyDescent="0.25">
      <c r="A41" s="31" t="str">
        <f t="shared" si="3"/>
        <v>AVILES</v>
      </c>
      <c r="B41" s="30">
        <f t="shared" si="4"/>
        <v>145068</v>
      </c>
      <c r="C41" s="30">
        <f t="shared" si="5"/>
        <v>120851</v>
      </c>
      <c r="D41" s="30">
        <f t="shared" si="6"/>
        <v>17</v>
      </c>
      <c r="E41" s="31" t="str">
        <f t="shared" si="2"/>
        <v>HUELVA</v>
      </c>
      <c r="F41" s="31">
        <f t="shared" si="7"/>
        <v>4611861</v>
      </c>
      <c r="G41" s="31">
        <f t="shared" si="8"/>
        <v>4116637</v>
      </c>
    </row>
    <row r="42" spans="1:9" x14ac:dyDescent="0.25">
      <c r="A42" s="31" t="str">
        <f t="shared" si="3"/>
        <v>BAHIA DE ALGECIRAS</v>
      </c>
      <c r="B42" s="30">
        <f t="shared" si="4"/>
        <v>5575834</v>
      </c>
      <c r="C42" s="30">
        <f t="shared" si="5"/>
        <v>6527190</v>
      </c>
      <c r="D42" s="30">
        <f t="shared" si="6"/>
        <v>2</v>
      </c>
      <c r="E42" s="31" t="str">
        <f t="shared" si="2"/>
        <v>BILBAO</v>
      </c>
      <c r="F42" s="31">
        <f t="shared" si="7"/>
        <v>3352905</v>
      </c>
      <c r="G42" s="31">
        <f t="shared" si="8"/>
        <v>4937741</v>
      </c>
    </row>
    <row r="43" spans="1:9" x14ac:dyDescent="0.25">
      <c r="A43" s="31" t="str">
        <f t="shared" si="3"/>
        <v>BAHIA DE CADIZ</v>
      </c>
      <c r="B43" s="30">
        <f t="shared" si="4"/>
        <v>19524</v>
      </c>
      <c r="C43" s="30">
        <f t="shared" si="5"/>
        <v>28461</v>
      </c>
      <c r="D43" s="30">
        <f t="shared" si="6"/>
        <v>23</v>
      </c>
      <c r="E43" s="31" t="str">
        <f t="shared" si="2"/>
        <v>BARCELONA</v>
      </c>
      <c r="F43" s="31">
        <f t="shared" si="7"/>
        <v>2560675</v>
      </c>
      <c r="G43" s="31">
        <f t="shared" si="8"/>
        <v>2986364</v>
      </c>
    </row>
    <row r="44" spans="1:9" x14ac:dyDescent="0.25">
      <c r="A44" s="31" t="str">
        <f t="shared" si="3"/>
        <v>BALEARES</v>
      </c>
      <c r="B44" s="30">
        <f t="shared" si="4"/>
        <v>306363</v>
      </c>
      <c r="C44" s="30">
        <f t="shared" si="5"/>
        <v>351138</v>
      </c>
      <c r="D44" s="30">
        <f t="shared" si="6"/>
        <v>13</v>
      </c>
      <c r="E44" s="31" t="str">
        <f t="shared" si="2"/>
        <v>SANTA CRUZ DE TENERIFE</v>
      </c>
      <c r="F44" s="31">
        <f t="shared" si="7"/>
        <v>2072825</v>
      </c>
      <c r="G44" s="31">
        <f t="shared" si="8"/>
        <v>1709639</v>
      </c>
    </row>
    <row r="45" spans="1:9" x14ac:dyDescent="0.25">
      <c r="A45" s="31" t="str">
        <f t="shared" si="3"/>
        <v>BARCELONA</v>
      </c>
      <c r="B45" s="30">
        <f t="shared" si="4"/>
        <v>2560675</v>
      </c>
      <c r="C45" s="30">
        <f t="shared" si="5"/>
        <v>2986364</v>
      </c>
      <c r="D45" s="30">
        <f t="shared" si="6"/>
        <v>6</v>
      </c>
      <c r="E45" s="31" t="str">
        <f t="shared" si="2"/>
        <v>CASTELLON</v>
      </c>
      <c r="F45" s="31">
        <f t="shared" si="7"/>
        <v>1920601</v>
      </c>
      <c r="G45" s="31">
        <f t="shared" si="8"/>
        <v>1965938</v>
      </c>
    </row>
    <row r="46" spans="1:9" x14ac:dyDescent="0.25">
      <c r="A46" s="31" t="str">
        <f t="shared" si="3"/>
        <v>BILBAO</v>
      </c>
      <c r="B46" s="30">
        <f t="shared" si="4"/>
        <v>3352905</v>
      </c>
      <c r="C46" s="30">
        <f t="shared" si="5"/>
        <v>4937741</v>
      </c>
      <c r="D46" s="30">
        <f t="shared" si="6"/>
        <v>5</v>
      </c>
      <c r="E46" s="31" t="str">
        <f t="shared" si="2"/>
        <v>A CORUÑA</v>
      </c>
      <c r="F46" s="31">
        <f t="shared" si="7"/>
        <v>1531829</v>
      </c>
      <c r="G46" s="31">
        <f t="shared" si="8"/>
        <v>1909280</v>
      </c>
    </row>
    <row r="47" spans="1:9" x14ac:dyDescent="0.25">
      <c r="A47" s="31" t="str">
        <f t="shared" si="3"/>
        <v>CARTAGENA</v>
      </c>
      <c r="B47" s="30">
        <f t="shared" si="4"/>
        <v>5893426</v>
      </c>
      <c r="C47" s="30">
        <f t="shared" si="5"/>
        <v>4323871</v>
      </c>
      <c r="D47" s="30">
        <f t="shared" si="6"/>
        <v>1</v>
      </c>
      <c r="E47" s="31" t="str">
        <f t="shared" si="2"/>
        <v>LAS PALMAS</v>
      </c>
      <c r="F47" s="31">
        <f t="shared" si="7"/>
        <v>1147229</v>
      </c>
      <c r="G47" s="31">
        <f t="shared" si="8"/>
        <v>1289592</v>
      </c>
    </row>
    <row r="48" spans="1:9" x14ac:dyDescent="0.25">
      <c r="A48" s="31" t="str">
        <f t="shared" si="3"/>
        <v>CASTELLON</v>
      </c>
      <c r="B48" s="30">
        <f t="shared" si="4"/>
        <v>1920601</v>
      </c>
      <c r="C48" s="30">
        <f t="shared" si="5"/>
        <v>1965938</v>
      </c>
      <c r="D48" s="30">
        <f t="shared" si="6"/>
        <v>8</v>
      </c>
      <c r="E48" s="31" t="str">
        <f t="shared" si="2"/>
        <v>VALENCIA</v>
      </c>
      <c r="F48" s="31">
        <f t="shared" si="7"/>
        <v>1007284</v>
      </c>
      <c r="G48" s="31">
        <f t="shared" si="8"/>
        <v>1295760</v>
      </c>
    </row>
    <row r="49" spans="1:7" x14ac:dyDescent="0.25">
      <c r="A49" s="31" t="str">
        <f t="shared" si="3"/>
        <v>CEUTA</v>
      </c>
      <c r="B49" s="30">
        <f t="shared" si="4"/>
        <v>294614</v>
      </c>
      <c r="C49" s="30">
        <f t="shared" si="5"/>
        <v>285133</v>
      </c>
      <c r="D49" s="30">
        <f t="shared" si="6"/>
        <v>15</v>
      </c>
      <c r="E49" s="31" t="str">
        <f t="shared" si="2"/>
        <v>FERROL-SAN CIBRAO</v>
      </c>
      <c r="F49" s="31">
        <f t="shared" si="7"/>
        <v>485257</v>
      </c>
      <c r="G49" s="31">
        <f t="shared" si="8"/>
        <v>645161</v>
      </c>
    </row>
    <row r="50" spans="1:7" x14ac:dyDescent="0.25">
      <c r="A50" s="31" t="str">
        <f t="shared" si="3"/>
        <v>FERROL-SAN CIBRAO</v>
      </c>
      <c r="B50" s="30">
        <f t="shared" si="4"/>
        <v>485257</v>
      </c>
      <c r="C50" s="30">
        <f t="shared" si="5"/>
        <v>645161</v>
      </c>
      <c r="D50" s="30">
        <f t="shared" si="6"/>
        <v>12</v>
      </c>
      <c r="E50" s="31" t="str">
        <f t="shared" si="2"/>
        <v>BALEARES</v>
      </c>
      <c r="F50" s="31">
        <f t="shared" si="7"/>
        <v>306363</v>
      </c>
      <c r="G50" s="31">
        <f t="shared" si="8"/>
        <v>351138</v>
      </c>
    </row>
    <row r="51" spans="1:7" x14ac:dyDescent="0.25">
      <c r="A51" s="31" t="str">
        <f t="shared" si="3"/>
        <v>GIJON</v>
      </c>
      <c r="B51" s="30">
        <f t="shared" si="4"/>
        <v>276325</v>
      </c>
      <c r="C51" s="30">
        <f t="shared" si="5"/>
        <v>285283</v>
      </c>
      <c r="D51" s="30">
        <f t="shared" si="6"/>
        <v>16</v>
      </c>
      <c r="E51" s="31" t="str">
        <f t="shared" si="2"/>
        <v>MOTRIL</v>
      </c>
      <c r="F51" s="31">
        <f t="shared" si="7"/>
        <v>298016</v>
      </c>
      <c r="G51" s="31">
        <f t="shared" si="8"/>
        <v>312390</v>
      </c>
    </row>
    <row r="52" spans="1:7" x14ac:dyDescent="0.25">
      <c r="A52" s="31" t="str">
        <f t="shared" si="3"/>
        <v>HUELVA</v>
      </c>
      <c r="B52" s="30">
        <f t="shared" si="4"/>
        <v>4611861</v>
      </c>
      <c r="C52" s="30">
        <f t="shared" si="5"/>
        <v>4116637</v>
      </c>
      <c r="D52" s="30">
        <f t="shared" si="6"/>
        <v>4</v>
      </c>
      <c r="E52" s="31" t="str">
        <f t="shared" si="2"/>
        <v>CEUTA</v>
      </c>
      <c r="F52" s="31">
        <f t="shared" si="7"/>
        <v>294614</v>
      </c>
      <c r="G52" s="31">
        <f t="shared" si="8"/>
        <v>285133</v>
      </c>
    </row>
    <row r="53" spans="1:7" x14ac:dyDescent="0.25">
      <c r="A53" s="31" t="str">
        <f t="shared" si="3"/>
        <v>LAS PALMAS</v>
      </c>
      <c r="B53" s="30">
        <f t="shared" si="4"/>
        <v>1147229</v>
      </c>
      <c r="C53" s="30">
        <f t="shared" si="5"/>
        <v>1289592</v>
      </c>
      <c r="D53" s="30">
        <f t="shared" si="6"/>
        <v>10</v>
      </c>
      <c r="E53" s="31" t="str">
        <f t="shared" si="2"/>
        <v>GIJON</v>
      </c>
      <c r="F53" s="31">
        <f t="shared" si="7"/>
        <v>276325</v>
      </c>
      <c r="G53" s="31">
        <f t="shared" si="8"/>
        <v>285283</v>
      </c>
    </row>
    <row r="54" spans="1:7" x14ac:dyDescent="0.25">
      <c r="A54" s="31" t="str">
        <f t="shared" si="3"/>
        <v>MALAGA</v>
      </c>
      <c r="B54" s="30">
        <f t="shared" si="4"/>
        <v>35983</v>
      </c>
      <c r="C54" s="30">
        <f t="shared" si="5"/>
        <v>8550</v>
      </c>
      <c r="D54" s="30">
        <f t="shared" si="6"/>
        <v>21</v>
      </c>
      <c r="E54" s="31" t="str">
        <f t="shared" si="2"/>
        <v>AVILES</v>
      </c>
      <c r="F54" s="31">
        <f t="shared" si="7"/>
        <v>145068</v>
      </c>
      <c r="G54" s="31">
        <f t="shared" si="8"/>
        <v>120851</v>
      </c>
    </row>
    <row r="55" spans="1:7" x14ac:dyDescent="0.25">
      <c r="A55" s="31" t="str">
        <f t="shared" si="3"/>
        <v>MARIN Y RIA DE PONTEVEDRA</v>
      </c>
      <c r="B55" s="30">
        <f t="shared" si="4"/>
        <v>0</v>
      </c>
      <c r="C55" s="30">
        <f t="shared" si="5"/>
        <v>0</v>
      </c>
      <c r="D55" s="30">
        <f t="shared" si="6"/>
        <v>28</v>
      </c>
      <c r="E55" s="31" t="str">
        <f t="shared" si="2"/>
        <v>SEVILLA</v>
      </c>
      <c r="F55" s="31">
        <f t="shared" ref="F55:F65" si="9">LOOKUP(E55,$A$38:$A$65,$B$38:$B$65)</f>
        <v>111030</v>
      </c>
      <c r="G55" s="31">
        <f t="shared" si="8"/>
        <v>93340</v>
      </c>
    </row>
    <row r="56" spans="1:7" x14ac:dyDescent="0.25">
      <c r="A56" s="31" t="str">
        <f t="shared" si="3"/>
        <v>MELILLA</v>
      </c>
      <c r="B56" s="30">
        <f t="shared" si="4"/>
        <v>20724</v>
      </c>
      <c r="C56" s="30">
        <f t="shared" si="5"/>
        <v>16727</v>
      </c>
      <c r="D56" s="30">
        <f t="shared" si="6"/>
        <v>22</v>
      </c>
      <c r="E56" s="31" t="str">
        <f t="shared" si="2"/>
        <v>VILAGARCIA</v>
      </c>
      <c r="F56" s="31">
        <f t="shared" si="9"/>
        <v>78349</v>
      </c>
      <c r="G56" s="31">
        <f t="shared" si="8"/>
        <v>63850</v>
      </c>
    </row>
    <row r="57" spans="1:7" x14ac:dyDescent="0.25">
      <c r="A57" s="31" t="str">
        <f t="shared" si="3"/>
        <v>MOTRIL</v>
      </c>
      <c r="B57" s="30">
        <f t="shared" si="4"/>
        <v>298016</v>
      </c>
      <c r="C57" s="30">
        <f t="shared" si="5"/>
        <v>312390</v>
      </c>
      <c r="D57" s="30">
        <f t="shared" si="6"/>
        <v>14</v>
      </c>
      <c r="E57" s="31" t="str">
        <f t="shared" si="2"/>
        <v>SANTANDER</v>
      </c>
      <c r="F57" s="31">
        <f t="shared" si="9"/>
        <v>44396</v>
      </c>
      <c r="G57" s="31">
        <f t="shared" si="8"/>
        <v>74198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str">
        <f t="shared" si="2"/>
        <v>MALAGA</v>
      </c>
      <c r="F58" s="31">
        <f t="shared" si="9"/>
        <v>35983</v>
      </c>
      <c r="G58" s="31">
        <f t="shared" si="8"/>
        <v>8550</v>
      </c>
    </row>
    <row r="59" spans="1:7" x14ac:dyDescent="0.25">
      <c r="A59" s="31" t="str">
        <f t="shared" si="3"/>
        <v>SANTA CRUZ DE TENERIFE</v>
      </c>
      <c r="B59" s="30">
        <f t="shared" si="4"/>
        <v>2072825</v>
      </c>
      <c r="C59" s="30">
        <f t="shared" si="5"/>
        <v>1709639</v>
      </c>
      <c r="D59" s="30">
        <f t="shared" si="6"/>
        <v>7</v>
      </c>
      <c r="E59" s="31" t="str">
        <f t="shared" si="2"/>
        <v>MELILLA</v>
      </c>
      <c r="F59" s="31">
        <f t="shared" si="9"/>
        <v>20724</v>
      </c>
      <c r="G59" s="31">
        <f t="shared" si="8"/>
        <v>16727</v>
      </c>
    </row>
    <row r="60" spans="1:7" x14ac:dyDescent="0.25">
      <c r="A60" s="31" t="str">
        <f t="shared" si="3"/>
        <v>SANTANDER</v>
      </c>
      <c r="B60" s="30">
        <f t="shared" si="4"/>
        <v>44396</v>
      </c>
      <c r="C60" s="30">
        <f t="shared" si="5"/>
        <v>74198</v>
      </c>
      <c r="D60" s="30">
        <f t="shared" si="6"/>
        <v>20</v>
      </c>
      <c r="E60" s="31" t="str">
        <f t="shared" si="2"/>
        <v>BAHIA DE CADIZ</v>
      </c>
      <c r="F60" s="31">
        <f t="shared" si="9"/>
        <v>19524</v>
      </c>
      <c r="G60" s="31">
        <f t="shared" si="8"/>
        <v>28461</v>
      </c>
    </row>
    <row r="61" spans="1:7" x14ac:dyDescent="0.25">
      <c r="A61" s="31" t="str">
        <f t="shared" si="3"/>
        <v>SEVILLA</v>
      </c>
      <c r="B61" s="30">
        <f t="shared" si="4"/>
        <v>111030</v>
      </c>
      <c r="C61" s="30">
        <f t="shared" si="5"/>
        <v>93340</v>
      </c>
      <c r="D61" s="30">
        <f t="shared" si="6"/>
        <v>18</v>
      </c>
      <c r="E61" s="31" t="str">
        <f t="shared" si="2"/>
        <v>VIGO</v>
      </c>
      <c r="F61" s="31">
        <f t="shared" si="9"/>
        <v>17211</v>
      </c>
      <c r="G61" s="31">
        <f t="shared" si="8"/>
        <v>11564</v>
      </c>
    </row>
    <row r="62" spans="1:7" x14ac:dyDescent="0.25">
      <c r="A62" s="31" t="str">
        <f t="shared" si="3"/>
        <v>TARRAGONA</v>
      </c>
      <c r="B62" s="30">
        <f t="shared" si="4"/>
        <v>5284499</v>
      </c>
      <c r="C62" s="30">
        <f t="shared" si="5"/>
        <v>3501501</v>
      </c>
      <c r="D62" s="30">
        <f t="shared" si="6"/>
        <v>3</v>
      </c>
      <c r="E62" s="31" t="str">
        <f t="shared" si="2"/>
        <v>ALICANTE</v>
      </c>
      <c r="F62" s="31">
        <f t="shared" si="9"/>
        <v>15385</v>
      </c>
      <c r="G62" s="31">
        <f t="shared" si="8"/>
        <v>23735</v>
      </c>
    </row>
    <row r="63" spans="1:7" x14ac:dyDescent="0.25">
      <c r="A63" s="31" t="str">
        <f t="shared" si="3"/>
        <v>VALENCIA</v>
      </c>
      <c r="B63" s="30">
        <f t="shared" si="4"/>
        <v>1007284</v>
      </c>
      <c r="C63" s="30">
        <f t="shared" si="5"/>
        <v>1295760</v>
      </c>
      <c r="D63" s="30">
        <f t="shared" si="6"/>
        <v>11</v>
      </c>
      <c r="E63" s="31" t="str">
        <f t="shared" si="2"/>
        <v>ALMERIA</v>
      </c>
      <c r="F63" s="31">
        <f t="shared" si="9"/>
        <v>3150</v>
      </c>
      <c r="G63" s="31">
        <f t="shared" si="8"/>
        <v>1981</v>
      </c>
    </row>
    <row r="64" spans="1:7" x14ac:dyDescent="0.25">
      <c r="A64" s="31" t="str">
        <f t="shared" si="3"/>
        <v>VIGO</v>
      </c>
      <c r="B64" s="30">
        <f t="shared" si="4"/>
        <v>17211</v>
      </c>
      <c r="C64" s="30">
        <f t="shared" si="5"/>
        <v>11564</v>
      </c>
      <c r="D64" s="30">
        <f t="shared" si="6"/>
        <v>24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78349</v>
      </c>
      <c r="C65" s="30">
        <f t="shared" si="5"/>
        <v>63850</v>
      </c>
      <c r="D65" s="30">
        <f t="shared" si="6"/>
        <v>19</v>
      </c>
      <c r="E65" s="31" t="str">
        <f t="shared" si="2"/>
        <v>MARIN Y RIA DE PONTEVEDRA</v>
      </c>
      <c r="F65" s="31">
        <f t="shared" si="9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Marzo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41026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19">
        <v>197415</v>
      </c>
      <c r="C7" s="19">
        <v>356607</v>
      </c>
      <c r="D7" s="19">
        <v>753434</v>
      </c>
      <c r="E7" s="19">
        <v>959331</v>
      </c>
      <c r="F7" s="10">
        <f>((E7*100)/D7)-100</f>
        <v>27.327808407903021</v>
      </c>
      <c r="G7" s="1"/>
      <c r="H7" s="1"/>
      <c r="I7" s="1"/>
    </row>
    <row r="8" spans="1:12" x14ac:dyDescent="0.25">
      <c r="A8" s="11" t="s">
        <v>45</v>
      </c>
      <c r="B8" s="20">
        <v>61309</v>
      </c>
      <c r="C8" s="20">
        <v>64800</v>
      </c>
      <c r="D8" s="20">
        <v>113755</v>
      </c>
      <c r="E8" s="20">
        <v>145170</v>
      </c>
      <c r="F8" s="13">
        <f t="shared" ref="F8:F35" si="0">((E8*100)/D8)-100</f>
        <v>27.616368511274231</v>
      </c>
      <c r="G8" s="1"/>
      <c r="H8" s="1"/>
      <c r="I8" s="1"/>
    </row>
    <row r="9" spans="1:12" x14ac:dyDescent="0.25">
      <c r="A9" s="8" t="s">
        <v>46</v>
      </c>
      <c r="B9" s="19">
        <v>237724</v>
      </c>
      <c r="C9" s="19">
        <v>377724</v>
      </c>
      <c r="D9" s="19">
        <v>1060952</v>
      </c>
      <c r="E9" s="19">
        <v>1227362</v>
      </c>
      <c r="F9" s="10">
        <f t="shared" si="0"/>
        <v>15.684969725303318</v>
      </c>
      <c r="G9" s="1"/>
      <c r="H9" s="1"/>
      <c r="I9" s="1"/>
    </row>
    <row r="10" spans="1:12" x14ac:dyDescent="0.25">
      <c r="A10" s="11" t="s">
        <v>47</v>
      </c>
      <c r="B10" s="20">
        <v>341040</v>
      </c>
      <c r="C10" s="20">
        <v>272323</v>
      </c>
      <c r="D10" s="20">
        <v>834443</v>
      </c>
      <c r="E10" s="20">
        <v>838810</v>
      </c>
      <c r="F10" s="13">
        <f t="shared" si="0"/>
        <v>0.52334311630632158</v>
      </c>
      <c r="G10" s="1"/>
      <c r="H10" s="1"/>
      <c r="I10" s="1"/>
    </row>
    <row r="11" spans="1:12" x14ac:dyDescent="0.25">
      <c r="A11" s="8" t="s">
        <v>48</v>
      </c>
      <c r="B11" s="19">
        <v>50646</v>
      </c>
      <c r="C11" s="19">
        <v>217341</v>
      </c>
      <c r="D11" s="19">
        <v>484193</v>
      </c>
      <c r="E11" s="19">
        <v>500729</v>
      </c>
      <c r="F11" s="10">
        <f t="shared" si="0"/>
        <v>3.4151670924610613</v>
      </c>
      <c r="G11" s="1"/>
      <c r="H11" s="1"/>
      <c r="I11" s="1"/>
    </row>
    <row r="12" spans="1:12" x14ac:dyDescent="0.25">
      <c r="A12" s="11" t="s">
        <v>49</v>
      </c>
      <c r="B12" s="20">
        <v>133646</v>
      </c>
      <c r="C12" s="20">
        <v>237785</v>
      </c>
      <c r="D12" s="20">
        <v>507785</v>
      </c>
      <c r="E12" s="20">
        <v>531499</v>
      </c>
      <c r="F12" s="13">
        <f t="shared" si="0"/>
        <v>4.6700867493131994</v>
      </c>
      <c r="G12" s="1"/>
      <c r="H12" s="1"/>
      <c r="I12" s="1"/>
    </row>
    <row r="13" spans="1:12" x14ac:dyDescent="0.25">
      <c r="A13" s="8" t="s">
        <v>50</v>
      </c>
      <c r="B13" s="19">
        <v>156124</v>
      </c>
      <c r="C13" s="19">
        <v>168950</v>
      </c>
      <c r="D13" s="19">
        <v>446996</v>
      </c>
      <c r="E13" s="19">
        <v>458491</v>
      </c>
      <c r="F13" s="10">
        <f t="shared" si="0"/>
        <v>2.5716113790727491</v>
      </c>
      <c r="G13" s="1"/>
      <c r="H13" s="1"/>
      <c r="I13" s="1"/>
    </row>
    <row r="14" spans="1:12" x14ac:dyDescent="0.25">
      <c r="A14" s="11" t="s">
        <v>51</v>
      </c>
      <c r="B14" s="20">
        <v>192358</v>
      </c>
      <c r="C14" s="20">
        <v>388962</v>
      </c>
      <c r="D14" s="20">
        <v>792384</v>
      </c>
      <c r="E14" s="20">
        <v>1049869</v>
      </c>
      <c r="F14" s="13">
        <f t="shared" si="0"/>
        <v>32.494977182780076</v>
      </c>
      <c r="G14" s="1"/>
      <c r="H14" s="1"/>
      <c r="I14" s="1"/>
    </row>
    <row r="15" spans="1:12" x14ac:dyDescent="0.25">
      <c r="A15" s="8" t="s">
        <v>52</v>
      </c>
      <c r="B15" s="19">
        <v>389465</v>
      </c>
      <c r="C15" s="19">
        <v>311377</v>
      </c>
      <c r="D15" s="19">
        <v>1130693</v>
      </c>
      <c r="E15" s="19">
        <v>1061840</v>
      </c>
      <c r="F15" s="10">
        <f t="shared" si="0"/>
        <v>-6.089451336481261</v>
      </c>
      <c r="G15" s="1"/>
      <c r="H15" s="1"/>
      <c r="I15" s="1"/>
    </row>
    <row r="16" spans="1:12" x14ac:dyDescent="0.25">
      <c r="A16" s="11" t="s">
        <v>53</v>
      </c>
      <c r="B16" s="20">
        <v>202441</v>
      </c>
      <c r="C16" s="20">
        <v>490272</v>
      </c>
      <c r="D16" s="20">
        <v>677366</v>
      </c>
      <c r="E16" s="20">
        <v>1379815</v>
      </c>
      <c r="F16" s="13">
        <f t="shared" si="0"/>
        <v>103.70302022835511</v>
      </c>
      <c r="G16" s="1"/>
      <c r="H16" s="1"/>
      <c r="I16" s="1"/>
    </row>
    <row r="17" spans="1:9" x14ac:dyDescent="0.25">
      <c r="A17" s="8" t="s">
        <v>54</v>
      </c>
      <c r="B17" s="19">
        <v>292080</v>
      </c>
      <c r="C17" s="19">
        <v>270978</v>
      </c>
      <c r="D17" s="19">
        <v>750486</v>
      </c>
      <c r="E17" s="19">
        <v>696509</v>
      </c>
      <c r="F17" s="10">
        <f t="shared" si="0"/>
        <v>-7.1922727405974314</v>
      </c>
      <c r="G17" s="1"/>
      <c r="H17" s="1"/>
      <c r="I17" s="1"/>
    </row>
    <row r="18" spans="1:9" x14ac:dyDescent="0.25">
      <c r="A18" s="11" t="s">
        <v>55</v>
      </c>
      <c r="B18" s="20">
        <v>16185</v>
      </c>
      <c r="C18" s="20">
        <v>12400</v>
      </c>
      <c r="D18" s="20">
        <v>49117</v>
      </c>
      <c r="E18" s="20">
        <v>33900</v>
      </c>
      <c r="F18" s="13">
        <f t="shared" si="0"/>
        <v>-30.98112669747745</v>
      </c>
      <c r="G18" s="1"/>
      <c r="H18" s="1"/>
      <c r="I18" s="1"/>
    </row>
    <row r="19" spans="1:9" x14ac:dyDescent="0.25">
      <c r="A19" s="8" t="s">
        <v>56</v>
      </c>
      <c r="B19" s="19">
        <v>875162</v>
      </c>
      <c r="C19" s="19">
        <v>1094302</v>
      </c>
      <c r="D19" s="19">
        <v>2057930</v>
      </c>
      <c r="E19" s="19">
        <v>2772206</v>
      </c>
      <c r="F19" s="10">
        <f t="shared" si="0"/>
        <v>34.708469189914126</v>
      </c>
      <c r="G19" s="1"/>
      <c r="H19" s="1"/>
      <c r="I19" s="1"/>
    </row>
    <row r="20" spans="1:9" x14ac:dyDescent="0.25">
      <c r="A20" s="11" t="s">
        <v>57</v>
      </c>
      <c r="B20" s="20">
        <v>577026</v>
      </c>
      <c r="C20" s="20">
        <v>1343850</v>
      </c>
      <c r="D20" s="20">
        <v>2748187</v>
      </c>
      <c r="E20" s="20">
        <v>3228638</v>
      </c>
      <c r="F20" s="13">
        <f t="shared" si="0"/>
        <v>17.482471170993819</v>
      </c>
      <c r="G20" s="1"/>
      <c r="H20" s="1"/>
      <c r="I20" s="1"/>
    </row>
    <row r="21" spans="1:9" x14ac:dyDescent="0.25">
      <c r="A21" s="8" t="s">
        <v>58</v>
      </c>
      <c r="B21" s="19">
        <v>279355</v>
      </c>
      <c r="C21" s="19">
        <v>229017</v>
      </c>
      <c r="D21" s="19">
        <v>630072</v>
      </c>
      <c r="E21" s="19">
        <v>768278</v>
      </c>
      <c r="F21" s="10">
        <f t="shared" si="0"/>
        <v>21.934953465635672</v>
      </c>
      <c r="G21" s="1"/>
      <c r="H21" s="1"/>
      <c r="I21" s="1"/>
    </row>
    <row r="22" spans="1:9" x14ac:dyDescent="0.25">
      <c r="A22" s="11" t="s">
        <v>59</v>
      </c>
      <c r="B22" s="20">
        <v>52671</v>
      </c>
      <c r="C22" s="20">
        <v>50112</v>
      </c>
      <c r="D22" s="20">
        <v>150306</v>
      </c>
      <c r="E22" s="20">
        <v>104646</v>
      </c>
      <c r="F22" s="13">
        <f t="shared" si="0"/>
        <v>-30.378028821204737</v>
      </c>
      <c r="G22" s="1"/>
      <c r="H22" s="1"/>
      <c r="I22" s="1"/>
    </row>
    <row r="23" spans="1:9" x14ac:dyDescent="0.25">
      <c r="A23" s="8" t="s">
        <v>60</v>
      </c>
      <c r="B23" s="19">
        <v>75478</v>
      </c>
      <c r="C23" s="19">
        <v>92939</v>
      </c>
      <c r="D23" s="19">
        <v>210246</v>
      </c>
      <c r="E23" s="19">
        <v>214319</v>
      </c>
      <c r="F23" s="10">
        <f t="shared" si="0"/>
        <v>1.9372544543059149</v>
      </c>
      <c r="G23" s="1"/>
      <c r="H23" s="1"/>
      <c r="I23" s="1"/>
    </row>
    <row r="24" spans="1:9" x14ac:dyDescent="0.25">
      <c r="A24" s="11" t="s">
        <v>61</v>
      </c>
      <c r="B24" s="20">
        <v>59942</v>
      </c>
      <c r="C24" s="20">
        <v>54502</v>
      </c>
      <c r="D24" s="20">
        <v>175952</v>
      </c>
      <c r="E24" s="20">
        <v>200819</v>
      </c>
      <c r="F24" s="13">
        <f t="shared" si="0"/>
        <v>14.132831681367648</v>
      </c>
      <c r="G24" s="1"/>
      <c r="H24" s="1"/>
      <c r="I24" s="1"/>
    </row>
    <row r="25" spans="1:9" x14ac:dyDescent="0.25">
      <c r="A25" s="8" t="s">
        <v>62</v>
      </c>
      <c r="B25" s="19">
        <v>4800</v>
      </c>
      <c r="C25" s="19">
        <v>1750</v>
      </c>
      <c r="D25" s="19">
        <v>10194</v>
      </c>
      <c r="E25" s="19">
        <v>3752</v>
      </c>
      <c r="F25" s="10">
        <f t="shared" si="0"/>
        <v>-63.194035707278793</v>
      </c>
      <c r="G25" s="1"/>
      <c r="H25" s="1"/>
      <c r="I25" s="1"/>
    </row>
    <row r="26" spans="1:9" x14ac:dyDescent="0.25">
      <c r="A26" s="11" t="s">
        <v>63</v>
      </c>
      <c r="B26" s="20">
        <v>89522</v>
      </c>
      <c r="C26" s="20">
        <v>24135</v>
      </c>
      <c r="D26" s="20">
        <v>186878</v>
      </c>
      <c r="E26" s="20">
        <v>96968</v>
      </c>
      <c r="F26" s="13">
        <f t="shared" si="0"/>
        <v>-48.111602221770355</v>
      </c>
      <c r="G26" s="1"/>
      <c r="H26" s="1"/>
      <c r="I26" s="1"/>
    </row>
    <row r="27" spans="1:9" x14ac:dyDescent="0.25">
      <c r="A27" s="8" t="s">
        <v>64</v>
      </c>
      <c r="B27" s="19">
        <v>124644</v>
      </c>
      <c r="C27" s="19">
        <v>150327</v>
      </c>
      <c r="D27" s="19">
        <v>409541</v>
      </c>
      <c r="E27" s="19">
        <v>414174</v>
      </c>
      <c r="F27" s="10">
        <f t="shared" si="0"/>
        <v>1.1312664666052967</v>
      </c>
      <c r="G27" s="1"/>
      <c r="H27" s="1"/>
      <c r="I27" s="1"/>
    </row>
    <row r="28" spans="1:9" x14ac:dyDescent="0.25">
      <c r="A28" s="11" t="s">
        <v>65</v>
      </c>
      <c r="B28" s="20">
        <v>67270</v>
      </c>
      <c r="C28" s="20">
        <v>34655</v>
      </c>
      <c r="D28" s="20">
        <v>170790</v>
      </c>
      <c r="E28" s="20">
        <v>160707</v>
      </c>
      <c r="F28" s="13">
        <f t="shared" si="0"/>
        <v>-5.9037414368522718</v>
      </c>
      <c r="G28" s="1"/>
      <c r="H28" s="1"/>
      <c r="I28" s="1"/>
    </row>
    <row r="29" spans="1:9" x14ac:dyDescent="0.25">
      <c r="A29" s="8" t="s">
        <v>66</v>
      </c>
      <c r="B29" s="19">
        <v>406234</v>
      </c>
      <c r="C29" s="19">
        <v>191210</v>
      </c>
      <c r="D29" s="19">
        <v>817882</v>
      </c>
      <c r="E29" s="19">
        <v>723576</v>
      </c>
      <c r="F29" s="10">
        <f t="shared" si="0"/>
        <v>-11.53051418175238</v>
      </c>
      <c r="G29" s="1"/>
      <c r="H29" s="1"/>
      <c r="I29" s="1"/>
    </row>
    <row r="30" spans="1:9" x14ac:dyDescent="0.25">
      <c r="A30" s="11" t="s">
        <v>67</v>
      </c>
      <c r="B30" s="20">
        <v>242084</v>
      </c>
      <c r="C30" s="20">
        <v>159741</v>
      </c>
      <c r="D30" s="20">
        <v>564807</v>
      </c>
      <c r="E30" s="20">
        <v>450955</v>
      </c>
      <c r="F30" s="13">
        <f t="shared" si="0"/>
        <v>-20.157682181701006</v>
      </c>
      <c r="G30" s="1"/>
      <c r="H30" s="1"/>
      <c r="I30" s="1"/>
    </row>
    <row r="31" spans="1:9" x14ac:dyDescent="0.25">
      <c r="A31" s="8" t="s">
        <v>68</v>
      </c>
      <c r="B31" s="19">
        <v>665510</v>
      </c>
      <c r="C31" s="19">
        <v>743954</v>
      </c>
      <c r="D31" s="19">
        <v>2078358</v>
      </c>
      <c r="E31" s="19">
        <v>2749987</v>
      </c>
      <c r="F31" s="10">
        <f t="shared" si="0"/>
        <v>32.315366265099669</v>
      </c>
      <c r="G31" s="1"/>
      <c r="H31" s="1"/>
      <c r="I31" s="1"/>
    </row>
    <row r="32" spans="1:9" x14ac:dyDescent="0.25">
      <c r="A32" s="11" t="s">
        <v>69</v>
      </c>
      <c r="B32" s="20">
        <v>290181</v>
      </c>
      <c r="C32" s="20">
        <v>204478</v>
      </c>
      <c r="D32" s="20">
        <v>764029</v>
      </c>
      <c r="E32" s="20">
        <v>512069</v>
      </c>
      <c r="F32" s="13">
        <f t="shared" si="0"/>
        <v>-32.977805816271371</v>
      </c>
      <c r="G32" s="1"/>
      <c r="H32" s="1"/>
      <c r="I32" s="1"/>
    </row>
    <row r="33" spans="1:9" x14ac:dyDescent="0.25">
      <c r="A33" s="8" t="s">
        <v>70</v>
      </c>
      <c r="B33" s="19">
        <v>39133</v>
      </c>
      <c r="C33" s="19">
        <v>26533</v>
      </c>
      <c r="D33" s="19">
        <v>106627</v>
      </c>
      <c r="E33" s="19">
        <v>78241</v>
      </c>
      <c r="F33" s="10">
        <f t="shared" si="0"/>
        <v>-26.62177497256792</v>
      </c>
      <c r="G33" s="1"/>
      <c r="H33" s="1"/>
      <c r="I33" s="1"/>
    </row>
    <row r="34" spans="1:9" x14ac:dyDescent="0.25">
      <c r="A34" s="11" t="s">
        <v>71</v>
      </c>
      <c r="B34" s="20">
        <v>40221</v>
      </c>
      <c r="C34" s="20">
        <v>17311</v>
      </c>
      <c r="D34" s="20">
        <v>73993</v>
      </c>
      <c r="E34" s="20">
        <v>83267</v>
      </c>
      <c r="F34" s="13">
        <f t="shared" si="0"/>
        <v>12.533618044950202</v>
      </c>
      <c r="G34" s="1"/>
      <c r="H34" s="1"/>
      <c r="I34" s="1"/>
    </row>
    <row r="35" spans="1:9" x14ac:dyDescent="0.25">
      <c r="A35" s="14" t="s">
        <v>72</v>
      </c>
      <c r="B35" s="15">
        <f>SUM(B7:B34)</f>
        <v>6159666</v>
      </c>
      <c r="C35" s="15">
        <f t="shared" ref="C35:E35" si="1">SUM(C7:C34)</f>
        <v>7588335</v>
      </c>
      <c r="D35" s="15">
        <f t="shared" si="1"/>
        <v>18757396</v>
      </c>
      <c r="E35" s="15">
        <f t="shared" si="1"/>
        <v>21445927</v>
      </c>
      <c r="F35" s="16">
        <f t="shared" si="0"/>
        <v>14.33317823006989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959331</v>
      </c>
      <c r="C38" s="30">
        <f>D7</f>
        <v>753434</v>
      </c>
      <c r="D38" s="30">
        <f>_xlfn.RANK.EQ(B38,$B$38:$B$65)+COUNTIF($B$38:$B$65,B38)-1</f>
        <v>8</v>
      </c>
      <c r="E38" s="31" t="str">
        <f t="shared" ref="E38:E65" si="2">INDEX($A$38:$B$65,MATCH(ROW()-37,$D$38:$D$65,0),1)</f>
        <v>GIJON</v>
      </c>
      <c r="F38" s="31">
        <f>LOOKUP(E38,$A$38:$A$65,$B$38:$B$65)</f>
        <v>3228638</v>
      </c>
      <c r="G38" s="31">
        <f>LOOKUP(E38,$A$38:$A$65,$C$38:$C$65)</f>
        <v>2748187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145170</v>
      </c>
      <c r="C39" s="30">
        <f t="shared" ref="C39:C65" si="5">D8</f>
        <v>113755</v>
      </c>
      <c r="D39" s="30">
        <f t="shared" ref="D39:D65" si="6">_xlfn.RANK.EQ(B39,$B$38:$B$65)+COUNTIF($B$38:$B$65,B39)-1</f>
        <v>22</v>
      </c>
      <c r="E39" s="31" t="str">
        <f t="shared" si="2"/>
        <v>FERROL-SAN CIBRAO</v>
      </c>
      <c r="F39" s="31">
        <f t="shared" ref="F39:F54" si="7">LOOKUP(E39,$A$38:$A$65,$B$38:$B$65)</f>
        <v>2772206</v>
      </c>
      <c r="G39" s="31">
        <f t="shared" ref="G39:G65" si="8">LOOKUP(E39,$A$38:$A$65,$C$38:$C$65)</f>
        <v>2057930</v>
      </c>
    </row>
    <row r="40" spans="1:9" x14ac:dyDescent="0.25">
      <c r="A40" s="31" t="str">
        <f t="shared" si="3"/>
        <v>ALMERIA</v>
      </c>
      <c r="B40" s="30">
        <f t="shared" si="4"/>
        <v>1227362</v>
      </c>
      <c r="C40" s="30">
        <f t="shared" si="5"/>
        <v>1060952</v>
      </c>
      <c r="D40" s="30">
        <f t="shared" si="6"/>
        <v>5</v>
      </c>
      <c r="E40" s="31" t="str">
        <f t="shared" si="2"/>
        <v>TARRAGONA</v>
      </c>
      <c r="F40" s="31">
        <f t="shared" si="7"/>
        <v>2749987</v>
      </c>
      <c r="G40" s="31">
        <f t="shared" si="8"/>
        <v>2078358</v>
      </c>
    </row>
    <row r="41" spans="1:9" x14ac:dyDescent="0.25">
      <c r="A41" s="31" t="str">
        <f t="shared" si="3"/>
        <v>AVILES</v>
      </c>
      <c r="B41" s="30">
        <f t="shared" si="4"/>
        <v>838810</v>
      </c>
      <c r="C41" s="30">
        <f t="shared" si="5"/>
        <v>834443</v>
      </c>
      <c r="D41" s="30">
        <f t="shared" si="6"/>
        <v>9</v>
      </c>
      <c r="E41" s="31" t="str">
        <f t="shared" si="2"/>
        <v>CARTAGENA</v>
      </c>
      <c r="F41" s="31">
        <f t="shared" si="7"/>
        <v>1379815</v>
      </c>
      <c r="G41" s="31">
        <f t="shared" si="8"/>
        <v>677366</v>
      </c>
    </row>
    <row r="42" spans="1:9" x14ac:dyDescent="0.25">
      <c r="A42" s="31" t="str">
        <f t="shared" si="3"/>
        <v>BAHIA DE ALGECIRAS</v>
      </c>
      <c r="B42" s="30">
        <f t="shared" si="4"/>
        <v>500729</v>
      </c>
      <c r="C42" s="30">
        <f t="shared" si="5"/>
        <v>484193</v>
      </c>
      <c r="D42" s="30">
        <f t="shared" si="6"/>
        <v>15</v>
      </c>
      <c r="E42" s="31" t="str">
        <f t="shared" si="2"/>
        <v>ALMERIA</v>
      </c>
      <c r="F42" s="31">
        <f t="shared" si="7"/>
        <v>1227362</v>
      </c>
      <c r="G42" s="31">
        <f t="shared" si="8"/>
        <v>1060952</v>
      </c>
    </row>
    <row r="43" spans="1:9" x14ac:dyDescent="0.25">
      <c r="A43" s="31" t="str">
        <f t="shared" si="3"/>
        <v>BAHIA DE CADIZ</v>
      </c>
      <c r="B43" s="30">
        <f t="shared" si="4"/>
        <v>531499</v>
      </c>
      <c r="C43" s="30">
        <f t="shared" si="5"/>
        <v>507785</v>
      </c>
      <c r="D43" s="30">
        <f t="shared" si="6"/>
        <v>13</v>
      </c>
      <c r="E43" s="31" t="str">
        <f t="shared" si="2"/>
        <v>BILBAO</v>
      </c>
      <c r="F43" s="31">
        <f t="shared" si="7"/>
        <v>1061840</v>
      </c>
      <c r="G43" s="31">
        <f t="shared" si="8"/>
        <v>1130693</v>
      </c>
    </row>
    <row r="44" spans="1:9" x14ac:dyDescent="0.25">
      <c r="A44" s="31" t="str">
        <f t="shared" si="3"/>
        <v>BALEARES</v>
      </c>
      <c r="B44" s="30">
        <f t="shared" si="4"/>
        <v>458491</v>
      </c>
      <c r="C44" s="30">
        <f t="shared" si="5"/>
        <v>446996</v>
      </c>
      <c r="D44" s="30">
        <f t="shared" si="6"/>
        <v>16</v>
      </c>
      <c r="E44" s="31" t="str">
        <f t="shared" si="2"/>
        <v>BARCELONA</v>
      </c>
      <c r="F44" s="31">
        <f t="shared" si="7"/>
        <v>1049869</v>
      </c>
      <c r="G44" s="31">
        <f t="shared" si="8"/>
        <v>792384</v>
      </c>
    </row>
    <row r="45" spans="1:9" x14ac:dyDescent="0.25">
      <c r="A45" s="31" t="str">
        <f t="shared" si="3"/>
        <v>BARCELONA</v>
      </c>
      <c r="B45" s="30">
        <f t="shared" si="4"/>
        <v>1049869</v>
      </c>
      <c r="C45" s="30">
        <f t="shared" si="5"/>
        <v>792384</v>
      </c>
      <c r="D45" s="30">
        <f t="shared" si="6"/>
        <v>7</v>
      </c>
      <c r="E45" s="31" t="str">
        <f t="shared" si="2"/>
        <v>A CORUÑA</v>
      </c>
      <c r="F45" s="31">
        <f t="shared" si="7"/>
        <v>959331</v>
      </c>
      <c r="G45" s="31">
        <f t="shared" si="8"/>
        <v>753434</v>
      </c>
    </row>
    <row r="46" spans="1:9" x14ac:dyDescent="0.25">
      <c r="A46" s="31" t="str">
        <f t="shared" si="3"/>
        <v>BILBAO</v>
      </c>
      <c r="B46" s="30">
        <f t="shared" si="4"/>
        <v>1061840</v>
      </c>
      <c r="C46" s="30">
        <f t="shared" si="5"/>
        <v>1130693</v>
      </c>
      <c r="D46" s="30">
        <f t="shared" si="6"/>
        <v>6</v>
      </c>
      <c r="E46" s="31" t="str">
        <f t="shared" si="2"/>
        <v>AVILES</v>
      </c>
      <c r="F46" s="31">
        <f t="shared" si="7"/>
        <v>838810</v>
      </c>
      <c r="G46" s="31">
        <f t="shared" si="8"/>
        <v>834443</v>
      </c>
    </row>
    <row r="47" spans="1:9" x14ac:dyDescent="0.25">
      <c r="A47" s="31" t="str">
        <f t="shared" si="3"/>
        <v>CARTAGENA</v>
      </c>
      <c r="B47" s="30">
        <f t="shared" si="4"/>
        <v>1379815</v>
      </c>
      <c r="C47" s="30">
        <f t="shared" si="5"/>
        <v>677366</v>
      </c>
      <c r="D47" s="30">
        <f t="shared" si="6"/>
        <v>4</v>
      </c>
      <c r="E47" s="31" t="str">
        <f t="shared" si="2"/>
        <v>HUELVA</v>
      </c>
      <c r="F47" s="31">
        <f t="shared" si="7"/>
        <v>768278</v>
      </c>
      <c r="G47" s="31">
        <f t="shared" si="8"/>
        <v>630072</v>
      </c>
    </row>
    <row r="48" spans="1:9" x14ac:dyDescent="0.25">
      <c r="A48" s="31" t="str">
        <f t="shared" si="3"/>
        <v>CASTELLON</v>
      </c>
      <c r="B48" s="30">
        <f t="shared" si="4"/>
        <v>696509</v>
      </c>
      <c r="C48" s="30">
        <f t="shared" si="5"/>
        <v>750486</v>
      </c>
      <c r="D48" s="30">
        <f t="shared" si="6"/>
        <v>12</v>
      </c>
      <c r="E48" s="31" t="str">
        <f t="shared" si="2"/>
        <v>SANTANDER</v>
      </c>
      <c r="F48" s="31">
        <f t="shared" si="7"/>
        <v>723576</v>
      </c>
      <c r="G48" s="31">
        <f t="shared" si="8"/>
        <v>817882</v>
      </c>
    </row>
    <row r="49" spans="1:7" x14ac:dyDescent="0.25">
      <c r="A49" s="31" t="str">
        <f t="shared" si="3"/>
        <v>CEUTA</v>
      </c>
      <c r="B49" s="30">
        <f t="shared" si="4"/>
        <v>33900</v>
      </c>
      <c r="C49" s="30">
        <f t="shared" si="5"/>
        <v>49117</v>
      </c>
      <c r="D49" s="30">
        <f t="shared" si="6"/>
        <v>27</v>
      </c>
      <c r="E49" s="31" t="str">
        <f t="shared" si="2"/>
        <v>CASTELLON</v>
      </c>
      <c r="F49" s="31">
        <f t="shared" si="7"/>
        <v>696509</v>
      </c>
      <c r="G49" s="31">
        <f t="shared" si="8"/>
        <v>750486</v>
      </c>
    </row>
    <row r="50" spans="1:7" x14ac:dyDescent="0.25">
      <c r="A50" s="31" t="str">
        <f t="shared" si="3"/>
        <v>FERROL-SAN CIBRAO</v>
      </c>
      <c r="B50" s="30">
        <f t="shared" si="4"/>
        <v>2772206</v>
      </c>
      <c r="C50" s="30">
        <f t="shared" si="5"/>
        <v>2057930</v>
      </c>
      <c r="D50" s="30">
        <f t="shared" si="6"/>
        <v>2</v>
      </c>
      <c r="E50" s="31" t="str">
        <f t="shared" si="2"/>
        <v>BAHIA DE CADIZ</v>
      </c>
      <c r="F50" s="31">
        <f t="shared" si="7"/>
        <v>531499</v>
      </c>
      <c r="G50" s="31">
        <f t="shared" si="8"/>
        <v>507785</v>
      </c>
    </row>
    <row r="51" spans="1:7" x14ac:dyDescent="0.25">
      <c r="A51" s="31" t="str">
        <f t="shared" si="3"/>
        <v>GIJON</v>
      </c>
      <c r="B51" s="30">
        <f t="shared" si="4"/>
        <v>3228638</v>
      </c>
      <c r="C51" s="30">
        <f t="shared" si="5"/>
        <v>2748187</v>
      </c>
      <c r="D51" s="30">
        <f t="shared" si="6"/>
        <v>1</v>
      </c>
      <c r="E51" s="31" t="str">
        <f t="shared" si="2"/>
        <v>VALENCIA</v>
      </c>
      <c r="F51" s="31">
        <f t="shared" si="7"/>
        <v>512069</v>
      </c>
      <c r="G51" s="31">
        <f t="shared" si="8"/>
        <v>764029</v>
      </c>
    </row>
    <row r="52" spans="1:7" x14ac:dyDescent="0.25">
      <c r="A52" s="31" t="str">
        <f t="shared" si="3"/>
        <v>HUELVA</v>
      </c>
      <c r="B52" s="30">
        <f t="shared" si="4"/>
        <v>768278</v>
      </c>
      <c r="C52" s="30">
        <f t="shared" si="5"/>
        <v>630072</v>
      </c>
      <c r="D52" s="30">
        <f t="shared" si="6"/>
        <v>10</v>
      </c>
      <c r="E52" s="31" t="str">
        <f t="shared" si="2"/>
        <v>BAHIA DE ALGECIRAS</v>
      </c>
      <c r="F52" s="31">
        <f t="shared" si="7"/>
        <v>500729</v>
      </c>
      <c r="G52" s="31">
        <f t="shared" si="8"/>
        <v>484193</v>
      </c>
    </row>
    <row r="53" spans="1:7" x14ac:dyDescent="0.25">
      <c r="A53" s="31" t="str">
        <f t="shared" si="3"/>
        <v>LAS PALMAS</v>
      </c>
      <c r="B53" s="30">
        <f t="shared" si="4"/>
        <v>104646</v>
      </c>
      <c r="C53" s="30">
        <f t="shared" si="5"/>
        <v>150306</v>
      </c>
      <c r="D53" s="30">
        <f t="shared" si="6"/>
        <v>23</v>
      </c>
      <c r="E53" s="31" t="str">
        <f t="shared" si="2"/>
        <v>BALEARES</v>
      </c>
      <c r="F53" s="31">
        <f t="shared" si="7"/>
        <v>458491</v>
      </c>
      <c r="G53" s="31">
        <f t="shared" si="8"/>
        <v>446996</v>
      </c>
    </row>
    <row r="54" spans="1:7" x14ac:dyDescent="0.25">
      <c r="A54" s="31" t="str">
        <f t="shared" si="3"/>
        <v>MALAGA</v>
      </c>
      <c r="B54" s="30">
        <f t="shared" si="4"/>
        <v>214319</v>
      </c>
      <c r="C54" s="30">
        <f t="shared" si="5"/>
        <v>210246</v>
      </c>
      <c r="D54" s="30">
        <f t="shared" si="6"/>
        <v>19</v>
      </c>
      <c r="E54" s="31" t="str">
        <f t="shared" si="2"/>
        <v>SEVILLA</v>
      </c>
      <c r="F54" s="31">
        <f t="shared" si="7"/>
        <v>450955</v>
      </c>
      <c r="G54" s="31">
        <f t="shared" si="8"/>
        <v>564807</v>
      </c>
    </row>
    <row r="55" spans="1:7" x14ac:dyDescent="0.25">
      <c r="A55" s="31" t="str">
        <f t="shared" si="3"/>
        <v>MARIN Y RIA DE PONTEVEDRA</v>
      </c>
      <c r="B55" s="30">
        <f t="shared" si="4"/>
        <v>200819</v>
      </c>
      <c r="C55" s="30">
        <f t="shared" si="5"/>
        <v>175952</v>
      </c>
      <c r="D55" s="30">
        <f t="shared" si="6"/>
        <v>20</v>
      </c>
      <c r="E55" s="31" t="str">
        <f t="shared" si="2"/>
        <v>PASAIA</v>
      </c>
      <c r="F55" s="31">
        <f t="shared" ref="F55:F65" si="9">LOOKUP(E55,$A$38:$A$65,$B$38:$B$65)</f>
        <v>414174</v>
      </c>
      <c r="G55" s="31">
        <f t="shared" si="8"/>
        <v>409541</v>
      </c>
    </row>
    <row r="56" spans="1:7" x14ac:dyDescent="0.25">
      <c r="A56" s="31" t="str">
        <f t="shared" si="3"/>
        <v>MELILLA</v>
      </c>
      <c r="B56" s="30">
        <f t="shared" si="4"/>
        <v>3752</v>
      </c>
      <c r="C56" s="30">
        <f t="shared" si="5"/>
        <v>10194</v>
      </c>
      <c r="D56" s="30">
        <f t="shared" si="6"/>
        <v>28</v>
      </c>
      <c r="E56" s="31" t="str">
        <f t="shared" si="2"/>
        <v>MALAGA</v>
      </c>
      <c r="F56" s="31">
        <f t="shared" si="9"/>
        <v>214319</v>
      </c>
      <c r="G56" s="31">
        <f t="shared" si="8"/>
        <v>210246</v>
      </c>
    </row>
    <row r="57" spans="1:7" x14ac:dyDescent="0.25">
      <c r="A57" s="31" t="str">
        <f t="shared" si="3"/>
        <v>MOTRIL</v>
      </c>
      <c r="B57" s="30">
        <f t="shared" si="4"/>
        <v>96968</v>
      </c>
      <c r="C57" s="30">
        <f t="shared" si="5"/>
        <v>186878</v>
      </c>
      <c r="D57" s="30">
        <f t="shared" si="6"/>
        <v>24</v>
      </c>
      <c r="E57" s="31" t="str">
        <f t="shared" si="2"/>
        <v>MARIN Y RIA DE PONTEVEDRA</v>
      </c>
      <c r="F57" s="31">
        <f t="shared" si="9"/>
        <v>200819</v>
      </c>
      <c r="G57" s="31">
        <f t="shared" si="8"/>
        <v>175952</v>
      </c>
    </row>
    <row r="58" spans="1:7" x14ac:dyDescent="0.25">
      <c r="A58" s="31" t="str">
        <f t="shared" si="3"/>
        <v>PASAIA</v>
      </c>
      <c r="B58" s="30">
        <f t="shared" si="4"/>
        <v>414174</v>
      </c>
      <c r="C58" s="30">
        <f t="shared" si="5"/>
        <v>409541</v>
      </c>
      <c r="D58" s="30">
        <f t="shared" si="6"/>
        <v>18</v>
      </c>
      <c r="E58" s="31" t="str">
        <f t="shared" si="2"/>
        <v>SANTA CRUZ DE TENERIFE</v>
      </c>
      <c r="F58" s="31">
        <f t="shared" si="9"/>
        <v>160707</v>
      </c>
      <c r="G58" s="31">
        <f t="shared" si="8"/>
        <v>170790</v>
      </c>
    </row>
    <row r="59" spans="1:7" x14ac:dyDescent="0.25">
      <c r="A59" s="31" t="str">
        <f t="shared" si="3"/>
        <v>SANTA CRUZ DE TENERIFE</v>
      </c>
      <c r="B59" s="30">
        <f t="shared" si="4"/>
        <v>160707</v>
      </c>
      <c r="C59" s="30">
        <f t="shared" si="5"/>
        <v>170790</v>
      </c>
      <c r="D59" s="30">
        <f t="shared" si="6"/>
        <v>21</v>
      </c>
      <c r="E59" s="31" t="str">
        <f t="shared" si="2"/>
        <v>ALICANTE</v>
      </c>
      <c r="F59" s="31">
        <f t="shared" si="9"/>
        <v>145170</v>
      </c>
      <c r="G59" s="31">
        <f t="shared" si="8"/>
        <v>113755</v>
      </c>
    </row>
    <row r="60" spans="1:7" x14ac:dyDescent="0.25">
      <c r="A60" s="31" t="str">
        <f t="shared" si="3"/>
        <v>SANTANDER</v>
      </c>
      <c r="B60" s="30">
        <f t="shared" si="4"/>
        <v>723576</v>
      </c>
      <c r="C60" s="30">
        <f t="shared" si="5"/>
        <v>817882</v>
      </c>
      <c r="D60" s="30">
        <f t="shared" si="6"/>
        <v>11</v>
      </c>
      <c r="E60" s="31" t="str">
        <f t="shared" si="2"/>
        <v>LAS PALMAS</v>
      </c>
      <c r="F60" s="31">
        <f t="shared" si="9"/>
        <v>104646</v>
      </c>
      <c r="G60" s="31">
        <f t="shared" si="8"/>
        <v>150306</v>
      </c>
    </row>
    <row r="61" spans="1:7" x14ac:dyDescent="0.25">
      <c r="A61" s="31" t="str">
        <f t="shared" si="3"/>
        <v>SEVILLA</v>
      </c>
      <c r="B61" s="30">
        <f t="shared" si="4"/>
        <v>450955</v>
      </c>
      <c r="C61" s="30">
        <f t="shared" si="5"/>
        <v>564807</v>
      </c>
      <c r="D61" s="30">
        <f t="shared" si="6"/>
        <v>17</v>
      </c>
      <c r="E61" s="31" t="str">
        <f t="shared" si="2"/>
        <v>MOTRIL</v>
      </c>
      <c r="F61" s="31">
        <f t="shared" si="9"/>
        <v>96968</v>
      </c>
      <c r="G61" s="31">
        <f t="shared" si="8"/>
        <v>186878</v>
      </c>
    </row>
    <row r="62" spans="1:7" x14ac:dyDescent="0.25">
      <c r="A62" s="31" t="str">
        <f t="shared" si="3"/>
        <v>TARRAGONA</v>
      </c>
      <c r="B62" s="30">
        <f t="shared" si="4"/>
        <v>2749987</v>
      </c>
      <c r="C62" s="30">
        <f t="shared" si="5"/>
        <v>2078358</v>
      </c>
      <c r="D62" s="30">
        <f t="shared" si="6"/>
        <v>3</v>
      </c>
      <c r="E62" s="31" t="str">
        <f t="shared" si="2"/>
        <v>VILAGARCIA</v>
      </c>
      <c r="F62" s="31">
        <f t="shared" si="9"/>
        <v>83267</v>
      </c>
      <c r="G62" s="31">
        <f t="shared" si="8"/>
        <v>73993</v>
      </c>
    </row>
    <row r="63" spans="1:7" x14ac:dyDescent="0.25">
      <c r="A63" s="31" t="str">
        <f t="shared" si="3"/>
        <v>VALENCIA</v>
      </c>
      <c r="B63" s="30">
        <f t="shared" si="4"/>
        <v>512069</v>
      </c>
      <c r="C63" s="30">
        <f t="shared" si="5"/>
        <v>764029</v>
      </c>
      <c r="D63" s="30">
        <f t="shared" si="6"/>
        <v>14</v>
      </c>
      <c r="E63" s="31" t="str">
        <f t="shared" si="2"/>
        <v>VIGO</v>
      </c>
      <c r="F63" s="31">
        <f t="shared" si="9"/>
        <v>78241</v>
      </c>
      <c r="G63" s="31">
        <f t="shared" si="8"/>
        <v>106627</v>
      </c>
    </row>
    <row r="64" spans="1:7" x14ac:dyDescent="0.25">
      <c r="A64" s="31" t="str">
        <f t="shared" si="3"/>
        <v>VIGO</v>
      </c>
      <c r="B64" s="30">
        <f t="shared" si="4"/>
        <v>78241</v>
      </c>
      <c r="C64" s="30">
        <f t="shared" si="5"/>
        <v>106627</v>
      </c>
      <c r="D64" s="30">
        <f t="shared" si="6"/>
        <v>26</v>
      </c>
      <c r="E64" s="31" t="str">
        <f t="shared" si="2"/>
        <v>CEUTA</v>
      </c>
      <c r="F64" s="31">
        <f t="shared" si="9"/>
        <v>33900</v>
      </c>
      <c r="G64" s="31">
        <f t="shared" si="8"/>
        <v>49117</v>
      </c>
    </row>
    <row r="65" spans="1:7" x14ac:dyDescent="0.25">
      <c r="A65" s="31" t="str">
        <f t="shared" si="3"/>
        <v>VILAGARCIA</v>
      </c>
      <c r="B65" s="30">
        <f t="shared" si="4"/>
        <v>83267</v>
      </c>
      <c r="C65" s="30">
        <f t="shared" si="5"/>
        <v>73993</v>
      </c>
      <c r="D65" s="30">
        <f t="shared" si="6"/>
        <v>25</v>
      </c>
      <c r="E65" s="31" t="str">
        <f t="shared" si="2"/>
        <v>MELILLA</v>
      </c>
      <c r="F65" s="31">
        <f t="shared" si="9"/>
        <v>3752</v>
      </c>
      <c r="G65" s="31">
        <f t="shared" si="8"/>
        <v>10194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Marzo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41026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1">
        <v>84817</v>
      </c>
      <c r="C7" s="21">
        <v>140202</v>
      </c>
      <c r="D7" s="21">
        <v>210606</v>
      </c>
      <c r="E7" s="21">
        <v>372076</v>
      </c>
      <c r="F7" s="10">
        <f>((E7*100)/D7)-100</f>
        <v>76.669230696181501</v>
      </c>
      <c r="G7" s="1"/>
      <c r="H7" s="1"/>
      <c r="I7" s="1"/>
    </row>
    <row r="8" spans="1:12" x14ac:dyDescent="0.25">
      <c r="A8" s="11" t="s">
        <v>45</v>
      </c>
      <c r="B8" s="22">
        <v>122359</v>
      </c>
      <c r="C8" s="22">
        <v>152986</v>
      </c>
      <c r="D8" s="22">
        <v>350169</v>
      </c>
      <c r="E8" s="22">
        <v>396768</v>
      </c>
      <c r="F8" s="13">
        <f t="shared" ref="F8:F35" si="0">((E8*100)/D8)-100</f>
        <v>13.307574342674542</v>
      </c>
      <c r="G8" s="1"/>
      <c r="H8" s="1"/>
      <c r="I8" s="1"/>
    </row>
    <row r="9" spans="1:12" x14ac:dyDescent="0.25">
      <c r="A9" s="8" t="s">
        <v>46</v>
      </c>
      <c r="B9" s="21">
        <v>63190</v>
      </c>
      <c r="C9" s="21">
        <v>56114</v>
      </c>
      <c r="D9" s="21">
        <v>146605</v>
      </c>
      <c r="E9" s="21">
        <v>165177</v>
      </c>
      <c r="F9" s="10">
        <f t="shared" si="0"/>
        <v>12.668053613451107</v>
      </c>
      <c r="G9" s="1"/>
      <c r="H9" s="1"/>
      <c r="I9" s="1"/>
    </row>
    <row r="10" spans="1:12" x14ac:dyDescent="0.25">
      <c r="A10" s="11" t="s">
        <v>47</v>
      </c>
      <c r="B10" s="22">
        <v>127273</v>
      </c>
      <c r="C10" s="22">
        <v>115872</v>
      </c>
      <c r="D10" s="22">
        <v>376446</v>
      </c>
      <c r="E10" s="22">
        <v>267066</v>
      </c>
      <c r="F10" s="13">
        <f t="shared" si="0"/>
        <v>-29.055960217401704</v>
      </c>
      <c r="G10" s="1"/>
      <c r="H10" s="1"/>
      <c r="I10" s="1"/>
    </row>
    <row r="11" spans="1:12" x14ac:dyDescent="0.25">
      <c r="A11" s="8" t="s">
        <v>48</v>
      </c>
      <c r="B11" s="21">
        <v>3358567</v>
      </c>
      <c r="C11" s="21">
        <v>4524593</v>
      </c>
      <c r="D11" s="21">
        <v>9888818</v>
      </c>
      <c r="E11" s="21">
        <v>13935702</v>
      </c>
      <c r="F11" s="10">
        <f t="shared" si="0"/>
        <v>40.923839431568069</v>
      </c>
      <c r="G11" s="1"/>
      <c r="H11" s="1"/>
      <c r="I11" s="1"/>
    </row>
    <row r="12" spans="1:12" x14ac:dyDescent="0.25">
      <c r="A12" s="11" t="s">
        <v>49</v>
      </c>
      <c r="B12" s="22">
        <v>191965</v>
      </c>
      <c r="C12" s="22">
        <v>179295</v>
      </c>
      <c r="D12" s="22">
        <v>486270</v>
      </c>
      <c r="E12" s="22">
        <v>470931</v>
      </c>
      <c r="F12" s="13">
        <f t="shared" si="0"/>
        <v>-3.1544203837374312</v>
      </c>
      <c r="G12" s="1"/>
      <c r="H12" s="1"/>
      <c r="I12" s="1"/>
    </row>
    <row r="13" spans="1:12" x14ac:dyDescent="0.25">
      <c r="A13" s="8" t="s">
        <v>50</v>
      </c>
      <c r="B13" s="21">
        <v>726298</v>
      </c>
      <c r="C13" s="21">
        <v>684493</v>
      </c>
      <c r="D13" s="21">
        <v>1787843</v>
      </c>
      <c r="E13" s="21">
        <v>1785701</v>
      </c>
      <c r="F13" s="10">
        <f t="shared" si="0"/>
        <v>-0.11980917787523993</v>
      </c>
      <c r="G13" s="1"/>
      <c r="H13" s="1"/>
      <c r="I13" s="1"/>
    </row>
    <row r="14" spans="1:12" x14ac:dyDescent="0.25">
      <c r="A14" s="11" t="s">
        <v>51</v>
      </c>
      <c r="B14" s="22">
        <v>2433426</v>
      </c>
      <c r="C14" s="22">
        <v>2198712</v>
      </c>
      <c r="D14" s="22">
        <v>7254054</v>
      </c>
      <c r="E14" s="22">
        <v>6264210</v>
      </c>
      <c r="F14" s="13">
        <f t="shared" si="0"/>
        <v>-13.645390563676528</v>
      </c>
      <c r="G14" s="1"/>
      <c r="H14" s="1"/>
      <c r="I14" s="1"/>
    </row>
    <row r="15" spans="1:12" x14ac:dyDescent="0.25">
      <c r="A15" s="8" t="s">
        <v>52</v>
      </c>
      <c r="B15" s="21">
        <v>827282</v>
      </c>
      <c r="C15" s="21">
        <v>848355</v>
      </c>
      <c r="D15" s="21">
        <v>2178787</v>
      </c>
      <c r="E15" s="21">
        <v>2279065</v>
      </c>
      <c r="F15" s="10">
        <f t="shared" si="0"/>
        <v>4.6024691720668471</v>
      </c>
      <c r="G15" s="1"/>
      <c r="H15" s="1"/>
      <c r="I15" s="1"/>
    </row>
    <row r="16" spans="1:12" x14ac:dyDescent="0.25">
      <c r="A16" s="11" t="s">
        <v>53</v>
      </c>
      <c r="B16" s="22">
        <v>100431</v>
      </c>
      <c r="C16" s="22">
        <v>67569</v>
      </c>
      <c r="D16" s="22">
        <v>245838</v>
      </c>
      <c r="E16" s="22">
        <v>208824</v>
      </c>
      <c r="F16" s="13">
        <f t="shared" si="0"/>
        <v>-15.056256559197521</v>
      </c>
      <c r="G16" s="1"/>
      <c r="H16" s="1"/>
      <c r="I16" s="1"/>
    </row>
    <row r="17" spans="1:9" x14ac:dyDescent="0.25">
      <c r="A17" s="8" t="s">
        <v>54</v>
      </c>
      <c r="B17" s="21">
        <v>171760</v>
      </c>
      <c r="C17" s="21">
        <v>177102</v>
      </c>
      <c r="D17" s="21">
        <v>443884</v>
      </c>
      <c r="E17" s="21">
        <v>483071</v>
      </c>
      <c r="F17" s="10">
        <f t="shared" si="0"/>
        <v>8.8282073694929295</v>
      </c>
      <c r="G17" s="1"/>
      <c r="H17" s="1"/>
      <c r="I17" s="1"/>
    </row>
    <row r="18" spans="1:9" x14ac:dyDescent="0.25">
      <c r="A18" s="11" t="s">
        <v>55</v>
      </c>
      <c r="B18" s="22">
        <v>74589</v>
      </c>
      <c r="C18" s="22">
        <v>76993</v>
      </c>
      <c r="D18" s="22">
        <v>200461</v>
      </c>
      <c r="E18" s="22">
        <v>225130</v>
      </c>
      <c r="F18" s="13">
        <f t="shared" si="0"/>
        <v>12.306134360299509</v>
      </c>
      <c r="G18" s="1"/>
      <c r="H18" s="1"/>
      <c r="I18" s="1"/>
    </row>
    <row r="19" spans="1:9" x14ac:dyDescent="0.25">
      <c r="A19" s="8" t="s">
        <v>56</v>
      </c>
      <c r="B19" s="21">
        <v>40651</v>
      </c>
      <c r="C19" s="21">
        <v>75450</v>
      </c>
      <c r="D19" s="21">
        <v>87396</v>
      </c>
      <c r="E19" s="21">
        <v>190348</v>
      </c>
      <c r="F19" s="10">
        <f t="shared" si="0"/>
        <v>117.7994416220422</v>
      </c>
      <c r="G19" s="1"/>
      <c r="H19" s="1"/>
      <c r="I19" s="1"/>
    </row>
    <row r="20" spans="1:9" x14ac:dyDescent="0.25">
      <c r="A20" s="11" t="s">
        <v>57</v>
      </c>
      <c r="B20" s="22">
        <v>134156</v>
      </c>
      <c r="C20" s="22">
        <v>159321</v>
      </c>
      <c r="D20" s="22">
        <v>326537</v>
      </c>
      <c r="E20" s="22">
        <v>412880</v>
      </c>
      <c r="F20" s="13">
        <f t="shared" si="0"/>
        <v>26.442026477857027</v>
      </c>
      <c r="G20" s="1"/>
      <c r="H20" s="1"/>
      <c r="I20" s="1"/>
    </row>
    <row r="21" spans="1:9" x14ac:dyDescent="0.25">
      <c r="A21" s="8" t="s">
        <v>58</v>
      </c>
      <c r="B21" s="21">
        <v>20146</v>
      </c>
      <c r="C21" s="21">
        <v>62048</v>
      </c>
      <c r="D21" s="21">
        <v>65630</v>
      </c>
      <c r="E21" s="21">
        <v>129401</v>
      </c>
      <c r="F21" s="10">
        <f t="shared" si="0"/>
        <v>97.167453908273643</v>
      </c>
      <c r="G21" s="1"/>
      <c r="H21" s="1"/>
      <c r="I21" s="1"/>
    </row>
    <row r="22" spans="1:9" x14ac:dyDescent="0.25">
      <c r="A22" s="11" t="s">
        <v>59</v>
      </c>
      <c r="B22" s="22">
        <v>1267676</v>
      </c>
      <c r="C22" s="22">
        <v>1598138</v>
      </c>
      <c r="D22" s="22">
        <v>3658308</v>
      </c>
      <c r="E22" s="22">
        <v>4420118</v>
      </c>
      <c r="F22" s="13">
        <f t="shared" si="0"/>
        <v>20.824107756919318</v>
      </c>
      <c r="G22" s="1"/>
      <c r="H22" s="1"/>
      <c r="I22" s="1"/>
    </row>
    <row r="23" spans="1:9" x14ac:dyDescent="0.25">
      <c r="A23" s="8" t="s">
        <v>60</v>
      </c>
      <c r="B23" s="21">
        <v>129490</v>
      </c>
      <c r="C23" s="21">
        <v>675837</v>
      </c>
      <c r="D23" s="21">
        <v>328564</v>
      </c>
      <c r="E23" s="21">
        <v>2166290</v>
      </c>
      <c r="F23" s="10">
        <f t="shared" si="0"/>
        <v>559.32055855175861</v>
      </c>
      <c r="G23" s="1"/>
      <c r="H23" s="1"/>
      <c r="I23" s="1"/>
    </row>
    <row r="24" spans="1:9" x14ac:dyDescent="0.25">
      <c r="A24" s="11" t="s">
        <v>61</v>
      </c>
      <c r="B24" s="22">
        <v>64727</v>
      </c>
      <c r="C24" s="22">
        <v>73933</v>
      </c>
      <c r="D24" s="22">
        <v>223515</v>
      </c>
      <c r="E24" s="22">
        <v>239281</v>
      </c>
      <c r="F24" s="13">
        <f t="shared" si="0"/>
        <v>7.0536653021050029</v>
      </c>
      <c r="G24" s="1"/>
      <c r="H24" s="1"/>
      <c r="I24" s="1"/>
    </row>
    <row r="25" spans="1:9" x14ac:dyDescent="0.25">
      <c r="A25" s="8" t="s">
        <v>62</v>
      </c>
      <c r="B25" s="21">
        <v>61621</v>
      </c>
      <c r="C25" s="21">
        <v>69406</v>
      </c>
      <c r="D25" s="21">
        <v>167852</v>
      </c>
      <c r="E25" s="21">
        <v>205331</v>
      </c>
      <c r="F25" s="10">
        <f t="shared" si="0"/>
        <v>22.328599003884378</v>
      </c>
      <c r="G25" s="1"/>
      <c r="H25" s="1"/>
      <c r="I25" s="1"/>
    </row>
    <row r="26" spans="1:9" x14ac:dyDescent="0.25">
      <c r="A26" s="11" t="s">
        <v>63</v>
      </c>
      <c r="B26" s="22">
        <v>13541</v>
      </c>
      <c r="C26" s="22">
        <v>21391</v>
      </c>
      <c r="D26" s="22">
        <v>44376</v>
      </c>
      <c r="E26" s="22">
        <v>60241</v>
      </c>
      <c r="F26" s="13">
        <f t="shared" si="0"/>
        <v>35.751307012799714</v>
      </c>
      <c r="G26" s="1"/>
      <c r="H26" s="1"/>
      <c r="I26" s="1"/>
    </row>
    <row r="27" spans="1:9" x14ac:dyDescent="0.25">
      <c r="A27" s="8" t="s">
        <v>64</v>
      </c>
      <c r="B27" s="21">
        <v>248355</v>
      </c>
      <c r="C27" s="21">
        <v>162676</v>
      </c>
      <c r="D27" s="21">
        <v>602830</v>
      </c>
      <c r="E27" s="21">
        <v>419934</v>
      </c>
      <c r="F27" s="10">
        <f t="shared" si="0"/>
        <v>-30.339565051507051</v>
      </c>
      <c r="G27" s="1"/>
      <c r="H27" s="1"/>
      <c r="I27" s="1"/>
    </row>
    <row r="28" spans="1:9" x14ac:dyDescent="0.25">
      <c r="A28" s="11" t="s">
        <v>65</v>
      </c>
      <c r="B28" s="22">
        <v>540782</v>
      </c>
      <c r="C28" s="22">
        <v>517066</v>
      </c>
      <c r="D28" s="22">
        <v>1412731</v>
      </c>
      <c r="E28" s="22">
        <v>1436611</v>
      </c>
      <c r="F28" s="13">
        <f t="shared" si="0"/>
        <v>1.6903430306264937</v>
      </c>
      <c r="G28" s="1"/>
      <c r="H28" s="1"/>
      <c r="I28" s="1"/>
    </row>
    <row r="29" spans="1:9" x14ac:dyDescent="0.25">
      <c r="A29" s="8" t="s">
        <v>66</v>
      </c>
      <c r="B29" s="21">
        <v>167250</v>
      </c>
      <c r="C29" s="21">
        <v>152943</v>
      </c>
      <c r="D29" s="21">
        <v>415507</v>
      </c>
      <c r="E29" s="21">
        <v>403421</v>
      </c>
      <c r="F29" s="10">
        <f t="shared" si="0"/>
        <v>-2.9087355929021612</v>
      </c>
      <c r="G29" s="1"/>
      <c r="H29" s="1"/>
      <c r="I29" s="1"/>
    </row>
    <row r="30" spans="1:9" x14ac:dyDescent="0.25">
      <c r="A30" s="11" t="s">
        <v>67</v>
      </c>
      <c r="B30" s="22">
        <v>246338</v>
      </c>
      <c r="C30" s="22">
        <v>225313</v>
      </c>
      <c r="D30" s="22">
        <v>588990</v>
      </c>
      <c r="E30" s="22">
        <v>590399</v>
      </c>
      <c r="F30" s="13">
        <f t="shared" si="0"/>
        <v>0.23922307679247012</v>
      </c>
      <c r="G30" s="1"/>
      <c r="H30" s="1"/>
      <c r="I30" s="1"/>
    </row>
    <row r="31" spans="1:9" x14ac:dyDescent="0.25">
      <c r="A31" s="8" t="s">
        <v>68</v>
      </c>
      <c r="B31" s="21">
        <v>320931</v>
      </c>
      <c r="C31" s="21">
        <v>306730</v>
      </c>
      <c r="D31" s="21">
        <v>885353</v>
      </c>
      <c r="E31" s="21">
        <v>889545</v>
      </c>
      <c r="F31" s="10">
        <f t="shared" si="0"/>
        <v>0.47348345801053426</v>
      </c>
      <c r="G31" s="1"/>
      <c r="H31" s="1"/>
      <c r="I31" s="1"/>
    </row>
    <row r="32" spans="1:9" x14ac:dyDescent="0.25">
      <c r="A32" s="11" t="s">
        <v>69</v>
      </c>
      <c r="B32" s="22">
        <v>4485005</v>
      </c>
      <c r="C32" s="22">
        <v>4579173</v>
      </c>
      <c r="D32" s="22">
        <v>13247317</v>
      </c>
      <c r="E32" s="22">
        <v>13899663</v>
      </c>
      <c r="F32" s="13">
        <f t="shared" si="0"/>
        <v>4.9243631748224885</v>
      </c>
      <c r="G32" s="1"/>
      <c r="H32" s="1"/>
      <c r="I32" s="1"/>
    </row>
    <row r="33" spans="1:9" x14ac:dyDescent="0.25">
      <c r="A33" s="8" t="s">
        <v>70</v>
      </c>
      <c r="B33" s="21">
        <v>318448</v>
      </c>
      <c r="C33" s="21">
        <v>311657</v>
      </c>
      <c r="D33" s="21">
        <v>830432</v>
      </c>
      <c r="E33" s="21">
        <v>820921</v>
      </c>
      <c r="F33" s="10">
        <f t="shared" si="0"/>
        <v>-1.1453075026010566</v>
      </c>
      <c r="G33" s="1"/>
      <c r="H33" s="1"/>
      <c r="I33" s="1"/>
    </row>
    <row r="34" spans="1:9" x14ac:dyDescent="0.25">
      <c r="A34" s="11" t="s">
        <v>71</v>
      </c>
      <c r="B34" s="22">
        <v>17614</v>
      </c>
      <c r="C34" s="22">
        <v>32049</v>
      </c>
      <c r="D34" s="22">
        <v>43268</v>
      </c>
      <c r="E34" s="22">
        <v>106045</v>
      </c>
      <c r="F34" s="13">
        <f t="shared" si="0"/>
        <v>145.08874919108811</v>
      </c>
      <c r="G34" s="1"/>
      <c r="H34" s="1"/>
      <c r="I34" s="1"/>
    </row>
    <row r="35" spans="1:9" x14ac:dyDescent="0.25">
      <c r="A35" s="14" t="s">
        <v>72</v>
      </c>
      <c r="B35" s="15">
        <f>SUM(B7:B34)</f>
        <v>16358688</v>
      </c>
      <c r="C35" s="15">
        <f t="shared" ref="C35:E35" si="1">SUM(C7:C34)</f>
        <v>18245417</v>
      </c>
      <c r="D35" s="15">
        <f t="shared" si="1"/>
        <v>46498387</v>
      </c>
      <c r="E35" s="15">
        <f t="shared" si="1"/>
        <v>53244150</v>
      </c>
      <c r="F35" s="16">
        <f t="shared" si="0"/>
        <v>14.507520443666138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372076</v>
      </c>
      <c r="C38" s="30">
        <f>D7</f>
        <v>210606</v>
      </c>
      <c r="D38" s="30">
        <f>_xlfn.RANK.EQ(B38,$B$38:$B$65)+COUNTIF($B$38:$B$65,B38)-1</f>
        <v>18</v>
      </c>
      <c r="E38" s="31" t="str">
        <f t="shared" ref="E38:E65" si="2">INDEX($A$38:$B$65,MATCH(ROW()-37,$D$38:$D$65,0),1)</f>
        <v>BAHIA DE ALGECIRAS</v>
      </c>
      <c r="F38" s="31">
        <f>LOOKUP(E38,$A$38:$A$65,$B$38:$B$65)</f>
        <v>13935702</v>
      </c>
      <c r="G38" s="31">
        <f>LOOKUP(E38,$A$38:$A$65,$C$38:$C$65)</f>
        <v>9888818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396768</v>
      </c>
      <c r="C39" s="30">
        <f t="shared" ref="C39:C65" si="5">D8</f>
        <v>350169</v>
      </c>
      <c r="D39" s="30">
        <f t="shared" ref="D39:D65" si="6">_xlfn.RANK.EQ(B39,$B$38:$B$65)+COUNTIF($B$38:$B$65,B39)-1</f>
        <v>17</v>
      </c>
      <c r="E39" s="31" t="str">
        <f t="shared" si="2"/>
        <v>VALENCIA</v>
      </c>
      <c r="F39" s="31">
        <f t="shared" ref="F39:F54" si="7">LOOKUP(E39,$A$38:$A$65,$B$38:$B$65)</f>
        <v>13899663</v>
      </c>
      <c r="G39" s="31">
        <f t="shared" ref="G39:G65" si="8">LOOKUP(E39,$A$38:$A$65,$C$38:$C$65)</f>
        <v>13247317</v>
      </c>
    </row>
    <row r="40" spans="1:9" x14ac:dyDescent="0.25">
      <c r="A40" s="31" t="str">
        <f t="shared" si="3"/>
        <v>ALMERIA</v>
      </c>
      <c r="B40" s="30">
        <f t="shared" si="4"/>
        <v>165177</v>
      </c>
      <c r="C40" s="30">
        <f t="shared" si="5"/>
        <v>146605</v>
      </c>
      <c r="D40" s="30">
        <f t="shared" si="6"/>
        <v>25</v>
      </c>
      <c r="E40" s="31" t="str">
        <f t="shared" si="2"/>
        <v>BARCELONA</v>
      </c>
      <c r="F40" s="31">
        <f t="shared" si="7"/>
        <v>6264210</v>
      </c>
      <c r="G40" s="31">
        <f t="shared" si="8"/>
        <v>7254054</v>
      </c>
    </row>
    <row r="41" spans="1:9" x14ac:dyDescent="0.25">
      <c r="A41" s="31" t="str">
        <f t="shared" si="3"/>
        <v>AVILES</v>
      </c>
      <c r="B41" s="30">
        <f t="shared" si="4"/>
        <v>267066</v>
      </c>
      <c r="C41" s="30">
        <f t="shared" si="5"/>
        <v>376446</v>
      </c>
      <c r="D41" s="30">
        <f t="shared" si="6"/>
        <v>19</v>
      </c>
      <c r="E41" s="31" t="str">
        <f t="shared" si="2"/>
        <v>LAS PALMAS</v>
      </c>
      <c r="F41" s="31">
        <f t="shared" si="7"/>
        <v>4420118</v>
      </c>
      <c r="G41" s="31">
        <f t="shared" si="8"/>
        <v>3658308</v>
      </c>
    </row>
    <row r="42" spans="1:9" x14ac:dyDescent="0.25">
      <c r="A42" s="31" t="str">
        <f t="shared" si="3"/>
        <v>BAHIA DE ALGECIRAS</v>
      </c>
      <c r="B42" s="30">
        <f t="shared" si="4"/>
        <v>13935702</v>
      </c>
      <c r="C42" s="30">
        <f t="shared" si="5"/>
        <v>9888818</v>
      </c>
      <c r="D42" s="30">
        <f t="shared" si="6"/>
        <v>1</v>
      </c>
      <c r="E42" s="31" t="str">
        <f t="shared" si="2"/>
        <v>BILBAO</v>
      </c>
      <c r="F42" s="31">
        <f t="shared" si="7"/>
        <v>2279065</v>
      </c>
      <c r="G42" s="31">
        <f t="shared" si="8"/>
        <v>2178787</v>
      </c>
    </row>
    <row r="43" spans="1:9" x14ac:dyDescent="0.25">
      <c r="A43" s="31" t="str">
        <f t="shared" si="3"/>
        <v>BAHIA DE CADIZ</v>
      </c>
      <c r="B43" s="30">
        <f t="shared" si="4"/>
        <v>470931</v>
      </c>
      <c r="C43" s="30">
        <f t="shared" si="5"/>
        <v>486270</v>
      </c>
      <c r="D43" s="30">
        <f t="shared" si="6"/>
        <v>13</v>
      </c>
      <c r="E43" s="31" t="str">
        <f t="shared" si="2"/>
        <v>MALAGA</v>
      </c>
      <c r="F43" s="31">
        <f t="shared" si="7"/>
        <v>2166290</v>
      </c>
      <c r="G43" s="31">
        <f t="shared" si="8"/>
        <v>328564</v>
      </c>
    </row>
    <row r="44" spans="1:9" x14ac:dyDescent="0.25">
      <c r="A44" s="31" t="str">
        <f t="shared" si="3"/>
        <v>BALEARES</v>
      </c>
      <c r="B44" s="30">
        <f t="shared" si="4"/>
        <v>1785701</v>
      </c>
      <c r="C44" s="30">
        <f t="shared" si="5"/>
        <v>1787843</v>
      </c>
      <c r="D44" s="30">
        <f t="shared" si="6"/>
        <v>7</v>
      </c>
      <c r="E44" s="31" t="str">
        <f t="shared" si="2"/>
        <v>BALEARES</v>
      </c>
      <c r="F44" s="31">
        <f t="shared" si="7"/>
        <v>1785701</v>
      </c>
      <c r="G44" s="31">
        <f t="shared" si="8"/>
        <v>1787843</v>
      </c>
    </row>
    <row r="45" spans="1:9" x14ac:dyDescent="0.25">
      <c r="A45" s="31" t="str">
        <f t="shared" si="3"/>
        <v>BARCELONA</v>
      </c>
      <c r="B45" s="30">
        <f t="shared" si="4"/>
        <v>6264210</v>
      </c>
      <c r="C45" s="30">
        <f t="shared" si="5"/>
        <v>7254054</v>
      </c>
      <c r="D45" s="30">
        <f t="shared" si="6"/>
        <v>3</v>
      </c>
      <c r="E45" s="31" t="str">
        <f t="shared" si="2"/>
        <v>SANTA CRUZ DE TENERIFE</v>
      </c>
      <c r="F45" s="31">
        <f t="shared" si="7"/>
        <v>1436611</v>
      </c>
      <c r="G45" s="31">
        <f t="shared" si="8"/>
        <v>1412731</v>
      </c>
    </row>
    <row r="46" spans="1:9" x14ac:dyDescent="0.25">
      <c r="A46" s="31" t="str">
        <f t="shared" si="3"/>
        <v>BILBAO</v>
      </c>
      <c r="B46" s="30">
        <f t="shared" si="4"/>
        <v>2279065</v>
      </c>
      <c r="C46" s="30">
        <f t="shared" si="5"/>
        <v>2178787</v>
      </c>
      <c r="D46" s="30">
        <f t="shared" si="6"/>
        <v>5</v>
      </c>
      <c r="E46" s="31" t="str">
        <f t="shared" si="2"/>
        <v>TARRAGONA</v>
      </c>
      <c r="F46" s="31">
        <f t="shared" si="7"/>
        <v>889545</v>
      </c>
      <c r="G46" s="31">
        <f t="shared" si="8"/>
        <v>885353</v>
      </c>
    </row>
    <row r="47" spans="1:9" x14ac:dyDescent="0.25">
      <c r="A47" s="31" t="str">
        <f t="shared" si="3"/>
        <v>CARTAGENA</v>
      </c>
      <c r="B47" s="30">
        <f t="shared" si="4"/>
        <v>208824</v>
      </c>
      <c r="C47" s="30">
        <f t="shared" si="5"/>
        <v>245838</v>
      </c>
      <c r="D47" s="30">
        <f t="shared" si="6"/>
        <v>22</v>
      </c>
      <c r="E47" s="31" t="str">
        <f t="shared" si="2"/>
        <v>VIGO</v>
      </c>
      <c r="F47" s="31">
        <f t="shared" si="7"/>
        <v>820921</v>
      </c>
      <c r="G47" s="31">
        <f t="shared" si="8"/>
        <v>830432</v>
      </c>
    </row>
    <row r="48" spans="1:9" x14ac:dyDescent="0.25">
      <c r="A48" s="31" t="str">
        <f t="shared" si="3"/>
        <v>CASTELLON</v>
      </c>
      <c r="B48" s="30">
        <f t="shared" si="4"/>
        <v>483071</v>
      </c>
      <c r="C48" s="30">
        <f t="shared" si="5"/>
        <v>443884</v>
      </c>
      <c r="D48" s="30">
        <f t="shared" si="6"/>
        <v>12</v>
      </c>
      <c r="E48" s="31" t="str">
        <f t="shared" si="2"/>
        <v>SEVILLA</v>
      </c>
      <c r="F48" s="31">
        <f t="shared" si="7"/>
        <v>590399</v>
      </c>
      <c r="G48" s="31">
        <f t="shared" si="8"/>
        <v>588990</v>
      </c>
    </row>
    <row r="49" spans="1:7" x14ac:dyDescent="0.25">
      <c r="A49" s="31" t="str">
        <f t="shared" si="3"/>
        <v>CEUTA</v>
      </c>
      <c r="B49" s="30">
        <f t="shared" si="4"/>
        <v>225130</v>
      </c>
      <c r="C49" s="30">
        <f t="shared" si="5"/>
        <v>200461</v>
      </c>
      <c r="D49" s="30">
        <f t="shared" si="6"/>
        <v>21</v>
      </c>
      <c r="E49" s="31" t="str">
        <f t="shared" si="2"/>
        <v>CASTELLON</v>
      </c>
      <c r="F49" s="31">
        <f t="shared" si="7"/>
        <v>483071</v>
      </c>
      <c r="G49" s="31">
        <f t="shared" si="8"/>
        <v>443884</v>
      </c>
    </row>
    <row r="50" spans="1:7" x14ac:dyDescent="0.25">
      <c r="A50" s="31" t="str">
        <f t="shared" si="3"/>
        <v>FERROL-SAN CIBRAO</v>
      </c>
      <c r="B50" s="30">
        <f t="shared" si="4"/>
        <v>190348</v>
      </c>
      <c r="C50" s="30">
        <f t="shared" si="5"/>
        <v>87396</v>
      </c>
      <c r="D50" s="30">
        <f t="shared" si="6"/>
        <v>24</v>
      </c>
      <c r="E50" s="31" t="str">
        <f t="shared" si="2"/>
        <v>BAHIA DE CADIZ</v>
      </c>
      <c r="F50" s="31">
        <f t="shared" si="7"/>
        <v>470931</v>
      </c>
      <c r="G50" s="31">
        <f t="shared" si="8"/>
        <v>486270</v>
      </c>
    </row>
    <row r="51" spans="1:7" x14ac:dyDescent="0.25">
      <c r="A51" s="31" t="str">
        <f t="shared" si="3"/>
        <v>GIJON</v>
      </c>
      <c r="B51" s="30">
        <f t="shared" si="4"/>
        <v>412880</v>
      </c>
      <c r="C51" s="30">
        <f t="shared" si="5"/>
        <v>326537</v>
      </c>
      <c r="D51" s="30">
        <f t="shared" si="6"/>
        <v>15</v>
      </c>
      <c r="E51" s="31" t="str">
        <f t="shared" si="2"/>
        <v>PASAIA</v>
      </c>
      <c r="F51" s="31">
        <f t="shared" si="7"/>
        <v>419934</v>
      </c>
      <c r="G51" s="31">
        <f t="shared" si="8"/>
        <v>602830</v>
      </c>
    </row>
    <row r="52" spans="1:7" x14ac:dyDescent="0.25">
      <c r="A52" s="31" t="str">
        <f t="shared" si="3"/>
        <v>HUELVA</v>
      </c>
      <c r="B52" s="30">
        <f t="shared" si="4"/>
        <v>129401</v>
      </c>
      <c r="C52" s="30">
        <f t="shared" si="5"/>
        <v>65630</v>
      </c>
      <c r="D52" s="30">
        <f t="shared" si="6"/>
        <v>26</v>
      </c>
      <c r="E52" s="31" t="str">
        <f t="shared" si="2"/>
        <v>GIJON</v>
      </c>
      <c r="F52" s="31">
        <f t="shared" si="7"/>
        <v>412880</v>
      </c>
      <c r="G52" s="31">
        <f t="shared" si="8"/>
        <v>326537</v>
      </c>
    </row>
    <row r="53" spans="1:7" x14ac:dyDescent="0.25">
      <c r="A53" s="31" t="str">
        <f t="shared" si="3"/>
        <v>LAS PALMAS</v>
      </c>
      <c r="B53" s="30">
        <f t="shared" si="4"/>
        <v>4420118</v>
      </c>
      <c r="C53" s="30">
        <f t="shared" si="5"/>
        <v>3658308</v>
      </c>
      <c r="D53" s="30">
        <f t="shared" si="6"/>
        <v>4</v>
      </c>
      <c r="E53" s="31" t="str">
        <f t="shared" si="2"/>
        <v>SANTANDER</v>
      </c>
      <c r="F53" s="31">
        <f t="shared" si="7"/>
        <v>403421</v>
      </c>
      <c r="G53" s="31">
        <f t="shared" si="8"/>
        <v>415507</v>
      </c>
    </row>
    <row r="54" spans="1:7" x14ac:dyDescent="0.25">
      <c r="A54" s="31" t="str">
        <f t="shared" si="3"/>
        <v>MALAGA</v>
      </c>
      <c r="B54" s="30">
        <f t="shared" si="4"/>
        <v>2166290</v>
      </c>
      <c r="C54" s="30">
        <f t="shared" si="5"/>
        <v>328564</v>
      </c>
      <c r="D54" s="30">
        <f t="shared" si="6"/>
        <v>6</v>
      </c>
      <c r="E54" s="31" t="str">
        <f t="shared" si="2"/>
        <v>ALICANTE</v>
      </c>
      <c r="F54" s="31">
        <f t="shared" si="7"/>
        <v>396768</v>
      </c>
      <c r="G54" s="31">
        <f t="shared" si="8"/>
        <v>350169</v>
      </c>
    </row>
    <row r="55" spans="1:7" x14ac:dyDescent="0.25">
      <c r="A55" s="31" t="str">
        <f t="shared" si="3"/>
        <v>MARIN Y RIA DE PONTEVEDRA</v>
      </c>
      <c r="B55" s="30">
        <f t="shared" si="4"/>
        <v>239281</v>
      </c>
      <c r="C55" s="30">
        <f t="shared" si="5"/>
        <v>223515</v>
      </c>
      <c r="D55" s="30">
        <f t="shared" si="6"/>
        <v>20</v>
      </c>
      <c r="E55" s="31" t="str">
        <f t="shared" si="2"/>
        <v>A CORUÑA</v>
      </c>
      <c r="F55" s="31">
        <f t="shared" ref="F55:F65" si="9">LOOKUP(E55,$A$38:$A$65,$B$38:$B$65)</f>
        <v>372076</v>
      </c>
      <c r="G55" s="31">
        <f t="shared" si="8"/>
        <v>210606</v>
      </c>
    </row>
    <row r="56" spans="1:7" x14ac:dyDescent="0.25">
      <c r="A56" s="31" t="str">
        <f t="shared" si="3"/>
        <v>MELILLA</v>
      </c>
      <c r="B56" s="30">
        <f t="shared" si="4"/>
        <v>205331</v>
      </c>
      <c r="C56" s="30">
        <f t="shared" si="5"/>
        <v>167852</v>
      </c>
      <c r="D56" s="30">
        <f t="shared" si="6"/>
        <v>23</v>
      </c>
      <c r="E56" s="31" t="str">
        <f t="shared" si="2"/>
        <v>AVILES</v>
      </c>
      <c r="F56" s="31">
        <f t="shared" si="9"/>
        <v>267066</v>
      </c>
      <c r="G56" s="31">
        <f t="shared" si="8"/>
        <v>376446</v>
      </c>
    </row>
    <row r="57" spans="1:7" x14ac:dyDescent="0.25">
      <c r="A57" s="31" t="str">
        <f t="shared" si="3"/>
        <v>MOTRIL</v>
      </c>
      <c r="B57" s="30">
        <f t="shared" si="4"/>
        <v>60241</v>
      </c>
      <c r="C57" s="30">
        <f t="shared" si="5"/>
        <v>44376</v>
      </c>
      <c r="D57" s="30">
        <f t="shared" si="6"/>
        <v>28</v>
      </c>
      <c r="E57" s="31" t="str">
        <f t="shared" si="2"/>
        <v>MARIN Y RIA DE PONTEVEDRA</v>
      </c>
      <c r="F57" s="31">
        <f t="shared" si="9"/>
        <v>239281</v>
      </c>
      <c r="G57" s="31">
        <f t="shared" si="8"/>
        <v>223515</v>
      </c>
    </row>
    <row r="58" spans="1:7" x14ac:dyDescent="0.25">
      <c r="A58" s="31" t="str">
        <f t="shared" si="3"/>
        <v>PASAIA</v>
      </c>
      <c r="B58" s="30">
        <f t="shared" si="4"/>
        <v>419934</v>
      </c>
      <c r="C58" s="30">
        <f t="shared" si="5"/>
        <v>602830</v>
      </c>
      <c r="D58" s="30">
        <f t="shared" si="6"/>
        <v>14</v>
      </c>
      <c r="E58" s="31" t="str">
        <f t="shared" si="2"/>
        <v>CEUTA</v>
      </c>
      <c r="F58" s="31">
        <f t="shared" si="9"/>
        <v>225130</v>
      </c>
      <c r="G58" s="31">
        <f t="shared" si="8"/>
        <v>200461</v>
      </c>
    </row>
    <row r="59" spans="1:7" x14ac:dyDescent="0.25">
      <c r="A59" s="31" t="str">
        <f t="shared" si="3"/>
        <v>SANTA CRUZ DE TENERIFE</v>
      </c>
      <c r="B59" s="30">
        <f t="shared" si="4"/>
        <v>1436611</v>
      </c>
      <c r="C59" s="30">
        <f t="shared" si="5"/>
        <v>1412731</v>
      </c>
      <c r="D59" s="30">
        <f t="shared" si="6"/>
        <v>8</v>
      </c>
      <c r="E59" s="31" t="str">
        <f t="shared" si="2"/>
        <v>CARTAGENA</v>
      </c>
      <c r="F59" s="31">
        <f t="shared" si="9"/>
        <v>208824</v>
      </c>
      <c r="G59" s="31">
        <f t="shared" si="8"/>
        <v>245838</v>
      </c>
    </row>
    <row r="60" spans="1:7" x14ac:dyDescent="0.25">
      <c r="A60" s="31" t="str">
        <f t="shared" si="3"/>
        <v>SANTANDER</v>
      </c>
      <c r="B60" s="30">
        <f t="shared" si="4"/>
        <v>403421</v>
      </c>
      <c r="C60" s="30">
        <f t="shared" si="5"/>
        <v>415507</v>
      </c>
      <c r="D60" s="30">
        <f t="shared" si="6"/>
        <v>16</v>
      </c>
      <c r="E60" s="31" t="str">
        <f t="shared" si="2"/>
        <v>MELILLA</v>
      </c>
      <c r="F60" s="31">
        <f t="shared" si="9"/>
        <v>205331</v>
      </c>
      <c r="G60" s="31">
        <f t="shared" si="8"/>
        <v>167852</v>
      </c>
    </row>
    <row r="61" spans="1:7" x14ac:dyDescent="0.25">
      <c r="A61" s="31" t="str">
        <f t="shared" si="3"/>
        <v>SEVILLA</v>
      </c>
      <c r="B61" s="30">
        <f t="shared" si="4"/>
        <v>590399</v>
      </c>
      <c r="C61" s="30">
        <f t="shared" si="5"/>
        <v>588990</v>
      </c>
      <c r="D61" s="30">
        <f t="shared" si="6"/>
        <v>11</v>
      </c>
      <c r="E61" s="31" t="str">
        <f t="shared" si="2"/>
        <v>FERROL-SAN CIBRAO</v>
      </c>
      <c r="F61" s="31">
        <f t="shared" si="9"/>
        <v>190348</v>
      </c>
      <c r="G61" s="31">
        <f t="shared" si="8"/>
        <v>87396</v>
      </c>
    </row>
    <row r="62" spans="1:7" x14ac:dyDescent="0.25">
      <c r="A62" s="31" t="str">
        <f t="shared" si="3"/>
        <v>TARRAGONA</v>
      </c>
      <c r="B62" s="30">
        <f t="shared" si="4"/>
        <v>889545</v>
      </c>
      <c r="C62" s="30">
        <f t="shared" si="5"/>
        <v>885353</v>
      </c>
      <c r="D62" s="30">
        <f t="shared" si="6"/>
        <v>9</v>
      </c>
      <c r="E62" s="31" t="str">
        <f t="shared" si="2"/>
        <v>ALMERIA</v>
      </c>
      <c r="F62" s="31">
        <f t="shared" si="9"/>
        <v>165177</v>
      </c>
      <c r="G62" s="31">
        <f t="shared" si="8"/>
        <v>146605</v>
      </c>
    </row>
    <row r="63" spans="1:7" x14ac:dyDescent="0.25">
      <c r="A63" s="31" t="str">
        <f t="shared" si="3"/>
        <v>VALENCIA</v>
      </c>
      <c r="B63" s="30">
        <f t="shared" si="4"/>
        <v>13899663</v>
      </c>
      <c r="C63" s="30">
        <f t="shared" si="5"/>
        <v>13247317</v>
      </c>
      <c r="D63" s="30">
        <f t="shared" si="6"/>
        <v>2</v>
      </c>
      <c r="E63" s="31" t="str">
        <f t="shared" si="2"/>
        <v>HUELVA</v>
      </c>
      <c r="F63" s="31">
        <f t="shared" si="9"/>
        <v>129401</v>
      </c>
      <c r="G63" s="31">
        <f t="shared" si="8"/>
        <v>65630</v>
      </c>
    </row>
    <row r="64" spans="1:7" x14ac:dyDescent="0.25">
      <c r="A64" s="31" t="str">
        <f t="shared" si="3"/>
        <v>VIGO</v>
      </c>
      <c r="B64" s="30">
        <f t="shared" si="4"/>
        <v>820921</v>
      </c>
      <c r="C64" s="30">
        <f t="shared" si="5"/>
        <v>830432</v>
      </c>
      <c r="D64" s="30">
        <f t="shared" si="6"/>
        <v>10</v>
      </c>
      <c r="E64" s="31" t="str">
        <f t="shared" si="2"/>
        <v>VILAGARCIA</v>
      </c>
      <c r="F64" s="31">
        <f t="shared" si="9"/>
        <v>106045</v>
      </c>
      <c r="G64" s="31">
        <f t="shared" si="8"/>
        <v>43268</v>
      </c>
    </row>
    <row r="65" spans="1:7" x14ac:dyDescent="0.25">
      <c r="A65" s="31" t="str">
        <f t="shared" si="3"/>
        <v>VILAGARCIA</v>
      </c>
      <c r="B65" s="30">
        <f t="shared" si="4"/>
        <v>106045</v>
      </c>
      <c r="C65" s="30">
        <f t="shared" si="5"/>
        <v>43268</v>
      </c>
      <c r="D65" s="30">
        <f t="shared" si="6"/>
        <v>27</v>
      </c>
      <c r="E65" s="31" t="str">
        <f t="shared" si="2"/>
        <v>MOTRIL</v>
      </c>
      <c r="F65" s="31">
        <f t="shared" si="9"/>
        <v>60241</v>
      </c>
      <c r="G65" s="31">
        <f t="shared" si="8"/>
        <v>44376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Marzo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41026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3">
        <v>3754</v>
      </c>
      <c r="C7" s="23">
        <v>5742</v>
      </c>
      <c r="D7" s="23">
        <v>9662</v>
      </c>
      <c r="E7" s="23">
        <v>11137</v>
      </c>
      <c r="F7" s="10">
        <f>((E7*100)/D7)-100</f>
        <v>15.265990478161868</v>
      </c>
      <c r="G7" s="1"/>
      <c r="H7" s="1"/>
      <c r="I7" s="1"/>
    </row>
    <row r="8" spans="1:12" x14ac:dyDescent="0.25">
      <c r="A8" s="11" t="s">
        <v>45</v>
      </c>
      <c r="B8" s="24">
        <v>30</v>
      </c>
      <c r="C8" s="24">
        <v>27</v>
      </c>
      <c r="D8" s="24">
        <v>88</v>
      </c>
      <c r="E8" s="24">
        <v>77</v>
      </c>
      <c r="F8" s="13">
        <f t="shared" ref="F8:F35" si="0">((E8*100)/D8)-100</f>
        <v>-12.5</v>
      </c>
      <c r="G8" s="1"/>
      <c r="H8" s="1"/>
      <c r="I8" s="1"/>
    </row>
    <row r="9" spans="1:12" x14ac:dyDescent="0.25">
      <c r="A9" s="8" t="s">
        <v>46</v>
      </c>
      <c r="B9" s="23">
        <v>129</v>
      </c>
      <c r="C9" s="23">
        <v>508</v>
      </c>
      <c r="D9" s="23">
        <v>529</v>
      </c>
      <c r="E9" s="23">
        <v>1304</v>
      </c>
      <c r="F9" s="10">
        <f t="shared" si="0"/>
        <v>146.50283553875235</v>
      </c>
      <c r="G9" s="1"/>
      <c r="H9" s="1"/>
      <c r="I9" s="1"/>
    </row>
    <row r="10" spans="1:12" x14ac:dyDescent="0.25">
      <c r="A10" s="11" t="s">
        <v>47</v>
      </c>
      <c r="B10" s="24">
        <v>2352</v>
      </c>
      <c r="C10" s="24">
        <v>3464</v>
      </c>
      <c r="D10" s="24">
        <v>5287</v>
      </c>
      <c r="E10" s="24">
        <v>5115</v>
      </c>
      <c r="F10" s="13">
        <f t="shared" si="0"/>
        <v>-3.253262719878947</v>
      </c>
      <c r="G10" s="1"/>
      <c r="H10" s="1"/>
      <c r="I10" s="1"/>
    </row>
    <row r="11" spans="1:12" x14ac:dyDescent="0.25">
      <c r="A11" s="8" t="s">
        <v>48</v>
      </c>
      <c r="B11" s="23">
        <v>4</v>
      </c>
      <c r="C11" s="23">
        <v>82</v>
      </c>
      <c r="D11" s="23">
        <v>183</v>
      </c>
      <c r="E11" s="23">
        <v>208</v>
      </c>
      <c r="F11" s="10">
        <f t="shared" si="0"/>
        <v>13.661202185792348</v>
      </c>
      <c r="G11" s="1"/>
      <c r="H11" s="1"/>
      <c r="I11" s="1"/>
    </row>
    <row r="12" spans="1:12" x14ac:dyDescent="0.25">
      <c r="A12" s="11" t="s">
        <v>49</v>
      </c>
      <c r="B12" s="24">
        <v>1506</v>
      </c>
      <c r="C12" s="24">
        <v>938</v>
      </c>
      <c r="D12" s="24">
        <v>3615</v>
      </c>
      <c r="E12" s="24">
        <v>2614</v>
      </c>
      <c r="F12" s="13">
        <f t="shared" si="0"/>
        <v>-27.69017980636238</v>
      </c>
      <c r="G12" s="1"/>
      <c r="H12" s="1"/>
      <c r="I12" s="1"/>
    </row>
    <row r="13" spans="1:12" x14ac:dyDescent="0.25">
      <c r="A13" s="8" t="s">
        <v>50</v>
      </c>
      <c r="B13" s="23">
        <v>265</v>
      </c>
      <c r="C13" s="23">
        <v>1</v>
      </c>
      <c r="D13" s="23">
        <v>741</v>
      </c>
      <c r="E13" s="23">
        <v>549</v>
      </c>
      <c r="F13" s="10">
        <f t="shared" si="0"/>
        <v>-25.910931174089072</v>
      </c>
      <c r="G13" s="1"/>
      <c r="H13" s="1"/>
      <c r="I13" s="1"/>
    </row>
    <row r="14" spans="1:12" x14ac:dyDescent="0.25">
      <c r="A14" s="11" t="s">
        <v>51</v>
      </c>
      <c r="B14" s="24">
        <v>169</v>
      </c>
      <c r="C14" s="24">
        <v>0</v>
      </c>
      <c r="D14" s="24">
        <v>618</v>
      </c>
      <c r="E14" s="24">
        <v>0</v>
      </c>
      <c r="F14" s="13">
        <f t="shared" si="0"/>
        <v>-100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62</v>
      </c>
      <c r="C16" s="24">
        <v>43</v>
      </c>
      <c r="D16" s="24">
        <v>209</v>
      </c>
      <c r="E16" s="24">
        <v>134</v>
      </c>
      <c r="F16" s="13">
        <f t="shared" si="0"/>
        <v>-35.885167464114829</v>
      </c>
      <c r="G16" s="1"/>
      <c r="H16" s="1"/>
      <c r="I16" s="1"/>
    </row>
    <row r="17" spans="1:9" x14ac:dyDescent="0.25">
      <c r="A17" s="8" t="s">
        <v>54</v>
      </c>
      <c r="B17" s="23">
        <v>341</v>
      </c>
      <c r="C17" s="23">
        <v>400</v>
      </c>
      <c r="D17" s="23">
        <v>1029</v>
      </c>
      <c r="E17" s="23">
        <v>975</v>
      </c>
      <c r="F17" s="10">
        <f t="shared" si="0"/>
        <v>-5.2478134110787238</v>
      </c>
      <c r="G17" s="1"/>
      <c r="H17" s="1"/>
      <c r="I17" s="1"/>
    </row>
    <row r="18" spans="1:9" x14ac:dyDescent="0.25">
      <c r="A18" s="11" t="s">
        <v>55</v>
      </c>
      <c r="B18" s="24">
        <v>0</v>
      </c>
      <c r="C18" s="24">
        <v>0</v>
      </c>
      <c r="D18" s="24">
        <v>19</v>
      </c>
      <c r="E18" s="24">
        <v>1</v>
      </c>
      <c r="F18" s="13">
        <f t="shared" si="0"/>
        <v>-94.73684210526315</v>
      </c>
      <c r="G18" s="1"/>
      <c r="H18" s="1"/>
      <c r="I18" s="1"/>
    </row>
    <row r="19" spans="1:9" x14ac:dyDescent="0.25">
      <c r="A19" s="8" t="s">
        <v>56</v>
      </c>
      <c r="B19" s="23">
        <v>96</v>
      </c>
      <c r="C19" s="23">
        <v>50</v>
      </c>
      <c r="D19" s="23">
        <v>136</v>
      </c>
      <c r="E19" s="23">
        <v>94</v>
      </c>
      <c r="F19" s="10">
        <f t="shared" si="0"/>
        <v>-30.882352941176464</v>
      </c>
      <c r="G19" s="1"/>
      <c r="H19" s="1"/>
      <c r="I19" s="1"/>
    </row>
    <row r="20" spans="1:9" x14ac:dyDescent="0.25">
      <c r="A20" s="11" t="s">
        <v>57</v>
      </c>
      <c r="B20" s="24">
        <v>1343</v>
      </c>
      <c r="C20" s="24">
        <v>1053</v>
      </c>
      <c r="D20" s="24">
        <v>4913</v>
      </c>
      <c r="E20" s="24">
        <v>2027</v>
      </c>
      <c r="F20" s="13">
        <f t="shared" si="0"/>
        <v>-58.74211276205984</v>
      </c>
      <c r="G20" s="1"/>
      <c r="H20" s="1"/>
      <c r="I20" s="1"/>
    </row>
    <row r="21" spans="1:9" x14ac:dyDescent="0.25">
      <c r="A21" s="8" t="s">
        <v>58</v>
      </c>
      <c r="B21" s="23">
        <v>197</v>
      </c>
      <c r="C21" s="23">
        <v>205</v>
      </c>
      <c r="D21" s="23">
        <v>545</v>
      </c>
      <c r="E21" s="23">
        <v>590</v>
      </c>
      <c r="F21" s="10">
        <f t="shared" si="0"/>
        <v>8.2568807339449535</v>
      </c>
      <c r="G21" s="1"/>
      <c r="H21" s="1"/>
      <c r="I21" s="1"/>
    </row>
    <row r="22" spans="1:9" x14ac:dyDescent="0.25">
      <c r="A22" s="11" t="s">
        <v>59</v>
      </c>
      <c r="B22" s="24">
        <v>111</v>
      </c>
      <c r="C22" s="24">
        <v>0</v>
      </c>
      <c r="D22" s="24">
        <v>197</v>
      </c>
      <c r="E22" s="24">
        <v>0</v>
      </c>
      <c r="F22" s="13">
        <f t="shared" si="0"/>
        <v>-100</v>
      </c>
      <c r="G22" s="1"/>
      <c r="H22" s="1"/>
      <c r="I22" s="1"/>
    </row>
    <row r="23" spans="1:9" x14ac:dyDescent="0.25">
      <c r="A23" s="8" t="s">
        <v>60</v>
      </c>
      <c r="B23" s="23">
        <v>29</v>
      </c>
      <c r="C23" s="23">
        <v>37</v>
      </c>
      <c r="D23" s="23">
        <v>91</v>
      </c>
      <c r="E23" s="23">
        <v>109</v>
      </c>
      <c r="F23" s="10">
        <f t="shared" si="0"/>
        <v>19.780219780219781</v>
      </c>
      <c r="G23" s="1"/>
      <c r="H23" s="1"/>
      <c r="I23" s="1"/>
    </row>
    <row r="24" spans="1:9" x14ac:dyDescent="0.25">
      <c r="A24" s="11" t="s">
        <v>61</v>
      </c>
      <c r="B24" s="24">
        <v>231</v>
      </c>
      <c r="C24" s="24">
        <v>177</v>
      </c>
      <c r="D24" s="24">
        <v>529</v>
      </c>
      <c r="E24" s="24">
        <v>495</v>
      </c>
      <c r="F24" s="13">
        <f t="shared" si="0"/>
        <v>-6.4272211720226835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91</v>
      </c>
      <c r="C26" s="24">
        <v>287</v>
      </c>
      <c r="D26" s="24">
        <v>358</v>
      </c>
      <c r="E26" s="24">
        <v>740</v>
      </c>
      <c r="F26" s="13">
        <f t="shared" si="0"/>
        <v>106.70391061452514</v>
      </c>
      <c r="G26" s="1"/>
      <c r="H26" s="1"/>
      <c r="I26" s="1"/>
    </row>
    <row r="27" spans="1:9" x14ac:dyDescent="0.25">
      <c r="A27" s="8" t="s">
        <v>64</v>
      </c>
      <c r="B27" s="23">
        <v>2317</v>
      </c>
      <c r="C27" s="23">
        <v>2424</v>
      </c>
      <c r="D27" s="23">
        <v>7100</v>
      </c>
      <c r="E27" s="23">
        <v>8121</v>
      </c>
      <c r="F27" s="10">
        <f t="shared" si="0"/>
        <v>14.380281690140848</v>
      </c>
      <c r="G27" s="1"/>
      <c r="H27" s="1"/>
      <c r="I27" s="1"/>
    </row>
    <row r="28" spans="1:9" x14ac:dyDescent="0.25">
      <c r="A28" s="11" t="s">
        <v>65</v>
      </c>
      <c r="B28" s="24">
        <v>265</v>
      </c>
      <c r="C28" s="24">
        <v>118</v>
      </c>
      <c r="D28" s="24">
        <v>627</v>
      </c>
      <c r="E28" s="24">
        <v>392</v>
      </c>
      <c r="F28" s="13">
        <f t="shared" si="0"/>
        <v>-37.480063795853269</v>
      </c>
      <c r="G28" s="1"/>
      <c r="H28" s="1"/>
      <c r="I28" s="1"/>
    </row>
    <row r="29" spans="1:9" x14ac:dyDescent="0.25">
      <c r="A29" s="8" t="s">
        <v>66</v>
      </c>
      <c r="B29" s="23">
        <v>1771</v>
      </c>
      <c r="C29" s="23">
        <v>1288</v>
      </c>
      <c r="D29" s="23">
        <v>2951</v>
      </c>
      <c r="E29" s="23">
        <v>2535</v>
      </c>
      <c r="F29" s="10">
        <f t="shared" si="0"/>
        <v>-14.096916299559467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279</v>
      </c>
      <c r="C31" s="23">
        <v>170</v>
      </c>
      <c r="D31" s="23">
        <v>572</v>
      </c>
      <c r="E31" s="23">
        <v>415</v>
      </c>
      <c r="F31" s="10">
        <f t="shared" si="0"/>
        <v>-27.447552447552454</v>
      </c>
      <c r="G31" s="1"/>
      <c r="H31" s="1"/>
      <c r="I31" s="1"/>
    </row>
    <row r="32" spans="1:9" x14ac:dyDescent="0.25">
      <c r="A32" s="11" t="s">
        <v>69</v>
      </c>
      <c r="B32" s="24">
        <v>175</v>
      </c>
      <c r="C32" s="24">
        <v>140</v>
      </c>
      <c r="D32" s="24">
        <v>321</v>
      </c>
      <c r="E32" s="24">
        <v>418</v>
      </c>
      <c r="F32" s="13">
        <f t="shared" si="0"/>
        <v>30.218068535825552</v>
      </c>
      <c r="G32" s="1"/>
      <c r="H32" s="1"/>
      <c r="I32" s="1"/>
    </row>
    <row r="33" spans="1:9" x14ac:dyDescent="0.25">
      <c r="A33" s="8" t="s">
        <v>70</v>
      </c>
      <c r="B33" s="23">
        <v>5881</v>
      </c>
      <c r="C33" s="23">
        <v>5504</v>
      </c>
      <c r="D33" s="23">
        <v>14065</v>
      </c>
      <c r="E33" s="23">
        <v>14571</v>
      </c>
      <c r="F33" s="10">
        <f t="shared" si="0"/>
        <v>3.597582651972985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21398</v>
      </c>
      <c r="C35" s="15">
        <f t="shared" ref="C35:E35" si="1">SUM(C7:C34)</f>
        <v>22658</v>
      </c>
      <c r="D35" s="15">
        <f t="shared" si="1"/>
        <v>54385</v>
      </c>
      <c r="E35" s="15">
        <f t="shared" si="1"/>
        <v>52621</v>
      </c>
      <c r="F35" s="16">
        <f t="shared" si="0"/>
        <v>-3.2435414176703148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11137</v>
      </c>
      <c r="C38" s="30">
        <f>D7</f>
        <v>9662</v>
      </c>
      <c r="D38" s="30">
        <f>_xlfn.RANK.EQ(B38,$B$38:$B$65)+COUNTIF($B$38:$B$65,B38)-1</f>
        <v>2</v>
      </c>
      <c r="E38" s="31" t="str">
        <f t="shared" ref="E38:E65" si="2">INDEX($A$38:$B$65,MATCH(ROW()-37,$D$38:$D$65,0),1)</f>
        <v>VIGO</v>
      </c>
      <c r="F38" s="31">
        <f>LOOKUP(E38,$A$38:$A$65,$B$38:$B$65)</f>
        <v>14571</v>
      </c>
      <c r="G38" s="31">
        <f>LOOKUP(E38,$A$38:$A$65,$C$38:$C$65)</f>
        <v>14065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77</v>
      </c>
      <c r="C39" s="30">
        <f t="shared" ref="C39:C65" si="5">D8</f>
        <v>88</v>
      </c>
      <c r="D39" s="30">
        <f t="shared" ref="D39:D65" si="6">_xlfn.RANK.EQ(B39,$B$38:$B$65)+COUNTIF($B$38:$B$65,B39)-1</f>
        <v>21</v>
      </c>
      <c r="E39" s="31" t="str">
        <f t="shared" si="2"/>
        <v>A CORUÑA</v>
      </c>
      <c r="F39" s="31">
        <f t="shared" ref="F39:F54" si="7">LOOKUP(E39,$A$38:$A$65,$B$38:$B$65)</f>
        <v>11137</v>
      </c>
      <c r="G39" s="31">
        <f t="shared" ref="G39:G65" si="8">LOOKUP(E39,$A$38:$A$65,$C$38:$C$65)</f>
        <v>9662</v>
      </c>
    </row>
    <row r="40" spans="1:9" x14ac:dyDescent="0.25">
      <c r="A40" s="31" t="str">
        <f t="shared" si="3"/>
        <v>ALMERIA</v>
      </c>
      <c r="B40" s="30">
        <f t="shared" si="4"/>
        <v>1304</v>
      </c>
      <c r="C40" s="30">
        <f t="shared" si="5"/>
        <v>529</v>
      </c>
      <c r="D40" s="30">
        <f t="shared" si="6"/>
        <v>8</v>
      </c>
      <c r="E40" s="31" t="str">
        <f t="shared" si="2"/>
        <v>PASAIA</v>
      </c>
      <c r="F40" s="31">
        <f t="shared" si="7"/>
        <v>8121</v>
      </c>
      <c r="G40" s="31">
        <f t="shared" si="8"/>
        <v>7100</v>
      </c>
    </row>
    <row r="41" spans="1:9" x14ac:dyDescent="0.25">
      <c r="A41" s="31" t="str">
        <f t="shared" si="3"/>
        <v>AVILES</v>
      </c>
      <c r="B41" s="30">
        <f t="shared" si="4"/>
        <v>5115</v>
      </c>
      <c r="C41" s="30">
        <f t="shared" si="5"/>
        <v>5287</v>
      </c>
      <c r="D41" s="30">
        <f t="shared" si="6"/>
        <v>4</v>
      </c>
      <c r="E41" s="31" t="str">
        <f t="shared" si="2"/>
        <v>AVILES</v>
      </c>
      <c r="F41" s="31">
        <f t="shared" si="7"/>
        <v>5115</v>
      </c>
      <c r="G41" s="31">
        <f t="shared" si="8"/>
        <v>5287</v>
      </c>
    </row>
    <row r="42" spans="1:9" x14ac:dyDescent="0.25">
      <c r="A42" s="31" t="str">
        <f t="shared" si="3"/>
        <v>BAHIA DE ALGECIRAS</v>
      </c>
      <c r="B42" s="30">
        <f t="shared" si="4"/>
        <v>208</v>
      </c>
      <c r="C42" s="30">
        <f t="shared" si="5"/>
        <v>183</v>
      </c>
      <c r="D42" s="30">
        <f t="shared" si="6"/>
        <v>17</v>
      </c>
      <c r="E42" s="31" t="str">
        <f t="shared" si="2"/>
        <v>BAHIA DE CADIZ</v>
      </c>
      <c r="F42" s="31">
        <f t="shared" si="7"/>
        <v>2614</v>
      </c>
      <c r="G42" s="31">
        <f t="shared" si="8"/>
        <v>3615</v>
      </c>
    </row>
    <row r="43" spans="1:9" x14ac:dyDescent="0.25">
      <c r="A43" s="31" t="str">
        <f t="shared" si="3"/>
        <v>BAHIA DE CADIZ</v>
      </c>
      <c r="B43" s="30">
        <f t="shared" si="4"/>
        <v>2614</v>
      </c>
      <c r="C43" s="30">
        <f t="shared" si="5"/>
        <v>3615</v>
      </c>
      <c r="D43" s="30">
        <f t="shared" si="6"/>
        <v>5</v>
      </c>
      <c r="E43" s="31" t="str">
        <f t="shared" si="2"/>
        <v>SANTANDER</v>
      </c>
      <c r="F43" s="31">
        <f t="shared" si="7"/>
        <v>2535</v>
      </c>
      <c r="G43" s="31">
        <f t="shared" si="8"/>
        <v>2951</v>
      </c>
    </row>
    <row r="44" spans="1:9" x14ac:dyDescent="0.25">
      <c r="A44" s="31" t="str">
        <f t="shared" si="3"/>
        <v>BALEARES</v>
      </c>
      <c r="B44" s="30">
        <f t="shared" si="4"/>
        <v>549</v>
      </c>
      <c r="C44" s="30">
        <f t="shared" si="5"/>
        <v>741</v>
      </c>
      <c r="D44" s="30">
        <f t="shared" si="6"/>
        <v>12</v>
      </c>
      <c r="E44" s="31" t="str">
        <f t="shared" si="2"/>
        <v>GIJON</v>
      </c>
      <c r="F44" s="31">
        <f t="shared" si="7"/>
        <v>2027</v>
      </c>
      <c r="G44" s="31">
        <f t="shared" si="8"/>
        <v>4913</v>
      </c>
    </row>
    <row r="45" spans="1:9" x14ac:dyDescent="0.25">
      <c r="A45" s="31" t="str">
        <f t="shared" si="3"/>
        <v>BARCELONA</v>
      </c>
      <c r="B45" s="30">
        <f t="shared" si="4"/>
        <v>0</v>
      </c>
      <c r="C45" s="30">
        <f t="shared" si="5"/>
        <v>618</v>
      </c>
      <c r="D45" s="30">
        <f t="shared" si="6"/>
        <v>28</v>
      </c>
      <c r="E45" s="31" t="str">
        <f t="shared" si="2"/>
        <v>ALMERIA</v>
      </c>
      <c r="F45" s="31">
        <f t="shared" si="7"/>
        <v>1304</v>
      </c>
      <c r="G45" s="31">
        <f t="shared" si="8"/>
        <v>529</v>
      </c>
    </row>
    <row r="46" spans="1:9" x14ac:dyDescent="0.25">
      <c r="A46" s="31" t="str">
        <f t="shared" si="3"/>
        <v>BILBAO</v>
      </c>
      <c r="B46" s="30">
        <f t="shared" si="4"/>
        <v>0</v>
      </c>
      <c r="C46" s="30">
        <f t="shared" si="5"/>
        <v>0</v>
      </c>
      <c r="D46" s="30">
        <f t="shared" si="6"/>
        <v>28</v>
      </c>
      <c r="E46" s="31" t="str">
        <f t="shared" si="2"/>
        <v>CASTELLON</v>
      </c>
      <c r="F46" s="31">
        <f t="shared" si="7"/>
        <v>975</v>
      </c>
      <c r="G46" s="31">
        <f t="shared" si="8"/>
        <v>1029</v>
      </c>
    </row>
    <row r="47" spans="1:9" x14ac:dyDescent="0.25">
      <c r="A47" s="31" t="str">
        <f t="shared" si="3"/>
        <v>CARTAGENA</v>
      </c>
      <c r="B47" s="30">
        <f t="shared" si="4"/>
        <v>134</v>
      </c>
      <c r="C47" s="30">
        <f t="shared" si="5"/>
        <v>209</v>
      </c>
      <c r="D47" s="30">
        <f t="shared" si="6"/>
        <v>18</v>
      </c>
      <c r="E47" s="31" t="str">
        <f t="shared" si="2"/>
        <v>MOTRIL</v>
      </c>
      <c r="F47" s="31">
        <f t="shared" si="7"/>
        <v>740</v>
      </c>
      <c r="G47" s="31">
        <f t="shared" si="8"/>
        <v>358</v>
      </c>
    </row>
    <row r="48" spans="1:9" x14ac:dyDescent="0.25">
      <c r="A48" s="31" t="str">
        <f t="shared" si="3"/>
        <v>CASTELLON</v>
      </c>
      <c r="B48" s="30">
        <f t="shared" si="4"/>
        <v>975</v>
      </c>
      <c r="C48" s="30">
        <f t="shared" si="5"/>
        <v>1029</v>
      </c>
      <c r="D48" s="30">
        <f t="shared" si="6"/>
        <v>9</v>
      </c>
      <c r="E48" s="31" t="str">
        <f t="shared" si="2"/>
        <v>HUELVA</v>
      </c>
      <c r="F48" s="31">
        <f t="shared" si="7"/>
        <v>590</v>
      </c>
      <c r="G48" s="31">
        <f t="shared" si="8"/>
        <v>545</v>
      </c>
    </row>
    <row r="49" spans="1:7" x14ac:dyDescent="0.25">
      <c r="A49" s="31" t="str">
        <f t="shared" si="3"/>
        <v>CEUTA</v>
      </c>
      <c r="B49" s="30">
        <f t="shared" si="4"/>
        <v>1</v>
      </c>
      <c r="C49" s="30">
        <f t="shared" si="5"/>
        <v>19</v>
      </c>
      <c r="D49" s="30">
        <f t="shared" si="6"/>
        <v>22</v>
      </c>
      <c r="E49" s="31" t="str">
        <f t="shared" si="2"/>
        <v>BALEARES</v>
      </c>
      <c r="F49" s="31">
        <f t="shared" si="7"/>
        <v>549</v>
      </c>
      <c r="G49" s="31">
        <f t="shared" si="8"/>
        <v>741</v>
      </c>
    </row>
    <row r="50" spans="1:7" x14ac:dyDescent="0.25">
      <c r="A50" s="31" t="str">
        <f t="shared" si="3"/>
        <v>FERROL-SAN CIBRAO</v>
      </c>
      <c r="B50" s="30">
        <f t="shared" si="4"/>
        <v>94</v>
      </c>
      <c r="C50" s="30">
        <f t="shared" si="5"/>
        <v>136</v>
      </c>
      <c r="D50" s="30">
        <f t="shared" si="6"/>
        <v>20</v>
      </c>
      <c r="E50" s="31" t="str">
        <f t="shared" si="2"/>
        <v>MARIN Y RIA DE PONTEVEDRA</v>
      </c>
      <c r="F50" s="31">
        <f t="shared" si="7"/>
        <v>495</v>
      </c>
      <c r="G50" s="31">
        <f t="shared" si="8"/>
        <v>529</v>
      </c>
    </row>
    <row r="51" spans="1:7" x14ac:dyDescent="0.25">
      <c r="A51" s="31" t="str">
        <f t="shared" si="3"/>
        <v>GIJON</v>
      </c>
      <c r="B51" s="30">
        <f t="shared" si="4"/>
        <v>2027</v>
      </c>
      <c r="C51" s="30">
        <f t="shared" si="5"/>
        <v>4913</v>
      </c>
      <c r="D51" s="30">
        <f t="shared" si="6"/>
        <v>7</v>
      </c>
      <c r="E51" s="31" t="str">
        <f t="shared" si="2"/>
        <v>VALENCIA</v>
      </c>
      <c r="F51" s="31">
        <f t="shared" si="7"/>
        <v>418</v>
      </c>
      <c r="G51" s="31">
        <f t="shared" si="8"/>
        <v>321</v>
      </c>
    </row>
    <row r="52" spans="1:7" x14ac:dyDescent="0.25">
      <c r="A52" s="31" t="str">
        <f t="shared" si="3"/>
        <v>HUELVA</v>
      </c>
      <c r="B52" s="30">
        <f t="shared" si="4"/>
        <v>590</v>
      </c>
      <c r="C52" s="30">
        <f t="shared" si="5"/>
        <v>545</v>
      </c>
      <c r="D52" s="30">
        <f t="shared" si="6"/>
        <v>11</v>
      </c>
      <c r="E52" s="31" t="str">
        <f t="shared" si="2"/>
        <v>TARRAGONA</v>
      </c>
      <c r="F52" s="31">
        <f t="shared" si="7"/>
        <v>415</v>
      </c>
      <c r="G52" s="31">
        <f t="shared" si="8"/>
        <v>572</v>
      </c>
    </row>
    <row r="53" spans="1:7" x14ac:dyDescent="0.25">
      <c r="A53" s="31" t="str">
        <f t="shared" si="3"/>
        <v>LAS PALMAS</v>
      </c>
      <c r="B53" s="30">
        <f t="shared" si="4"/>
        <v>0</v>
      </c>
      <c r="C53" s="30">
        <f t="shared" si="5"/>
        <v>197</v>
      </c>
      <c r="D53" s="30">
        <f t="shared" si="6"/>
        <v>28</v>
      </c>
      <c r="E53" s="31" t="str">
        <f t="shared" si="2"/>
        <v>SANTA CRUZ DE TENERIFE</v>
      </c>
      <c r="F53" s="31">
        <f t="shared" si="7"/>
        <v>392</v>
      </c>
      <c r="G53" s="31">
        <f t="shared" si="8"/>
        <v>627</v>
      </c>
    </row>
    <row r="54" spans="1:7" x14ac:dyDescent="0.25">
      <c r="A54" s="31" t="str">
        <f t="shared" si="3"/>
        <v>MALAGA</v>
      </c>
      <c r="B54" s="30">
        <f t="shared" si="4"/>
        <v>109</v>
      </c>
      <c r="C54" s="30">
        <f t="shared" si="5"/>
        <v>91</v>
      </c>
      <c r="D54" s="30">
        <f t="shared" si="6"/>
        <v>19</v>
      </c>
      <c r="E54" s="31" t="str">
        <f t="shared" si="2"/>
        <v>BAHIA DE ALGECIRAS</v>
      </c>
      <c r="F54" s="31">
        <f t="shared" si="7"/>
        <v>208</v>
      </c>
      <c r="G54" s="31">
        <f t="shared" si="8"/>
        <v>183</v>
      </c>
    </row>
    <row r="55" spans="1:7" x14ac:dyDescent="0.25">
      <c r="A55" s="31" t="str">
        <f t="shared" si="3"/>
        <v>MARIN Y RIA DE PONTEVEDRA</v>
      </c>
      <c r="B55" s="30">
        <f t="shared" si="4"/>
        <v>495</v>
      </c>
      <c r="C55" s="30">
        <f t="shared" si="5"/>
        <v>529</v>
      </c>
      <c r="D55" s="30">
        <f t="shared" si="6"/>
        <v>13</v>
      </c>
      <c r="E55" s="31" t="str">
        <f t="shared" si="2"/>
        <v>CARTAGENA</v>
      </c>
      <c r="F55" s="31">
        <f t="shared" ref="F55:F65" si="9">LOOKUP(E55,$A$38:$A$65,$B$38:$B$65)</f>
        <v>134</v>
      </c>
      <c r="G55" s="31">
        <f t="shared" si="8"/>
        <v>209</v>
      </c>
    </row>
    <row r="56" spans="1:7" x14ac:dyDescent="0.25">
      <c r="A56" s="31" t="str">
        <f t="shared" si="3"/>
        <v>MELILLA</v>
      </c>
      <c r="B56" s="30">
        <f t="shared" si="4"/>
        <v>0</v>
      </c>
      <c r="C56" s="30">
        <f t="shared" si="5"/>
        <v>0</v>
      </c>
      <c r="D56" s="30">
        <f t="shared" si="6"/>
        <v>28</v>
      </c>
      <c r="E56" s="31" t="str">
        <f t="shared" si="2"/>
        <v>MALAGA</v>
      </c>
      <c r="F56" s="31">
        <f t="shared" si="9"/>
        <v>109</v>
      </c>
      <c r="G56" s="31">
        <f t="shared" si="8"/>
        <v>91</v>
      </c>
    </row>
    <row r="57" spans="1:7" x14ac:dyDescent="0.25">
      <c r="A57" s="31" t="str">
        <f t="shared" si="3"/>
        <v>MOTRIL</v>
      </c>
      <c r="B57" s="30">
        <f t="shared" si="4"/>
        <v>740</v>
      </c>
      <c r="C57" s="30">
        <f t="shared" si="5"/>
        <v>358</v>
      </c>
      <c r="D57" s="30">
        <f t="shared" si="6"/>
        <v>10</v>
      </c>
      <c r="E57" s="31" t="str">
        <f t="shared" si="2"/>
        <v>FERROL-SAN CIBRAO</v>
      </c>
      <c r="F57" s="31">
        <f t="shared" si="9"/>
        <v>94</v>
      </c>
      <c r="G57" s="31">
        <f t="shared" si="8"/>
        <v>136</v>
      </c>
    </row>
    <row r="58" spans="1:7" x14ac:dyDescent="0.25">
      <c r="A58" s="31" t="str">
        <f t="shared" si="3"/>
        <v>PASAIA</v>
      </c>
      <c r="B58" s="30">
        <f t="shared" si="4"/>
        <v>8121</v>
      </c>
      <c r="C58" s="30">
        <f t="shared" si="5"/>
        <v>7100</v>
      </c>
      <c r="D58" s="30">
        <f t="shared" si="6"/>
        <v>3</v>
      </c>
      <c r="E58" s="31" t="str">
        <f t="shared" si="2"/>
        <v>ALICANTE</v>
      </c>
      <c r="F58" s="31">
        <f t="shared" si="9"/>
        <v>77</v>
      </c>
      <c r="G58" s="31">
        <f t="shared" si="8"/>
        <v>88</v>
      </c>
    </row>
    <row r="59" spans="1:7" x14ac:dyDescent="0.25">
      <c r="A59" s="31" t="str">
        <f t="shared" si="3"/>
        <v>SANTA CRUZ DE TENERIFE</v>
      </c>
      <c r="B59" s="30">
        <f t="shared" si="4"/>
        <v>392</v>
      </c>
      <c r="C59" s="30">
        <f t="shared" si="5"/>
        <v>627</v>
      </c>
      <c r="D59" s="30">
        <f t="shared" si="6"/>
        <v>16</v>
      </c>
      <c r="E59" s="31" t="str">
        <f t="shared" si="2"/>
        <v>CEUTA</v>
      </c>
      <c r="F59" s="31">
        <f t="shared" si="9"/>
        <v>1</v>
      </c>
      <c r="G59" s="31">
        <f t="shared" si="8"/>
        <v>19</v>
      </c>
    </row>
    <row r="60" spans="1:7" x14ac:dyDescent="0.25">
      <c r="A60" s="31" t="str">
        <f t="shared" si="3"/>
        <v>SANTANDER</v>
      </c>
      <c r="B60" s="30">
        <f t="shared" si="4"/>
        <v>2535</v>
      </c>
      <c r="C60" s="30">
        <f t="shared" si="5"/>
        <v>2951</v>
      </c>
      <c r="D60" s="30">
        <f t="shared" si="6"/>
        <v>6</v>
      </c>
      <c r="E60" s="31" t="e">
        <f t="shared" si="2"/>
        <v>#N/A</v>
      </c>
      <c r="F60" s="31" t="e">
        <f t="shared" si="9"/>
        <v>#N/A</v>
      </c>
      <c r="G60" s="31" t="e">
        <f t="shared" si="8"/>
        <v>#N/A</v>
      </c>
    </row>
    <row r="61" spans="1:7" x14ac:dyDescent="0.25">
      <c r="A61" s="31" t="str">
        <f t="shared" si="3"/>
        <v>SEVILLA</v>
      </c>
      <c r="B61" s="30">
        <f t="shared" si="4"/>
        <v>0</v>
      </c>
      <c r="C61" s="30">
        <f t="shared" si="5"/>
        <v>0</v>
      </c>
      <c r="D61" s="30">
        <f t="shared" si="6"/>
        <v>28</v>
      </c>
      <c r="E61" s="31" t="e">
        <f t="shared" si="2"/>
        <v>#N/A</v>
      </c>
      <c r="F61" s="31" t="e">
        <f t="shared" si="9"/>
        <v>#N/A</v>
      </c>
      <c r="G61" s="31" t="e">
        <f t="shared" si="8"/>
        <v>#N/A</v>
      </c>
    </row>
    <row r="62" spans="1:7" x14ac:dyDescent="0.25">
      <c r="A62" s="31" t="str">
        <f t="shared" si="3"/>
        <v>TARRAGONA</v>
      </c>
      <c r="B62" s="30">
        <f t="shared" si="4"/>
        <v>415</v>
      </c>
      <c r="C62" s="30">
        <f t="shared" si="5"/>
        <v>572</v>
      </c>
      <c r="D62" s="30">
        <f t="shared" si="6"/>
        <v>15</v>
      </c>
      <c r="E62" s="31" t="e">
        <f t="shared" si="2"/>
        <v>#N/A</v>
      </c>
      <c r="F62" s="31" t="e">
        <f t="shared" si="9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418</v>
      </c>
      <c r="C63" s="30">
        <f t="shared" si="5"/>
        <v>321</v>
      </c>
      <c r="D63" s="30">
        <f t="shared" si="6"/>
        <v>14</v>
      </c>
      <c r="E63" s="31" t="e">
        <f t="shared" si="2"/>
        <v>#N/A</v>
      </c>
      <c r="F63" s="31" t="e">
        <f t="shared" si="9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14571</v>
      </c>
      <c r="C64" s="30">
        <f t="shared" si="5"/>
        <v>14065</v>
      </c>
      <c r="D64" s="30">
        <f t="shared" si="6"/>
        <v>1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0</v>
      </c>
      <c r="C65" s="30">
        <f t="shared" si="5"/>
        <v>0</v>
      </c>
      <c r="D65" s="30">
        <f t="shared" si="6"/>
        <v>28</v>
      </c>
      <c r="E65" s="31" t="str">
        <f t="shared" si="2"/>
        <v>BARCELONA</v>
      </c>
      <c r="F65" s="31">
        <f t="shared" si="9"/>
        <v>0</v>
      </c>
      <c r="G65" s="31">
        <f t="shared" si="8"/>
        <v>618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Marzo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41026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5">
        <v>5969</v>
      </c>
      <c r="C7" s="25">
        <v>3814</v>
      </c>
      <c r="D7" s="25">
        <v>13352</v>
      </c>
      <c r="E7" s="25">
        <v>11567</v>
      </c>
      <c r="F7" s="10">
        <f>((E7*100)/D7)-100</f>
        <v>-13.36878370281606</v>
      </c>
      <c r="G7" s="1"/>
      <c r="H7" s="1"/>
      <c r="I7" s="1"/>
    </row>
    <row r="8" spans="1:12" x14ac:dyDescent="0.25">
      <c r="A8" s="11" t="s">
        <v>45</v>
      </c>
      <c r="B8" s="26">
        <v>969</v>
      </c>
      <c r="C8" s="26">
        <v>524</v>
      </c>
      <c r="D8" s="26">
        <v>2533</v>
      </c>
      <c r="E8" s="26">
        <v>1820</v>
      </c>
      <c r="F8" s="13">
        <f t="shared" ref="F8:F35" si="0">((E8*100)/D8)-100</f>
        <v>-28.1484405842874</v>
      </c>
      <c r="G8" s="1"/>
      <c r="H8" s="1"/>
      <c r="I8" s="1"/>
    </row>
    <row r="9" spans="1:12" x14ac:dyDescent="0.25">
      <c r="A9" s="8" t="s">
        <v>46</v>
      </c>
      <c r="B9" s="25">
        <v>5408</v>
      </c>
      <c r="C9" s="25">
        <v>5369</v>
      </c>
      <c r="D9" s="25">
        <v>14071</v>
      </c>
      <c r="E9" s="25">
        <v>15857</v>
      </c>
      <c r="F9" s="10">
        <f t="shared" si="0"/>
        <v>12.692772368701583</v>
      </c>
      <c r="G9" s="1"/>
      <c r="H9" s="1"/>
      <c r="I9" s="1"/>
    </row>
    <row r="10" spans="1:12" x14ac:dyDescent="0.25">
      <c r="A10" s="11" t="s">
        <v>47</v>
      </c>
      <c r="B10" s="26">
        <v>3670</v>
      </c>
      <c r="C10" s="26">
        <v>3329</v>
      </c>
      <c r="D10" s="26">
        <v>9492</v>
      </c>
      <c r="E10" s="26">
        <v>6590</v>
      </c>
      <c r="F10" s="13">
        <f t="shared" si="0"/>
        <v>-30.573114201432787</v>
      </c>
      <c r="G10" s="1"/>
      <c r="H10" s="1"/>
      <c r="I10" s="1"/>
    </row>
    <row r="11" spans="1:12" x14ac:dyDescent="0.25">
      <c r="A11" s="8" t="s">
        <v>48</v>
      </c>
      <c r="B11" s="25">
        <v>216150</v>
      </c>
      <c r="C11" s="25">
        <v>261348</v>
      </c>
      <c r="D11" s="25">
        <v>653736</v>
      </c>
      <c r="E11" s="25">
        <v>751836</v>
      </c>
      <c r="F11" s="10">
        <f t="shared" si="0"/>
        <v>15.006057491097323</v>
      </c>
      <c r="G11" s="1"/>
      <c r="H11" s="1"/>
      <c r="I11" s="1"/>
    </row>
    <row r="12" spans="1:12" x14ac:dyDescent="0.25">
      <c r="A12" s="11" t="s">
        <v>49</v>
      </c>
      <c r="B12" s="26">
        <v>9556</v>
      </c>
      <c r="C12" s="26">
        <v>6683</v>
      </c>
      <c r="D12" s="26">
        <v>20431</v>
      </c>
      <c r="E12" s="26">
        <v>12318</v>
      </c>
      <c r="F12" s="13">
        <f t="shared" si="0"/>
        <v>-39.709265332093388</v>
      </c>
      <c r="G12" s="1"/>
      <c r="H12" s="1"/>
      <c r="I12" s="1"/>
    </row>
    <row r="13" spans="1:12" x14ac:dyDescent="0.25">
      <c r="A13" s="8" t="s">
        <v>50</v>
      </c>
      <c r="B13" s="25">
        <v>6561</v>
      </c>
      <c r="C13" s="25">
        <v>6143</v>
      </c>
      <c r="D13" s="25">
        <v>18356</v>
      </c>
      <c r="E13" s="25">
        <v>11181</v>
      </c>
      <c r="F13" s="10">
        <f t="shared" si="0"/>
        <v>-39.088036609283066</v>
      </c>
      <c r="G13" s="1"/>
      <c r="H13" s="1"/>
      <c r="I13" s="1"/>
    </row>
    <row r="14" spans="1:12" x14ac:dyDescent="0.25">
      <c r="A14" s="11" t="s">
        <v>51</v>
      </c>
      <c r="B14" s="26">
        <v>77722</v>
      </c>
      <c r="C14" s="26">
        <v>0</v>
      </c>
      <c r="D14" s="26">
        <v>230126</v>
      </c>
      <c r="E14" s="26">
        <v>63722</v>
      </c>
      <c r="F14" s="13">
        <f t="shared" si="0"/>
        <v>-72.30995193937234</v>
      </c>
      <c r="G14" s="1"/>
      <c r="H14" s="1"/>
      <c r="I14" s="1"/>
    </row>
    <row r="15" spans="1:12" x14ac:dyDescent="0.25">
      <c r="A15" s="8" t="s">
        <v>52</v>
      </c>
      <c r="B15" s="25">
        <v>11775</v>
      </c>
      <c r="C15" s="25">
        <v>9935</v>
      </c>
      <c r="D15" s="25">
        <v>32685</v>
      </c>
      <c r="E15" s="25">
        <v>29397</v>
      </c>
      <c r="F15" s="10">
        <f t="shared" si="0"/>
        <v>-10.059660394676456</v>
      </c>
      <c r="G15" s="1"/>
      <c r="H15" s="1"/>
      <c r="I15" s="1"/>
    </row>
    <row r="16" spans="1:12" x14ac:dyDescent="0.25">
      <c r="A16" s="11" t="s">
        <v>53</v>
      </c>
      <c r="B16" s="26">
        <v>1552</v>
      </c>
      <c r="C16" s="26">
        <v>3317</v>
      </c>
      <c r="D16" s="26">
        <v>17299</v>
      </c>
      <c r="E16" s="26">
        <v>10827</v>
      </c>
      <c r="F16" s="13">
        <f t="shared" si="0"/>
        <v>-37.412567200416206</v>
      </c>
      <c r="G16" s="1"/>
      <c r="H16" s="1"/>
      <c r="I16" s="1"/>
    </row>
    <row r="17" spans="1:9" x14ac:dyDescent="0.25">
      <c r="A17" s="8" t="s">
        <v>54</v>
      </c>
      <c r="B17" s="25">
        <v>3046</v>
      </c>
      <c r="C17" s="25">
        <v>3272</v>
      </c>
      <c r="D17" s="25">
        <v>7944</v>
      </c>
      <c r="E17" s="25">
        <v>8230</v>
      </c>
      <c r="F17" s="10">
        <f t="shared" si="0"/>
        <v>3.6002014098690864</v>
      </c>
      <c r="G17" s="1"/>
      <c r="H17" s="1"/>
      <c r="I17" s="1"/>
    </row>
    <row r="18" spans="1:9" x14ac:dyDescent="0.25">
      <c r="A18" s="11" t="s">
        <v>55</v>
      </c>
      <c r="B18" s="26">
        <v>70908</v>
      </c>
      <c r="C18" s="26">
        <v>62050</v>
      </c>
      <c r="D18" s="26">
        <v>183864</v>
      </c>
      <c r="E18" s="26">
        <v>172651</v>
      </c>
      <c r="F18" s="13">
        <f t="shared" si="0"/>
        <v>-6.0985293477787934</v>
      </c>
      <c r="G18" s="1"/>
      <c r="H18" s="1"/>
      <c r="I18" s="1"/>
    </row>
    <row r="19" spans="1:9" x14ac:dyDescent="0.25">
      <c r="A19" s="8" t="s">
        <v>56</v>
      </c>
      <c r="B19" s="25">
        <v>1748</v>
      </c>
      <c r="C19" s="25">
        <v>856</v>
      </c>
      <c r="D19" s="25">
        <v>5474</v>
      </c>
      <c r="E19" s="25">
        <v>2505</v>
      </c>
      <c r="F19" s="10">
        <f t="shared" si="0"/>
        <v>-54.238217025940813</v>
      </c>
      <c r="G19" s="1"/>
      <c r="H19" s="1"/>
      <c r="I19" s="1"/>
    </row>
    <row r="20" spans="1:9" x14ac:dyDescent="0.25">
      <c r="A20" s="11" t="s">
        <v>57</v>
      </c>
      <c r="B20" s="26">
        <v>3222</v>
      </c>
      <c r="C20" s="26">
        <v>11302</v>
      </c>
      <c r="D20" s="26">
        <v>24212</v>
      </c>
      <c r="E20" s="26">
        <v>19795</v>
      </c>
      <c r="F20" s="13">
        <f t="shared" si="0"/>
        <v>-18.243019990087561</v>
      </c>
      <c r="G20" s="1"/>
      <c r="H20" s="1"/>
      <c r="I20" s="1"/>
    </row>
    <row r="21" spans="1:9" x14ac:dyDescent="0.25">
      <c r="A21" s="8" t="s">
        <v>58</v>
      </c>
      <c r="B21" s="25">
        <v>21597</v>
      </c>
      <c r="C21" s="25">
        <v>1800</v>
      </c>
      <c r="D21" s="25">
        <v>35127</v>
      </c>
      <c r="E21" s="25">
        <v>23344</v>
      </c>
      <c r="F21" s="10">
        <f t="shared" si="0"/>
        <v>-33.543997494804572</v>
      </c>
      <c r="G21" s="1"/>
      <c r="H21" s="1"/>
      <c r="I21" s="1"/>
    </row>
    <row r="22" spans="1:9" x14ac:dyDescent="0.25">
      <c r="A22" s="11" t="s">
        <v>59</v>
      </c>
      <c r="B22" s="26">
        <v>215457</v>
      </c>
      <c r="C22" s="26">
        <v>254861</v>
      </c>
      <c r="D22" s="26">
        <v>629803</v>
      </c>
      <c r="E22" s="26">
        <v>657463</v>
      </c>
      <c r="F22" s="13">
        <f t="shared" si="0"/>
        <v>4.391849514848289</v>
      </c>
      <c r="G22" s="1"/>
      <c r="H22" s="1"/>
      <c r="I22" s="1"/>
    </row>
    <row r="23" spans="1:9" x14ac:dyDescent="0.25">
      <c r="A23" s="8" t="s">
        <v>60</v>
      </c>
      <c r="B23" s="25">
        <v>4098</v>
      </c>
      <c r="C23" s="25">
        <v>5763</v>
      </c>
      <c r="D23" s="25">
        <v>11983</v>
      </c>
      <c r="E23" s="25">
        <v>14178</v>
      </c>
      <c r="F23" s="10">
        <f t="shared" si="0"/>
        <v>18.317616623550023</v>
      </c>
      <c r="G23" s="1"/>
      <c r="H23" s="1"/>
      <c r="I23" s="1"/>
    </row>
    <row r="24" spans="1:9" x14ac:dyDescent="0.25">
      <c r="A24" s="11" t="s">
        <v>61</v>
      </c>
      <c r="B24" s="26">
        <v>3030</v>
      </c>
      <c r="C24" s="26">
        <v>1169</v>
      </c>
      <c r="D24" s="26">
        <v>7926</v>
      </c>
      <c r="E24" s="26">
        <v>6342</v>
      </c>
      <c r="F24" s="13">
        <f t="shared" si="0"/>
        <v>-19.984859954579861</v>
      </c>
      <c r="G24" s="1"/>
      <c r="H24" s="1"/>
      <c r="I24" s="1"/>
    </row>
    <row r="25" spans="1:9" x14ac:dyDescent="0.25">
      <c r="A25" s="8" t="s">
        <v>62</v>
      </c>
      <c r="B25" s="25">
        <v>5365</v>
      </c>
      <c r="C25" s="25">
        <v>2</v>
      </c>
      <c r="D25" s="25">
        <v>6579</v>
      </c>
      <c r="E25" s="25">
        <v>5</v>
      </c>
      <c r="F25" s="10">
        <f t="shared" si="0"/>
        <v>-99.92400060799514</v>
      </c>
      <c r="G25" s="1"/>
      <c r="H25" s="1"/>
      <c r="I25" s="1"/>
    </row>
    <row r="26" spans="1:9" x14ac:dyDescent="0.25">
      <c r="A26" s="11" t="s">
        <v>63</v>
      </c>
      <c r="B26" s="26">
        <v>3025</v>
      </c>
      <c r="C26" s="26">
        <v>1581</v>
      </c>
      <c r="D26" s="26">
        <v>7886</v>
      </c>
      <c r="E26" s="26">
        <v>4633</v>
      </c>
      <c r="F26" s="13">
        <f t="shared" si="0"/>
        <v>-41.250317017499363</v>
      </c>
      <c r="G26" s="1"/>
      <c r="H26" s="1"/>
      <c r="I26" s="1"/>
    </row>
    <row r="27" spans="1:9" x14ac:dyDescent="0.25">
      <c r="A27" s="8" t="s">
        <v>64</v>
      </c>
      <c r="B27" s="25">
        <v>4219</v>
      </c>
      <c r="C27" s="25">
        <v>3013</v>
      </c>
      <c r="D27" s="25">
        <v>9331</v>
      </c>
      <c r="E27" s="25">
        <v>7098</v>
      </c>
      <c r="F27" s="10">
        <f t="shared" si="0"/>
        <v>-23.930982745686421</v>
      </c>
      <c r="G27" s="1"/>
      <c r="H27" s="1"/>
      <c r="I27" s="1"/>
    </row>
    <row r="28" spans="1:9" x14ac:dyDescent="0.25">
      <c r="A28" s="11" t="s">
        <v>65</v>
      </c>
      <c r="B28" s="26">
        <v>91463</v>
      </c>
      <c r="C28" s="26">
        <v>85544</v>
      </c>
      <c r="D28" s="26">
        <v>269328</v>
      </c>
      <c r="E28" s="26">
        <v>222448</v>
      </c>
      <c r="F28" s="13">
        <f t="shared" si="0"/>
        <v>-17.406285272975708</v>
      </c>
      <c r="G28" s="1"/>
      <c r="H28" s="1"/>
      <c r="I28" s="1"/>
    </row>
    <row r="29" spans="1:9" x14ac:dyDescent="0.25">
      <c r="A29" s="8" t="s">
        <v>66</v>
      </c>
      <c r="B29" s="25">
        <v>4113</v>
      </c>
      <c r="C29" s="25">
        <v>3746</v>
      </c>
      <c r="D29" s="25">
        <v>13016</v>
      </c>
      <c r="E29" s="25">
        <v>11657</v>
      </c>
      <c r="F29" s="10">
        <f t="shared" si="0"/>
        <v>-10.440995697602943</v>
      </c>
      <c r="G29" s="1"/>
      <c r="H29" s="1"/>
      <c r="I29" s="1"/>
    </row>
    <row r="30" spans="1:9" x14ac:dyDescent="0.25">
      <c r="A30" s="11" t="s">
        <v>67</v>
      </c>
      <c r="B30" s="26">
        <v>2866</v>
      </c>
      <c r="C30" s="26">
        <v>0</v>
      </c>
      <c r="D30" s="26">
        <v>3463</v>
      </c>
      <c r="E30" s="26">
        <v>0</v>
      </c>
      <c r="F30" s="13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25">
        <v>13993</v>
      </c>
      <c r="C31" s="25">
        <v>8628</v>
      </c>
      <c r="D31" s="25">
        <v>46858</v>
      </c>
      <c r="E31" s="25">
        <v>22489</v>
      </c>
      <c r="F31" s="10">
        <f t="shared" si="0"/>
        <v>-52.006060864740277</v>
      </c>
      <c r="G31" s="1"/>
      <c r="H31" s="1"/>
      <c r="I31" s="1"/>
    </row>
    <row r="32" spans="1:9" x14ac:dyDescent="0.25">
      <c r="A32" s="11" t="s">
        <v>69</v>
      </c>
      <c r="B32" s="26">
        <v>22049</v>
      </c>
      <c r="C32" s="26">
        <v>28000</v>
      </c>
      <c r="D32" s="26">
        <v>66589</v>
      </c>
      <c r="E32" s="26">
        <v>74083</v>
      </c>
      <c r="F32" s="13">
        <f t="shared" si="0"/>
        <v>11.254111039360851</v>
      </c>
      <c r="G32" s="1"/>
      <c r="H32" s="1"/>
      <c r="I32" s="1"/>
    </row>
    <row r="33" spans="1:9" x14ac:dyDescent="0.25">
      <c r="A33" s="8" t="s">
        <v>70</v>
      </c>
      <c r="B33" s="25">
        <v>20620</v>
      </c>
      <c r="C33" s="25">
        <v>21306</v>
      </c>
      <c r="D33" s="25">
        <v>65862</v>
      </c>
      <c r="E33" s="25">
        <v>67665</v>
      </c>
      <c r="F33" s="10">
        <f t="shared" si="0"/>
        <v>2.737542133551969</v>
      </c>
      <c r="G33" s="1"/>
      <c r="H33" s="1"/>
      <c r="I33" s="1"/>
    </row>
    <row r="34" spans="1:9" x14ac:dyDescent="0.25">
      <c r="A34" s="11" t="s">
        <v>71</v>
      </c>
      <c r="B34" s="26">
        <v>549</v>
      </c>
      <c r="C34" s="26">
        <v>231</v>
      </c>
      <c r="D34" s="26">
        <v>2631</v>
      </c>
      <c r="E34" s="26">
        <v>1233</v>
      </c>
      <c r="F34" s="13">
        <f t="shared" si="0"/>
        <v>-53.135689851767388</v>
      </c>
      <c r="G34" s="1"/>
      <c r="H34" s="1"/>
      <c r="I34" s="1"/>
    </row>
    <row r="35" spans="1:9" x14ac:dyDescent="0.25">
      <c r="A35" s="14" t="s">
        <v>72</v>
      </c>
      <c r="B35" s="15">
        <f>SUM(B7:B34)</f>
        <v>830700</v>
      </c>
      <c r="C35" s="15">
        <f t="shared" ref="C35:E35" si="1">SUM(C7:C34)</f>
        <v>793586</v>
      </c>
      <c r="D35" s="15">
        <f t="shared" si="1"/>
        <v>2409957</v>
      </c>
      <c r="E35" s="15">
        <f t="shared" si="1"/>
        <v>2230934</v>
      </c>
      <c r="F35" s="16">
        <f t="shared" si="0"/>
        <v>-7.428472790178418</v>
      </c>
      <c r="G35" s="1"/>
      <c r="H35" s="1"/>
      <c r="I35" s="1"/>
    </row>
    <row r="36" spans="1:9" x14ac:dyDescent="0.25">
      <c r="A36" s="31"/>
      <c r="B36" s="31"/>
      <c r="C36" s="31"/>
      <c r="D36" s="31"/>
      <c r="E36" s="31"/>
      <c r="F36" s="31"/>
      <c r="G36" s="3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11567</v>
      </c>
      <c r="C38" s="30">
        <f>D7</f>
        <v>13352</v>
      </c>
      <c r="D38" s="30">
        <f>_xlfn.RANK.EQ(B38,$B$38:$B$65)+COUNTIF($B$38:$B$65,B38)-1</f>
        <v>16</v>
      </c>
      <c r="E38" s="31" t="str">
        <f t="shared" ref="E38:E65" si="2">INDEX($A$38:$B$65,MATCH(ROW()-37,$D$38:$D$65,0),1)</f>
        <v>BAHIA DE ALGECIRAS</v>
      </c>
      <c r="F38" s="31">
        <f>LOOKUP(E38,$A$38:$A$65,$B$38:$B$65)</f>
        <v>751836</v>
      </c>
      <c r="G38" s="31">
        <f>LOOKUP(E38,$A$38:$A$65,$C$38:$C$65)</f>
        <v>653736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1820</v>
      </c>
      <c r="C39" s="30">
        <f t="shared" ref="C39:C65" si="5">D8</f>
        <v>2533</v>
      </c>
      <c r="D39" s="30">
        <f t="shared" ref="D39:D65" si="6">_xlfn.RANK.EQ(B39,$B$38:$B$65)+COUNTIF($B$38:$B$65,B39)-1</f>
        <v>25</v>
      </c>
      <c r="E39" s="31" t="str">
        <f t="shared" si="2"/>
        <v>LAS PALMAS</v>
      </c>
      <c r="F39" s="31">
        <f t="shared" ref="F39:F54" si="7">LOOKUP(E39,$A$38:$A$65,$B$38:$B$65)</f>
        <v>657463</v>
      </c>
      <c r="G39" s="31">
        <f t="shared" ref="G39:G65" si="8">LOOKUP(E39,$A$38:$A$65,$C$38:$C$65)</f>
        <v>629803</v>
      </c>
    </row>
    <row r="40" spans="1:9" x14ac:dyDescent="0.25">
      <c r="A40" s="31" t="str">
        <f t="shared" si="3"/>
        <v>ALMERIA</v>
      </c>
      <c r="B40" s="30">
        <f t="shared" si="4"/>
        <v>15857</v>
      </c>
      <c r="C40" s="30">
        <f t="shared" si="5"/>
        <v>14071</v>
      </c>
      <c r="D40" s="30">
        <f t="shared" si="6"/>
        <v>12</v>
      </c>
      <c r="E40" s="31" t="str">
        <f t="shared" si="2"/>
        <v>SANTA CRUZ DE TENERIFE</v>
      </c>
      <c r="F40" s="31">
        <f t="shared" si="7"/>
        <v>222448</v>
      </c>
      <c r="G40" s="31">
        <f t="shared" si="8"/>
        <v>269328</v>
      </c>
    </row>
    <row r="41" spans="1:9" x14ac:dyDescent="0.25">
      <c r="A41" s="31" t="str">
        <f t="shared" si="3"/>
        <v>AVILES</v>
      </c>
      <c r="B41" s="30">
        <f t="shared" si="4"/>
        <v>6590</v>
      </c>
      <c r="C41" s="30">
        <f t="shared" si="5"/>
        <v>9492</v>
      </c>
      <c r="D41" s="30">
        <f t="shared" si="6"/>
        <v>21</v>
      </c>
      <c r="E41" s="31" t="str">
        <f t="shared" si="2"/>
        <v>CEUTA</v>
      </c>
      <c r="F41" s="31">
        <f t="shared" si="7"/>
        <v>172651</v>
      </c>
      <c r="G41" s="31">
        <f t="shared" si="8"/>
        <v>183864</v>
      </c>
    </row>
    <row r="42" spans="1:9" x14ac:dyDescent="0.25">
      <c r="A42" s="31" t="str">
        <f t="shared" si="3"/>
        <v>BAHIA DE ALGECIRAS</v>
      </c>
      <c r="B42" s="30">
        <f t="shared" si="4"/>
        <v>751836</v>
      </c>
      <c r="C42" s="30">
        <f t="shared" si="5"/>
        <v>653736</v>
      </c>
      <c r="D42" s="30">
        <f t="shared" si="6"/>
        <v>1</v>
      </c>
      <c r="E42" s="31" t="str">
        <f t="shared" si="2"/>
        <v>VALENCIA</v>
      </c>
      <c r="F42" s="31">
        <f t="shared" si="7"/>
        <v>74083</v>
      </c>
      <c r="G42" s="31">
        <f t="shared" si="8"/>
        <v>66589</v>
      </c>
    </row>
    <row r="43" spans="1:9" x14ac:dyDescent="0.25">
      <c r="A43" s="31" t="str">
        <f t="shared" si="3"/>
        <v>BAHIA DE CADIZ</v>
      </c>
      <c r="B43" s="30">
        <f t="shared" si="4"/>
        <v>12318</v>
      </c>
      <c r="C43" s="30">
        <f t="shared" si="5"/>
        <v>20431</v>
      </c>
      <c r="D43" s="30">
        <f t="shared" si="6"/>
        <v>14</v>
      </c>
      <c r="E43" s="31" t="str">
        <f t="shared" si="2"/>
        <v>VIGO</v>
      </c>
      <c r="F43" s="31">
        <f t="shared" si="7"/>
        <v>67665</v>
      </c>
      <c r="G43" s="31">
        <f t="shared" si="8"/>
        <v>65862</v>
      </c>
    </row>
    <row r="44" spans="1:9" x14ac:dyDescent="0.25">
      <c r="A44" s="31" t="str">
        <f t="shared" si="3"/>
        <v>BALEARES</v>
      </c>
      <c r="B44" s="30">
        <f t="shared" si="4"/>
        <v>11181</v>
      </c>
      <c r="C44" s="30">
        <f t="shared" si="5"/>
        <v>18356</v>
      </c>
      <c r="D44" s="30">
        <f t="shared" si="6"/>
        <v>17</v>
      </c>
      <c r="E44" s="31" t="str">
        <f t="shared" si="2"/>
        <v>BARCELONA</v>
      </c>
      <c r="F44" s="31">
        <f t="shared" si="7"/>
        <v>63722</v>
      </c>
      <c r="G44" s="31">
        <f t="shared" si="8"/>
        <v>230126</v>
      </c>
    </row>
    <row r="45" spans="1:9" x14ac:dyDescent="0.25">
      <c r="A45" s="31" t="str">
        <f t="shared" si="3"/>
        <v>BARCELONA</v>
      </c>
      <c r="B45" s="30">
        <f t="shared" si="4"/>
        <v>63722</v>
      </c>
      <c r="C45" s="30">
        <f t="shared" si="5"/>
        <v>230126</v>
      </c>
      <c r="D45" s="30">
        <f t="shared" si="6"/>
        <v>7</v>
      </c>
      <c r="E45" s="31" t="str">
        <f t="shared" si="2"/>
        <v>BILBAO</v>
      </c>
      <c r="F45" s="31">
        <f t="shared" si="7"/>
        <v>29397</v>
      </c>
      <c r="G45" s="31">
        <f t="shared" si="8"/>
        <v>32685</v>
      </c>
    </row>
    <row r="46" spans="1:9" x14ac:dyDescent="0.25">
      <c r="A46" s="31" t="str">
        <f t="shared" si="3"/>
        <v>BILBAO</v>
      </c>
      <c r="B46" s="30">
        <f t="shared" si="4"/>
        <v>29397</v>
      </c>
      <c r="C46" s="30">
        <f t="shared" si="5"/>
        <v>32685</v>
      </c>
      <c r="D46" s="30">
        <f t="shared" si="6"/>
        <v>8</v>
      </c>
      <c r="E46" s="31" t="str">
        <f t="shared" si="2"/>
        <v>HUELVA</v>
      </c>
      <c r="F46" s="31">
        <f t="shared" si="7"/>
        <v>23344</v>
      </c>
      <c r="G46" s="31">
        <f t="shared" si="8"/>
        <v>35127</v>
      </c>
    </row>
    <row r="47" spans="1:9" x14ac:dyDescent="0.25">
      <c r="A47" s="31" t="str">
        <f t="shared" si="3"/>
        <v>CARTAGENA</v>
      </c>
      <c r="B47" s="30">
        <f t="shared" si="4"/>
        <v>10827</v>
      </c>
      <c r="C47" s="30">
        <f t="shared" si="5"/>
        <v>17299</v>
      </c>
      <c r="D47" s="30">
        <f t="shared" si="6"/>
        <v>18</v>
      </c>
      <c r="E47" s="31" t="str">
        <f t="shared" si="2"/>
        <v>TARRAGONA</v>
      </c>
      <c r="F47" s="31">
        <f t="shared" si="7"/>
        <v>22489</v>
      </c>
      <c r="G47" s="31">
        <f t="shared" si="8"/>
        <v>46858</v>
      </c>
    </row>
    <row r="48" spans="1:9" x14ac:dyDescent="0.25">
      <c r="A48" s="31" t="str">
        <f t="shared" si="3"/>
        <v>CASTELLON</v>
      </c>
      <c r="B48" s="30">
        <f t="shared" si="4"/>
        <v>8230</v>
      </c>
      <c r="C48" s="30">
        <f t="shared" si="5"/>
        <v>7944</v>
      </c>
      <c r="D48" s="30">
        <f t="shared" si="6"/>
        <v>19</v>
      </c>
      <c r="E48" s="31" t="str">
        <f t="shared" si="2"/>
        <v>GIJON</v>
      </c>
      <c r="F48" s="31">
        <f t="shared" si="7"/>
        <v>19795</v>
      </c>
      <c r="G48" s="31">
        <f t="shared" si="8"/>
        <v>24212</v>
      </c>
    </row>
    <row r="49" spans="1:7" x14ac:dyDescent="0.25">
      <c r="A49" s="31" t="str">
        <f t="shared" si="3"/>
        <v>CEUTA</v>
      </c>
      <c r="B49" s="30">
        <f t="shared" si="4"/>
        <v>172651</v>
      </c>
      <c r="C49" s="30">
        <f t="shared" si="5"/>
        <v>183864</v>
      </c>
      <c r="D49" s="30">
        <f t="shared" si="6"/>
        <v>4</v>
      </c>
      <c r="E49" s="31" t="str">
        <f t="shared" si="2"/>
        <v>ALMERIA</v>
      </c>
      <c r="F49" s="31">
        <f t="shared" si="7"/>
        <v>15857</v>
      </c>
      <c r="G49" s="31">
        <f t="shared" si="8"/>
        <v>14071</v>
      </c>
    </row>
    <row r="50" spans="1:7" x14ac:dyDescent="0.25">
      <c r="A50" s="31" t="str">
        <f t="shared" si="3"/>
        <v>FERROL-SAN CIBRAO</v>
      </c>
      <c r="B50" s="30">
        <f t="shared" si="4"/>
        <v>2505</v>
      </c>
      <c r="C50" s="30">
        <f t="shared" si="5"/>
        <v>5474</v>
      </c>
      <c r="D50" s="30">
        <f t="shared" si="6"/>
        <v>24</v>
      </c>
      <c r="E50" s="31" t="str">
        <f t="shared" si="2"/>
        <v>MALAGA</v>
      </c>
      <c r="F50" s="31">
        <f t="shared" si="7"/>
        <v>14178</v>
      </c>
      <c r="G50" s="31">
        <f t="shared" si="8"/>
        <v>11983</v>
      </c>
    </row>
    <row r="51" spans="1:7" x14ac:dyDescent="0.25">
      <c r="A51" s="31" t="str">
        <f t="shared" si="3"/>
        <v>GIJON</v>
      </c>
      <c r="B51" s="30">
        <f t="shared" si="4"/>
        <v>19795</v>
      </c>
      <c r="C51" s="30">
        <f t="shared" si="5"/>
        <v>24212</v>
      </c>
      <c r="D51" s="30">
        <f t="shared" si="6"/>
        <v>11</v>
      </c>
      <c r="E51" s="31" t="str">
        <f t="shared" si="2"/>
        <v>BAHIA DE CADIZ</v>
      </c>
      <c r="F51" s="31">
        <f t="shared" si="7"/>
        <v>12318</v>
      </c>
      <c r="G51" s="31">
        <f t="shared" si="8"/>
        <v>20431</v>
      </c>
    </row>
    <row r="52" spans="1:7" x14ac:dyDescent="0.25">
      <c r="A52" s="31" t="str">
        <f t="shared" si="3"/>
        <v>HUELVA</v>
      </c>
      <c r="B52" s="30">
        <f t="shared" si="4"/>
        <v>23344</v>
      </c>
      <c r="C52" s="30">
        <f t="shared" si="5"/>
        <v>35127</v>
      </c>
      <c r="D52" s="30">
        <f t="shared" si="6"/>
        <v>9</v>
      </c>
      <c r="E52" s="31" t="str">
        <f t="shared" si="2"/>
        <v>SANTANDER</v>
      </c>
      <c r="F52" s="31">
        <f t="shared" si="7"/>
        <v>11657</v>
      </c>
      <c r="G52" s="31">
        <f t="shared" si="8"/>
        <v>13016</v>
      </c>
    </row>
    <row r="53" spans="1:7" x14ac:dyDescent="0.25">
      <c r="A53" s="31" t="str">
        <f t="shared" si="3"/>
        <v>LAS PALMAS</v>
      </c>
      <c r="B53" s="30">
        <f t="shared" si="4"/>
        <v>657463</v>
      </c>
      <c r="C53" s="30">
        <f t="shared" si="5"/>
        <v>629803</v>
      </c>
      <c r="D53" s="30">
        <f t="shared" si="6"/>
        <v>2</v>
      </c>
      <c r="E53" s="31" t="str">
        <f t="shared" si="2"/>
        <v>A CORUÑA</v>
      </c>
      <c r="F53" s="31">
        <f t="shared" si="7"/>
        <v>11567</v>
      </c>
      <c r="G53" s="31">
        <f t="shared" si="8"/>
        <v>13352</v>
      </c>
    </row>
    <row r="54" spans="1:7" x14ac:dyDescent="0.25">
      <c r="A54" s="31" t="str">
        <f t="shared" si="3"/>
        <v>MALAGA</v>
      </c>
      <c r="B54" s="30">
        <f t="shared" si="4"/>
        <v>14178</v>
      </c>
      <c r="C54" s="30">
        <f t="shared" si="5"/>
        <v>11983</v>
      </c>
      <c r="D54" s="30">
        <f t="shared" si="6"/>
        <v>13</v>
      </c>
      <c r="E54" s="31" t="str">
        <f t="shared" si="2"/>
        <v>BALEARES</v>
      </c>
      <c r="F54" s="31">
        <f t="shared" si="7"/>
        <v>11181</v>
      </c>
      <c r="G54" s="31">
        <f t="shared" si="8"/>
        <v>18356</v>
      </c>
    </row>
    <row r="55" spans="1:7" x14ac:dyDescent="0.25">
      <c r="A55" s="31" t="str">
        <f t="shared" si="3"/>
        <v>MARIN Y RIA DE PONTEVEDRA</v>
      </c>
      <c r="B55" s="30">
        <f t="shared" si="4"/>
        <v>6342</v>
      </c>
      <c r="C55" s="30">
        <f t="shared" si="5"/>
        <v>7926</v>
      </c>
      <c r="D55" s="30">
        <f t="shared" si="6"/>
        <v>22</v>
      </c>
      <c r="E55" s="31" t="str">
        <f t="shared" si="2"/>
        <v>CARTAGENA</v>
      </c>
      <c r="F55" s="31">
        <f t="shared" ref="F55:F65" si="9">LOOKUP(E55,$A$38:$A$65,$B$38:$B$65)</f>
        <v>10827</v>
      </c>
      <c r="G55" s="31">
        <f t="shared" si="8"/>
        <v>17299</v>
      </c>
    </row>
    <row r="56" spans="1:7" x14ac:dyDescent="0.25">
      <c r="A56" s="31" t="str">
        <f t="shared" si="3"/>
        <v>MELILLA</v>
      </c>
      <c r="B56" s="30">
        <f t="shared" si="4"/>
        <v>5</v>
      </c>
      <c r="C56" s="30">
        <f t="shared" si="5"/>
        <v>6579</v>
      </c>
      <c r="D56" s="30">
        <f t="shared" si="6"/>
        <v>27</v>
      </c>
      <c r="E56" s="31" t="str">
        <f t="shared" si="2"/>
        <v>CASTELLON</v>
      </c>
      <c r="F56" s="31">
        <f t="shared" si="9"/>
        <v>8230</v>
      </c>
      <c r="G56" s="31">
        <f t="shared" si="8"/>
        <v>7944</v>
      </c>
    </row>
    <row r="57" spans="1:7" x14ac:dyDescent="0.25">
      <c r="A57" s="31" t="str">
        <f t="shared" si="3"/>
        <v>MOTRIL</v>
      </c>
      <c r="B57" s="30">
        <f t="shared" si="4"/>
        <v>4633</v>
      </c>
      <c r="C57" s="30">
        <f t="shared" si="5"/>
        <v>7886</v>
      </c>
      <c r="D57" s="30">
        <f t="shared" si="6"/>
        <v>23</v>
      </c>
      <c r="E57" s="31" t="str">
        <f t="shared" si="2"/>
        <v>PASAIA</v>
      </c>
      <c r="F57" s="31">
        <f t="shared" si="9"/>
        <v>7098</v>
      </c>
      <c r="G57" s="31">
        <f t="shared" si="8"/>
        <v>9331</v>
      </c>
    </row>
    <row r="58" spans="1:7" x14ac:dyDescent="0.25">
      <c r="A58" s="31" t="str">
        <f t="shared" si="3"/>
        <v>PASAIA</v>
      </c>
      <c r="B58" s="30">
        <f t="shared" si="4"/>
        <v>7098</v>
      </c>
      <c r="C58" s="30">
        <f t="shared" si="5"/>
        <v>9331</v>
      </c>
      <c r="D58" s="30">
        <f t="shared" si="6"/>
        <v>20</v>
      </c>
      <c r="E58" s="31" t="str">
        <f t="shared" si="2"/>
        <v>AVILES</v>
      </c>
      <c r="F58" s="31">
        <f t="shared" si="9"/>
        <v>6590</v>
      </c>
      <c r="G58" s="31">
        <f t="shared" si="8"/>
        <v>9492</v>
      </c>
    </row>
    <row r="59" spans="1:7" x14ac:dyDescent="0.25">
      <c r="A59" s="31" t="str">
        <f t="shared" si="3"/>
        <v>SANTA CRUZ DE TENERIFE</v>
      </c>
      <c r="B59" s="30">
        <f t="shared" si="4"/>
        <v>222448</v>
      </c>
      <c r="C59" s="30">
        <f t="shared" si="5"/>
        <v>269328</v>
      </c>
      <c r="D59" s="30">
        <f t="shared" si="6"/>
        <v>3</v>
      </c>
      <c r="E59" s="31" t="str">
        <f t="shared" si="2"/>
        <v>MARIN Y RIA DE PONTEVEDRA</v>
      </c>
      <c r="F59" s="31">
        <f t="shared" si="9"/>
        <v>6342</v>
      </c>
      <c r="G59" s="31">
        <f t="shared" si="8"/>
        <v>7926</v>
      </c>
    </row>
    <row r="60" spans="1:7" x14ac:dyDescent="0.25">
      <c r="A60" s="31" t="str">
        <f t="shared" si="3"/>
        <v>SANTANDER</v>
      </c>
      <c r="B60" s="30">
        <f t="shared" si="4"/>
        <v>11657</v>
      </c>
      <c r="C60" s="30">
        <f t="shared" si="5"/>
        <v>13016</v>
      </c>
      <c r="D60" s="30">
        <f t="shared" si="6"/>
        <v>15</v>
      </c>
      <c r="E60" s="31" t="str">
        <f t="shared" si="2"/>
        <v>MOTRIL</v>
      </c>
      <c r="F60" s="31">
        <f t="shared" si="9"/>
        <v>4633</v>
      </c>
      <c r="G60" s="31">
        <f t="shared" si="8"/>
        <v>7886</v>
      </c>
    </row>
    <row r="61" spans="1:7" x14ac:dyDescent="0.25">
      <c r="A61" s="31" t="str">
        <f t="shared" si="3"/>
        <v>SEVILLA</v>
      </c>
      <c r="B61" s="30">
        <f t="shared" si="4"/>
        <v>0</v>
      </c>
      <c r="C61" s="30">
        <f t="shared" si="5"/>
        <v>3463</v>
      </c>
      <c r="D61" s="30">
        <f t="shared" si="6"/>
        <v>28</v>
      </c>
      <c r="E61" s="31" t="str">
        <f t="shared" si="2"/>
        <v>FERROL-SAN CIBRAO</v>
      </c>
      <c r="F61" s="31">
        <f t="shared" si="9"/>
        <v>2505</v>
      </c>
      <c r="G61" s="31">
        <f t="shared" si="8"/>
        <v>5474</v>
      </c>
    </row>
    <row r="62" spans="1:7" x14ac:dyDescent="0.25">
      <c r="A62" s="31" t="str">
        <f t="shared" si="3"/>
        <v>TARRAGONA</v>
      </c>
      <c r="B62" s="30">
        <f t="shared" si="4"/>
        <v>22489</v>
      </c>
      <c r="C62" s="30">
        <f t="shared" si="5"/>
        <v>46858</v>
      </c>
      <c r="D62" s="30">
        <f t="shared" si="6"/>
        <v>10</v>
      </c>
      <c r="E62" s="31" t="str">
        <f t="shared" si="2"/>
        <v>ALICANTE</v>
      </c>
      <c r="F62" s="31">
        <f t="shared" si="9"/>
        <v>1820</v>
      </c>
      <c r="G62" s="31">
        <f t="shared" si="8"/>
        <v>2533</v>
      </c>
    </row>
    <row r="63" spans="1:7" x14ac:dyDescent="0.25">
      <c r="A63" s="31" t="str">
        <f t="shared" si="3"/>
        <v>VALENCIA</v>
      </c>
      <c r="B63" s="30">
        <f t="shared" si="4"/>
        <v>74083</v>
      </c>
      <c r="C63" s="30">
        <f t="shared" si="5"/>
        <v>66589</v>
      </c>
      <c r="D63" s="30">
        <f t="shared" si="6"/>
        <v>5</v>
      </c>
      <c r="E63" s="31" t="str">
        <f t="shared" si="2"/>
        <v>VILAGARCIA</v>
      </c>
      <c r="F63" s="31">
        <f t="shared" si="9"/>
        <v>1233</v>
      </c>
      <c r="G63" s="31">
        <f t="shared" si="8"/>
        <v>2631</v>
      </c>
    </row>
    <row r="64" spans="1:7" x14ac:dyDescent="0.25">
      <c r="A64" s="31" t="str">
        <f t="shared" si="3"/>
        <v>VIGO</v>
      </c>
      <c r="B64" s="30">
        <f t="shared" si="4"/>
        <v>67665</v>
      </c>
      <c r="C64" s="30">
        <f t="shared" si="5"/>
        <v>65862</v>
      </c>
      <c r="D64" s="30">
        <f t="shared" si="6"/>
        <v>6</v>
      </c>
      <c r="E64" s="31" t="str">
        <f t="shared" si="2"/>
        <v>MELILLA</v>
      </c>
      <c r="F64" s="31">
        <f t="shared" si="9"/>
        <v>5</v>
      </c>
      <c r="G64" s="31">
        <f t="shared" si="8"/>
        <v>6579</v>
      </c>
    </row>
    <row r="65" spans="1:7" x14ac:dyDescent="0.25">
      <c r="A65" s="31" t="str">
        <f t="shared" si="3"/>
        <v>VILAGARCIA</v>
      </c>
      <c r="B65" s="30">
        <f t="shared" si="4"/>
        <v>1233</v>
      </c>
      <c r="C65" s="30">
        <f t="shared" si="5"/>
        <v>2631</v>
      </c>
      <c r="D65" s="30">
        <f t="shared" si="6"/>
        <v>26</v>
      </c>
      <c r="E65" s="31" t="str">
        <f t="shared" si="2"/>
        <v>SEVILLA</v>
      </c>
      <c r="F65" s="31">
        <f t="shared" si="9"/>
        <v>0</v>
      </c>
      <c r="G65" s="31">
        <f t="shared" si="8"/>
        <v>3463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Marzo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41026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4528</v>
      </c>
      <c r="C8" s="28">
        <v>102</v>
      </c>
      <c r="D8" s="28">
        <v>16200</v>
      </c>
      <c r="E8" s="28">
        <v>8696</v>
      </c>
      <c r="F8" s="13">
        <f t="shared" ref="F8:F35" si="0">((E8*100)/D8)-100</f>
        <v>-46.320987654320987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422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2675687</v>
      </c>
      <c r="C11" s="27">
        <v>3716382</v>
      </c>
      <c r="D11" s="27">
        <v>7998879</v>
      </c>
      <c r="E11" s="27">
        <v>11948473</v>
      </c>
      <c r="F11" s="10">
        <f t="shared" si="0"/>
        <v>49.376843930255717</v>
      </c>
      <c r="G11" s="1"/>
      <c r="H11" s="1"/>
      <c r="I11" s="1"/>
    </row>
    <row r="12" spans="1:12" x14ac:dyDescent="0.25">
      <c r="A12" s="11" t="s">
        <v>49</v>
      </c>
      <c r="B12" s="28">
        <v>47769</v>
      </c>
      <c r="C12" s="28">
        <v>7949</v>
      </c>
      <c r="D12" s="28">
        <v>55563</v>
      </c>
      <c r="E12" s="28">
        <v>22677</v>
      </c>
      <c r="F12" s="13">
        <f t="shared" si="0"/>
        <v>-59.186868959559419</v>
      </c>
      <c r="G12" s="1"/>
      <c r="H12" s="1"/>
      <c r="I12" s="1"/>
    </row>
    <row r="13" spans="1:12" x14ac:dyDescent="0.25">
      <c r="A13" s="8" t="s">
        <v>50</v>
      </c>
      <c r="B13" s="27">
        <v>0</v>
      </c>
      <c r="C13" s="27">
        <v>7000</v>
      </c>
      <c r="D13" s="27">
        <v>0</v>
      </c>
      <c r="E13" s="27">
        <v>27677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28">
        <v>592999</v>
      </c>
      <c r="C14" s="28">
        <v>465327</v>
      </c>
      <c r="D14" s="28">
        <v>2228963</v>
      </c>
      <c r="E14" s="28">
        <v>1225432</v>
      </c>
      <c r="F14" s="13">
        <f t="shared" si="0"/>
        <v>-45.022326525832867</v>
      </c>
      <c r="G14" s="1"/>
      <c r="H14" s="1"/>
      <c r="I14" s="1"/>
    </row>
    <row r="15" spans="1:12" x14ac:dyDescent="0.25">
      <c r="A15" s="8" t="s">
        <v>52</v>
      </c>
      <c r="B15" s="27">
        <v>22264</v>
      </c>
      <c r="C15" s="27">
        <v>120156</v>
      </c>
      <c r="D15" s="27">
        <v>172911</v>
      </c>
      <c r="E15" s="27">
        <v>259620</v>
      </c>
      <c r="F15" s="10">
        <f t="shared" si="0"/>
        <v>50.146607214115932</v>
      </c>
      <c r="G15" s="1"/>
      <c r="H15" s="1"/>
      <c r="I15" s="1"/>
    </row>
    <row r="16" spans="1:12" x14ac:dyDescent="0.25">
      <c r="A16" s="11" t="s">
        <v>53</v>
      </c>
      <c r="B16" s="28">
        <v>225</v>
      </c>
      <c r="C16" s="28">
        <v>0</v>
      </c>
      <c r="D16" s="28">
        <v>450</v>
      </c>
      <c r="E16" s="28">
        <v>11868</v>
      </c>
      <c r="F16" s="13">
        <f t="shared" si="0"/>
        <v>2537.3333333333335</v>
      </c>
      <c r="G16" s="1"/>
      <c r="H16" s="1"/>
      <c r="I16" s="1"/>
    </row>
    <row r="17" spans="1:9" x14ac:dyDescent="0.25">
      <c r="A17" s="8" t="s">
        <v>54</v>
      </c>
      <c r="B17" s="27">
        <v>9415</v>
      </c>
      <c r="C17" s="27">
        <v>1186</v>
      </c>
      <c r="D17" s="27">
        <v>23754</v>
      </c>
      <c r="E17" s="27">
        <v>1186</v>
      </c>
      <c r="F17" s="10">
        <f t="shared" si="0"/>
        <v>-95.007156689399679</v>
      </c>
      <c r="G17" s="1"/>
      <c r="H17" s="1"/>
      <c r="I17" s="1"/>
    </row>
    <row r="18" spans="1:9" x14ac:dyDescent="0.25">
      <c r="A18" s="11" t="s">
        <v>55</v>
      </c>
      <c r="B18" s="28">
        <v>0</v>
      </c>
      <c r="C18" s="28">
        <v>0</v>
      </c>
      <c r="D18" s="28">
        <v>124</v>
      </c>
      <c r="E18" s="28">
        <v>9262</v>
      </c>
      <c r="F18" s="13">
        <f t="shared" si="0"/>
        <v>7369.3548387096771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52068</v>
      </c>
      <c r="C20" s="28">
        <v>20113</v>
      </c>
      <c r="D20" s="28">
        <v>107154</v>
      </c>
      <c r="E20" s="28">
        <v>62154</v>
      </c>
      <c r="F20" s="13">
        <f t="shared" si="0"/>
        <v>-41.995632454224761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184680</v>
      </c>
      <c r="D21" s="27">
        <v>0</v>
      </c>
      <c r="E21" s="27">
        <v>546796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712478</v>
      </c>
      <c r="C22" s="28">
        <v>1002473</v>
      </c>
      <c r="D22" s="28">
        <v>2167290</v>
      </c>
      <c r="E22" s="28">
        <v>2806273</v>
      </c>
      <c r="F22" s="13">
        <f t="shared" si="0"/>
        <v>29.483041032810547</v>
      </c>
      <c r="G22" s="1"/>
      <c r="H22" s="1"/>
      <c r="I22" s="1"/>
    </row>
    <row r="23" spans="1:9" x14ac:dyDescent="0.25">
      <c r="A23" s="8" t="s">
        <v>60</v>
      </c>
      <c r="B23" s="27">
        <v>74472</v>
      </c>
      <c r="C23" s="27">
        <v>612208</v>
      </c>
      <c r="D23" s="27">
        <v>180325</v>
      </c>
      <c r="E23" s="27">
        <v>1987859</v>
      </c>
      <c r="F23" s="10">
        <f t="shared" si="0"/>
        <v>1002.3757105226673</v>
      </c>
      <c r="G23" s="1"/>
      <c r="H23" s="1"/>
      <c r="I23" s="1"/>
    </row>
    <row r="24" spans="1:9" x14ac:dyDescent="0.25">
      <c r="A24" s="11" t="s">
        <v>61</v>
      </c>
      <c r="B24" s="28">
        <v>3914</v>
      </c>
      <c r="C24" s="28">
        <v>52</v>
      </c>
      <c r="D24" s="28">
        <v>11863</v>
      </c>
      <c r="E24" s="28">
        <v>4986</v>
      </c>
      <c r="F24" s="13">
        <f t="shared" si="0"/>
        <v>-57.970159318890666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2913</v>
      </c>
      <c r="D27" s="27">
        <v>0</v>
      </c>
      <c r="E27" s="27">
        <v>4024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19351</v>
      </c>
      <c r="C28" s="28">
        <v>23111</v>
      </c>
      <c r="D28" s="28">
        <v>47855</v>
      </c>
      <c r="E28" s="28">
        <v>82473</v>
      </c>
      <c r="F28" s="13">
        <f t="shared" si="0"/>
        <v>72.339358478737864</v>
      </c>
      <c r="G28" s="1"/>
      <c r="H28" s="1"/>
      <c r="I28" s="1"/>
    </row>
    <row r="29" spans="1:9" x14ac:dyDescent="0.25">
      <c r="A29" s="8" t="s">
        <v>66</v>
      </c>
      <c r="B29" s="27">
        <v>174</v>
      </c>
      <c r="C29" s="27">
        <v>0</v>
      </c>
      <c r="D29" s="27">
        <v>290</v>
      </c>
      <c r="E29" s="27">
        <v>23</v>
      </c>
      <c r="F29" s="10">
        <f t="shared" si="0"/>
        <v>-92.068965517241381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459307</v>
      </c>
      <c r="C31" s="27">
        <v>421673</v>
      </c>
      <c r="D31" s="27">
        <v>1286924</v>
      </c>
      <c r="E31" s="27">
        <v>1531974</v>
      </c>
      <c r="F31" s="10">
        <f t="shared" si="0"/>
        <v>19.041528481868397</v>
      </c>
      <c r="G31" s="1"/>
      <c r="H31" s="1"/>
      <c r="I31" s="1"/>
    </row>
    <row r="32" spans="1:9" x14ac:dyDescent="0.25">
      <c r="A32" s="11" t="s">
        <v>69</v>
      </c>
      <c r="B32" s="28">
        <v>2240767</v>
      </c>
      <c r="C32" s="28">
        <v>2387822</v>
      </c>
      <c r="D32" s="28">
        <v>7094255</v>
      </c>
      <c r="E32" s="28">
        <v>7651413</v>
      </c>
      <c r="F32" s="13">
        <f t="shared" si="0"/>
        <v>7.8536505947418078</v>
      </c>
      <c r="G32" s="1"/>
      <c r="H32" s="1"/>
      <c r="I32" s="1"/>
    </row>
    <row r="33" spans="1:9" x14ac:dyDescent="0.25">
      <c r="A33" s="8" t="s">
        <v>70</v>
      </c>
      <c r="B33" s="27">
        <v>27638</v>
      </c>
      <c r="C33" s="27">
        <v>44829</v>
      </c>
      <c r="D33" s="27">
        <v>69789</v>
      </c>
      <c r="E33" s="27">
        <v>76655</v>
      </c>
      <c r="F33" s="10">
        <f t="shared" si="0"/>
        <v>9.8382266546303896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5801</v>
      </c>
      <c r="D34" s="28">
        <v>12545</v>
      </c>
      <c r="E34" s="28">
        <v>19895</v>
      </c>
      <c r="F34" s="13">
        <f t="shared" si="0"/>
        <v>58.589079314467909</v>
      </c>
      <c r="G34" s="1"/>
      <c r="H34" s="1"/>
      <c r="I34" s="1"/>
    </row>
    <row r="35" spans="1:9" x14ac:dyDescent="0.25">
      <c r="A35" s="14" t="s">
        <v>72</v>
      </c>
      <c r="B35" s="15">
        <f>SUM(B7:B34)</f>
        <v>6943056</v>
      </c>
      <c r="C35" s="15">
        <f t="shared" ref="C35:E35" si="1">SUM(C7:C34)</f>
        <v>9023777</v>
      </c>
      <c r="D35" s="15">
        <f t="shared" si="1"/>
        <v>21475134</v>
      </c>
      <c r="E35" s="15">
        <f t="shared" si="1"/>
        <v>28289838</v>
      </c>
      <c r="F35" s="16">
        <f t="shared" si="0"/>
        <v>31.732998732394407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0</v>
      </c>
      <c r="C38" s="30">
        <f>D7</f>
        <v>0</v>
      </c>
      <c r="D38" s="30">
        <f>_xlfn.RANK.EQ(B38,$B$38:$B$65)+COUNTIF($B$38:$B$65,B38)-1</f>
        <v>28</v>
      </c>
      <c r="E38" s="31" t="str">
        <f t="shared" ref="E38:E65" si="2">INDEX($A$38:$B$65,MATCH(ROW()-37,$D$38:$D$65,0),1)</f>
        <v>BAHIA DE ALGECIRAS</v>
      </c>
      <c r="F38" s="31">
        <f>LOOKUP(E38,$A$38:$A$65,$B$38:$B$65)</f>
        <v>11948473</v>
      </c>
      <c r="G38" s="31">
        <f>LOOKUP(E38,$A$38:$A$65,$C$38:$C$65)</f>
        <v>7998879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8696</v>
      </c>
      <c r="C39" s="30">
        <f t="shared" ref="C39:C65" si="5">D8</f>
        <v>16200</v>
      </c>
      <c r="D39" s="30">
        <f t="shared" ref="D39:D65" si="6">_xlfn.RANK.EQ(B39,$B$38:$B$65)+COUNTIF($B$38:$B$65,B39)-1</f>
        <v>17</v>
      </c>
      <c r="E39" s="31" t="str">
        <f t="shared" si="2"/>
        <v>VALENCIA</v>
      </c>
      <c r="F39" s="31">
        <f t="shared" ref="F39:F54" si="7">LOOKUP(E39,$A$38:$A$65,$B$38:$B$65)</f>
        <v>7651413</v>
      </c>
      <c r="G39" s="31">
        <f t="shared" ref="G39:G65" si="8">LOOKUP(E39,$A$38:$A$65,$C$38:$C$65)</f>
        <v>7094255</v>
      </c>
    </row>
    <row r="40" spans="1:9" x14ac:dyDescent="0.25">
      <c r="A40" s="31" t="str">
        <f t="shared" si="3"/>
        <v>ALMERIA</v>
      </c>
      <c r="B40" s="30">
        <f t="shared" si="4"/>
        <v>0</v>
      </c>
      <c r="C40" s="30">
        <f t="shared" si="5"/>
        <v>0</v>
      </c>
      <c r="D40" s="30">
        <f t="shared" si="6"/>
        <v>28</v>
      </c>
      <c r="E40" s="31" t="str">
        <f t="shared" si="2"/>
        <v>LAS PALMAS</v>
      </c>
      <c r="F40" s="31">
        <f t="shared" si="7"/>
        <v>2806273</v>
      </c>
      <c r="G40" s="31">
        <f t="shared" si="8"/>
        <v>2167290</v>
      </c>
    </row>
    <row r="41" spans="1:9" x14ac:dyDescent="0.25">
      <c r="A41" s="31" t="str">
        <f t="shared" si="3"/>
        <v>AVILES</v>
      </c>
      <c r="B41" s="30">
        <f t="shared" si="4"/>
        <v>422</v>
      </c>
      <c r="C41" s="30">
        <f t="shared" si="5"/>
        <v>0</v>
      </c>
      <c r="D41" s="30">
        <f t="shared" si="6"/>
        <v>21</v>
      </c>
      <c r="E41" s="31" t="str">
        <f t="shared" si="2"/>
        <v>MALAGA</v>
      </c>
      <c r="F41" s="31">
        <f t="shared" si="7"/>
        <v>1987859</v>
      </c>
      <c r="G41" s="31">
        <f t="shared" si="8"/>
        <v>180325</v>
      </c>
    </row>
    <row r="42" spans="1:9" x14ac:dyDescent="0.25">
      <c r="A42" s="31" t="str">
        <f t="shared" si="3"/>
        <v>BAHIA DE ALGECIRAS</v>
      </c>
      <c r="B42" s="30">
        <f t="shared" si="4"/>
        <v>11948473</v>
      </c>
      <c r="C42" s="30">
        <f t="shared" si="5"/>
        <v>7998879</v>
      </c>
      <c r="D42" s="30">
        <f t="shared" si="6"/>
        <v>1</v>
      </c>
      <c r="E42" s="31" t="str">
        <f t="shared" si="2"/>
        <v>TARRAGONA</v>
      </c>
      <c r="F42" s="31">
        <f t="shared" si="7"/>
        <v>1531974</v>
      </c>
      <c r="G42" s="31">
        <f t="shared" si="8"/>
        <v>1286924</v>
      </c>
    </row>
    <row r="43" spans="1:9" x14ac:dyDescent="0.25">
      <c r="A43" s="31" t="str">
        <f t="shared" si="3"/>
        <v>BAHIA DE CADIZ</v>
      </c>
      <c r="B43" s="30">
        <f t="shared" si="4"/>
        <v>22677</v>
      </c>
      <c r="C43" s="30">
        <f t="shared" si="5"/>
        <v>55563</v>
      </c>
      <c r="D43" s="30">
        <f t="shared" si="6"/>
        <v>13</v>
      </c>
      <c r="E43" s="31" t="str">
        <f t="shared" si="2"/>
        <v>BARCELONA</v>
      </c>
      <c r="F43" s="31">
        <f t="shared" si="7"/>
        <v>1225432</v>
      </c>
      <c r="G43" s="31">
        <f t="shared" si="8"/>
        <v>2228963</v>
      </c>
    </row>
    <row r="44" spans="1:9" x14ac:dyDescent="0.25">
      <c r="A44" s="31" t="str">
        <f t="shared" si="3"/>
        <v>BALEARES</v>
      </c>
      <c r="B44" s="30">
        <f t="shared" si="4"/>
        <v>27677</v>
      </c>
      <c r="C44" s="30">
        <f t="shared" si="5"/>
        <v>0</v>
      </c>
      <c r="D44" s="30">
        <f t="shared" si="6"/>
        <v>12</v>
      </c>
      <c r="E44" s="31" t="str">
        <f t="shared" si="2"/>
        <v>HUELVA</v>
      </c>
      <c r="F44" s="31">
        <f t="shared" si="7"/>
        <v>546796</v>
      </c>
      <c r="G44" s="31">
        <f t="shared" si="8"/>
        <v>0</v>
      </c>
    </row>
    <row r="45" spans="1:9" x14ac:dyDescent="0.25">
      <c r="A45" s="31" t="str">
        <f t="shared" si="3"/>
        <v>BARCELONA</v>
      </c>
      <c r="B45" s="30">
        <f t="shared" si="4"/>
        <v>1225432</v>
      </c>
      <c r="C45" s="30">
        <f t="shared" si="5"/>
        <v>2228963</v>
      </c>
      <c r="D45" s="30">
        <f t="shared" si="6"/>
        <v>6</v>
      </c>
      <c r="E45" s="31" t="str">
        <f t="shared" si="2"/>
        <v>BILBAO</v>
      </c>
      <c r="F45" s="31">
        <f t="shared" si="7"/>
        <v>259620</v>
      </c>
      <c r="G45" s="31">
        <f t="shared" si="8"/>
        <v>172911</v>
      </c>
    </row>
    <row r="46" spans="1:9" x14ac:dyDescent="0.25">
      <c r="A46" s="31" t="str">
        <f t="shared" si="3"/>
        <v>BILBAO</v>
      </c>
      <c r="B46" s="30">
        <f t="shared" si="4"/>
        <v>259620</v>
      </c>
      <c r="C46" s="30">
        <f t="shared" si="5"/>
        <v>172911</v>
      </c>
      <c r="D46" s="30">
        <f t="shared" si="6"/>
        <v>8</v>
      </c>
      <c r="E46" s="31" t="str">
        <f t="shared" si="2"/>
        <v>SANTA CRUZ DE TENERIFE</v>
      </c>
      <c r="F46" s="31">
        <f t="shared" si="7"/>
        <v>82473</v>
      </c>
      <c r="G46" s="31">
        <f t="shared" si="8"/>
        <v>47855</v>
      </c>
    </row>
    <row r="47" spans="1:9" x14ac:dyDescent="0.25">
      <c r="A47" s="31" t="str">
        <f t="shared" si="3"/>
        <v>CARTAGENA</v>
      </c>
      <c r="B47" s="30">
        <f t="shared" si="4"/>
        <v>11868</v>
      </c>
      <c r="C47" s="30">
        <f t="shared" si="5"/>
        <v>450</v>
      </c>
      <c r="D47" s="30">
        <f t="shared" si="6"/>
        <v>15</v>
      </c>
      <c r="E47" s="31" t="str">
        <f t="shared" si="2"/>
        <v>VIGO</v>
      </c>
      <c r="F47" s="31">
        <f t="shared" si="7"/>
        <v>76655</v>
      </c>
      <c r="G47" s="31">
        <f t="shared" si="8"/>
        <v>69789</v>
      </c>
    </row>
    <row r="48" spans="1:9" x14ac:dyDescent="0.25">
      <c r="A48" s="31" t="str">
        <f t="shared" si="3"/>
        <v>CASTELLON</v>
      </c>
      <c r="B48" s="30">
        <f t="shared" si="4"/>
        <v>1186</v>
      </c>
      <c r="C48" s="30">
        <f t="shared" si="5"/>
        <v>23754</v>
      </c>
      <c r="D48" s="30">
        <f t="shared" si="6"/>
        <v>20</v>
      </c>
      <c r="E48" s="31" t="str">
        <f t="shared" si="2"/>
        <v>GIJON</v>
      </c>
      <c r="F48" s="31">
        <f t="shared" si="7"/>
        <v>62154</v>
      </c>
      <c r="G48" s="31">
        <f t="shared" si="8"/>
        <v>107154</v>
      </c>
    </row>
    <row r="49" spans="1:7" x14ac:dyDescent="0.25">
      <c r="A49" s="31" t="str">
        <f t="shared" si="3"/>
        <v>CEUTA</v>
      </c>
      <c r="B49" s="30">
        <f t="shared" si="4"/>
        <v>9262</v>
      </c>
      <c r="C49" s="30">
        <f t="shared" si="5"/>
        <v>124</v>
      </c>
      <c r="D49" s="30">
        <f t="shared" si="6"/>
        <v>16</v>
      </c>
      <c r="E49" s="31" t="str">
        <f t="shared" si="2"/>
        <v>BALEARES</v>
      </c>
      <c r="F49" s="31">
        <f t="shared" si="7"/>
        <v>27677</v>
      </c>
      <c r="G49" s="31">
        <f t="shared" si="8"/>
        <v>0</v>
      </c>
    </row>
    <row r="50" spans="1:7" x14ac:dyDescent="0.25">
      <c r="A50" s="31" t="str">
        <f t="shared" si="3"/>
        <v>FERROL-SAN CIBRAO</v>
      </c>
      <c r="B50" s="30">
        <f t="shared" si="4"/>
        <v>0</v>
      </c>
      <c r="C50" s="30">
        <f t="shared" si="5"/>
        <v>0</v>
      </c>
      <c r="D50" s="30">
        <f t="shared" si="6"/>
        <v>28</v>
      </c>
      <c r="E50" s="31" t="str">
        <f t="shared" si="2"/>
        <v>BAHIA DE CADIZ</v>
      </c>
      <c r="F50" s="31">
        <f t="shared" si="7"/>
        <v>22677</v>
      </c>
      <c r="G50" s="31">
        <f t="shared" si="8"/>
        <v>55563</v>
      </c>
    </row>
    <row r="51" spans="1:7" x14ac:dyDescent="0.25">
      <c r="A51" s="31" t="str">
        <f t="shared" si="3"/>
        <v>GIJON</v>
      </c>
      <c r="B51" s="30">
        <f t="shared" si="4"/>
        <v>62154</v>
      </c>
      <c r="C51" s="30">
        <f t="shared" si="5"/>
        <v>107154</v>
      </c>
      <c r="D51" s="30">
        <f t="shared" si="6"/>
        <v>11</v>
      </c>
      <c r="E51" s="31" t="str">
        <f t="shared" si="2"/>
        <v>VILAGARCIA</v>
      </c>
      <c r="F51" s="31">
        <f t="shared" si="7"/>
        <v>19895</v>
      </c>
      <c r="G51" s="31">
        <f t="shared" si="8"/>
        <v>12545</v>
      </c>
    </row>
    <row r="52" spans="1:7" x14ac:dyDescent="0.25">
      <c r="A52" s="31" t="str">
        <f t="shared" si="3"/>
        <v>HUELVA</v>
      </c>
      <c r="B52" s="30">
        <f t="shared" si="4"/>
        <v>546796</v>
      </c>
      <c r="C52" s="30">
        <f t="shared" si="5"/>
        <v>0</v>
      </c>
      <c r="D52" s="30">
        <f t="shared" si="6"/>
        <v>7</v>
      </c>
      <c r="E52" s="31" t="str">
        <f t="shared" si="2"/>
        <v>CARTAGENA</v>
      </c>
      <c r="F52" s="31">
        <f t="shared" si="7"/>
        <v>11868</v>
      </c>
      <c r="G52" s="31">
        <f t="shared" si="8"/>
        <v>450</v>
      </c>
    </row>
    <row r="53" spans="1:7" x14ac:dyDescent="0.25">
      <c r="A53" s="31" t="str">
        <f t="shared" si="3"/>
        <v>LAS PALMAS</v>
      </c>
      <c r="B53" s="30">
        <f t="shared" si="4"/>
        <v>2806273</v>
      </c>
      <c r="C53" s="30">
        <f t="shared" si="5"/>
        <v>2167290</v>
      </c>
      <c r="D53" s="30">
        <f t="shared" si="6"/>
        <v>3</v>
      </c>
      <c r="E53" s="31" t="str">
        <f t="shared" si="2"/>
        <v>CEUTA</v>
      </c>
      <c r="F53" s="31">
        <f t="shared" si="7"/>
        <v>9262</v>
      </c>
      <c r="G53" s="31">
        <f t="shared" si="8"/>
        <v>124</v>
      </c>
    </row>
    <row r="54" spans="1:7" x14ac:dyDescent="0.25">
      <c r="A54" s="31" t="str">
        <f t="shared" si="3"/>
        <v>MALAGA</v>
      </c>
      <c r="B54" s="30">
        <f t="shared" si="4"/>
        <v>1987859</v>
      </c>
      <c r="C54" s="30">
        <f t="shared" si="5"/>
        <v>180325</v>
      </c>
      <c r="D54" s="30">
        <f t="shared" si="6"/>
        <v>4</v>
      </c>
      <c r="E54" s="31" t="str">
        <f t="shared" si="2"/>
        <v>ALICANTE</v>
      </c>
      <c r="F54" s="31">
        <f t="shared" si="7"/>
        <v>8696</v>
      </c>
      <c r="G54" s="31">
        <f t="shared" si="8"/>
        <v>16200</v>
      </c>
    </row>
    <row r="55" spans="1:7" x14ac:dyDescent="0.25">
      <c r="A55" s="31" t="str">
        <f t="shared" si="3"/>
        <v>MARIN Y RIA DE PONTEVEDRA</v>
      </c>
      <c r="B55" s="30">
        <f t="shared" si="4"/>
        <v>4986</v>
      </c>
      <c r="C55" s="30">
        <f t="shared" si="5"/>
        <v>11863</v>
      </c>
      <c r="D55" s="30">
        <f t="shared" si="6"/>
        <v>18</v>
      </c>
      <c r="E55" s="31" t="str">
        <f t="shared" si="2"/>
        <v>MARIN Y RIA DE PONTEVEDRA</v>
      </c>
      <c r="F55" s="31">
        <f t="shared" ref="F55:F65" si="9">LOOKUP(E55,$A$38:$A$65,$B$38:$B$65)</f>
        <v>4986</v>
      </c>
      <c r="G55" s="31">
        <f t="shared" si="8"/>
        <v>11863</v>
      </c>
    </row>
    <row r="56" spans="1:7" x14ac:dyDescent="0.25">
      <c r="A56" s="31" t="str">
        <f t="shared" si="3"/>
        <v>MELILLA</v>
      </c>
      <c r="B56" s="30">
        <f t="shared" si="4"/>
        <v>0</v>
      </c>
      <c r="C56" s="30">
        <f t="shared" si="5"/>
        <v>0</v>
      </c>
      <c r="D56" s="30">
        <f t="shared" si="6"/>
        <v>28</v>
      </c>
      <c r="E56" s="31" t="str">
        <f t="shared" si="2"/>
        <v>PASAIA</v>
      </c>
      <c r="F56" s="31">
        <f t="shared" si="9"/>
        <v>4024</v>
      </c>
      <c r="G56" s="31">
        <f t="shared" si="8"/>
        <v>0</v>
      </c>
    </row>
    <row r="57" spans="1:7" x14ac:dyDescent="0.25">
      <c r="A57" s="31" t="str">
        <f t="shared" si="3"/>
        <v>MOTRIL</v>
      </c>
      <c r="B57" s="30">
        <f t="shared" si="4"/>
        <v>0</v>
      </c>
      <c r="C57" s="30">
        <f t="shared" si="5"/>
        <v>0</v>
      </c>
      <c r="D57" s="30">
        <f t="shared" si="6"/>
        <v>28</v>
      </c>
      <c r="E57" s="31" t="str">
        <f t="shared" si="2"/>
        <v>CASTELLON</v>
      </c>
      <c r="F57" s="31">
        <f t="shared" si="9"/>
        <v>1186</v>
      </c>
      <c r="G57" s="31">
        <f t="shared" si="8"/>
        <v>23754</v>
      </c>
    </row>
    <row r="58" spans="1:7" x14ac:dyDescent="0.25">
      <c r="A58" s="31" t="str">
        <f t="shared" si="3"/>
        <v>PASAIA</v>
      </c>
      <c r="B58" s="30">
        <f t="shared" si="4"/>
        <v>4024</v>
      </c>
      <c r="C58" s="30">
        <f t="shared" si="5"/>
        <v>0</v>
      </c>
      <c r="D58" s="30">
        <f t="shared" si="6"/>
        <v>19</v>
      </c>
      <c r="E58" s="31" t="str">
        <f t="shared" si="2"/>
        <v>AVILES</v>
      </c>
      <c r="F58" s="31">
        <f t="shared" si="9"/>
        <v>422</v>
      </c>
      <c r="G58" s="31">
        <f t="shared" si="8"/>
        <v>0</v>
      </c>
    </row>
    <row r="59" spans="1:7" x14ac:dyDescent="0.25">
      <c r="A59" s="31" t="str">
        <f t="shared" si="3"/>
        <v>SANTA CRUZ DE TENERIFE</v>
      </c>
      <c r="B59" s="30">
        <f t="shared" si="4"/>
        <v>82473</v>
      </c>
      <c r="C59" s="30">
        <f t="shared" si="5"/>
        <v>47855</v>
      </c>
      <c r="D59" s="30">
        <f t="shared" si="6"/>
        <v>9</v>
      </c>
      <c r="E59" s="31" t="str">
        <f t="shared" si="2"/>
        <v>SANTANDER</v>
      </c>
      <c r="F59" s="31">
        <f t="shared" si="9"/>
        <v>23</v>
      </c>
      <c r="G59" s="31">
        <f t="shared" si="8"/>
        <v>290</v>
      </c>
    </row>
    <row r="60" spans="1:7" x14ac:dyDescent="0.25">
      <c r="A60" s="31" t="str">
        <f t="shared" si="3"/>
        <v>SANTANDER</v>
      </c>
      <c r="B60" s="30">
        <f t="shared" si="4"/>
        <v>23</v>
      </c>
      <c r="C60" s="30">
        <f t="shared" si="5"/>
        <v>290</v>
      </c>
      <c r="D60" s="30">
        <f t="shared" si="6"/>
        <v>22</v>
      </c>
      <c r="E60" s="31" t="e">
        <f t="shared" si="2"/>
        <v>#N/A</v>
      </c>
      <c r="F60" s="31" t="e">
        <f t="shared" si="9"/>
        <v>#N/A</v>
      </c>
      <c r="G60" s="31" t="e">
        <f t="shared" si="8"/>
        <v>#N/A</v>
      </c>
    </row>
    <row r="61" spans="1:7" x14ac:dyDescent="0.25">
      <c r="A61" s="31" t="str">
        <f t="shared" si="3"/>
        <v>SEVILLA</v>
      </c>
      <c r="B61" s="30">
        <f t="shared" si="4"/>
        <v>0</v>
      </c>
      <c r="C61" s="30">
        <f t="shared" si="5"/>
        <v>0</v>
      </c>
      <c r="D61" s="30">
        <f t="shared" si="6"/>
        <v>28</v>
      </c>
      <c r="E61" s="31" t="e">
        <f t="shared" si="2"/>
        <v>#N/A</v>
      </c>
      <c r="F61" s="31" t="e">
        <f t="shared" si="9"/>
        <v>#N/A</v>
      </c>
      <c r="G61" s="31" t="e">
        <f t="shared" si="8"/>
        <v>#N/A</v>
      </c>
    </row>
    <row r="62" spans="1:7" x14ac:dyDescent="0.25">
      <c r="A62" s="31" t="str">
        <f t="shared" si="3"/>
        <v>TARRAGONA</v>
      </c>
      <c r="B62" s="30">
        <f t="shared" si="4"/>
        <v>1531974</v>
      </c>
      <c r="C62" s="30">
        <f t="shared" si="5"/>
        <v>1286924</v>
      </c>
      <c r="D62" s="30">
        <f t="shared" si="6"/>
        <v>5</v>
      </c>
      <c r="E62" s="31" t="e">
        <f t="shared" si="2"/>
        <v>#N/A</v>
      </c>
      <c r="F62" s="31" t="e">
        <f t="shared" si="9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7651413</v>
      </c>
      <c r="C63" s="30">
        <f t="shared" si="5"/>
        <v>7094255</v>
      </c>
      <c r="D63" s="30">
        <f t="shared" si="6"/>
        <v>2</v>
      </c>
      <c r="E63" s="31" t="e">
        <f t="shared" si="2"/>
        <v>#N/A</v>
      </c>
      <c r="F63" s="31" t="e">
        <f t="shared" si="9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76655</v>
      </c>
      <c r="C64" s="30">
        <f t="shared" si="5"/>
        <v>69789</v>
      </c>
      <c r="D64" s="30">
        <f t="shared" si="6"/>
        <v>10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19895</v>
      </c>
      <c r="C65" s="30">
        <f t="shared" si="5"/>
        <v>12545</v>
      </c>
      <c r="D65" s="30">
        <f t="shared" si="6"/>
        <v>14</v>
      </c>
      <c r="E65" s="31" t="str">
        <f t="shared" si="2"/>
        <v>A CORUÑA</v>
      </c>
      <c r="F65" s="31">
        <f t="shared" si="9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Marzo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41026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4528</v>
      </c>
      <c r="C8" s="28">
        <v>102</v>
      </c>
      <c r="D8" s="28">
        <v>16200</v>
      </c>
      <c r="E8" s="28">
        <v>8696</v>
      </c>
      <c r="F8" s="13">
        <f t="shared" ref="F8:F35" si="0">((E8*100)/D8)-100</f>
        <v>-46.320987654320987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2634438</v>
      </c>
      <c r="C11" s="27">
        <v>3712017</v>
      </c>
      <c r="D11" s="27">
        <v>7910205</v>
      </c>
      <c r="E11" s="27">
        <v>11757433</v>
      </c>
      <c r="F11" s="10">
        <f t="shared" si="0"/>
        <v>48.63626163923692</v>
      </c>
      <c r="G11" s="1"/>
      <c r="H11" s="1"/>
      <c r="I11" s="1"/>
    </row>
    <row r="12" spans="1:12" x14ac:dyDescent="0.25">
      <c r="A12" s="11" t="s">
        <v>49</v>
      </c>
      <c r="B12" s="28">
        <v>226</v>
      </c>
      <c r="C12" s="28">
        <v>2543</v>
      </c>
      <c r="D12" s="28">
        <v>2697</v>
      </c>
      <c r="E12" s="28">
        <v>5086</v>
      </c>
      <c r="F12" s="13">
        <f t="shared" si="0"/>
        <v>88.579903596588792</v>
      </c>
      <c r="G12" s="1"/>
      <c r="H12" s="1"/>
      <c r="I12" s="1"/>
    </row>
    <row r="13" spans="1:12" x14ac:dyDescent="0.25">
      <c r="A13" s="8" t="s">
        <v>50</v>
      </c>
      <c r="B13" s="27">
        <v>0</v>
      </c>
      <c r="C13" s="27">
        <v>0</v>
      </c>
      <c r="D13" s="27">
        <v>0</v>
      </c>
      <c r="E13" s="27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28">
        <v>577961</v>
      </c>
      <c r="C14" s="28">
        <v>369041</v>
      </c>
      <c r="D14" s="28">
        <v>2173420</v>
      </c>
      <c r="E14" s="28">
        <v>1111203</v>
      </c>
      <c r="F14" s="13">
        <f t="shared" si="0"/>
        <v>-48.873066411462119</v>
      </c>
      <c r="G14" s="1"/>
      <c r="H14" s="1"/>
      <c r="I14" s="1"/>
    </row>
    <row r="15" spans="1:12" x14ac:dyDescent="0.25">
      <c r="A15" s="8" t="s">
        <v>52</v>
      </c>
      <c r="B15" s="27">
        <v>7934</v>
      </c>
      <c r="C15" s="27">
        <v>3089</v>
      </c>
      <c r="D15" s="27">
        <v>21416</v>
      </c>
      <c r="E15" s="27">
        <v>4574</v>
      </c>
      <c r="F15" s="10">
        <f t="shared" si="0"/>
        <v>-78.642136720209194</v>
      </c>
      <c r="G15" s="1"/>
      <c r="H15" s="1"/>
      <c r="I15" s="1"/>
    </row>
    <row r="16" spans="1:12" x14ac:dyDescent="0.25">
      <c r="A16" s="11" t="s">
        <v>53</v>
      </c>
      <c r="B16" s="28">
        <v>220</v>
      </c>
      <c r="C16" s="28">
        <v>0</v>
      </c>
      <c r="D16" s="28">
        <v>228</v>
      </c>
      <c r="E16" s="28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27">
        <v>1931</v>
      </c>
      <c r="C17" s="27">
        <v>1186</v>
      </c>
      <c r="D17" s="27">
        <v>10368</v>
      </c>
      <c r="E17" s="27">
        <v>1186</v>
      </c>
      <c r="F17" s="10">
        <f t="shared" si="0"/>
        <v>-88.560956790123456</v>
      </c>
      <c r="G17" s="1"/>
      <c r="H17" s="1"/>
      <c r="I17" s="1"/>
    </row>
    <row r="18" spans="1:9" x14ac:dyDescent="0.25">
      <c r="A18" s="11" t="s">
        <v>55</v>
      </c>
      <c r="B18" s="28">
        <v>0</v>
      </c>
      <c r="C18" s="28">
        <v>0</v>
      </c>
      <c r="D18" s="28">
        <v>60</v>
      </c>
      <c r="E18" s="28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0</v>
      </c>
      <c r="C20" s="28">
        <v>0</v>
      </c>
      <c r="D20" s="28">
        <v>0</v>
      </c>
      <c r="E20" s="2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0</v>
      </c>
      <c r="D21" s="27">
        <v>0</v>
      </c>
      <c r="E21" s="2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665631</v>
      </c>
      <c r="C22" s="28">
        <v>972070</v>
      </c>
      <c r="D22" s="28">
        <v>2039425</v>
      </c>
      <c r="E22" s="28">
        <v>2647020</v>
      </c>
      <c r="F22" s="13">
        <f t="shared" si="0"/>
        <v>29.792466013704853</v>
      </c>
      <c r="G22" s="1"/>
      <c r="H22" s="1"/>
      <c r="I22" s="1"/>
    </row>
    <row r="23" spans="1:9" x14ac:dyDescent="0.25">
      <c r="A23" s="8" t="s">
        <v>60</v>
      </c>
      <c r="B23" s="27">
        <v>74472</v>
      </c>
      <c r="C23" s="27">
        <v>612208</v>
      </c>
      <c r="D23" s="27">
        <v>180325</v>
      </c>
      <c r="E23" s="27">
        <v>1987833</v>
      </c>
      <c r="F23" s="10">
        <f t="shared" si="0"/>
        <v>1002.3612921114654</v>
      </c>
      <c r="G23" s="1"/>
      <c r="H23" s="1"/>
      <c r="I23" s="1"/>
    </row>
    <row r="24" spans="1:9" x14ac:dyDescent="0.25">
      <c r="A24" s="11" t="s">
        <v>61</v>
      </c>
      <c r="B24" s="28">
        <v>3914</v>
      </c>
      <c r="C24" s="28">
        <v>52</v>
      </c>
      <c r="D24" s="28">
        <v>11863</v>
      </c>
      <c r="E24" s="28">
        <v>4986</v>
      </c>
      <c r="F24" s="13">
        <f t="shared" si="0"/>
        <v>-57.970159318890666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15934</v>
      </c>
      <c r="C28" s="28">
        <v>6526</v>
      </c>
      <c r="D28" s="28">
        <v>38671</v>
      </c>
      <c r="E28" s="28">
        <v>18377</v>
      </c>
      <c r="F28" s="13">
        <f t="shared" si="0"/>
        <v>-52.478601536034752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0</v>
      </c>
      <c r="D29" s="27">
        <v>116</v>
      </c>
      <c r="E29" s="27">
        <v>5</v>
      </c>
      <c r="F29" s="18">
        <f t="shared" si="0"/>
        <v>-95.689655172413794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159892</v>
      </c>
      <c r="C31" s="27">
        <v>143956</v>
      </c>
      <c r="D31" s="27">
        <v>424902</v>
      </c>
      <c r="E31" s="27">
        <v>414374</v>
      </c>
      <c r="F31" s="10">
        <f t="shared" si="0"/>
        <v>-2.4777478100832724</v>
      </c>
      <c r="G31" s="1"/>
      <c r="H31" s="1"/>
      <c r="I31" s="1"/>
    </row>
    <row r="32" spans="1:9" x14ac:dyDescent="0.25">
      <c r="A32" s="11" t="s">
        <v>69</v>
      </c>
      <c r="B32" s="28">
        <v>2238139</v>
      </c>
      <c r="C32" s="28">
        <v>2365810</v>
      </c>
      <c r="D32" s="28">
        <v>7084960</v>
      </c>
      <c r="E32" s="28">
        <v>7603855</v>
      </c>
      <c r="F32" s="13">
        <f t="shared" si="0"/>
        <v>7.3238945597434508</v>
      </c>
      <c r="G32" s="1"/>
      <c r="H32" s="1"/>
      <c r="I32" s="1"/>
    </row>
    <row r="33" spans="1:9" x14ac:dyDescent="0.25">
      <c r="A33" s="8" t="s">
        <v>70</v>
      </c>
      <c r="B33" s="27">
        <v>14830</v>
      </c>
      <c r="C33" s="27">
        <v>29512</v>
      </c>
      <c r="D33" s="27">
        <v>33493</v>
      </c>
      <c r="E33" s="27">
        <v>42018</v>
      </c>
      <c r="F33" s="10">
        <f t="shared" si="0"/>
        <v>25.453079748007042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0</v>
      </c>
      <c r="D34" s="28">
        <v>0</v>
      </c>
      <c r="E34" s="28">
        <v>74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6400050</v>
      </c>
      <c r="C35" s="15">
        <f t="shared" ref="C35:E35" si="1">SUM(C7:C34)</f>
        <v>8218112</v>
      </c>
      <c r="D35" s="15">
        <f t="shared" si="1"/>
        <v>19948349</v>
      </c>
      <c r="E35" s="15">
        <f t="shared" si="1"/>
        <v>25606720</v>
      </c>
      <c r="F35" s="16">
        <f t="shared" si="0"/>
        <v>28.365109313056422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0</v>
      </c>
      <c r="C38" s="30">
        <f>D7</f>
        <v>0</v>
      </c>
      <c r="D38" s="30">
        <f>_xlfn.RANK.EQ(B38,$B$38:$B$65)+COUNTIF($B$38:$B$65,B38)-1</f>
        <v>28</v>
      </c>
      <c r="E38" s="31" t="str">
        <f t="shared" ref="E38:E65" si="2">INDEX($A$38:$B$65,MATCH(ROW()-37,$D$38:$D$65,0),1)</f>
        <v>BAHIA DE ALGECIRAS</v>
      </c>
      <c r="F38" s="31">
        <f>LOOKUP(E38,$A$38:$A$65,$B$38:$B$65)</f>
        <v>11757433</v>
      </c>
      <c r="G38" s="31">
        <f>LOOKUP(E38,$A$38:$A$65,$C$38:$C$65)</f>
        <v>7910205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8696</v>
      </c>
      <c r="C39" s="30">
        <f t="shared" ref="C39:C65" si="5">D8</f>
        <v>16200</v>
      </c>
      <c r="D39" s="30">
        <f t="shared" ref="D39:D65" si="6">_xlfn.RANK.EQ(B39,$B$38:$B$65)+COUNTIF($B$38:$B$65,B39)-1</f>
        <v>9</v>
      </c>
      <c r="E39" s="31" t="str">
        <f t="shared" si="2"/>
        <v>VALENCIA</v>
      </c>
      <c r="F39" s="31">
        <f t="shared" ref="F39:F54" si="7">LOOKUP(E39,$A$38:$A$65,$B$38:$B$65)</f>
        <v>7603855</v>
      </c>
      <c r="G39" s="31">
        <f t="shared" ref="G39:G65" si="8">LOOKUP(E39,$A$38:$A$65,$C$38:$C$65)</f>
        <v>7084960</v>
      </c>
    </row>
    <row r="40" spans="1:9" x14ac:dyDescent="0.25">
      <c r="A40" s="31" t="str">
        <f t="shared" si="3"/>
        <v>ALMERIA</v>
      </c>
      <c r="B40" s="30">
        <f t="shared" si="4"/>
        <v>0</v>
      </c>
      <c r="C40" s="30">
        <f t="shared" si="5"/>
        <v>0</v>
      </c>
      <c r="D40" s="30">
        <f t="shared" si="6"/>
        <v>28</v>
      </c>
      <c r="E40" s="31" t="str">
        <f t="shared" si="2"/>
        <v>LAS PALMAS</v>
      </c>
      <c r="F40" s="31">
        <f t="shared" si="7"/>
        <v>2647020</v>
      </c>
      <c r="G40" s="31">
        <f t="shared" si="8"/>
        <v>2039425</v>
      </c>
    </row>
    <row r="41" spans="1:9" x14ac:dyDescent="0.25">
      <c r="A41" s="31" t="str">
        <f t="shared" si="3"/>
        <v>AVILES</v>
      </c>
      <c r="B41" s="30">
        <f t="shared" si="4"/>
        <v>0</v>
      </c>
      <c r="C41" s="30">
        <f t="shared" si="5"/>
        <v>0</v>
      </c>
      <c r="D41" s="30">
        <f t="shared" si="6"/>
        <v>28</v>
      </c>
      <c r="E41" s="31" t="str">
        <f t="shared" si="2"/>
        <v>MALAGA</v>
      </c>
      <c r="F41" s="31">
        <f t="shared" si="7"/>
        <v>1987833</v>
      </c>
      <c r="G41" s="31">
        <f t="shared" si="8"/>
        <v>180325</v>
      </c>
    </row>
    <row r="42" spans="1:9" x14ac:dyDescent="0.25">
      <c r="A42" s="31" t="str">
        <f t="shared" si="3"/>
        <v>BAHIA DE ALGECIRAS</v>
      </c>
      <c r="B42" s="30">
        <f t="shared" si="4"/>
        <v>11757433</v>
      </c>
      <c r="C42" s="30">
        <f t="shared" si="5"/>
        <v>7910205</v>
      </c>
      <c r="D42" s="30">
        <f t="shared" si="6"/>
        <v>1</v>
      </c>
      <c r="E42" s="31" t="str">
        <f t="shared" si="2"/>
        <v>BARCELONA</v>
      </c>
      <c r="F42" s="31">
        <f t="shared" si="7"/>
        <v>1111203</v>
      </c>
      <c r="G42" s="31">
        <f t="shared" si="8"/>
        <v>2173420</v>
      </c>
    </row>
    <row r="43" spans="1:9" x14ac:dyDescent="0.25">
      <c r="A43" s="31" t="str">
        <f t="shared" si="3"/>
        <v>BAHIA DE CADIZ</v>
      </c>
      <c r="B43" s="30">
        <f t="shared" si="4"/>
        <v>5086</v>
      </c>
      <c r="C43" s="30">
        <f t="shared" si="5"/>
        <v>2697</v>
      </c>
      <c r="D43" s="30">
        <f t="shared" si="6"/>
        <v>10</v>
      </c>
      <c r="E43" s="31" t="str">
        <f t="shared" si="2"/>
        <v>TARRAGONA</v>
      </c>
      <c r="F43" s="31">
        <f t="shared" si="7"/>
        <v>414374</v>
      </c>
      <c r="G43" s="31">
        <f t="shared" si="8"/>
        <v>424902</v>
      </c>
    </row>
    <row r="44" spans="1:9" x14ac:dyDescent="0.25">
      <c r="A44" s="31" t="str">
        <f t="shared" si="3"/>
        <v>BALEARES</v>
      </c>
      <c r="B44" s="30">
        <f t="shared" si="4"/>
        <v>0</v>
      </c>
      <c r="C44" s="30">
        <f t="shared" si="5"/>
        <v>0</v>
      </c>
      <c r="D44" s="30">
        <f t="shared" si="6"/>
        <v>28</v>
      </c>
      <c r="E44" s="31" t="str">
        <f t="shared" si="2"/>
        <v>VIGO</v>
      </c>
      <c r="F44" s="31">
        <f t="shared" si="7"/>
        <v>42018</v>
      </c>
      <c r="G44" s="31">
        <f t="shared" si="8"/>
        <v>33493</v>
      </c>
    </row>
    <row r="45" spans="1:9" x14ac:dyDescent="0.25">
      <c r="A45" s="31" t="str">
        <f t="shared" si="3"/>
        <v>BARCELONA</v>
      </c>
      <c r="B45" s="30">
        <f t="shared" si="4"/>
        <v>1111203</v>
      </c>
      <c r="C45" s="30">
        <f t="shared" si="5"/>
        <v>2173420</v>
      </c>
      <c r="D45" s="30">
        <f t="shared" si="6"/>
        <v>5</v>
      </c>
      <c r="E45" s="31" t="str">
        <f t="shared" si="2"/>
        <v>SANTA CRUZ DE TENERIFE</v>
      </c>
      <c r="F45" s="31">
        <f t="shared" si="7"/>
        <v>18377</v>
      </c>
      <c r="G45" s="31">
        <f t="shared" si="8"/>
        <v>38671</v>
      </c>
    </row>
    <row r="46" spans="1:9" x14ac:dyDescent="0.25">
      <c r="A46" s="31" t="str">
        <f t="shared" si="3"/>
        <v>BILBAO</v>
      </c>
      <c r="B46" s="30">
        <f t="shared" si="4"/>
        <v>4574</v>
      </c>
      <c r="C46" s="30">
        <f t="shared" si="5"/>
        <v>21416</v>
      </c>
      <c r="D46" s="30">
        <f t="shared" si="6"/>
        <v>12</v>
      </c>
      <c r="E46" s="31" t="str">
        <f t="shared" si="2"/>
        <v>ALICANTE</v>
      </c>
      <c r="F46" s="31">
        <f t="shared" si="7"/>
        <v>8696</v>
      </c>
      <c r="G46" s="31">
        <f t="shared" si="8"/>
        <v>16200</v>
      </c>
    </row>
    <row r="47" spans="1:9" x14ac:dyDescent="0.25">
      <c r="A47" s="31" t="str">
        <f t="shared" si="3"/>
        <v>CARTAGENA</v>
      </c>
      <c r="B47" s="30">
        <f t="shared" si="4"/>
        <v>0</v>
      </c>
      <c r="C47" s="30">
        <f t="shared" si="5"/>
        <v>228</v>
      </c>
      <c r="D47" s="30">
        <f t="shared" si="6"/>
        <v>28</v>
      </c>
      <c r="E47" s="31" t="str">
        <f t="shared" si="2"/>
        <v>BAHIA DE CADIZ</v>
      </c>
      <c r="F47" s="31">
        <f t="shared" si="7"/>
        <v>5086</v>
      </c>
      <c r="G47" s="31">
        <f t="shared" si="8"/>
        <v>2697</v>
      </c>
    </row>
    <row r="48" spans="1:9" x14ac:dyDescent="0.25">
      <c r="A48" s="31" t="str">
        <f t="shared" si="3"/>
        <v>CASTELLON</v>
      </c>
      <c r="B48" s="30">
        <f t="shared" si="4"/>
        <v>1186</v>
      </c>
      <c r="C48" s="30">
        <f t="shared" si="5"/>
        <v>10368</v>
      </c>
      <c r="D48" s="30">
        <f t="shared" si="6"/>
        <v>13</v>
      </c>
      <c r="E48" s="31" t="str">
        <f t="shared" si="2"/>
        <v>MARIN Y RIA DE PONTEVEDRA</v>
      </c>
      <c r="F48" s="31">
        <f t="shared" si="7"/>
        <v>4986</v>
      </c>
      <c r="G48" s="31">
        <f t="shared" si="8"/>
        <v>11863</v>
      </c>
    </row>
    <row r="49" spans="1:7" x14ac:dyDescent="0.25">
      <c r="A49" s="31" t="str">
        <f t="shared" si="3"/>
        <v>CEUTA</v>
      </c>
      <c r="B49" s="30">
        <f t="shared" si="4"/>
        <v>0</v>
      </c>
      <c r="C49" s="30">
        <f t="shared" si="5"/>
        <v>60</v>
      </c>
      <c r="D49" s="30">
        <f t="shared" si="6"/>
        <v>28</v>
      </c>
      <c r="E49" s="31" t="str">
        <f t="shared" si="2"/>
        <v>BILBAO</v>
      </c>
      <c r="F49" s="31">
        <f t="shared" si="7"/>
        <v>4574</v>
      </c>
      <c r="G49" s="31">
        <f t="shared" si="8"/>
        <v>21416</v>
      </c>
    </row>
    <row r="50" spans="1:7" x14ac:dyDescent="0.25">
      <c r="A50" s="31" t="str">
        <f t="shared" si="3"/>
        <v>FERROL-SAN CIBRAO</v>
      </c>
      <c r="B50" s="30">
        <f t="shared" si="4"/>
        <v>0</v>
      </c>
      <c r="C50" s="30">
        <f t="shared" si="5"/>
        <v>0</v>
      </c>
      <c r="D50" s="30">
        <f t="shared" si="6"/>
        <v>28</v>
      </c>
      <c r="E50" s="31" t="str">
        <f t="shared" si="2"/>
        <v>CASTELLON</v>
      </c>
      <c r="F50" s="31">
        <f t="shared" si="7"/>
        <v>1186</v>
      </c>
      <c r="G50" s="31">
        <f t="shared" si="8"/>
        <v>10368</v>
      </c>
    </row>
    <row r="51" spans="1:7" x14ac:dyDescent="0.25">
      <c r="A51" s="31" t="str">
        <f t="shared" si="3"/>
        <v>GIJON</v>
      </c>
      <c r="B51" s="30">
        <f t="shared" si="4"/>
        <v>0</v>
      </c>
      <c r="C51" s="30">
        <f t="shared" si="5"/>
        <v>0</v>
      </c>
      <c r="D51" s="30">
        <f t="shared" si="6"/>
        <v>28</v>
      </c>
      <c r="E51" s="31" t="str">
        <f t="shared" si="2"/>
        <v>VILAGARCIA</v>
      </c>
      <c r="F51" s="31">
        <f t="shared" si="7"/>
        <v>74</v>
      </c>
      <c r="G51" s="31">
        <f t="shared" si="8"/>
        <v>0</v>
      </c>
    </row>
    <row r="52" spans="1:7" x14ac:dyDescent="0.25">
      <c r="A52" s="31" t="str">
        <f t="shared" si="3"/>
        <v>HUELVA</v>
      </c>
      <c r="B52" s="30">
        <f t="shared" si="4"/>
        <v>0</v>
      </c>
      <c r="C52" s="30">
        <f t="shared" si="5"/>
        <v>0</v>
      </c>
      <c r="D52" s="30">
        <f t="shared" si="6"/>
        <v>28</v>
      </c>
      <c r="E52" s="31" t="str">
        <f t="shared" si="2"/>
        <v>SANTANDER</v>
      </c>
      <c r="F52" s="31">
        <f t="shared" si="7"/>
        <v>5</v>
      </c>
      <c r="G52" s="31">
        <f t="shared" si="8"/>
        <v>116</v>
      </c>
    </row>
    <row r="53" spans="1:7" x14ac:dyDescent="0.25">
      <c r="A53" s="31" t="str">
        <f t="shared" si="3"/>
        <v>LAS PALMAS</v>
      </c>
      <c r="B53" s="30">
        <f t="shared" si="4"/>
        <v>2647020</v>
      </c>
      <c r="C53" s="30">
        <f t="shared" si="5"/>
        <v>2039425</v>
      </c>
      <c r="D53" s="30">
        <f t="shared" si="6"/>
        <v>3</v>
      </c>
      <c r="E53" s="31" t="e">
        <f t="shared" si="2"/>
        <v>#N/A</v>
      </c>
      <c r="F53" s="31" t="e">
        <f t="shared" si="7"/>
        <v>#N/A</v>
      </c>
      <c r="G53" s="31" t="e">
        <f t="shared" si="8"/>
        <v>#N/A</v>
      </c>
    </row>
    <row r="54" spans="1:7" x14ac:dyDescent="0.25">
      <c r="A54" s="31" t="str">
        <f t="shared" si="3"/>
        <v>MALAGA</v>
      </c>
      <c r="B54" s="30">
        <f t="shared" si="4"/>
        <v>1987833</v>
      </c>
      <c r="C54" s="30">
        <f t="shared" si="5"/>
        <v>180325</v>
      </c>
      <c r="D54" s="30">
        <f t="shared" si="6"/>
        <v>4</v>
      </c>
      <c r="E54" s="31" t="e">
        <f t="shared" si="2"/>
        <v>#N/A</v>
      </c>
      <c r="F54" s="31" t="e">
        <f t="shared" si="7"/>
        <v>#N/A</v>
      </c>
      <c r="G54" s="31" t="e">
        <f t="shared" si="8"/>
        <v>#N/A</v>
      </c>
    </row>
    <row r="55" spans="1:7" x14ac:dyDescent="0.25">
      <c r="A55" s="31" t="str">
        <f t="shared" si="3"/>
        <v>MARIN Y RIA DE PONTEVEDRA</v>
      </c>
      <c r="B55" s="30">
        <f t="shared" si="4"/>
        <v>4986</v>
      </c>
      <c r="C55" s="30">
        <f t="shared" si="5"/>
        <v>11863</v>
      </c>
      <c r="D55" s="30">
        <f t="shared" si="6"/>
        <v>11</v>
      </c>
      <c r="E55" s="31" t="e">
        <f t="shared" si="2"/>
        <v>#N/A</v>
      </c>
      <c r="F55" s="31" t="e">
        <f t="shared" ref="F55:F65" si="9">LOOKUP(E55,$A$38:$A$65,$B$38:$B$65)</f>
        <v>#N/A</v>
      </c>
      <c r="G55" s="31" t="e">
        <f t="shared" si="8"/>
        <v>#N/A</v>
      </c>
    </row>
    <row r="56" spans="1:7" x14ac:dyDescent="0.25">
      <c r="A56" s="31" t="str">
        <f t="shared" si="3"/>
        <v>MELILLA</v>
      </c>
      <c r="B56" s="30">
        <f t="shared" si="4"/>
        <v>0</v>
      </c>
      <c r="C56" s="30">
        <f t="shared" si="5"/>
        <v>0</v>
      </c>
      <c r="D56" s="30">
        <f t="shared" si="6"/>
        <v>28</v>
      </c>
      <c r="E56" s="31" t="e">
        <f t="shared" si="2"/>
        <v>#N/A</v>
      </c>
      <c r="F56" s="31" t="e">
        <f t="shared" si="9"/>
        <v>#N/A</v>
      </c>
      <c r="G56" s="31" t="e">
        <f t="shared" si="8"/>
        <v>#N/A</v>
      </c>
    </row>
    <row r="57" spans="1:7" x14ac:dyDescent="0.25">
      <c r="A57" s="31" t="str">
        <f t="shared" si="3"/>
        <v>MOTRIL</v>
      </c>
      <c r="B57" s="30">
        <f t="shared" si="4"/>
        <v>0</v>
      </c>
      <c r="C57" s="30">
        <f t="shared" si="5"/>
        <v>0</v>
      </c>
      <c r="D57" s="30">
        <f t="shared" si="6"/>
        <v>28</v>
      </c>
      <c r="E57" s="31" t="e">
        <f t="shared" si="2"/>
        <v>#N/A</v>
      </c>
      <c r="F57" s="31" t="e">
        <f t="shared" si="9"/>
        <v>#N/A</v>
      </c>
      <c r="G57" s="31" t="e">
        <f t="shared" si="8"/>
        <v>#N/A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e">
        <f t="shared" si="2"/>
        <v>#N/A</v>
      </c>
      <c r="F58" s="31" t="e">
        <f t="shared" si="9"/>
        <v>#N/A</v>
      </c>
      <c r="G58" s="31" t="e">
        <f t="shared" si="8"/>
        <v>#N/A</v>
      </c>
    </row>
    <row r="59" spans="1:7" x14ac:dyDescent="0.25">
      <c r="A59" s="31" t="str">
        <f t="shared" si="3"/>
        <v>SANTA CRUZ DE TENERIFE</v>
      </c>
      <c r="B59" s="30">
        <f t="shared" si="4"/>
        <v>18377</v>
      </c>
      <c r="C59" s="30">
        <f t="shared" si="5"/>
        <v>38671</v>
      </c>
      <c r="D59" s="30">
        <f t="shared" si="6"/>
        <v>8</v>
      </c>
      <c r="E59" s="31" t="e">
        <f t="shared" si="2"/>
        <v>#N/A</v>
      </c>
      <c r="F59" s="31" t="e">
        <f t="shared" si="9"/>
        <v>#N/A</v>
      </c>
      <c r="G59" s="31" t="e">
        <f t="shared" si="8"/>
        <v>#N/A</v>
      </c>
    </row>
    <row r="60" spans="1:7" x14ac:dyDescent="0.25">
      <c r="A60" s="31" t="str">
        <f t="shared" si="3"/>
        <v>SANTANDER</v>
      </c>
      <c r="B60" s="30">
        <f t="shared" si="4"/>
        <v>5</v>
      </c>
      <c r="C60" s="30">
        <f t="shared" si="5"/>
        <v>116</v>
      </c>
      <c r="D60" s="30">
        <f t="shared" si="6"/>
        <v>15</v>
      </c>
      <c r="E60" s="31" t="e">
        <f t="shared" si="2"/>
        <v>#N/A</v>
      </c>
      <c r="F60" s="31" t="e">
        <f t="shared" si="9"/>
        <v>#N/A</v>
      </c>
      <c r="G60" s="31" t="e">
        <f t="shared" si="8"/>
        <v>#N/A</v>
      </c>
    </row>
    <row r="61" spans="1:7" x14ac:dyDescent="0.25">
      <c r="A61" s="31" t="str">
        <f t="shared" si="3"/>
        <v>SEVILLA</v>
      </c>
      <c r="B61" s="30">
        <f t="shared" si="4"/>
        <v>0</v>
      </c>
      <c r="C61" s="30">
        <f t="shared" si="5"/>
        <v>0</v>
      </c>
      <c r="D61" s="30">
        <f t="shared" si="6"/>
        <v>28</v>
      </c>
      <c r="E61" s="31" t="e">
        <f t="shared" si="2"/>
        <v>#N/A</v>
      </c>
      <c r="F61" s="31" t="e">
        <f t="shared" si="9"/>
        <v>#N/A</v>
      </c>
      <c r="G61" s="31" t="e">
        <f t="shared" si="8"/>
        <v>#N/A</v>
      </c>
    </row>
    <row r="62" spans="1:7" x14ac:dyDescent="0.25">
      <c r="A62" s="31" t="str">
        <f t="shared" si="3"/>
        <v>TARRAGONA</v>
      </c>
      <c r="B62" s="30">
        <f t="shared" si="4"/>
        <v>414374</v>
      </c>
      <c r="C62" s="30">
        <f t="shared" si="5"/>
        <v>424902</v>
      </c>
      <c r="D62" s="30">
        <f t="shared" si="6"/>
        <v>6</v>
      </c>
      <c r="E62" s="31" t="e">
        <f t="shared" si="2"/>
        <v>#N/A</v>
      </c>
      <c r="F62" s="31" t="e">
        <f t="shared" si="9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7603855</v>
      </c>
      <c r="C63" s="30">
        <f t="shared" si="5"/>
        <v>7084960</v>
      </c>
      <c r="D63" s="30">
        <f t="shared" si="6"/>
        <v>2</v>
      </c>
      <c r="E63" s="31" t="e">
        <f t="shared" si="2"/>
        <v>#N/A</v>
      </c>
      <c r="F63" s="31" t="e">
        <f t="shared" si="9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42018</v>
      </c>
      <c r="C64" s="30">
        <f t="shared" si="5"/>
        <v>33493</v>
      </c>
      <c r="D64" s="30">
        <f t="shared" si="6"/>
        <v>7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74</v>
      </c>
      <c r="C65" s="30">
        <f t="shared" si="5"/>
        <v>0</v>
      </c>
      <c r="D65" s="30">
        <f t="shared" si="6"/>
        <v>14</v>
      </c>
      <c r="E65" s="31" t="str">
        <f t="shared" si="2"/>
        <v>A CORUÑA</v>
      </c>
      <c r="F65" s="31">
        <f t="shared" si="9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Marzo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41026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5256</v>
      </c>
      <c r="C7" s="27">
        <v>4440</v>
      </c>
      <c r="D7" s="27">
        <v>15219</v>
      </c>
      <c r="E7" s="27">
        <v>13848</v>
      </c>
      <c r="F7" s="10">
        <f>((E7*100)/D7)-100</f>
        <v>-9.0084762467967607</v>
      </c>
      <c r="G7" s="1"/>
      <c r="H7" s="1"/>
      <c r="I7" s="1"/>
    </row>
    <row r="8" spans="1:12" x14ac:dyDescent="0.25">
      <c r="A8" s="11" t="s">
        <v>45</v>
      </c>
      <c r="B8" s="28">
        <v>111663</v>
      </c>
      <c r="C8" s="28">
        <v>122608</v>
      </c>
      <c r="D8" s="28">
        <v>308383</v>
      </c>
      <c r="E8" s="28">
        <v>350786</v>
      </c>
      <c r="F8" s="13">
        <f t="shared" ref="F8:F35" si="0">((E8*100)/D8)-100</f>
        <v>13.750109441830446</v>
      </c>
      <c r="G8" s="1"/>
      <c r="H8" s="1"/>
      <c r="I8" s="1"/>
    </row>
    <row r="9" spans="1:12" x14ac:dyDescent="0.25">
      <c r="A9" s="8" t="s">
        <v>46</v>
      </c>
      <c r="B9" s="27">
        <v>4491</v>
      </c>
      <c r="C9" s="27">
        <v>5089</v>
      </c>
      <c r="D9" s="27">
        <v>11059</v>
      </c>
      <c r="E9" s="27">
        <v>18665</v>
      </c>
      <c r="F9" s="10">
        <f t="shared" si="0"/>
        <v>68.776562076137083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17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2856962</v>
      </c>
      <c r="C11" s="27">
        <v>3953580</v>
      </c>
      <c r="D11" s="27">
        <v>8529347</v>
      </c>
      <c r="E11" s="27">
        <v>12368740</v>
      </c>
      <c r="F11" s="10">
        <f t="shared" si="0"/>
        <v>45.013914898760703</v>
      </c>
      <c r="G11" s="1"/>
      <c r="H11" s="1"/>
      <c r="I11" s="1"/>
    </row>
    <row r="12" spans="1:12" x14ac:dyDescent="0.25">
      <c r="A12" s="11" t="s">
        <v>49</v>
      </c>
      <c r="B12" s="28">
        <v>69614</v>
      </c>
      <c r="C12" s="28">
        <v>87473</v>
      </c>
      <c r="D12" s="28">
        <v>194861</v>
      </c>
      <c r="E12" s="28">
        <v>229146</v>
      </c>
      <c r="F12" s="13">
        <f t="shared" si="0"/>
        <v>17.594593068905525</v>
      </c>
      <c r="G12" s="1"/>
      <c r="H12" s="1"/>
      <c r="I12" s="1"/>
    </row>
    <row r="13" spans="1:12" x14ac:dyDescent="0.25">
      <c r="A13" s="8" t="s">
        <v>50</v>
      </c>
      <c r="B13" s="27">
        <v>32218</v>
      </c>
      <c r="C13" s="27">
        <v>22911</v>
      </c>
      <c r="D13" s="27">
        <v>84367</v>
      </c>
      <c r="E13" s="27">
        <v>60480</v>
      </c>
      <c r="F13" s="10">
        <f t="shared" si="0"/>
        <v>-28.313203029620581</v>
      </c>
      <c r="G13" s="1"/>
      <c r="H13" s="1"/>
      <c r="I13" s="1"/>
    </row>
    <row r="14" spans="1:12" x14ac:dyDescent="0.25">
      <c r="A14" s="11" t="s">
        <v>51</v>
      </c>
      <c r="B14" s="28">
        <v>1659506</v>
      </c>
      <c r="C14" s="28">
        <v>1372945</v>
      </c>
      <c r="D14" s="28">
        <v>5251657</v>
      </c>
      <c r="E14" s="28">
        <v>4095771</v>
      </c>
      <c r="F14" s="13">
        <f t="shared" si="0"/>
        <v>-22.009929437508958</v>
      </c>
      <c r="G14" s="1"/>
      <c r="H14" s="1"/>
      <c r="I14" s="1"/>
    </row>
    <row r="15" spans="1:12" x14ac:dyDescent="0.25">
      <c r="A15" s="8" t="s">
        <v>52</v>
      </c>
      <c r="B15" s="27">
        <v>507935</v>
      </c>
      <c r="C15" s="27">
        <v>558962</v>
      </c>
      <c r="D15" s="27">
        <v>1337737</v>
      </c>
      <c r="E15" s="27">
        <v>1466791</v>
      </c>
      <c r="F15" s="10">
        <f t="shared" si="0"/>
        <v>9.6471877506565136</v>
      </c>
      <c r="G15" s="1"/>
      <c r="H15" s="1"/>
      <c r="I15" s="1"/>
    </row>
    <row r="16" spans="1:12" x14ac:dyDescent="0.25">
      <c r="A16" s="11" t="s">
        <v>53</v>
      </c>
      <c r="B16" s="28">
        <v>72627</v>
      </c>
      <c r="C16" s="28">
        <v>65058</v>
      </c>
      <c r="D16" s="28">
        <v>197825</v>
      </c>
      <c r="E16" s="28">
        <v>194206</v>
      </c>
      <c r="F16" s="13">
        <f t="shared" si="0"/>
        <v>-1.8293946670036689</v>
      </c>
      <c r="G16" s="1"/>
      <c r="H16" s="1"/>
      <c r="I16" s="1"/>
    </row>
    <row r="17" spans="1:9" x14ac:dyDescent="0.25">
      <c r="A17" s="8" t="s">
        <v>54</v>
      </c>
      <c r="B17" s="27">
        <v>142282</v>
      </c>
      <c r="C17" s="27">
        <v>143390</v>
      </c>
      <c r="D17" s="27">
        <v>345194</v>
      </c>
      <c r="E17" s="27">
        <v>386994</v>
      </c>
      <c r="F17" s="10">
        <f t="shared" si="0"/>
        <v>12.109132835449046</v>
      </c>
      <c r="G17" s="1"/>
      <c r="H17" s="1"/>
      <c r="I17" s="1"/>
    </row>
    <row r="18" spans="1:9" x14ac:dyDescent="0.25">
      <c r="A18" s="11" t="s">
        <v>55</v>
      </c>
      <c r="B18" s="28">
        <v>5366</v>
      </c>
      <c r="C18" s="28">
        <v>5067</v>
      </c>
      <c r="D18" s="28">
        <v>14710</v>
      </c>
      <c r="E18" s="28">
        <v>15807</v>
      </c>
      <c r="F18" s="13">
        <f t="shared" si="0"/>
        <v>7.4575118966689331</v>
      </c>
      <c r="G18" s="1"/>
      <c r="H18" s="1"/>
      <c r="I18" s="1"/>
    </row>
    <row r="19" spans="1:9" x14ac:dyDescent="0.25">
      <c r="A19" s="8" t="s">
        <v>56</v>
      </c>
      <c r="B19" s="27">
        <v>601</v>
      </c>
      <c r="C19" s="27">
        <v>824</v>
      </c>
      <c r="D19" s="27">
        <v>1560</v>
      </c>
      <c r="E19" s="27">
        <v>1865</v>
      </c>
      <c r="F19" s="10">
        <f t="shared" si="0"/>
        <v>19.551282051282058</v>
      </c>
      <c r="G19" s="1"/>
      <c r="H19" s="1"/>
      <c r="I19" s="1"/>
    </row>
    <row r="20" spans="1:9" x14ac:dyDescent="0.25">
      <c r="A20" s="11" t="s">
        <v>57</v>
      </c>
      <c r="B20" s="28">
        <v>36229</v>
      </c>
      <c r="C20" s="28">
        <v>52821</v>
      </c>
      <c r="D20" s="28">
        <v>110449</v>
      </c>
      <c r="E20" s="28">
        <v>151501</v>
      </c>
      <c r="F20" s="13">
        <f t="shared" si="0"/>
        <v>37.168285815172624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608</v>
      </c>
      <c r="D21" s="27">
        <v>0</v>
      </c>
      <c r="E21" s="27">
        <v>2504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971596</v>
      </c>
      <c r="C22" s="28">
        <v>1259918</v>
      </c>
      <c r="D22" s="28">
        <v>2847002</v>
      </c>
      <c r="E22" s="28">
        <v>3455747</v>
      </c>
      <c r="F22" s="13">
        <f t="shared" si="0"/>
        <v>21.38196601196627</v>
      </c>
      <c r="G22" s="1"/>
      <c r="H22" s="1"/>
      <c r="I22" s="1"/>
    </row>
    <row r="23" spans="1:9" x14ac:dyDescent="0.25">
      <c r="A23" s="8" t="s">
        <v>60</v>
      </c>
      <c r="B23" s="27">
        <v>90261</v>
      </c>
      <c r="C23" s="27">
        <v>641577</v>
      </c>
      <c r="D23" s="27">
        <v>225886</v>
      </c>
      <c r="E23" s="27">
        <v>2068284</v>
      </c>
      <c r="F23" s="10">
        <f t="shared" si="0"/>
        <v>815.63177886190374</v>
      </c>
      <c r="G23" s="1"/>
      <c r="H23" s="1"/>
      <c r="I23" s="1"/>
    </row>
    <row r="24" spans="1:9" x14ac:dyDescent="0.25">
      <c r="A24" s="11" t="s">
        <v>61</v>
      </c>
      <c r="B24" s="28">
        <v>34246</v>
      </c>
      <c r="C24" s="28">
        <v>33043</v>
      </c>
      <c r="D24" s="28">
        <v>100318</v>
      </c>
      <c r="E24" s="28">
        <v>86998</v>
      </c>
      <c r="F24" s="13">
        <f t="shared" si="0"/>
        <v>-13.2777766701888</v>
      </c>
      <c r="G24" s="1"/>
      <c r="H24" s="1"/>
      <c r="I24" s="1"/>
    </row>
    <row r="25" spans="1:9" x14ac:dyDescent="0.25">
      <c r="A25" s="8" t="s">
        <v>62</v>
      </c>
      <c r="B25" s="27">
        <v>14156</v>
      </c>
      <c r="C25" s="27">
        <v>19776</v>
      </c>
      <c r="D25" s="27">
        <v>37535</v>
      </c>
      <c r="E25" s="27">
        <v>61857</v>
      </c>
      <c r="F25" s="10">
        <f t="shared" si="0"/>
        <v>64.798188357532979</v>
      </c>
      <c r="G25" s="1"/>
      <c r="H25" s="1"/>
      <c r="I25" s="1"/>
    </row>
    <row r="26" spans="1:9" x14ac:dyDescent="0.25">
      <c r="A26" s="11" t="s">
        <v>63</v>
      </c>
      <c r="B26" s="28">
        <v>3373</v>
      </c>
      <c r="C26" s="28">
        <v>5167</v>
      </c>
      <c r="D26" s="28">
        <v>9018</v>
      </c>
      <c r="E26" s="28">
        <v>16242</v>
      </c>
      <c r="F26" s="13">
        <f t="shared" si="0"/>
        <v>80.106453759148366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14</v>
      </c>
      <c r="E27" s="27">
        <v>0</v>
      </c>
      <c r="F27" s="10">
        <f t="shared" si="0"/>
        <v>-100</v>
      </c>
      <c r="G27" s="1"/>
      <c r="H27" s="1"/>
      <c r="I27" s="1"/>
    </row>
    <row r="28" spans="1:9" x14ac:dyDescent="0.25">
      <c r="A28" s="11" t="s">
        <v>65</v>
      </c>
      <c r="B28" s="28">
        <v>256673</v>
      </c>
      <c r="C28" s="28">
        <v>229478</v>
      </c>
      <c r="D28" s="28">
        <v>678329</v>
      </c>
      <c r="E28" s="28">
        <v>628134</v>
      </c>
      <c r="F28" s="13">
        <f t="shared" si="0"/>
        <v>-7.3998015712139704</v>
      </c>
      <c r="G28" s="1"/>
      <c r="H28" s="1"/>
      <c r="I28" s="1"/>
    </row>
    <row r="29" spans="1:9" x14ac:dyDescent="0.25">
      <c r="A29" s="8" t="s">
        <v>66</v>
      </c>
      <c r="B29" s="27">
        <v>1469</v>
      </c>
      <c r="C29" s="27">
        <v>770</v>
      </c>
      <c r="D29" s="27">
        <v>4775</v>
      </c>
      <c r="E29" s="27">
        <v>2251</v>
      </c>
      <c r="F29" s="10">
        <f t="shared" si="0"/>
        <v>-52.858638743455501</v>
      </c>
      <c r="G29" s="1"/>
      <c r="H29" s="1"/>
      <c r="I29" s="1"/>
    </row>
    <row r="30" spans="1:9" x14ac:dyDescent="0.25">
      <c r="A30" s="11" t="s">
        <v>67</v>
      </c>
      <c r="B30" s="28">
        <v>115098</v>
      </c>
      <c r="C30" s="28">
        <v>113729</v>
      </c>
      <c r="D30" s="28">
        <v>323406</v>
      </c>
      <c r="E30" s="28">
        <v>307856</v>
      </c>
      <c r="F30" s="13">
        <f t="shared" si="0"/>
        <v>-4.8081977452490037</v>
      </c>
      <c r="G30" s="1"/>
      <c r="H30" s="1"/>
      <c r="I30" s="1"/>
    </row>
    <row r="31" spans="1:9" x14ac:dyDescent="0.25">
      <c r="A31" s="8" t="s">
        <v>68</v>
      </c>
      <c r="B31" s="27">
        <v>236168</v>
      </c>
      <c r="C31" s="27">
        <v>211770</v>
      </c>
      <c r="D31" s="27">
        <v>642682</v>
      </c>
      <c r="E31" s="27">
        <v>603823</v>
      </c>
      <c r="F31" s="10">
        <f t="shared" si="0"/>
        <v>-6.046380636146651</v>
      </c>
      <c r="G31" s="1"/>
      <c r="H31" s="1"/>
      <c r="I31" s="1"/>
    </row>
    <row r="32" spans="1:9" x14ac:dyDescent="0.25">
      <c r="A32" s="11" t="s">
        <v>69</v>
      </c>
      <c r="B32" s="28">
        <v>3744311</v>
      </c>
      <c r="C32" s="28">
        <v>3835691</v>
      </c>
      <c r="D32" s="28">
        <v>11331507</v>
      </c>
      <c r="E32" s="28">
        <v>12012130</v>
      </c>
      <c r="F32" s="13">
        <f t="shared" si="0"/>
        <v>6.0064649829894705</v>
      </c>
      <c r="G32" s="1"/>
      <c r="H32" s="1"/>
      <c r="I32" s="1"/>
    </row>
    <row r="33" spans="1:9" x14ac:dyDescent="0.25">
      <c r="A33" s="8" t="s">
        <v>70</v>
      </c>
      <c r="B33" s="27">
        <v>210758</v>
      </c>
      <c r="C33" s="27">
        <v>221443</v>
      </c>
      <c r="D33" s="27">
        <v>572007</v>
      </c>
      <c r="E33" s="27">
        <v>565379</v>
      </c>
      <c r="F33" s="10">
        <f t="shared" si="0"/>
        <v>-1.1587270785147723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16456</v>
      </c>
      <c r="D34" s="28">
        <v>151</v>
      </c>
      <c r="E34" s="28">
        <v>56806</v>
      </c>
      <c r="F34" s="13">
        <f t="shared" si="0"/>
        <v>37519.867549668874</v>
      </c>
      <c r="G34" s="1"/>
      <c r="H34" s="1"/>
      <c r="I34" s="1"/>
    </row>
    <row r="35" spans="1:9" x14ac:dyDescent="0.25">
      <c r="A35" s="14" t="s">
        <v>72</v>
      </c>
      <c r="B35" s="15">
        <f>SUM(B7:B34)</f>
        <v>11182859</v>
      </c>
      <c r="C35" s="15">
        <f t="shared" ref="C35:E35" si="1">SUM(C7:C34)</f>
        <v>12984594</v>
      </c>
      <c r="D35" s="15">
        <f t="shared" si="1"/>
        <v>33174998</v>
      </c>
      <c r="E35" s="15">
        <f t="shared" si="1"/>
        <v>39222628</v>
      </c>
      <c r="F35" s="16">
        <f t="shared" si="0"/>
        <v>18.229481129132239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13848</v>
      </c>
      <c r="C38" s="30">
        <f>D7</f>
        <v>15219</v>
      </c>
      <c r="D38" s="30">
        <f>_xlfn.RANK.EQ(B38,$B$38:$B$65)+COUNTIF($B$38:$B$65,B38)-1</f>
        <v>23</v>
      </c>
      <c r="E38" s="31" t="str">
        <f t="shared" ref="E38:E65" si="2">INDEX($A$38:$B$65,MATCH(ROW()-37,$D$38:$D$65,0),1)</f>
        <v>BAHIA DE ALGECIRAS</v>
      </c>
      <c r="F38" s="31">
        <f>LOOKUP(E38,$A$38:$A$65,$B$38:$B$65)</f>
        <v>12368740</v>
      </c>
      <c r="G38" s="31">
        <f>LOOKUP(E38,$A$38:$A$65,$C$38:$C$65)</f>
        <v>8529347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350786</v>
      </c>
      <c r="C39" s="30">
        <f t="shared" ref="C39:C65" si="5">D8</f>
        <v>308383</v>
      </c>
      <c r="D39" s="30">
        <f t="shared" ref="D39:D65" si="6">_xlfn.RANK.EQ(B39,$B$38:$B$65)+COUNTIF($B$38:$B$65,B39)-1</f>
        <v>11</v>
      </c>
      <c r="E39" s="31" t="str">
        <f t="shared" si="2"/>
        <v>VALENCIA</v>
      </c>
      <c r="F39" s="31">
        <f t="shared" ref="F39:F54" si="7">LOOKUP(E39,$A$38:$A$65,$B$38:$B$65)</f>
        <v>12012130</v>
      </c>
      <c r="G39" s="31">
        <f t="shared" ref="G39:G65" si="8">LOOKUP(E39,$A$38:$A$65,$C$38:$C$65)</f>
        <v>11331507</v>
      </c>
    </row>
    <row r="40" spans="1:9" x14ac:dyDescent="0.25">
      <c r="A40" s="31" t="str">
        <f t="shared" si="3"/>
        <v>ALMERIA</v>
      </c>
      <c r="B40" s="30">
        <f t="shared" si="4"/>
        <v>18665</v>
      </c>
      <c r="C40" s="30">
        <f t="shared" si="5"/>
        <v>11059</v>
      </c>
      <c r="D40" s="30">
        <f t="shared" si="6"/>
        <v>20</v>
      </c>
      <c r="E40" s="31" t="str">
        <f t="shared" si="2"/>
        <v>BARCELONA</v>
      </c>
      <c r="F40" s="31">
        <f t="shared" si="7"/>
        <v>4095771</v>
      </c>
      <c r="G40" s="31">
        <f t="shared" si="8"/>
        <v>5251657</v>
      </c>
    </row>
    <row r="41" spans="1:9" x14ac:dyDescent="0.25">
      <c r="A41" s="31" t="str">
        <f t="shared" si="3"/>
        <v>AVILES</v>
      </c>
      <c r="B41" s="30">
        <f t="shared" si="4"/>
        <v>17</v>
      </c>
      <c r="C41" s="30">
        <f t="shared" si="5"/>
        <v>0</v>
      </c>
      <c r="D41" s="30">
        <f t="shared" si="6"/>
        <v>27</v>
      </c>
      <c r="E41" s="31" t="str">
        <f t="shared" si="2"/>
        <v>LAS PALMAS</v>
      </c>
      <c r="F41" s="31">
        <f t="shared" si="7"/>
        <v>3455747</v>
      </c>
      <c r="G41" s="31">
        <f t="shared" si="8"/>
        <v>2847002</v>
      </c>
    </row>
    <row r="42" spans="1:9" x14ac:dyDescent="0.25">
      <c r="A42" s="31" t="str">
        <f t="shared" si="3"/>
        <v>BAHIA DE ALGECIRAS</v>
      </c>
      <c r="B42" s="30">
        <f t="shared" si="4"/>
        <v>12368740</v>
      </c>
      <c r="C42" s="30">
        <f t="shared" si="5"/>
        <v>8529347</v>
      </c>
      <c r="D42" s="30">
        <f t="shared" si="6"/>
        <v>1</v>
      </c>
      <c r="E42" s="31" t="str">
        <f t="shared" si="2"/>
        <v>MALAGA</v>
      </c>
      <c r="F42" s="31">
        <f t="shared" si="7"/>
        <v>2068284</v>
      </c>
      <c r="G42" s="31">
        <f t="shared" si="8"/>
        <v>225886</v>
      </c>
    </row>
    <row r="43" spans="1:9" x14ac:dyDescent="0.25">
      <c r="A43" s="31" t="str">
        <f t="shared" si="3"/>
        <v>BAHIA DE CADIZ</v>
      </c>
      <c r="B43" s="30">
        <f t="shared" si="4"/>
        <v>229146</v>
      </c>
      <c r="C43" s="30">
        <f t="shared" si="5"/>
        <v>194861</v>
      </c>
      <c r="D43" s="30">
        <f t="shared" si="6"/>
        <v>13</v>
      </c>
      <c r="E43" s="31" t="str">
        <f t="shared" si="2"/>
        <v>BILBAO</v>
      </c>
      <c r="F43" s="31">
        <f t="shared" si="7"/>
        <v>1466791</v>
      </c>
      <c r="G43" s="31">
        <f t="shared" si="8"/>
        <v>1337737</v>
      </c>
    </row>
    <row r="44" spans="1:9" x14ac:dyDescent="0.25">
      <c r="A44" s="31" t="str">
        <f t="shared" si="3"/>
        <v>BALEARES</v>
      </c>
      <c r="B44" s="30">
        <f t="shared" si="4"/>
        <v>60480</v>
      </c>
      <c r="C44" s="30">
        <f t="shared" si="5"/>
        <v>84367</v>
      </c>
      <c r="D44" s="30">
        <f t="shared" si="6"/>
        <v>18</v>
      </c>
      <c r="E44" s="31" t="str">
        <f t="shared" si="2"/>
        <v>SANTA CRUZ DE TENERIFE</v>
      </c>
      <c r="F44" s="31">
        <f t="shared" si="7"/>
        <v>628134</v>
      </c>
      <c r="G44" s="31">
        <f t="shared" si="8"/>
        <v>678329</v>
      </c>
    </row>
    <row r="45" spans="1:9" x14ac:dyDescent="0.25">
      <c r="A45" s="31" t="str">
        <f t="shared" si="3"/>
        <v>BARCELONA</v>
      </c>
      <c r="B45" s="30">
        <f t="shared" si="4"/>
        <v>4095771</v>
      </c>
      <c r="C45" s="30">
        <f t="shared" si="5"/>
        <v>5251657</v>
      </c>
      <c r="D45" s="30">
        <f t="shared" si="6"/>
        <v>3</v>
      </c>
      <c r="E45" s="31" t="str">
        <f t="shared" si="2"/>
        <v>TARRAGONA</v>
      </c>
      <c r="F45" s="31">
        <f t="shared" si="7"/>
        <v>603823</v>
      </c>
      <c r="G45" s="31">
        <f t="shared" si="8"/>
        <v>642682</v>
      </c>
    </row>
    <row r="46" spans="1:9" x14ac:dyDescent="0.25">
      <c r="A46" s="31" t="str">
        <f t="shared" si="3"/>
        <v>BILBAO</v>
      </c>
      <c r="B46" s="30">
        <f t="shared" si="4"/>
        <v>1466791</v>
      </c>
      <c r="C46" s="30">
        <f t="shared" si="5"/>
        <v>1337737</v>
      </c>
      <c r="D46" s="30">
        <f t="shared" si="6"/>
        <v>6</v>
      </c>
      <c r="E46" s="31" t="str">
        <f t="shared" si="2"/>
        <v>VIGO</v>
      </c>
      <c r="F46" s="31">
        <f t="shared" si="7"/>
        <v>565379</v>
      </c>
      <c r="G46" s="31">
        <f t="shared" si="8"/>
        <v>572007</v>
      </c>
    </row>
    <row r="47" spans="1:9" x14ac:dyDescent="0.25">
      <c r="A47" s="31" t="str">
        <f t="shared" si="3"/>
        <v>CARTAGENA</v>
      </c>
      <c r="B47" s="30">
        <f t="shared" si="4"/>
        <v>194206</v>
      </c>
      <c r="C47" s="30">
        <f t="shared" si="5"/>
        <v>197825</v>
      </c>
      <c r="D47" s="30">
        <f t="shared" si="6"/>
        <v>14</v>
      </c>
      <c r="E47" s="31" t="str">
        <f t="shared" si="2"/>
        <v>CASTELLON</v>
      </c>
      <c r="F47" s="31">
        <f t="shared" si="7"/>
        <v>386994</v>
      </c>
      <c r="G47" s="31">
        <f t="shared" si="8"/>
        <v>345194</v>
      </c>
    </row>
    <row r="48" spans="1:9" x14ac:dyDescent="0.25">
      <c r="A48" s="31" t="str">
        <f t="shared" si="3"/>
        <v>CASTELLON</v>
      </c>
      <c r="B48" s="30">
        <f t="shared" si="4"/>
        <v>386994</v>
      </c>
      <c r="C48" s="30">
        <f t="shared" si="5"/>
        <v>345194</v>
      </c>
      <c r="D48" s="30">
        <f t="shared" si="6"/>
        <v>10</v>
      </c>
      <c r="E48" s="31" t="str">
        <f t="shared" si="2"/>
        <v>ALICANTE</v>
      </c>
      <c r="F48" s="31">
        <f t="shared" si="7"/>
        <v>350786</v>
      </c>
      <c r="G48" s="31">
        <f t="shared" si="8"/>
        <v>308383</v>
      </c>
    </row>
    <row r="49" spans="1:7" x14ac:dyDescent="0.25">
      <c r="A49" s="31" t="str">
        <f t="shared" si="3"/>
        <v>CEUTA</v>
      </c>
      <c r="B49" s="30">
        <f t="shared" si="4"/>
        <v>15807</v>
      </c>
      <c r="C49" s="30">
        <f t="shared" si="5"/>
        <v>14710</v>
      </c>
      <c r="D49" s="30">
        <f t="shared" si="6"/>
        <v>22</v>
      </c>
      <c r="E49" s="31" t="str">
        <f t="shared" si="2"/>
        <v>SEVILLA</v>
      </c>
      <c r="F49" s="31">
        <f t="shared" si="7"/>
        <v>307856</v>
      </c>
      <c r="G49" s="31">
        <f t="shared" si="8"/>
        <v>323406</v>
      </c>
    </row>
    <row r="50" spans="1:7" x14ac:dyDescent="0.25">
      <c r="A50" s="31" t="str">
        <f t="shared" si="3"/>
        <v>FERROL-SAN CIBRAO</v>
      </c>
      <c r="B50" s="30">
        <f t="shared" si="4"/>
        <v>1865</v>
      </c>
      <c r="C50" s="30">
        <f t="shared" si="5"/>
        <v>1560</v>
      </c>
      <c r="D50" s="30">
        <f t="shared" si="6"/>
        <v>26</v>
      </c>
      <c r="E50" s="31" t="str">
        <f t="shared" si="2"/>
        <v>BAHIA DE CADIZ</v>
      </c>
      <c r="F50" s="31">
        <f t="shared" si="7"/>
        <v>229146</v>
      </c>
      <c r="G50" s="31">
        <f t="shared" si="8"/>
        <v>194861</v>
      </c>
    </row>
    <row r="51" spans="1:7" x14ac:dyDescent="0.25">
      <c r="A51" s="31" t="str">
        <f t="shared" si="3"/>
        <v>GIJON</v>
      </c>
      <c r="B51" s="30">
        <f t="shared" si="4"/>
        <v>151501</v>
      </c>
      <c r="C51" s="30">
        <f t="shared" si="5"/>
        <v>110449</v>
      </c>
      <c r="D51" s="30">
        <f t="shared" si="6"/>
        <v>15</v>
      </c>
      <c r="E51" s="31" t="str">
        <f t="shared" si="2"/>
        <v>CARTAGENA</v>
      </c>
      <c r="F51" s="31">
        <f t="shared" si="7"/>
        <v>194206</v>
      </c>
      <c r="G51" s="31">
        <f t="shared" si="8"/>
        <v>197825</v>
      </c>
    </row>
    <row r="52" spans="1:7" x14ac:dyDescent="0.25">
      <c r="A52" s="31" t="str">
        <f t="shared" si="3"/>
        <v>HUELVA</v>
      </c>
      <c r="B52" s="30">
        <f t="shared" si="4"/>
        <v>2504</v>
      </c>
      <c r="C52" s="30">
        <f t="shared" si="5"/>
        <v>0</v>
      </c>
      <c r="D52" s="30">
        <f t="shared" si="6"/>
        <v>24</v>
      </c>
      <c r="E52" s="31" t="str">
        <f t="shared" si="2"/>
        <v>GIJON</v>
      </c>
      <c r="F52" s="31">
        <f t="shared" si="7"/>
        <v>151501</v>
      </c>
      <c r="G52" s="31">
        <f t="shared" si="8"/>
        <v>110449</v>
      </c>
    </row>
    <row r="53" spans="1:7" x14ac:dyDescent="0.25">
      <c r="A53" s="31" t="str">
        <f t="shared" si="3"/>
        <v>LAS PALMAS</v>
      </c>
      <c r="B53" s="30">
        <f t="shared" si="4"/>
        <v>3455747</v>
      </c>
      <c r="C53" s="30">
        <f t="shared" si="5"/>
        <v>2847002</v>
      </c>
      <c r="D53" s="30">
        <f t="shared" si="6"/>
        <v>4</v>
      </c>
      <c r="E53" s="31" t="str">
        <f t="shared" si="2"/>
        <v>MARIN Y RIA DE PONTEVEDRA</v>
      </c>
      <c r="F53" s="31">
        <f t="shared" si="7"/>
        <v>86998</v>
      </c>
      <c r="G53" s="31">
        <f t="shared" si="8"/>
        <v>100318</v>
      </c>
    </row>
    <row r="54" spans="1:7" x14ac:dyDescent="0.25">
      <c r="A54" s="31" t="str">
        <f t="shared" si="3"/>
        <v>MALAGA</v>
      </c>
      <c r="B54" s="30">
        <f t="shared" si="4"/>
        <v>2068284</v>
      </c>
      <c r="C54" s="30">
        <f t="shared" si="5"/>
        <v>225886</v>
      </c>
      <c r="D54" s="30">
        <f t="shared" si="6"/>
        <v>5</v>
      </c>
      <c r="E54" s="31" t="str">
        <f t="shared" si="2"/>
        <v>MELILLA</v>
      </c>
      <c r="F54" s="31">
        <f t="shared" si="7"/>
        <v>61857</v>
      </c>
      <c r="G54" s="31">
        <f t="shared" si="8"/>
        <v>37535</v>
      </c>
    </row>
    <row r="55" spans="1:7" x14ac:dyDescent="0.25">
      <c r="A55" s="31" t="str">
        <f t="shared" si="3"/>
        <v>MARIN Y RIA DE PONTEVEDRA</v>
      </c>
      <c r="B55" s="30">
        <f t="shared" si="4"/>
        <v>86998</v>
      </c>
      <c r="C55" s="30">
        <f t="shared" si="5"/>
        <v>100318</v>
      </c>
      <c r="D55" s="30">
        <f t="shared" si="6"/>
        <v>16</v>
      </c>
      <c r="E55" s="31" t="str">
        <f t="shared" si="2"/>
        <v>BALEARES</v>
      </c>
      <c r="F55" s="31">
        <f t="shared" ref="F55:F65" si="9">LOOKUP(E55,$A$38:$A$65,$B$38:$B$65)</f>
        <v>60480</v>
      </c>
      <c r="G55" s="31">
        <f t="shared" si="8"/>
        <v>84367</v>
      </c>
    </row>
    <row r="56" spans="1:7" x14ac:dyDescent="0.25">
      <c r="A56" s="31" t="str">
        <f t="shared" si="3"/>
        <v>MELILLA</v>
      </c>
      <c r="B56" s="30">
        <f t="shared" si="4"/>
        <v>61857</v>
      </c>
      <c r="C56" s="30">
        <f t="shared" si="5"/>
        <v>37535</v>
      </c>
      <c r="D56" s="30">
        <f t="shared" si="6"/>
        <v>17</v>
      </c>
      <c r="E56" s="31" t="str">
        <f t="shared" si="2"/>
        <v>VILAGARCIA</v>
      </c>
      <c r="F56" s="31">
        <f t="shared" si="9"/>
        <v>56806</v>
      </c>
      <c r="G56" s="31">
        <f t="shared" si="8"/>
        <v>151</v>
      </c>
    </row>
    <row r="57" spans="1:7" x14ac:dyDescent="0.25">
      <c r="A57" s="31" t="str">
        <f t="shared" si="3"/>
        <v>MOTRIL</v>
      </c>
      <c r="B57" s="30">
        <f t="shared" si="4"/>
        <v>16242</v>
      </c>
      <c r="C57" s="30">
        <f t="shared" si="5"/>
        <v>9018</v>
      </c>
      <c r="D57" s="30">
        <f t="shared" si="6"/>
        <v>21</v>
      </c>
      <c r="E57" s="31" t="str">
        <f t="shared" si="2"/>
        <v>ALMERIA</v>
      </c>
      <c r="F57" s="31">
        <f t="shared" si="9"/>
        <v>18665</v>
      </c>
      <c r="G57" s="31">
        <f t="shared" si="8"/>
        <v>11059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14</v>
      </c>
      <c r="D58" s="30">
        <f t="shared" si="6"/>
        <v>28</v>
      </c>
      <c r="E58" s="31" t="str">
        <f t="shared" si="2"/>
        <v>MOTRIL</v>
      </c>
      <c r="F58" s="31">
        <f t="shared" si="9"/>
        <v>16242</v>
      </c>
      <c r="G58" s="31">
        <f t="shared" si="8"/>
        <v>9018</v>
      </c>
    </row>
    <row r="59" spans="1:7" x14ac:dyDescent="0.25">
      <c r="A59" s="31" t="str">
        <f t="shared" si="3"/>
        <v>SANTA CRUZ DE TENERIFE</v>
      </c>
      <c r="B59" s="30">
        <f t="shared" si="4"/>
        <v>628134</v>
      </c>
      <c r="C59" s="30">
        <f t="shared" si="5"/>
        <v>678329</v>
      </c>
      <c r="D59" s="30">
        <f t="shared" si="6"/>
        <v>7</v>
      </c>
      <c r="E59" s="31" t="str">
        <f t="shared" si="2"/>
        <v>CEUTA</v>
      </c>
      <c r="F59" s="31">
        <f t="shared" si="9"/>
        <v>15807</v>
      </c>
      <c r="G59" s="31">
        <f t="shared" si="8"/>
        <v>14710</v>
      </c>
    </row>
    <row r="60" spans="1:7" x14ac:dyDescent="0.25">
      <c r="A60" s="31" t="str">
        <f t="shared" si="3"/>
        <v>SANTANDER</v>
      </c>
      <c r="B60" s="30">
        <f t="shared" si="4"/>
        <v>2251</v>
      </c>
      <c r="C60" s="30">
        <f t="shared" si="5"/>
        <v>4775</v>
      </c>
      <c r="D60" s="30">
        <f t="shared" si="6"/>
        <v>25</v>
      </c>
      <c r="E60" s="31" t="str">
        <f t="shared" si="2"/>
        <v>A CORUÑA</v>
      </c>
      <c r="F60" s="31">
        <f t="shared" si="9"/>
        <v>13848</v>
      </c>
      <c r="G60" s="31">
        <f t="shared" si="8"/>
        <v>15219</v>
      </c>
    </row>
    <row r="61" spans="1:7" x14ac:dyDescent="0.25">
      <c r="A61" s="31" t="str">
        <f t="shared" si="3"/>
        <v>SEVILLA</v>
      </c>
      <c r="B61" s="30">
        <f t="shared" si="4"/>
        <v>307856</v>
      </c>
      <c r="C61" s="30">
        <f t="shared" si="5"/>
        <v>323406</v>
      </c>
      <c r="D61" s="30">
        <f t="shared" si="6"/>
        <v>12</v>
      </c>
      <c r="E61" s="31" t="str">
        <f t="shared" si="2"/>
        <v>HUELVA</v>
      </c>
      <c r="F61" s="31">
        <f t="shared" si="9"/>
        <v>2504</v>
      </c>
      <c r="G61" s="31">
        <f t="shared" si="8"/>
        <v>0</v>
      </c>
    </row>
    <row r="62" spans="1:7" x14ac:dyDescent="0.25">
      <c r="A62" s="31" t="str">
        <f t="shared" si="3"/>
        <v>TARRAGONA</v>
      </c>
      <c r="B62" s="30">
        <f t="shared" si="4"/>
        <v>603823</v>
      </c>
      <c r="C62" s="30">
        <f t="shared" si="5"/>
        <v>642682</v>
      </c>
      <c r="D62" s="30">
        <f t="shared" si="6"/>
        <v>8</v>
      </c>
      <c r="E62" s="31" t="str">
        <f t="shared" si="2"/>
        <v>SANTANDER</v>
      </c>
      <c r="F62" s="31">
        <f t="shared" si="9"/>
        <v>2251</v>
      </c>
      <c r="G62" s="31">
        <f t="shared" si="8"/>
        <v>4775</v>
      </c>
    </row>
    <row r="63" spans="1:7" x14ac:dyDescent="0.25">
      <c r="A63" s="31" t="str">
        <f t="shared" si="3"/>
        <v>VALENCIA</v>
      </c>
      <c r="B63" s="30">
        <f t="shared" si="4"/>
        <v>12012130</v>
      </c>
      <c r="C63" s="30">
        <f t="shared" si="5"/>
        <v>11331507</v>
      </c>
      <c r="D63" s="30">
        <f t="shared" si="6"/>
        <v>2</v>
      </c>
      <c r="E63" s="31" t="str">
        <f t="shared" si="2"/>
        <v>FERROL-SAN CIBRAO</v>
      </c>
      <c r="F63" s="31">
        <f t="shared" si="9"/>
        <v>1865</v>
      </c>
      <c r="G63" s="31">
        <f t="shared" si="8"/>
        <v>1560</v>
      </c>
    </row>
    <row r="64" spans="1:7" x14ac:dyDescent="0.25">
      <c r="A64" s="31" t="str">
        <f t="shared" si="3"/>
        <v>VIGO</v>
      </c>
      <c r="B64" s="30">
        <f t="shared" si="4"/>
        <v>565379</v>
      </c>
      <c r="C64" s="30">
        <f t="shared" si="5"/>
        <v>572007</v>
      </c>
      <c r="D64" s="30">
        <f t="shared" si="6"/>
        <v>9</v>
      </c>
      <c r="E64" s="31" t="str">
        <f t="shared" si="2"/>
        <v>AVILES</v>
      </c>
      <c r="F64" s="31">
        <f t="shared" si="9"/>
        <v>17</v>
      </c>
      <c r="G64" s="31">
        <f t="shared" si="8"/>
        <v>0</v>
      </c>
    </row>
    <row r="65" spans="1:7" x14ac:dyDescent="0.25">
      <c r="A65" s="31" t="str">
        <f t="shared" si="3"/>
        <v>VILAGARCIA</v>
      </c>
      <c r="B65" s="30">
        <f t="shared" si="4"/>
        <v>56806</v>
      </c>
      <c r="C65" s="30">
        <f t="shared" si="5"/>
        <v>151</v>
      </c>
      <c r="D65" s="30">
        <f t="shared" si="6"/>
        <v>19</v>
      </c>
      <c r="E65" s="31" t="str">
        <f t="shared" si="2"/>
        <v>PASAIA</v>
      </c>
      <c r="F65" s="31">
        <f t="shared" si="9"/>
        <v>0</v>
      </c>
      <c r="G65" s="31">
        <f t="shared" si="8"/>
        <v>14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Marzo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41026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1186</v>
      </c>
      <c r="C8" s="28">
        <v>5483</v>
      </c>
      <c r="D8" s="28">
        <v>3907</v>
      </c>
      <c r="E8" s="28">
        <v>6802</v>
      </c>
      <c r="F8" s="13">
        <f t="shared" ref="F8:F35" si="0">((E8*100)/D8)-100</f>
        <v>74.097773227540301</v>
      </c>
      <c r="G8" s="1"/>
      <c r="H8" s="1"/>
      <c r="I8" s="1"/>
    </row>
    <row r="9" spans="1:12" x14ac:dyDescent="0.25">
      <c r="A9" s="8" t="s">
        <v>46</v>
      </c>
      <c r="B9" s="27">
        <v>36103</v>
      </c>
      <c r="C9" s="27">
        <v>41290</v>
      </c>
      <c r="D9" s="27">
        <v>103225</v>
      </c>
      <c r="E9" s="27">
        <v>114533</v>
      </c>
      <c r="F9" s="10">
        <f t="shared" si="0"/>
        <v>10.95471058367643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486847</v>
      </c>
      <c r="C11" s="27">
        <v>544229</v>
      </c>
      <c r="D11" s="27">
        <v>1311851</v>
      </c>
      <c r="E11" s="27">
        <v>1491202</v>
      </c>
      <c r="F11" s="10">
        <f t="shared" si="0"/>
        <v>13.67159837512034</v>
      </c>
      <c r="G11" s="1"/>
      <c r="H11" s="1"/>
      <c r="I11" s="1"/>
    </row>
    <row r="12" spans="1:12" x14ac:dyDescent="0.25">
      <c r="A12" s="11" t="s">
        <v>49</v>
      </c>
      <c r="B12" s="28">
        <v>86992</v>
      </c>
      <c r="C12" s="28">
        <v>85600</v>
      </c>
      <c r="D12" s="28">
        <v>261230</v>
      </c>
      <c r="E12" s="28">
        <v>236251</v>
      </c>
      <c r="F12" s="13">
        <f t="shared" si="0"/>
        <v>-9.5620717375492887</v>
      </c>
      <c r="G12" s="1"/>
      <c r="H12" s="1"/>
      <c r="I12" s="1"/>
    </row>
    <row r="13" spans="1:12" x14ac:dyDescent="0.25">
      <c r="A13" s="8" t="s">
        <v>50</v>
      </c>
      <c r="B13" s="27">
        <v>709140</v>
      </c>
      <c r="C13" s="27">
        <v>675433</v>
      </c>
      <c r="D13" s="27">
        <v>1759848</v>
      </c>
      <c r="E13" s="27">
        <v>1754772</v>
      </c>
      <c r="F13" s="10">
        <f t="shared" si="0"/>
        <v>-0.28843400111827577</v>
      </c>
      <c r="G13" s="1"/>
      <c r="H13" s="1"/>
      <c r="I13" s="1"/>
    </row>
    <row r="14" spans="1:12" x14ac:dyDescent="0.25">
      <c r="A14" s="11" t="s">
        <v>51</v>
      </c>
      <c r="B14" s="28">
        <v>781197</v>
      </c>
      <c r="C14" s="28">
        <v>804344</v>
      </c>
      <c r="D14" s="28">
        <v>1996678</v>
      </c>
      <c r="E14" s="28">
        <v>2118498</v>
      </c>
      <c r="F14" s="13">
        <f t="shared" si="0"/>
        <v>6.1011339835466742</v>
      </c>
      <c r="G14" s="1"/>
      <c r="H14" s="1"/>
      <c r="I14" s="1"/>
    </row>
    <row r="15" spans="1:12" x14ac:dyDescent="0.25">
      <c r="A15" s="8" t="s">
        <v>52</v>
      </c>
      <c r="B15" s="27">
        <v>55455</v>
      </c>
      <c r="C15" s="27">
        <v>76681</v>
      </c>
      <c r="D15" s="27">
        <v>156797</v>
      </c>
      <c r="E15" s="27">
        <v>200459</v>
      </c>
      <c r="F15" s="10">
        <f t="shared" si="0"/>
        <v>27.846196036913966</v>
      </c>
      <c r="G15" s="1"/>
      <c r="H15" s="1"/>
      <c r="I15" s="1"/>
    </row>
    <row r="16" spans="1:12" x14ac:dyDescent="0.25">
      <c r="A16" s="11" t="s">
        <v>53</v>
      </c>
      <c r="B16" s="28">
        <v>575</v>
      </c>
      <c r="C16" s="28">
        <v>0</v>
      </c>
      <c r="D16" s="28">
        <v>984</v>
      </c>
      <c r="E16" s="28">
        <v>0</v>
      </c>
      <c r="F16" s="17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27">
        <v>43546</v>
      </c>
      <c r="C17" s="27">
        <v>31068</v>
      </c>
      <c r="D17" s="27">
        <v>89878</v>
      </c>
      <c r="E17" s="27">
        <v>76740</v>
      </c>
      <c r="F17" s="10">
        <f t="shared" si="0"/>
        <v>-14.617592736821024</v>
      </c>
      <c r="G17" s="1"/>
      <c r="H17" s="1"/>
      <c r="I17" s="1"/>
    </row>
    <row r="18" spans="1:9" x14ac:dyDescent="0.25">
      <c r="A18" s="11" t="s">
        <v>55</v>
      </c>
      <c r="B18" s="28">
        <v>73550</v>
      </c>
      <c r="C18" s="28">
        <v>76150</v>
      </c>
      <c r="D18" s="28">
        <v>198364</v>
      </c>
      <c r="E18" s="28">
        <v>222114</v>
      </c>
      <c r="F18" s="13">
        <f t="shared" si="0"/>
        <v>11.972938638059318</v>
      </c>
      <c r="G18" s="1"/>
      <c r="H18" s="1"/>
      <c r="I18" s="1"/>
    </row>
    <row r="19" spans="1:9" x14ac:dyDescent="0.25">
      <c r="A19" s="8" t="s">
        <v>56</v>
      </c>
      <c r="B19" s="27">
        <v>9606</v>
      </c>
      <c r="C19" s="27">
        <v>7341</v>
      </c>
      <c r="D19" s="27">
        <v>23018</v>
      </c>
      <c r="E19" s="27">
        <v>17310</v>
      </c>
      <c r="F19" s="10">
        <f t="shared" si="0"/>
        <v>-24.797984186288986</v>
      </c>
      <c r="G19" s="1"/>
      <c r="H19" s="1"/>
      <c r="I19" s="1"/>
    </row>
    <row r="20" spans="1:9" x14ac:dyDescent="0.25">
      <c r="A20" s="11" t="s">
        <v>57</v>
      </c>
      <c r="B20" s="28">
        <v>52474</v>
      </c>
      <c r="C20" s="28">
        <v>53054</v>
      </c>
      <c r="D20" s="28">
        <v>119701</v>
      </c>
      <c r="E20" s="28">
        <v>141606</v>
      </c>
      <c r="F20" s="13">
        <f t="shared" si="0"/>
        <v>18.299763577580805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12144</v>
      </c>
      <c r="D21" s="27">
        <v>0</v>
      </c>
      <c r="E21" s="27">
        <v>26906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212941</v>
      </c>
      <c r="C22" s="28">
        <v>238879</v>
      </c>
      <c r="D22" s="28">
        <v>582458</v>
      </c>
      <c r="E22" s="28">
        <v>668970</v>
      </c>
      <c r="F22" s="13">
        <f t="shared" si="0"/>
        <v>14.852916433459583</v>
      </c>
      <c r="G22" s="1"/>
      <c r="H22" s="1"/>
      <c r="I22" s="1"/>
    </row>
    <row r="23" spans="1:9" x14ac:dyDescent="0.25">
      <c r="A23" s="8" t="s">
        <v>60</v>
      </c>
      <c r="B23" s="27">
        <v>41698</v>
      </c>
      <c r="C23" s="27">
        <v>39030</v>
      </c>
      <c r="D23" s="27">
        <v>106599</v>
      </c>
      <c r="E23" s="27">
        <v>112651</v>
      </c>
      <c r="F23" s="10">
        <f t="shared" si="0"/>
        <v>5.6773515699021573</v>
      </c>
      <c r="G23" s="1"/>
      <c r="H23" s="1"/>
      <c r="I23" s="1"/>
    </row>
    <row r="24" spans="1:9" x14ac:dyDescent="0.25">
      <c r="A24" s="11" t="s">
        <v>61</v>
      </c>
      <c r="B24" s="28">
        <v>0</v>
      </c>
      <c r="C24" s="28">
        <v>0</v>
      </c>
      <c r="D24" s="28">
        <v>0</v>
      </c>
      <c r="E24" s="2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27">
        <v>49557</v>
      </c>
      <c r="C25" s="27">
        <v>54155</v>
      </c>
      <c r="D25" s="27">
        <v>134114</v>
      </c>
      <c r="E25" s="27">
        <v>157716</v>
      </c>
      <c r="F25" s="10">
        <f t="shared" si="0"/>
        <v>17.598461010781875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5113</v>
      </c>
      <c r="D26" s="28">
        <v>0</v>
      </c>
      <c r="E26" s="28">
        <v>13613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57370</v>
      </c>
      <c r="C27" s="27">
        <v>50716</v>
      </c>
      <c r="D27" s="27">
        <v>144148</v>
      </c>
      <c r="E27" s="27">
        <v>137693</v>
      </c>
      <c r="F27" s="10">
        <f t="shared" si="0"/>
        <v>-4.4780364625246278</v>
      </c>
      <c r="G27" s="1"/>
      <c r="H27" s="1"/>
      <c r="I27" s="1"/>
    </row>
    <row r="28" spans="1:9" x14ac:dyDescent="0.25">
      <c r="A28" s="11" t="s">
        <v>65</v>
      </c>
      <c r="B28" s="28">
        <v>280831</v>
      </c>
      <c r="C28" s="28">
        <v>307742</v>
      </c>
      <c r="D28" s="28">
        <v>718717</v>
      </c>
      <c r="E28" s="28">
        <v>859390</v>
      </c>
      <c r="F28" s="13">
        <f t="shared" si="0"/>
        <v>19.572794298729548</v>
      </c>
      <c r="G28" s="1"/>
      <c r="H28" s="1"/>
      <c r="I28" s="1"/>
    </row>
    <row r="29" spans="1:9" x14ac:dyDescent="0.25">
      <c r="A29" s="8" t="s">
        <v>66</v>
      </c>
      <c r="B29" s="27">
        <v>132996</v>
      </c>
      <c r="C29" s="27">
        <v>122806</v>
      </c>
      <c r="D29" s="27">
        <v>324069</v>
      </c>
      <c r="E29" s="27">
        <v>324991</v>
      </c>
      <c r="F29" s="10">
        <f t="shared" si="0"/>
        <v>0.28450731171447785</v>
      </c>
      <c r="G29" s="1"/>
      <c r="H29" s="1"/>
      <c r="I29" s="1"/>
    </row>
    <row r="30" spans="1:9" x14ac:dyDescent="0.25">
      <c r="A30" s="11" t="s">
        <v>67</v>
      </c>
      <c r="B30" s="28">
        <v>30442</v>
      </c>
      <c r="C30" s="28">
        <v>20428</v>
      </c>
      <c r="D30" s="28">
        <v>72605</v>
      </c>
      <c r="E30" s="28">
        <v>51407</v>
      </c>
      <c r="F30" s="13">
        <f t="shared" si="0"/>
        <v>-29.196336340472413</v>
      </c>
      <c r="G30" s="1"/>
      <c r="H30" s="1"/>
      <c r="I30" s="1"/>
    </row>
    <row r="31" spans="1:9" x14ac:dyDescent="0.25">
      <c r="A31" s="8" t="s">
        <v>68</v>
      </c>
      <c r="B31" s="27">
        <v>11805</v>
      </c>
      <c r="C31" s="27">
        <v>8547</v>
      </c>
      <c r="D31" s="27">
        <v>41123</v>
      </c>
      <c r="E31" s="27">
        <v>33890</v>
      </c>
      <c r="F31" s="10">
        <f t="shared" si="0"/>
        <v>-17.58869732266615</v>
      </c>
      <c r="G31" s="1"/>
      <c r="H31" s="1"/>
      <c r="I31" s="1"/>
    </row>
    <row r="32" spans="1:9" x14ac:dyDescent="0.25">
      <c r="A32" s="11" t="s">
        <v>69</v>
      </c>
      <c r="B32" s="28">
        <v>505391</v>
      </c>
      <c r="C32" s="28">
        <v>487180</v>
      </c>
      <c r="D32" s="28">
        <v>1328510</v>
      </c>
      <c r="E32" s="28">
        <v>1387380</v>
      </c>
      <c r="F32" s="13">
        <f t="shared" si="0"/>
        <v>4.4312801559642025</v>
      </c>
      <c r="G32" s="1"/>
      <c r="H32" s="1"/>
      <c r="I32" s="1"/>
    </row>
    <row r="33" spans="1:9" x14ac:dyDescent="0.25">
      <c r="A33" s="8" t="s">
        <v>70</v>
      </c>
      <c r="B33" s="27">
        <v>96773</v>
      </c>
      <c r="C33" s="27">
        <v>86742</v>
      </c>
      <c r="D33" s="27">
        <v>267971</v>
      </c>
      <c r="E33" s="27">
        <v>234081</v>
      </c>
      <c r="F33" s="10">
        <f t="shared" si="0"/>
        <v>-12.646890894910271</v>
      </c>
      <c r="G33" s="1"/>
      <c r="H33" s="1"/>
      <c r="I33" s="1"/>
    </row>
    <row r="34" spans="1:9" x14ac:dyDescent="0.25">
      <c r="A34" s="11" t="s">
        <v>71</v>
      </c>
      <c r="B34" s="28">
        <v>1200</v>
      </c>
      <c r="C34" s="28">
        <v>0</v>
      </c>
      <c r="D34" s="28">
        <v>1200</v>
      </c>
      <c r="E34" s="28">
        <v>1000</v>
      </c>
      <c r="F34" s="17">
        <f t="shared" si="0"/>
        <v>-16.666666666666671</v>
      </c>
      <c r="G34" s="1"/>
      <c r="H34" s="1"/>
      <c r="I34" s="1"/>
    </row>
    <row r="35" spans="1:9" x14ac:dyDescent="0.25">
      <c r="A35" s="14" t="s">
        <v>72</v>
      </c>
      <c r="B35" s="15">
        <f>SUM(B7:B34)</f>
        <v>3757675</v>
      </c>
      <c r="C35" s="15">
        <f t="shared" ref="C35:E35" si="1">SUM(C7:C34)</f>
        <v>3834155</v>
      </c>
      <c r="D35" s="15">
        <f t="shared" si="1"/>
        <v>9746995</v>
      </c>
      <c r="E35" s="15">
        <f t="shared" si="1"/>
        <v>10389975</v>
      </c>
      <c r="F35" s="16">
        <f t="shared" si="0"/>
        <v>6.5966998033753015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0</v>
      </c>
      <c r="C38" s="30">
        <f>D7</f>
        <v>0</v>
      </c>
      <c r="D38" s="30">
        <f>_xlfn.RANK.EQ(B38,$B$38:$B$65)+COUNTIF($B$38:$B$65,B38)-1</f>
        <v>28</v>
      </c>
      <c r="E38" s="31" t="str">
        <f t="shared" ref="E38:E65" si="2">INDEX($A$38:$B$65,MATCH(ROW()-37,$D$38:$D$65,0),1)</f>
        <v>BARCELONA</v>
      </c>
      <c r="F38" s="31">
        <f>LOOKUP(E38,$A$38:$A$65,$B$38:$B$65)</f>
        <v>2118498</v>
      </c>
      <c r="G38" s="31">
        <f>LOOKUP(E38,$A$38:$A$65,$C$38:$C$65)</f>
        <v>1996678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6802</v>
      </c>
      <c r="C39" s="30">
        <f t="shared" ref="C39:C65" si="5">D8</f>
        <v>3907</v>
      </c>
      <c r="D39" s="30">
        <f t="shared" ref="D39:D65" si="6">_xlfn.RANK.EQ(B39,$B$38:$B$65)+COUNTIF($B$38:$B$65,B39)-1</f>
        <v>23</v>
      </c>
      <c r="E39" s="31" t="str">
        <f t="shared" si="2"/>
        <v>BALEARES</v>
      </c>
      <c r="F39" s="31">
        <f t="shared" ref="F39:F54" si="7">LOOKUP(E39,$A$38:$A$65,$B$38:$B$65)</f>
        <v>1754772</v>
      </c>
      <c r="G39" s="31">
        <f t="shared" ref="G39:G65" si="8">LOOKUP(E39,$A$38:$A$65,$C$38:$C$65)</f>
        <v>1759848</v>
      </c>
    </row>
    <row r="40" spans="1:9" x14ac:dyDescent="0.25">
      <c r="A40" s="31" t="str">
        <f t="shared" si="3"/>
        <v>ALMERIA</v>
      </c>
      <c r="B40" s="30">
        <f t="shared" si="4"/>
        <v>114533</v>
      </c>
      <c r="C40" s="30">
        <f t="shared" si="5"/>
        <v>103225</v>
      </c>
      <c r="D40" s="30">
        <f t="shared" si="6"/>
        <v>15</v>
      </c>
      <c r="E40" s="31" t="str">
        <f t="shared" si="2"/>
        <v>BAHIA DE ALGECIRAS</v>
      </c>
      <c r="F40" s="31">
        <f t="shared" si="7"/>
        <v>1491202</v>
      </c>
      <c r="G40" s="31">
        <f t="shared" si="8"/>
        <v>1311851</v>
      </c>
    </row>
    <row r="41" spans="1:9" x14ac:dyDescent="0.25">
      <c r="A41" s="31" t="str">
        <f t="shared" si="3"/>
        <v>AVILES</v>
      </c>
      <c r="B41" s="30">
        <f t="shared" si="4"/>
        <v>0</v>
      </c>
      <c r="C41" s="30">
        <f t="shared" si="5"/>
        <v>0</v>
      </c>
      <c r="D41" s="30">
        <f t="shared" si="6"/>
        <v>28</v>
      </c>
      <c r="E41" s="31" t="str">
        <f t="shared" si="2"/>
        <v>VALENCIA</v>
      </c>
      <c r="F41" s="31">
        <f t="shared" si="7"/>
        <v>1387380</v>
      </c>
      <c r="G41" s="31">
        <f t="shared" si="8"/>
        <v>1328510</v>
      </c>
    </row>
    <row r="42" spans="1:9" x14ac:dyDescent="0.25">
      <c r="A42" s="31" t="str">
        <f t="shared" si="3"/>
        <v>BAHIA DE ALGECIRAS</v>
      </c>
      <c r="B42" s="30">
        <f t="shared" si="4"/>
        <v>1491202</v>
      </c>
      <c r="C42" s="30">
        <f t="shared" si="5"/>
        <v>1311851</v>
      </c>
      <c r="D42" s="30">
        <f t="shared" si="6"/>
        <v>3</v>
      </c>
      <c r="E42" s="31" t="str">
        <f t="shared" si="2"/>
        <v>SANTA CRUZ DE TENERIFE</v>
      </c>
      <c r="F42" s="31">
        <f t="shared" si="7"/>
        <v>859390</v>
      </c>
      <c r="G42" s="31">
        <f t="shared" si="8"/>
        <v>718717</v>
      </c>
    </row>
    <row r="43" spans="1:9" x14ac:dyDescent="0.25">
      <c r="A43" s="31" t="str">
        <f t="shared" si="3"/>
        <v>BAHIA DE CADIZ</v>
      </c>
      <c r="B43" s="30">
        <f t="shared" si="4"/>
        <v>236251</v>
      </c>
      <c r="C43" s="30">
        <f t="shared" si="5"/>
        <v>261230</v>
      </c>
      <c r="D43" s="30">
        <f t="shared" si="6"/>
        <v>8</v>
      </c>
      <c r="E43" s="31" t="str">
        <f t="shared" si="2"/>
        <v>LAS PALMAS</v>
      </c>
      <c r="F43" s="31">
        <f t="shared" si="7"/>
        <v>668970</v>
      </c>
      <c r="G43" s="31">
        <f t="shared" si="8"/>
        <v>582458</v>
      </c>
    </row>
    <row r="44" spans="1:9" x14ac:dyDescent="0.25">
      <c r="A44" s="31" t="str">
        <f t="shared" si="3"/>
        <v>BALEARES</v>
      </c>
      <c r="B44" s="30">
        <f t="shared" si="4"/>
        <v>1754772</v>
      </c>
      <c r="C44" s="30">
        <f t="shared" si="5"/>
        <v>1759848</v>
      </c>
      <c r="D44" s="30">
        <f t="shared" si="6"/>
        <v>2</v>
      </c>
      <c r="E44" s="31" t="str">
        <f t="shared" si="2"/>
        <v>SANTANDER</v>
      </c>
      <c r="F44" s="31">
        <f t="shared" si="7"/>
        <v>324991</v>
      </c>
      <c r="G44" s="31">
        <f t="shared" si="8"/>
        <v>324069</v>
      </c>
    </row>
    <row r="45" spans="1:9" x14ac:dyDescent="0.25">
      <c r="A45" s="31" t="str">
        <f t="shared" si="3"/>
        <v>BARCELONA</v>
      </c>
      <c r="B45" s="30">
        <f t="shared" si="4"/>
        <v>2118498</v>
      </c>
      <c r="C45" s="30">
        <f t="shared" si="5"/>
        <v>1996678</v>
      </c>
      <c r="D45" s="30">
        <f t="shared" si="6"/>
        <v>1</v>
      </c>
      <c r="E45" s="31" t="str">
        <f t="shared" si="2"/>
        <v>BAHIA DE CADIZ</v>
      </c>
      <c r="F45" s="31">
        <f t="shared" si="7"/>
        <v>236251</v>
      </c>
      <c r="G45" s="31">
        <f t="shared" si="8"/>
        <v>261230</v>
      </c>
    </row>
    <row r="46" spans="1:9" x14ac:dyDescent="0.25">
      <c r="A46" s="31" t="str">
        <f t="shared" si="3"/>
        <v>BILBAO</v>
      </c>
      <c r="B46" s="30">
        <f t="shared" si="4"/>
        <v>200459</v>
      </c>
      <c r="C46" s="30">
        <f t="shared" si="5"/>
        <v>156797</v>
      </c>
      <c r="D46" s="30">
        <f t="shared" si="6"/>
        <v>11</v>
      </c>
      <c r="E46" s="31" t="str">
        <f t="shared" si="2"/>
        <v>VIGO</v>
      </c>
      <c r="F46" s="31">
        <f t="shared" si="7"/>
        <v>234081</v>
      </c>
      <c r="G46" s="31">
        <f t="shared" si="8"/>
        <v>267971</v>
      </c>
    </row>
    <row r="47" spans="1:9" x14ac:dyDescent="0.25">
      <c r="A47" s="31" t="str">
        <f t="shared" si="3"/>
        <v>CARTAGENA</v>
      </c>
      <c r="B47" s="30">
        <f t="shared" si="4"/>
        <v>0</v>
      </c>
      <c r="C47" s="30">
        <f t="shared" si="5"/>
        <v>984</v>
      </c>
      <c r="D47" s="30">
        <f t="shared" si="6"/>
        <v>28</v>
      </c>
      <c r="E47" s="31" t="str">
        <f t="shared" si="2"/>
        <v>CEUTA</v>
      </c>
      <c r="F47" s="31">
        <f t="shared" si="7"/>
        <v>222114</v>
      </c>
      <c r="G47" s="31">
        <f t="shared" si="8"/>
        <v>198364</v>
      </c>
    </row>
    <row r="48" spans="1:9" x14ac:dyDescent="0.25">
      <c r="A48" s="31" t="str">
        <f t="shared" si="3"/>
        <v>CASTELLON</v>
      </c>
      <c r="B48" s="30">
        <f t="shared" si="4"/>
        <v>76740</v>
      </c>
      <c r="C48" s="30">
        <f t="shared" si="5"/>
        <v>89878</v>
      </c>
      <c r="D48" s="30">
        <f t="shared" si="6"/>
        <v>17</v>
      </c>
      <c r="E48" s="31" t="str">
        <f t="shared" si="2"/>
        <v>BILBAO</v>
      </c>
      <c r="F48" s="31">
        <f t="shared" si="7"/>
        <v>200459</v>
      </c>
      <c r="G48" s="31">
        <f t="shared" si="8"/>
        <v>156797</v>
      </c>
    </row>
    <row r="49" spans="1:7" x14ac:dyDescent="0.25">
      <c r="A49" s="31" t="str">
        <f t="shared" si="3"/>
        <v>CEUTA</v>
      </c>
      <c r="B49" s="30">
        <f t="shared" si="4"/>
        <v>222114</v>
      </c>
      <c r="C49" s="30">
        <f t="shared" si="5"/>
        <v>198364</v>
      </c>
      <c r="D49" s="30">
        <f t="shared" si="6"/>
        <v>10</v>
      </c>
      <c r="E49" s="31" t="str">
        <f t="shared" si="2"/>
        <v>MELILLA</v>
      </c>
      <c r="F49" s="31">
        <f t="shared" si="7"/>
        <v>157716</v>
      </c>
      <c r="G49" s="31">
        <f t="shared" si="8"/>
        <v>134114</v>
      </c>
    </row>
    <row r="50" spans="1:7" x14ac:dyDescent="0.25">
      <c r="A50" s="31" t="str">
        <f t="shared" si="3"/>
        <v>FERROL-SAN CIBRAO</v>
      </c>
      <c r="B50" s="30">
        <f t="shared" si="4"/>
        <v>17310</v>
      </c>
      <c r="C50" s="30">
        <f t="shared" si="5"/>
        <v>23018</v>
      </c>
      <c r="D50" s="30">
        <f t="shared" si="6"/>
        <v>21</v>
      </c>
      <c r="E50" s="31" t="str">
        <f t="shared" si="2"/>
        <v>GIJON</v>
      </c>
      <c r="F50" s="31">
        <f t="shared" si="7"/>
        <v>141606</v>
      </c>
      <c r="G50" s="31">
        <f t="shared" si="8"/>
        <v>119701</v>
      </c>
    </row>
    <row r="51" spans="1:7" x14ac:dyDescent="0.25">
      <c r="A51" s="31" t="str">
        <f t="shared" si="3"/>
        <v>GIJON</v>
      </c>
      <c r="B51" s="30">
        <f t="shared" si="4"/>
        <v>141606</v>
      </c>
      <c r="C51" s="30">
        <f t="shared" si="5"/>
        <v>119701</v>
      </c>
      <c r="D51" s="30">
        <f t="shared" si="6"/>
        <v>13</v>
      </c>
      <c r="E51" s="31" t="str">
        <f t="shared" si="2"/>
        <v>PASAIA</v>
      </c>
      <c r="F51" s="31">
        <f t="shared" si="7"/>
        <v>137693</v>
      </c>
      <c r="G51" s="31">
        <f t="shared" si="8"/>
        <v>144148</v>
      </c>
    </row>
    <row r="52" spans="1:7" x14ac:dyDescent="0.25">
      <c r="A52" s="31" t="str">
        <f t="shared" si="3"/>
        <v>HUELVA</v>
      </c>
      <c r="B52" s="30">
        <f t="shared" si="4"/>
        <v>26906</v>
      </c>
      <c r="C52" s="30">
        <f t="shared" si="5"/>
        <v>0</v>
      </c>
      <c r="D52" s="30">
        <f t="shared" si="6"/>
        <v>20</v>
      </c>
      <c r="E52" s="31" t="str">
        <f t="shared" si="2"/>
        <v>ALMERIA</v>
      </c>
      <c r="F52" s="31">
        <f t="shared" si="7"/>
        <v>114533</v>
      </c>
      <c r="G52" s="31">
        <f t="shared" si="8"/>
        <v>103225</v>
      </c>
    </row>
    <row r="53" spans="1:7" x14ac:dyDescent="0.25">
      <c r="A53" s="31" t="str">
        <f t="shared" si="3"/>
        <v>LAS PALMAS</v>
      </c>
      <c r="B53" s="30">
        <f t="shared" si="4"/>
        <v>668970</v>
      </c>
      <c r="C53" s="30">
        <f t="shared" si="5"/>
        <v>582458</v>
      </c>
      <c r="D53" s="30">
        <f t="shared" si="6"/>
        <v>6</v>
      </c>
      <c r="E53" s="31" t="str">
        <f t="shared" si="2"/>
        <v>MALAGA</v>
      </c>
      <c r="F53" s="31">
        <f t="shared" si="7"/>
        <v>112651</v>
      </c>
      <c r="G53" s="31">
        <f t="shared" si="8"/>
        <v>106599</v>
      </c>
    </row>
    <row r="54" spans="1:7" x14ac:dyDescent="0.25">
      <c r="A54" s="31" t="str">
        <f t="shared" si="3"/>
        <v>MALAGA</v>
      </c>
      <c r="B54" s="30">
        <f t="shared" si="4"/>
        <v>112651</v>
      </c>
      <c r="C54" s="30">
        <f t="shared" si="5"/>
        <v>106599</v>
      </c>
      <c r="D54" s="30">
        <f t="shared" si="6"/>
        <v>16</v>
      </c>
      <c r="E54" s="31" t="str">
        <f t="shared" si="2"/>
        <v>CASTELLON</v>
      </c>
      <c r="F54" s="31">
        <f t="shared" si="7"/>
        <v>76740</v>
      </c>
      <c r="G54" s="31">
        <f t="shared" si="8"/>
        <v>89878</v>
      </c>
    </row>
    <row r="55" spans="1:7" x14ac:dyDescent="0.25">
      <c r="A55" s="31" t="str">
        <f t="shared" si="3"/>
        <v>MARIN Y RIA DE PONTEVEDRA</v>
      </c>
      <c r="B55" s="30">
        <f t="shared" si="4"/>
        <v>0</v>
      </c>
      <c r="C55" s="30">
        <f t="shared" si="5"/>
        <v>0</v>
      </c>
      <c r="D55" s="30">
        <f t="shared" si="6"/>
        <v>28</v>
      </c>
      <c r="E55" s="31" t="str">
        <f t="shared" si="2"/>
        <v>SEVILLA</v>
      </c>
      <c r="F55" s="31">
        <f t="shared" ref="F55:F65" si="9">LOOKUP(E55,$A$38:$A$65,$B$38:$B$65)</f>
        <v>51407</v>
      </c>
      <c r="G55" s="31">
        <f t="shared" si="8"/>
        <v>72605</v>
      </c>
    </row>
    <row r="56" spans="1:7" x14ac:dyDescent="0.25">
      <c r="A56" s="31" t="str">
        <f t="shared" si="3"/>
        <v>MELILLA</v>
      </c>
      <c r="B56" s="30">
        <f t="shared" si="4"/>
        <v>157716</v>
      </c>
      <c r="C56" s="30">
        <f t="shared" si="5"/>
        <v>134114</v>
      </c>
      <c r="D56" s="30">
        <f t="shared" si="6"/>
        <v>12</v>
      </c>
      <c r="E56" s="31" t="str">
        <f t="shared" si="2"/>
        <v>TARRAGONA</v>
      </c>
      <c r="F56" s="31">
        <f t="shared" si="9"/>
        <v>33890</v>
      </c>
      <c r="G56" s="31">
        <f t="shared" si="8"/>
        <v>41123</v>
      </c>
    </row>
    <row r="57" spans="1:7" x14ac:dyDescent="0.25">
      <c r="A57" s="31" t="str">
        <f t="shared" si="3"/>
        <v>MOTRIL</v>
      </c>
      <c r="B57" s="30">
        <f t="shared" si="4"/>
        <v>13613</v>
      </c>
      <c r="C57" s="30">
        <f t="shared" si="5"/>
        <v>0</v>
      </c>
      <c r="D57" s="30">
        <f t="shared" si="6"/>
        <v>22</v>
      </c>
      <c r="E57" s="31" t="str">
        <f t="shared" si="2"/>
        <v>HUELVA</v>
      </c>
      <c r="F57" s="31">
        <f t="shared" si="9"/>
        <v>26906</v>
      </c>
      <c r="G57" s="31">
        <f t="shared" si="8"/>
        <v>0</v>
      </c>
    </row>
    <row r="58" spans="1:7" x14ac:dyDescent="0.25">
      <c r="A58" s="31" t="str">
        <f t="shared" si="3"/>
        <v>PASAIA</v>
      </c>
      <c r="B58" s="30">
        <f t="shared" si="4"/>
        <v>137693</v>
      </c>
      <c r="C58" s="30">
        <f t="shared" si="5"/>
        <v>144148</v>
      </c>
      <c r="D58" s="30">
        <f t="shared" si="6"/>
        <v>14</v>
      </c>
      <c r="E58" s="31" t="str">
        <f t="shared" si="2"/>
        <v>FERROL-SAN CIBRAO</v>
      </c>
      <c r="F58" s="31">
        <f t="shared" si="9"/>
        <v>17310</v>
      </c>
      <c r="G58" s="31">
        <f t="shared" si="8"/>
        <v>23018</v>
      </c>
    </row>
    <row r="59" spans="1:7" x14ac:dyDescent="0.25">
      <c r="A59" s="31" t="str">
        <f t="shared" si="3"/>
        <v>SANTA CRUZ DE TENERIFE</v>
      </c>
      <c r="B59" s="30">
        <f t="shared" si="4"/>
        <v>859390</v>
      </c>
      <c r="C59" s="30">
        <f t="shared" si="5"/>
        <v>718717</v>
      </c>
      <c r="D59" s="30">
        <f t="shared" si="6"/>
        <v>5</v>
      </c>
      <c r="E59" s="31" t="str">
        <f t="shared" si="2"/>
        <v>MOTRIL</v>
      </c>
      <c r="F59" s="31">
        <f t="shared" si="9"/>
        <v>13613</v>
      </c>
      <c r="G59" s="31">
        <f t="shared" si="8"/>
        <v>0</v>
      </c>
    </row>
    <row r="60" spans="1:7" x14ac:dyDescent="0.25">
      <c r="A60" s="31" t="str">
        <f t="shared" si="3"/>
        <v>SANTANDER</v>
      </c>
      <c r="B60" s="30">
        <f t="shared" si="4"/>
        <v>324991</v>
      </c>
      <c r="C60" s="30">
        <f t="shared" si="5"/>
        <v>324069</v>
      </c>
      <c r="D60" s="30">
        <f t="shared" si="6"/>
        <v>7</v>
      </c>
      <c r="E60" s="31" t="str">
        <f t="shared" si="2"/>
        <v>ALICANTE</v>
      </c>
      <c r="F60" s="31">
        <f t="shared" si="9"/>
        <v>6802</v>
      </c>
      <c r="G60" s="31">
        <f t="shared" si="8"/>
        <v>3907</v>
      </c>
    </row>
    <row r="61" spans="1:7" x14ac:dyDescent="0.25">
      <c r="A61" s="31" t="str">
        <f t="shared" si="3"/>
        <v>SEVILLA</v>
      </c>
      <c r="B61" s="30">
        <f t="shared" si="4"/>
        <v>51407</v>
      </c>
      <c r="C61" s="30">
        <f t="shared" si="5"/>
        <v>72605</v>
      </c>
      <c r="D61" s="30">
        <f t="shared" si="6"/>
        <v>18</v>
      </c>
      <c r="E61" s="31" t="str">
        <f t="shared" si="2"/>
        <v>VILAGARCIA</v>
      </c>
      <c r="F61" s="31">
        <f t="shared" si="9"/>
        <v>1000</v>
      </c>
      <c r="G61" s="31">
        <f t="shared" si="8"/>
        <v>1200</v>
      </c>
    </row>
    <row r="62" spans="1:7" x14ac:dyDescent="0.25">
      <c r="A62" s="31" t="str">
        <f t="shared" si="3"/>
        <v>TARRAGONA</v>
      </c>
      <c r="B62" s="30">
        <f t="shared" si="4"/>
        <v>33890</v>
      </c>
      <c r="C62" s="30">
        <f t="shared" si="5"/>
        <v>41123</v>
      </c>
      <c r="D62" s="30">
        <f t="shared" si="6"/>
        <v>19</v>
      </c>
      <c r="E62" s="31" t="e">
        <f t="shared" si="2"/>
        <v>#N/A</v>
      </c>
      <c r="F62" s="31" t="e">
        <f t="shared" si="9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1387380</v>
      </c>
      <c r="C63" s="30">
        <f t="shared" si="5"/>
        <v>1328510</v>
      </c>
      <c r="D63" s="30">
        <f t="shared" si="6"/>
        <v>4</v>
      </c>
      <c r="E63" s="31" t="e">
        <f t="shared" si="2"/>
        <v>#N/A</v>
      </c>
      <c r="F63" s="31" t="e">
        <f t="shared" si="9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234081</v>
      </c>
      <c r="C64" s="30">
        <f t="shared" si="5"/>
        <v>267971</v>
      </c>
      <c r="D64" s="30">
        <f t="shared" si="6"/>
        <v>9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1000</v>
      </c>
      <c r="C65" s="30">
        <f t="shared" si="5"/>
        <v>1200</v>
      </c>
      <c r="D65" s="30">
        <f t="shared" si="6"/>
        <v>24</v>
      </c>
      <c r="E65" s="31" t="str">
        <f t="shared" si="2"/>
        <v>A CORUÑA</v>
      </c>
      <c r="F65" s="31">
        <f t="shared" si="9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56" bestFit="1" customWidth="1"/>
    <col min="2" max="5" width="11.5703125" style="56" bestFit="1" customWidth="1"/>
    <col min="6" max="6" width="8" style="56" bestFit="1" customWidth="1"/>
    <col min="7" max="7" width="11.5703125" style="56" bestFit="1" customWidth="1"/>
    <col min="8" max="16384" width="11.42578125" style="56"/>
  </cols>
  <sheetData>
    <row r="1" spans="1:12" s="54" customFormat="1" ht="22.5" customHeight="1" x14ac:dyDescent="0.35">
      <c r="F1" s="55" t="s">
        <v>86</v>
      </c>
    </row>
    <row r="2" spans="1:12" s="54" customFormat="1" ht="21" x14ac:dyDescent="0.35"/>
    <row r="5" spans="1:12" x14ac:dyDescent="0.25">
      <c r="A5" s="82" t="s">
        <v>97</v>
      </c>
      <c r="B5" s="80" t="str">
        <f>'Resumen general'!D6</f>
        <v>Mes Marzo</v>
      </c>
      <c r="C5" s="81"/>
      <c r="D5" s="80" t="str">
        <f>'Resumen general'!F6</f>
        <v>Acumulado desde Enero</v>
      </c>
      <c r="E5" s="81"/>
      <c r="F5" s="81"/>
      <c r="L5" s="57">
        <f>'Resumen general'!I4</f>
        <v>41026</v>
      </c>
    </row>
    <row r="6" spans="1:12" x14ac:dyDescent="0.25">
      <c r="A6" s="83"/>
      <c r="B6" s="58">
        <f>'Resumen general'!D7</f>
        <v>2011</v>
      </c>
      <c r="C6" s="58">
        <f>'Resumen general'!E7</f>
        <v>2012</v>
      </c>
      <c r="D6" s="58">
        <f>'Resumen general'!F7</f>
        <v>2011</v>
      </c>
      <c r="E6" s="58">
        <f>'Resumen general'!G7</f>
        <v>2012</v>
      </c>
      <c r="F6" s="58" t="s">
        <v>43</v>
      </c>
    </row>
    <row r="7" spans="1:12" x14ac:dyDescent="0.25">
      <c r="A7" s="59" t="s">
        <v>44</v>
      </c>
      <c r="B7" s="60">
        <v>469</v>
      </c>
      <c r="C7" s="60">
        <v>361</v>
      </c>
      <c r="D7" s="60">
        <v>1373</v>
      </c>
      <c r="E7" s="60">
        <v>1285</v>
      </c>
      <c r="F7" s="61">
        <f>((E7*100)/D7)-100</f>
        <v>-6.4093226511289174</v>
      </c>
      <c r="G7" s="62"/>
      <c r="H7" s="62"/>
      <c r="I7" s="62"/>
    </row>
    <row r="8" spans="1:12" x14ac:dyDescent="0.25">
      <c r="A8" s="63" t="s">
        <v>45</v>
      </c>
      <c r="B8" s="64">
        <v>13544</v>
      </c>
      <c r="C8" s="64">
        <v>15498</v>
      </c>
      <c r="D8" s="64">
        <v>38299</v>
      </c>
      <c r="E8" s="64">
        <v>41719</v>
      </c>
      <c r="F8" s="65">
        <f t="shared" ref="F8:F35" si="0">((E8*100)/D8)-100</f>
        <v>8.9297370688529725</v>
      </c>
      <c r="G8" s="62"/>
      <c r="H8" s="62"/>
      <c r="I8" s="62"/>
    </row>
    <row r="9" spans="1:12" x14ac:dyDescent="0.25">
      <c r="A9" s="59" t="s">
        <v>46</v>
      </c>
      <c r="B9" s="60">
        <v>306</v>
      </c>
      <c r="C9" s="60">
        <v>461</v>
      </c>
      <c r="D9" s="60">
        <v>704</v>
      </c>
      <c r="E9" s="60">
        <v>1413</v>
      </c>
      <c r="F9" s="61">
        <f t="shared" si="0"/>
        <v>100.71022727272728</v>
      </c>
      <c r="G9" s="62"/>
      <c r="H9" s="62"/>
      <c r="I9" s="62"/>
    </row>
    <row r="10" spans="1:12" x14ac:dyDescent="0.25">
      <c r="A10" s="63" t="s">
        <v>47</v>
      </c>
      <c r="B10" s="64">
        <v>0</v>
      </c>
      <c r="C10" s="64">
        <v>0</v>
      </c>
      <c r="D10" s="64">
        <v>0</v>
      </c>
      <c r="E10" s="64">
        <v>2</v>
      </c>
      <c r="F10" s="66" t="e">
        <f t="shared" si="0"/>
        <v>#DIV/0!</v>
      </c>
      <c r="G10" s="62"/>
      <c r="H10" s="62"/>
      <c r="I10" s="62"/>
    </row>
    <row r="11" spans="1:12" x14ac:dyDescent="0.25">
      <c r="A11" s="59" t="s">
        <v>48</v>
      </c>
      <c r="B11" s="60">
        <v>238364</v>
      </c>
      <c r="C11" s="60">
        <v>295181</v>
      </c>
      <c r="D11" s="60">
        <v>679728</v>
      </c>
      <c r="E11" s="60">
        <v>923557</v>
      </c>
      <c r="F11" s="61">
        <f t="shared" si="0"/>
        <v>35.871554504154602</v>
      </c>
      <c r="G11" s="62"/>
      <c r="H11" s="62"/>
      <c r="I11" s="62"/>
    </row>
    <row r="12" spans="1:12" x14ac:dyDescent="0.25">
      <c r="A12" s="63" t="s">
        <v>49</v>
      </c>
      <c r="B12" s="64">
        <v>7181</v>
      </c>
      <c r="C12" s="64">
        <v>9375</v>
      </c>
      <c r="D12" s="64">
        <v>19309.5</v>
      </c>
      <c r="E12" s="64">
        <v>23362</v>
      </c>
      <c r="F12" s="65">
        <f t="shared" si="0"/>
        <v>20.987078898987548</v>
      </c>
      <c r="G12" s="62"/>
      <c r="H12" s="62"/>
      <c r="I12" s="62"/>
    </row>
    <row r="13" spans="1:12" x14ac:dyDescent="0.25">
      <c r="A13" s="59" t="s">
        <v>50</v>
      </c>
      <c r="B13" s="60">
        <v>6344</v>
      </c>
      <c r="C13" s="60">
        <v>4705</v>
      </c>
      <c r="D13" s="60">
        <v>15648</v>
      </c>
      <c r="E13" s="60">
        <v>11863</v>
      </c>
      <c r="F13" s="61">
        <f t="shared" si="0"/>
        <v>-24.188394683026587</v>
      </c>
      <c r="G13" s="62"/>
      <c r="H13" s="62"/>
      <c r="I13" s="62"/>
    </row>
    <row r="14" spans="1:12" x14ac:dyDescent="0.25">
      <c r="A14" s="63" t="s">
        <v>51</v>
      </c>
      <c r="B14" s="64">
        <v>165680</v>
      </c>
      <c r="C14" s="64">
        <v>134222</v>
      </c>
      <c r="D14" s="64">
        <v>536091</v>
      </c>
      <c r="E14" s="64">
        <v>409855.5</v>
      </c>
      <c r="F14" s="65">
        <f t="shared" si="0"/>
        <v>-23.547401467288196</v>
      </c>
      <c r="G14" s="62"/>
      <c r="H14" s="62"/>
      <c r="I14" s="62"/>
    </row>
    <row r="15" spans="1:12" x14ac:dyDescent="0.25">
      <c r="A15" s="59" t="s">
        <v>52</v>
      </c>
      <c r="B15" s="60">
        <v>48421.5</v>
      </c>
      <c r="C15" s="60">
        <v>54294.5</v>
      </c>
      <c r="D15" s="60">
        <v>125867.25</v>
      </c>
      <c r="E15" s="60">
        <v>141311.25</v>
      </c>
      <c r="F15" s="61">
        <f t="shared" si="0"/>
        <v>12.270070252587544</v>
      </c>
      <c r="G15" s="62"/>
      <c r="H15" s="62"/>
      <c r="I15" s="62"/>
    </row>
    <row r="16" spans="1:12" x14ac:dyDescent="0.25">
      <c r="A16" s="63" t="s">
        <v>53</v>
      </c>
      <c r="B16" s="64">
        <v>6640</v>
      </c>
      <c r="C16" s="64">
        <v>4993</v>
      </c>
      <c r="D16" s="64">
        <v>16960</v>
      </c>
      <c r="E16" s="64">
        <v>15592</v>
      </c>
      <c r="F16" s="65">
        <f t="shared" si="0"/>
        <v>-8.0660377358490507</v>
      </c>
      <c r="G16" s="62"/>
      <c r="H16" s="62"/>
      <c r="I16" s="62"/>
    </row>
    <row r="17" spans="1:9" x14ac:dyDescent="0.25">
      <c r="A17" s="59" t="s">
        <v>54</v>
      </c>
      <c r="B17" s="60">
        <v>10462</v>
      </c>
      <c r="C17" s="60">
        <v>10769</v>
      </c>
      <c r="D17" s="60">
        <v>26233</v>
      </c>
      <c r="E17" s="60">
        <v>29585</v>
      </c>
      <c r="F17" s="61">
        <f t="shared" si="0"/>
        <v>12.777798955514044</v>
      </c>
      <c r="G17" s="62"/>
      <c r="H17" s="62"/>
      <c r="I17" s="62"/>
    </row>
    <row r="18" spans="1:9" x14ac:dyDescent="0.25">
      <c r="A18" s="63" t="s">
        <v>55</v>
      </c>
      <c r="B18" s="64">
        <v>815</v>
      </c>
      <c r="C18" s="64">
        <v>1069</v>
      </c>
      <c r="D18" s="64">
        <v>2307</v>
      </c>
      <c r="E18" s="64">
        <v>3562</v>
      </c>
      <c r="F18" s="65">
        <f t="shared" si="0"/>
        <v>54.399653229302118</v>
      </c>
      <c r="G18" s="62"/>
      <c r="H18" s="62"/>
      <c r="I18" s="62"/>
    </row>
    <row r="19" spans="1:9" x14ac:dyDescent="0.25">
      <c r="A19" s="59" t="s">
        <v>56</v>
      </c>
      <c r="B19" s="60">
        <v>53</v>
      </c>
      <c r="C19" s="60">
        <v>62</v>
      </c>
      <c r="D19" s="60">
        <v>116</v>
      </c>
      <c r="E19" s="60">
        <v>153</v>
      </c>
      <c r="F19" s="61">
        <f t="shared" si="0"/>
        <v>31.896551724137936</v>
      </c>
      <c r="G19" s="62"/>
      <c r="H19" s="62"/>
      <c r="I19" s="62"/>
    </row>
    <row r="20" spans="1:9" x14ac:dyDescent="0.25">
      <c r="A20" s="63" t="s">
        <v>57</v>
      </c>
      <c r="B20" s="64">
        <v>3003</v>
      </c>
      <c r="C20" s="64">
        <v>4237</v>
      </c>
      <c r="D20" s="64">
        <v>9729</v>
      </c>
      <c r="E20" s="64">
        <v>12357</v>
      </c>
      <c r="F20" s="65">
        <f t="shared" si="0"/>
        <v>27.01202590194265</v>
      </c>
      <c r="G20" s="62"/>
      <c r="H20" s="62"/>
      <c r="I20" s="62"/>
    </row>
    <row r="21" spans="1:9" x14ac:dyDescent="0.25">
      <c r="A21" s="59" t="s">
        <v>58</v>
      </c>
      <c r="B21" s="60">
        <v>0</v>
      </c>
      <c r="C21" s="60">
        <v>129</v>
      </c>
      <c r="D21" s="60">
        <v>0</v>
      </c>
      <c r="E21" s="60">
        <v>618</v>
      </c>
      <c r="F21" s="61" t="e">
        <f t="shared" si="0"/>
        <v>#DIV/0!</v>
      </c>
      <c r="G21" s="62"/>
      <c r="H21" s="62"/>
      <c r="I21" s="62"/>
    </row>
    <row r="22" spans="1:9" x14ac:dyDescent="0.25">
      <c r="A22" s="63" t="s">
        <v>59</v>
      </c>
      <c r="B22" s="64">
        <v>92868</v>
      </c>
      <c r="C22" s="64">
        <v>112796</v>
      </c>
      <c r="D22" s="64">
        <v>268569</v>
      </c>
      <c r="E22" s="64">
        <v>309712</v>
      </c>
      <c r="F22" s="65">
        <f t="shared" si="0"/>
        <v>15.319340653612286</v>
      </c>
      <c r="G22" s="62"/>
      <c r="H22" s="62"/>
      <c r="I22" s="62"/>
    </row>
    <row r="23" spans="1:9" x14ac:dyDescent="0.25">
      <c r="A23" s="59" t="s">
        <v>60</v>
      </c>
      <c r="B23" s="60">
        <v>20894</v>
      </c>
      <c r="C23" s="60">
        <v>48925</v>
      </c>
      <c r="D23" s="60">
        <v>71494</v>
      </c>
      <c r="E23" s="60">
        <v>159216</v>
      </c>
      <c r="F23" s="61">
        <f t="shared" si="0"/>
        <v>122.69840825803564</v>
      </c>
      <c r="G23" s="62"/>
      <c r="H23" s="62"/>
      <c r="I23" s="62"/>
    </row>
    <row r="24" spans="1:9" x14ac:dyDescent="0.25">
      <c r="A24" s="63" t="s">
        <v>61</v>
      </c>
      <c r="B24" s="64">
        <v>3890</v>
      </c>
      <c r="C24" s="64">
        <v>3504</v>
      </c>
      <c r="D24" s="64">
        <v>11811</v>
      </c>
      <c r="E24" s="64">
        <v>9695</v>
      </c>
      <c r="F24" s="65">
        <f t="shared" si="0"/>
        <v>-17.915502497671667</v>
      </c>
      <c r="G24" s="62"/>
      <c r="H24" s="62"/>
      <c r="I24" s="62"/>
    </row>
    <row r="25" spans="1:9" x14ac:dyDescent="0.25">
      <c r="A25" s="59" t="s">
        <v>62</v>
      </c>
      <c r="B25" s="60">
        <v>2062</v>
      </c>
      <c r="C25" s="60">
        <v>2362</v>
      </c>
      <c r="D25" s="60">
        <v>5210</v>
      </c>
      <c r="E25" s="60">
        <v>8095</v>
      </c>
      <c r="F25" s="61">
        <f t="shared" si="0"/>
        <v>55.374280230326292</v>
      </c>
      <c r="G25" s="62"/>
      <c r="H25" s="62"/>
      <c r="I25" s="62"/>
    </row>
    <row r="26" spans="1:9" x14ac:dyDescent="0.25">
      <c r="A26" s="63" t="s">
        <v>63</v>
      </c>
      <c r="B26" s="64">
        <v>429</v>
      </c>
      <c r="C26" s="64">
        <v>619</v>
      </c>
      <c r="D26" s="64">
        <v>1176</v>
      </c>
      <c r="E26" s="64">
        <v>2065</v>
      </c>
      <c r="F26" s="65">
        <f t="shared" si="0"/>
        <v>75.595238095238102</v>
      </c>
      <c r="G26" s="62"/>
      <c r="H26" s="62"/>
      <c r="I26" s="62"/>
    </row>
    <row r="27" spans="1:9" x14ac:dyDescent="0.25">
      <c r="A27" s="59" t="s">
        <v>64</v>
      </c>
      <c r="B27" s="60">
        <v>0</v>
      </c>
      <c r="C27" s="60">
        <v>0</v>
      </c>
      <c r="D27" s="60">
        <v>0</v>
      </c>
      <c r="E27" s="60">
        <v>0</v>
      </c>
      <c r="F27" s="67" t="e">
        <f t="shared" si="0"/>
        <v>#DIV/0!</v>
      </c>
      <c r="G27" s="62"/>
      <c r="H27" s="62"/>
      <c r="I27" s="62"/>
    </row>
    <row r="28" spans="1:9" x14ac:dyDescent="0.25">
      <c r="A28" s="63" t="s">
        <v>65</v>
      </c>
      <c r="B28" s="64">
        <v>32593</v>
      </c>
      <c r="C28" s="64">
        <v>28866</v>
      </c>
      <c r="D28" s="64">
        <v>85566</v>
      </c>
      <c r="E28" s="64">
        <v>80272</v>
      </c>
      <c r="F28" s="65">
        <f t="shared" si="0"/>
        <v>-6.1870369071827582</v>
      </c>
      <c r="G28" s="62"/>
      <c r="H28" s="62"/>
      <c r="I28" s="62"/>
    </row>
    <row r="29" spans="1:9" x14ac:dyDescent="0.25">
      <c r="A29" s="59" t="s">
        <v>66</v>
      </c>
      <c r="B29" s="60">
        <v>186</v>
      </c>
      <c r="C29" s="60">
        <v>76</v>
      </c>
      <c r="D29" s="60">
        <v>551</v>
      </c>
      <c r="E29" s="60">
        <v>201</v>
      </c>
      <c r="F29" s="61">
        <f t="shared" si="0"/>
        <v>-63.520871143375679</v>
      </c>
      <c r="G29" s="62"/>
      <c r="H29" s="62"/>
      <c r="I29" s="62"/>
    </row>
    <row r="30" spans="1:9" x14ac:dyDescent="0.25">
      <c r="A30" s="63" t="s">
        <v>67</v>
      </c>
      <c r="B30" s="64">
        <v>14762</v>
      </c>
      <c r="C30" s="64">
        <v>14321</v>
      </c>
      <c r="D30" s="64">
        <v>41575</v>
      </c>
      <c r="E30" s="64">
        <v>39467</v>
      </c>
      <c r="F30" s="65">
        <f t="shared" si="0"/>
        <v>-5.0703547805171354</v>
      </c>
      <c r="G30" s="62"/>
      <c r="H30" s="62"/>
      <c r="I30" s="62"/>
    </row>
    <row r="31" spans="1:9" x14ac:dyDescent="0.25">
      <c r="A31" s="59" t="s">
        <v>68</v>
      </c>
      <c r="B31" s="60">
        <v>21201</v>
      </c>
      <c r="C31" s="60">
        <v>20015</v>
      </c>
      <c r="D31" s="60">
        <v>55615</v>
      </c>
      <c r="E31" s="60">
        <v>55398</v>
      </c>
      <c r="F31" s="61">
        <f t="shared" si="0"/>
        <v>-0.3901825047199452</v>
      </c>
      <c r="G31" s="62"/>
      <c r="H31" s="62"/>
      <c r="I31" s="62"/>
    </row>
    <row r="32" spans="1:9" x14ac:dyDescent="0.25">
      <c r="A32" s="63" t="s">
        <v>69</v>
      </c>
      <c r="B32" s="64">
        <v>334838</v>
      </c>
      <c r="C32" s="64">
        <v>327996</v>
      </c>
      <c r="D32" s="64">
        <v>1018725</v>
      </c>
      <c r="E32" s="64">
        <v>1023296</v>
      </c>
      <c r="F32" s="65">
        <f t="shared" si="0"/>
        <v>0.44869812756141414</v>
      </c>
      <c r="G32" s="62"/>
      <c r="H32" s="62"/>
      <c r="I32" s="62"/>
    </row>
    <row r="33" spans="1:9" x14ac:dyDescent="0.25">
      <c r="A33" s="59" t="s">
        <v>70</v>
      </c>
      <c r="B33" s="60">
        <v>19659</v>
      </c>
      <c r="C33" s="60">
        <v>18296.5</v>
      </c>
      <c r="D33" s="60">
        <v>54362.5</v>
      </c>
      <c r="E33" s="60">
        <v>50367</v>
      </c>
      <c r="F33" s="61">
        <f t="shared" si="0"/>
        <v>-7.3497355713957262</v>
      </c>
      <c r="G33" s="62"/>
      <c r="H33" s="62"/>
      <c r="I33" s="62"/>
    </row>
    <row r="34" spans="1:9" x14ac:dyDescent="0.25">
      <c r="A34" s="63" t="s">
        <v>71</v>
      </c>
      <c r="B34" s="64">
        <v>0</v>
      </c>
      <c r="C34" s="64">
        <v>1934</v>
      </c>
      <c r="D34" s="64">
        <v>31</v>
      </c>
      <c r="E34" s="64">
        <v>6666</v>
      </c>
      <c r="F34" s="65">
        <f t="shared" si="0"/>
        <v>21403.225806451614</v>
      </c>
      <c r="G34" s="62"/>
      <c r="H34" s="62"/>
      <c r="I34" s="62"/>
    </row>
    <row r="35" spans="1:9" x14ac:dyDescent="0.25">
      <c r="A35" s="68" t="s">
        <v>72</v>
      </c>
      <c r="B35" s="69">
        <f>SUM(B7:B34)</f>
        <v>1044664.5</v>
      </c>
      <c r="C35" s="69">
        <f t="shared" ref="C35:E35" si="1">SUM(C7:C34)</f>
        <v>1115067</v>
      </c>
      <c r="D35" s="69">
        <f t="shared" si="1"/>
        <v>3087050.25</v>
      </c>
      <c r="E35" s="69">
        <f t="shared" si="1"/>
        <v>3360684.75</v>
      </c>
      <c r="F35" s="70">
        <f t="shared" si="0"/>
        <v>8.8639470640298157</v>
      </c>
      <c r="G35" s="62"/>
      <c r="H35" s="62"/>
      <c r="I35" s="62"/>
    </row>
    <row r="37" spans="1:9" x14ac:dyDescent="0.25">
      <c r="A37" s="71"/>
      <c r="B37" s="71">
        <f>E6</f>
        <v>2012</v>
      </c>
      <c r="C37" s="71">
        <f>D6</f>
        <v>2011</v>
      </c>
      <c r="D37" s="71"/>
      <c r="E37" s="71"/>
      <c r="F37" s="71">
        <f>B37</f>
        <v>2012</v>
      </c>
      <c r="G37" s="71">
        <f>C37</f>
        <v>2011</v>
      </c>
    </row>
    <row r="38" spans="1:9" x14ac:dyDescent="0.25">
      <c r="A38" s="71" t="str">
        <f>A7</f>
        <v>A CORUÑA</v>
      </c>
      <c r="B38" s="72">
        <f>E7</f>
        <v>1285</v>
      </c>
      <c r="C38" s="72">
        <f>D7</f>
        <v>1373</v>
      </c>
      <c r="D38" s="72">
        <f>_xlfn.RANK.EQ(B38,$B$38:$B$65)+COUNTIF($B$38:$B$65,B38)-1</f>
        <v>23</v>
      </c>
      <c r="E38" s="71" t="str">
        <f t="shared" ref="E38:E65" si="2">INDEX($A$38:$B$65,MATCH(ROW()-37,$D$38:$D$65,0),1)</f>
        <v>VALENCIA</v>
      </c>
      <c r="F38" s="71">
        <f>LOOKUP(E38,$A$38:$A$65,$B$38:$B$65)</f>
        <v>1023296</v>
      </c>
      <c r="G38" s="71">
        <f>LOOKUP(E38,$A$38:$A$65,$C$38:$C$65)</f>
        <v>1018725</v>
      </c>
    </row>
    <row r="39" spans="1:9" x14ac:dyDescent="0.25">
      <c r="A39" s="71" t="str">
        <f t="shared" ref="A39:A65" si="3">A8</f>
        <v>ALICANTE</v>
      </c>
      <c r="B39" s="72">
        <f t="shared" ref="B39:B65" si="4">E8</f>
        <v>41719</v>
      </c>
      <c r="C39" s="72">
        <f t="shared" ref="C39:C65" si="5">D8</f>
        <v>38299</v>
      </c>
      <c r="D39" s="72">
        <f t="shared" ref="D39:D65" si="6">_xlfn.RANK.EQ(B39,$B$38:$B$65)+COUNTIF($B$38:$B$65,B39)-1</f>
        <v>10</v>
      </c>
      <c r="E39" s="71" t="str">
        <f t="shared" si="2"/>
        <v>BAHIA DE ALGECIRAS</v>
      </c>
      <c r="F39" s="71">
        <f t="shared" ref="F39:F54" si="7">LOOKUP(E39,$A$38:$A$65,$B$38:$B$65)</f>
        <v>923557</v>
      </c>
      <c r="G39" s="71">
        <f t="shared" ref="G39:G65" si="8">LOOKUP(E39,$A$38:$A$65,$C$38:$C$65)</f>
        <v>679728</v>
      </c>
    </row>
    <row r="40" spans="1:9" x14ac:dyDescent="0.25">
      <c r="A40" s="71" t="str">
        <f t="shared" si="3"/>
        <v>ALMERIA</v>
      </c>
      <c r="B40" s="72">
        <f t="shared" si="4"/>
        <v>1413</v>
      </c>
      <c r="C40" s="72">
        <f t="shared" si="5"/>
        <v>704</v>
      </c>
      <c r="D40" s="72">
        <f t="shared" si="6"/>
        <v>22</v>
      </c>
      <c r="E40" s="71" t="str">
        <f t="shared" si="2"/>
        <v>BARCELONA</v>
      </c>
      <c r="F40" s="71">
        <f t="shared" si="7"/>
        <v>409855.5</v>
      </c>
      <c r="G40" s="71">
        <f t="shared" si="8"/>
        <v>536091</v>
      </c>
    </row>
    <row r="41" spans="1:9" x14ac:dyDescent="0.25">
      <c r="A41" s="71" t="str">
        <f t="shared" si="3"/>
        <v>AVILES</v>
      </c>
      <c r="B41" s="72">
        <f t="shared" si="4"/>
        <v>2</v>
      </c>
      <c r="C41" s="72">
        <f t="shared" si="5"/>
        <v>0</v>
      </c>
      <c r="D41" s="72">
        <f t="shared" si="6"/>
        <v>27</v>
      </c>
      <c r="E41" s="71" t="str">
        <f t="shared" si="2"/>
        <v>LAS PALMAS</v>
      </c>
      <c r="F41" s="71">
        <f t="shared" si="7"/>
        <v>309712</v>
      </c>
      <c r="G41" s="71">
        <f t="shared" si="8"/>
        <v>268569</v>
      </c>
    </row>
    <row r="42" spans="1:9" x14ac:dyDescent="0.25">
      <c r="A42" s="71" t="str">
        <f t="shared" si="3"/>
        <v>BAHIA DE ALGECIRAS</v>
      </c>
      <c r="B42" s="72">
        <f t="shared" si="4"/>
        <v>923557</v>
      </c>
      <c r="C42" s="72">
        <f t="shared" si="5"/>
        <v>679728</v>
      </c>
      <c r="D42" s="72">
        <f t="shared" si="6"/>
        <v>2</v>
      </c>
      <c r="E42" s="71" t="str">
        <f t="shared" si="2"/>
        <v>MALAGA</v>
      </c>
      <c r="F42" s="71">
        <f t="shared" si="7"/>
        <v>159216</v>
      </c>
      <c r="G42" s="71">
        <f t="shared" si="8"/>
        <v>71494</v>
      </c>
    </row>
    <row r="43" spans="1:9" x14ac:dyDescent="0.25">
      <c r="A43" s="71" t="str">
        <f t="shared" si="3"/>
        <v>BAHIA DE CADIZ</v>
      </c>
      <c r="B43" s="72">
        <f t="shared" si="4"/>
        <v>23362</v>
      </c>
      <c r="C43" s="72">
        <f t="shared" si="5"/>
        <v>19309.5</v>
      </c>
      <c r="D43" s="72">
        <f t="shared" si="6"/>
        <v>13</v>
      </c>
      <c r="E43" s="71" t="str">
        <f t="shared" si="2"/>
        <v>BILBAO</v>
      </c>
      <c r="F43" s="71">
        <f t="shared" si="7"/>
        <v>141311.25</v>
      </c>
      <c r="G43" s="71">
        <f t="shared" si="8"/>
        <v>125867.25</v>
      </c>
    </row>
    <row r="44" spans="1:9" x14ac:dyDescent="0.25">
      <c r="A44" s="71" t="str">
        <f t="shared" si="3"/>
        <v>BALEARES</v>
      </c>
      <c r="B44" s="72">
        <f t="shared" si="4"/>
        <v>11863</v>
      </c>
      <c r="C44" s="72">
        <f t="shared" si="5"/>
        <v>15648</v>
      </c>
      <c r="D44" s="72">
        <f t="shared" si="6"/>
        <v>16</v>
      </c>
      <c r="E44" s="71" t="str">
        <f t="shared" si="2"/>
        <v>SANTA CRUZ DE TENERIFE</v>
      </c>
      <c r="F44" s="71">
        <f t="shared" si="7"/>
        <v>80272</v>
      </c>
      <c r="G44" s="71">
        <f t="shared" si="8"/>
        <v>85566</v>
      </c>
    </row>
    <row r="45" spans="1:9" x14ac:dyDescent="0.25">
      <c r="A45" s="71" t="str">
        <f t="shared" si="3"/>
        <v>BARCELONA</v>
      </c>
      <c r="B45" s="72">
        <f t="shared" si="4"/>
        <v>409855.5</v>
      </c>
      <c r="C45" s="72">
        <f t="shared" si="5"/>
        <v>536091</v>
      </c>
      <c r="D45" s="72">
        <f t="shared" si="6"/>
        <v>3</v>
      </c>
      <c r="E45" s="71" t="str">
        <f t="shared" si="2"/>
        <v>TARRAGONA</v>
      </c>
      <c r="F45" s="71">
        <f t="shared" si="7"/>
        <v>55398</v>
      </c>
      <c r="G45" s="71">
        <f t="shared" si="8"/>
        <v>55615</v>
      </c>
    </row>
    <row r="46" spans="1:9" x14ac:dyDescent="0.25">
      <c r="A46" s="71" t="str">
        <f t="shared" si="3"/>
        <v>BILBAO</v>
      </c>
      <c r="B46" s="72">
        <f t="shared" si="4"/>
        <v>141311.25</v>
      </c>
      <c r="C46" s="72">
        <f t="shared" si="5"/>
        <v>125867.25</v>
      </c>
      <c r="D46" s="72">
        <f t="shared" si="6"/>
        <v>6</v>
      </c>
      <c r="E46" s="71" t="str">
        <f t="shared" si="2"/>
        <v>VIGO</v>
      </c>
      <c r="F46" s="71">
        <f t="shared" si="7"/>
        <v>50367</v>
      </c>
      <c r="G46" s="71">
        <f t="shared" si="8"/>
        <v>54362.5</v>
      </c>
    </row>
    <row r="47" spans="1:9" x14ac:dyDescent="0.25">
      <c r="A47" s="71" t="str">
        <f t="shared" si="3"/>
        <v>CARTAGENA</v>
      </c>
      <c r="B47" s="72">
        <f t="shared" si="4"/>
        <v>15592</v>
      </c>
      <c r="C47" s="72">
        <f t="shared" si="5"/>
        <v>16960</v>
      </c>
      <c r="D47" s="72">
        <f t="shared" si="6"/>
        <v>14</v>
      </c>
      <c r="E47" s="71" t="str">
        <f t="shared" si="2"/>
        <v>ALICANTE</v>
      </c>
      <c r="F47" s="71">
        <f t="shared" si="7"/>
        <v>41719</v>
      </c>
      <c r="G47" s="71">
        <f t="shared" si="8"/>
        <v>38299</v>
      </c>
    </row>
    <row r="48" spans="1:9" x14ac:dyDescent="0.25">
      <c r="A48" s="71" t="str">
        <f t="shared" si="3"/>
        <v>CASTELLON</v>
      </c>
      <c r="B48" s="72">
        <f t="shared" si="4"/>
        <v>29585</v>
      </c>
      <c r="C48" s="72">
        <f t="shared" si="5"/>
        <v>26233</v>
      </c>
      <c r="D48" s="72">
        <f t="shared" si="6"/>
        <v>12</v>
      </c>
      <c r="E48" s="71" t="str">
        <f t="shared" si="2"/>
        <v>SEVILLA</v>
      </c>
      <c r="F48" s="71">
        <f t="shared" si="7"/>
        <v>39467</v>
      </c>
      <c r="G48" s="71">
        <f t="shared" si="8"/>
        <v>41575</v>
      </c>
    </row>
    <row r="49" spans="1:7" x14ac:dyDescent="0.25">
      <c r="A49" s="71" t="str">
        <f t="shared" si="3"/>
        <v>CEUTA</v>
      </c>
      <c r="B49" s="72">
        <f t="shared" si="4"/>
        <v>3562</v>
      </c>
      <c r="C49" s="72">
        <f t="shared" si="5"/>
        <v>2307</v>
      </c>
      <c r="D49" s="72">
        <f t="shared" si="6"/>
        <v>20</v>
      </c>
      <c r="E49" s="71" t="str">
        <f t="shared" si="2"/>
        <v>CASTELLON</v>
      </c>
      <c r="F49" s="71">
        <f t="shared" si="7"/>
        <v>29585</v>
      </c>
      <c r="G49" s="71">
        <f t="shared" si="8"/>
        <v>26233</v>
      </c>
    </row>
    <row r="50" spans="1:7" x14ac:dyDescent="0.25">
      <c r="A50" s="71" t="str">
        <f t="shared" si="3"/>
        <v>FERROL-SAN CIBRAO</v>
      </c>
      <c r="B50" s="72">
        <f t="shared" si="4"/>
        <v>153</v>
      </c>
      <c r="C50" s="72">
        <f t="shared" si="5"/>
        <v>116</v>
      </c>
      <c r="D50" s="72">
        <f t="shared" si="6"/>
        <v>26</v>
      </c>
      <c r="E50" s="71" t="str">
        <f t="shared" si="2"/>
        <v>BAHIA DE CADIZ</v>
      </c>
      <c r="F50" s="71">
        <f t="shared" si="7"/>
        <v>23362</v>
      </c>
      <c r="G50" s="71">
        <f t="shared" si="8"/>
        <v>19309.5</v>
      </c>
    </row>
    <row r="51" spans="1:7" x14ac:dyDescent="0.25">
      <c r="A51" s="71" t="str">
        <f t="shared" si="3"/>
        <v>GIJON</v>
      </c>
      <c r="B51" s="72">
        <f t="shared" si="4"/>
        <v>12357</v>
      </c>
      <c r="C51" s="72">
        <f t="shared" si="5"/>
        <v>9729</v>
      </c>
      <c r="D51" s="72">
        <f t="shared" si="6"/>
        <v>15</v>
      </c>
      <c r="E51" s="71" t="str">
        <f t="shared" si="2"/>
        <v>CARTAGENA</v>
      </c>
      <c r="F51" s="71">
        <f t="shared" si="7"/>
        <v>15592</v>
      </c>
      <c r="G51" s="71">
        <f t="shared" si="8"/>
        <v>16960</v>
      </c>
    </row>
    <row r="52" spans="1:7" x14ac:dyDescent="0.25">
      <c r="A52" s="71" t="str">
        <f t="shared" si="3"/>
        <v>HUELVA</v>
      </c>
      <c r="B52" s="72">
        <f t="shared" si="4"/>
        <v>618</v>
      </c>
      <c r="C52" s="72">
        <f t="shared" si="5"/>
        <v>0</v>
      </c>
      <c r="D52" s="72">
        <f t="shared" si="6"/>
        <v>24</v>
      </c>
      <c r="E52" s="71" t="str">
        <f t="shared" si="2"/>
        <v>GIJON</v>
      </c>
      <c r="F52" s="71">
        <f t="shared" si="7"/>
        <v>12357</v>
      </c>
      <c r="G52" s="71">
        <f t="shared" si="8"/>
        <v>9729</v>
      </c>
    </row>
    <row r="53" spans="1:7" x14ac:dyDescent="0.25">
      <c r="A53" s="71" t="str">
        <f t="shared" si="3"/>
        <v>LAS PALMAS</v>
      </c>
      <c r="B53" s="72">
        <f t="shared" si="4"/>
        <v>309712</v>
      </c>
      <c r="C53" s="72">
        <f t="shared" si="5"/>
        <v>268569</v>
      </c>
      <c r="D53" s="72">
        <f t="shared" si="6"/>
        <v>4</v>
      </c>
      <c r="E53" s="71" t="str">
        <f t="shared" si="2"/>
        <v>BALEARES</v>
      </c>
      <c r="F53" s="71">
        <f t="shared" si="7"/>
        <v>11863</v>
      </c>
      <c r="G53" s="71">
        <f t="shared" si="8"/>
        <v>15648</v>
      </c>
    </row>
    <row r="54" spans="1:7" x14ac:dyDescent="0.25">
      <c r="A54" s="71" t="str">
        <f t="shared" si="3"/>
        <v>MALAGA</v>
      </c>
      <c r="B54" s="72">
        <f t="shared" si="4"/>
        <v>159216</v>
      </c>
      <c r="C54" s="72">
        <f t="shared" si="5"/>
        <v>71494</v>
      </c>
      <c r="D54" s="72">
        <f t="shared" si="6"/>
        <v>5</v>
      </c>
      <c r="E54" s="71" t="str">
        <f t="shared" si="2"/>
        <v>MARIN Y RIA DE PONTEVEDRA</v>
      </c>
      <c r="F54" s="71">
        <f t="shared" si="7"/>
        <v>9695</v>
      </c>
      <c r="G54" s="71">
        <f t="shared" si="8"/>
        <v>11811</v>
      </c>
    </row>
    <row r="55" spans="1:7" x14ac:dyDescent="0.25">
      <c r="A55" s="71" t="str">
        <f t="shared" si="3"/>
        <v>MARIN Y RIA DE PONTEVEDRA</v>
      </c>
      <c r="B55" s="72">
        <f t="shared" si="4"/>
        <v>9695</v>
      </c>
      <c r="C55" s="72">
        <f t="shared" si="5"/>
        <v>11811</v>
      </c>
      <c r="D55" s="72">
        <f t="shared" si="6"/>
        <v>17</v>
      </c>
      <c r="E55" s="71" t="str">
        <f t="shared" si="2"/>
        <v>MELILLA</v>
      </c>
      <c r="F55" s="71">
        <f t="shared" ref="F55:F65" si="9">LOOKUP(E55,$A$38:$A$65,$B$38:$B$65)</f>
        <v>8095</v>
      </c>
      <c r="G55" s="71">
        <f t="shared" si="8"/>
        <v>5210</v>
      </c>
    </row>
    <row r="56" spans="1:7" x14ac:dyDescent="0.25">
      <c r="A56" s="71" t="str">
        <f t="shared" si="3"/>
        <v>MELILLA</v>
      </c>
      <c r="B56" s="72">
        <f t="shared" si="4"/>
        <v>8095</v>
      </c>
      <c r="C56" s="72">
        <f t="shared" si="5"/>
        <v>5210</v>
      </c>
      <c r="D56" s="72">
        <f t="shared" si="6"/>
        <v>18</v>
      </c>
      <c r="E56" s="71" t="str">
        <f t="shared" si="2"/>
        <v>VILAGARCIA</v>
      </c>
      <c r="F56" s="71">
        <f t="shared" si="9"/>
        <v>6666</v>
      </c>
      <c r="G56" s="71">
        <f t="shared" si="8"/>
        <v>31</v>
      </c>
    </row>
    <row r="57" spans="1:7" x14ac:dyDescent="0.25">
      <c r="A57" s="71" t="str">
        <f t="shared" si="3"/>
        <v>MOTRIL</v>
      </c>
      <c r="B57" s="72">
        <f t="shared" si="4"/>
        <v>2065</v>
      </c>
      <c r="C57" s="72">
        <f t="shared" si="5"/>
        <v>1176</v>
      </c>
      <c r="D57" s="72">
        <f t="shared" si="6"/>
        <v>21</v>
      </c>
      <c r="E57" s="71" t="str">
        <f t="shared" si="2"/>
        <v>CEUTA</v>
      </c>
      <c r="F57" s="71">
        <f t="shared" si="9"/>
        <v>3562</v>
      </c>
      <c r="G57" s="71">
        <f t="shared" si="8"/>
        <v>2307</v>
      </c>
    </row>
    <row r="58" spans="1:7" x14ac:dyDescent="0.25">
      <c r="A58" s="71" t="str">
        <f t="shared" si="3"/>
        <v>PASAIA</v>
      </c>
      <c r="B58" s="72">
        <f t="shared" si="4"/>
        <v>0</v>
      </c>
      <c r="C58" s="72">
        <f t="shared" si="5"/>
        <v>0</v>
      </c>
      <c r="D58" s="72">
        <f t="shared" si="6"/>
        <v>28</v>
      </c>
      <c r="E58" s="71" t="str">
        <f t="shared" si="2"/>
        <v>MOTRIL</v>
      </c>
      <c r="F58" s="71">
        <f t="shared" si="9"/>
        <v>2065</v>
      </c>
      <c r="G58" s="71">
        <f t="shared" si="8"/>
        <v>1176</v>
      </c>
    </row>
    <row r="59" spans="1:7" x14ac:dyDescent="0.25">
      <c r="A59" s="71" t="str">
        <f t="shared" si="3"/>
        <v>SANTA CRUZ DE TENERIFE</v>
      </c>
      <c r="B59" s="72">
        <f t="shared" si="4"/>
        <v>80272</v>
      </c>
      <c r="C59" s="72">
        <f t="shared" si="5"/>
        <v>85566</v>
      </c>
      <c r="D59" s="72">
        <f t="shared" si="6"/>
        <v>7</v>
      </c>
      <c r="E59" s="71" t="str">
        <f t="shared" si="2"/>
        <v>ALMERIA</v>
      </c>
      <c r="F59" s="71">
        <f t="shared" si="9"/>
        <v>1413</v>
      </c>
      <c r="G59" s="71">
        <f t="shared" si="8"/>
        <v>704</v>
      </c>
    </row>
    <row r="60" spans="1:7" x14ac:dyDescent="0.25">
      <c r="A60" s="71" t="str">
        <f t="shared" si="3"/>
        <v>SANTANDER</v>
      </c>
      <c r="B60" s="72">
        <f t="shared" si="4"/>
        <v>201</v>
      </c>
      <c r="C60" s="72">
        <f t="shared" si="5"/>
        <v>551</v>
      </c>
      <c r="D60" s="72">
        <f t="shared" si="6"/>
        <v>25</v>
      </c>
      <c r="E60" s="71" t="str">
        <f t="shared" si="2"/>
        <v>A CORUÑA</v>
      </c>
      <c r="F60" s="71">
        <f t="shared" si="9"/>
        <v>1285</v>
      </c>
      <c r="G60" s="71">
        <f t="shared" si="8"/>
        <v>1373</v>
      </c>
    </row>
    <row r="61" spans="1:7" x14ac:dyDescent="0.25">
      <c r="A61" s="71" t="str">
        <f t="shared" si="3"/>
        <v>SEVILLA</v>
      </c>
      <c r="B61" s="72">
        <f t="shared" si="4"/>
        <v>39467</v>
      </c>
      <c r="C61" s="72">
        <f t="shared" si="5"/>
        <v>41575</v>
      </c>
      <c r="D61" s="72">
        <f t="shared" si="6"/>
        <v>11</v>
      </c>
      <c r="E61" s="71" t="str">
        <f t="shared" si="2"/>
        <v>HUELVA</v>
      </c>
      <c r="F61" s="71">
        <f t="shared" si="9"/>
        <v>618</v>
      </c>
      <c r="G61" s="71">
        <f t="shared" si="8"/>
        <v>0</v>
      </c>
    </row>
    <row r="62" spans="1:7" x14ac:dyDescent="0.25">
      <c r="A62" s="71" t="str">
        <f t="shared" si="3"/>
        <v>TARRAGONA</v>
      </c>
      <c r="B62" s="72">
        <f t="shared" si="4"/>
        <v>55398</v>
      </c>
      <c r="C62" s="72">
        <f t="shared" si="5"/>
        <v>55615</v>
      </c>
      <c r="D62" s="72">
        <f t="shared" si="6"/>
        <v>8</v>
      </c>
      <c r="E62" s="71" t="str">
        <f t="shared" si="2"/>
        <v>SANTANDER</v>
      </c>
      <c r="F62" s="71">
        <f t="shared" si="9"/>
        <v>201</v>
      </c>
      <c r="G62" s="71">
        <f t="shared" si="8"/>
        <v>551</v>
      </c>
    </row>
    <row r="63" spans="1:7" x14ac:dyDescent="0.25">
      <c r="A63" s="71" t="str">
        <f t="shared" si="3"/>
        <v>VALENCIA</v>
      </c>
      <c r="B63" s="72">
        <f t="shared" si="4"/>
        <v>1023296</v>
      </c>
      <c r="C63" s="72">
        <f t="shared" si="5"/>
        <v>1018725</v>
      </c>
      <c r="D63" s="72">
        <f t="shared" si="6"/>
        <v>1</v>
      </c>
      <c r="E63" s="71" t="str">
        <f t="shared" si="2"/>
        <v>FERROL-SAN CIBRAO</v>
      </c>
      <c r="F63" s="71">
        <f t="shared" si="9"/>
        <v>153</v>
      </c>
      <c r="G63" s="71">
        <f t="shared" si="8"/>
        <v>116</v>
      </c>
    </row>
    <row r="64" spans="1:7" x14ac:dyDescent="0.25">
      <c r="A64" s="71" t="str">
        <f t="shared" si="3"/>
        <v>VIGO</v>
      </c>
      <c r="B64" s="72">
        <f t="shared" si="4"/>
        <v>50367</v>
      </c>
      <c r="C64" s="72">
        <f t="shared" si="5"/>
        <v>54362.5</v>
      </c>
      <c r="D64" s="72">
        <f t="shared" si="6"/>
        <v>9</v>
      </c>
      <c r="E64" s="71" t="str">
        <f t="shared" si="2"/>
        <v>AVILES</v>
      </c>
      <c r="F64" s="71">
        <f t="shared" si="9"/>
        <v>2</v>
      </c>
      <c r="G64" s="71">
        <f t="shared" si="8"/>
        <v>0</v>
      </c>
    </row>
    <row r="65" spans="1:7" x14ac:dyDescent="0.25">
      <c r="A65" s="71" t="str">
        <f t="shared" si="3"/>
        <v>VILAGARCIA</v>
      </c>
      <c r="B65" s="72">
        <f t="shared" si="4"/>
        <v>6666</v>
      </c>
      <c r="C65" s="72">
        <f t="shared" si="5"/>
        <v>31</v>
      </c>
      <c r="D65" s="72">
        <f t="shared" si="6"/>
        <v>19</v>
      </c>
      <c r="E65" s="71" t="str">
        <f t="shared" si="2"/>
        <v>PASAIA</v>
      </c>
      <c r="F65" s="71">
        <f t="shared" si="9"/>
        <v>0</v>
      </c>
      <c r="G65" s="71">
        <f t="shared" si="8"/>
        <v>0</v>
      </c>
    </row>
    <row r="66" spans="1:7" x14ac:dyDescent="0.25">
      <c r="A66" s="71"/>
      <c r="B66" s="71"/>
      <c r="C66" s="71"/>
      <c r="D66" s="71"/>
      <c r="E66" s="71"/>
      <c r="F66" s="71"/>
      <c r="G66" s="71"/>
    </row>
    <row r="67" spans="1:7" x14ac:dyDescent="0.25">
      <c r="A67" s="73"/>
      <c r="B67" s="74"/>
      <c r="C67" s="74"/>
      <c r="D67" s="74"/>
      <c r="E67" s="74"/>
      <c r="F67" s="75"/>
      <c r="G67" s="7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Marzo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41026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241</v>
      </c>
      <c r="C8" s="28">
        <v>4</v>
      </c>
      <c r="D8" s="28">
        <v>914</v>
      </c>
      <c r="E8" s="28">
        <v>414</v>
      </c>
      <c r="F8" s="13">
        <f t="shared" ref="F8:F35" si="0">((E8*100)/D8)-100</f>
        <v>-54.704595185995622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222537</v>
      </c>
      <c r="C11" s="27">
        <v>271176</v>
      </c>
      <c r="D11" s="27">
        <v>628884</v>
      </c>
      <c r="E11" s="27">
        <v>860080</v>
      </c>
      <c r="F11" s="10">
        <f t="shared" si="0"/>
        <v>36.762900630322918</v>
      </c>
      <c r="G11" s="1"/>
      <c r="H11" s="1"/>
      <c r="I11" s="1"/>
    </row>
    <row r="12" spans="1:12" x14ac:dyDescent="0.25">
      <c r="A12" s="11" t="s">
        <v>49</v>
      </c>
      <c r="B12" s="28">
        <v>10</v>
      </c>
      <c r="C12" s="28">
        <v>235</v>
      </c>
      <c r="D12" s="28">
        <v>205</v>
      </c>
      <c r="E12" s="28">
        <v>470</v>
      </c>
      <c r="F12" s="13">
        <f t="shared" si="0"/>
        <v>129.26829268292684</v>
      </c>
      <c r="G12" s="1"/>
      <c r="H12" s="1"/>
      <c r="I12" s="1"/>
    </row>
    <row r="13" spans="1:12" x14ac:dyDescent="0.25">
      <c r="A13" s="8" t="s">
        <v>50</v>
      </c>
      <c r="B13" s="27">
        <v>0</v>
      </c>
      <c r="C13" s="27">
        <v>0</v>
      </c>
      <c r="D13" s="27">
        <v>0</v>
      </c>
      <c r="E13" s="27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28">
        <v>52069</v>
      </c>
      <c r="C14" s="28">
        <v>37664</v>
      </c>
      <c r="D14" s="28">
        <v>206835</v>
      </c>
      <c r="E14" s="28">
        <v>117182.5</v>
      </c>
      <c r="F14" s="13">
        <f t="shared" si="0"/>
        <v>-43.344936785360311</v>
      </c>
      <c r="G14" s="1"/>
      <c r="H14" s="1"/>
      <c r="I14" s="1"/>
    </row>
    <row r="15" spans="1:12" x14ac:dyDescent="0.25">
      <c r="A15" s="8" t="s">
        <v>52</v>
      </c>
      <c r="B15" s="27">
        <v>450.5</v>
      </c>
      <c r="C15" s="27">
        <v>290</v>
      </c>
      <c r="D15" s="27">
        <v>1261.75</v>
      </c>
      <c r="E15" s="27">
        <v>419.5</v>
      </c>
      <c r="F15" s="10">
        <f t="shared" si="0"/>
        <v>-66.752526253219742</v>
      </c>
      <c r="G15" s="1"/>
      <c r="H15" s="1"/>
      <c r="I15" s="1"/>
    </row>
    <row r="16" spans="1:12" x14ac:dyDescent="0.25">
      <c r="A16" s="11" t="s">
        <v>53</v>
      </c>
      <c r="B16" s="28">
        <v>1</v>
      </c>
      <c r="C16" s="28">
        <v>0</v>
      </c>
      <c r="D16" s="28">
        <v>2</v>
      </c>
      <c r="E16" s="28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27">
        <v>189</v>
      </c>
      <c r="C17" s="27">
        <v>87</v>
      </c>
      <c r="D17" s="27">
        <v>770</v>
      </c>
      <c r="E17" s="27">
        <v>87</v>
      </c>
      <c r="F17" s="10">
        <f t="shared" si="0"/>
        <v>-88.701298701298697</v>
      </c>
      <c r="G17" s="1"/>
      <c r="H17" s="1"/>
      <c r="I17" s="1"/>
    </row>
    <row r="18" spans="1:9" x14ac:dyDescent="0.25">
      <c r="A18" s="11" t="s">
        <v>55</v>
      </c>
      <c r="B18" s="28">
        <v>0</v>
      </c>
      <c r="C18" s="28">
        <v>0</v>
      </c>
      <c r="D18" s="28">
        <v>10</v>
      </c>
      <c r="E18" s="28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0</v>
      </c>
      <c r="C20" s="28">
        <v>0</v>
      </c>
      <c r="D20" s="28">
        <v>0</v>
      </c>
      <c r="E20" s="2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0</v>
      </c>
      <c r="D21" s="27">
        <v>0</v>
      </c>
      <c r="E21" s="2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52213</v>
      </c>
      <c r="C22" s="28">
        <v>74913</v>
      </c>
      <c r="D22" s="28">
        <v>160353</v>
      </c>
      <c r="E22" s="28">
        <v>202890</v>
      </c>
      <c r="F22" s="13">
        <f t="shared" si="0"/>
        <v>26.527099586537204</v>
      </c>
      <c r="G22" s="1"/>
      <c r="H22" s="1"/>
      <c r="I22" s="1"/>
    </row>
    <row r="23" spans="1:9" x14ac:dyDescent="0.25">
      <c r="A23" s="8" t="s">
        <v>60</v>
      </c>
      <c r="B23" s="27">
        <v>19247</v>
      </c>
      <c r="C23" s="27">
        <v>45519</v>
      </c>
      <c r="D23" s="27">
        <v>66499</v>
      </c>
      <c r="E23" s="27">
        <v>150344</v>
      </c>
      <c r="F23" s="10">
        <f t="shared" si="0"/>
        <v>126.08460277598158</v>
      </c>
      <c r="G23" s="1"/>
      <c r="H23" s="1"/>
      <c r="I23" s="1"/>
    </row>
    <row r="24" spans="1:9" x14ac:dyDescent="0.25">
      <c r="A24" s="11" t="s">
        <v>61</v>
      </c>
      <c r="B24" s="28">
        <v>564</v>
      </c>
      <c r="C24" s="28">
        <v>26</v>
      </c>
      <c r="D24" s="28">
        <v>1403</v>
      </c>
      <c r="E24" s="28">
        <v>635</v>
      </c>
      <c r="F24" s="13">
        <f t="shared" si="0"/>
        <v>-54.739843193157519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1327</v>
      </c>
      <c r="C28" s="28">
        <v>475</v>
      </c>
      <c r="D28" s="28">
        <v>3085</v>
      </c>
      <c r="E28" s="28">
        <v>1384</v>
      </c>
      <c r="F28" s="13">
        <f t="shared" si="0"/>
        <v>-55.137763371150726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0</v>
      </c>
      <c r="D29" s="27">
        <v>44</v>
      </c>
      <c r="E29" s="27">
        <v>2</v>
      </c>
      <c r="F29" s="18">
        <f t="shared" si="0"/>
        <v>-95.454545454545453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14268</v>
      </c>
      <c r="C31" s="27">
        <v>11523</v>
      </c>
      <c r="D31" s="27">
        <v>36285</v>
      </c>
      <c r="E31" s="27">
        <v>31982</v>
      </c>
      <c r="F31" s="10">
        <f t="shared" si="0"/>
        <v>-11.858894860135038</v>
      </c>
      <c r="G31" s="1"/>
      <c r="H31" s="1"/>
      <c r="I31" s="1"/>
    </row>
    <row r="32" spans="1:9" x14ac:dyDescent="0.25">
      <c r="A32" s="11" t="s">
        <v>69</v>
      </c>
      <c r="B32" s="28">
        <v>155310</v>
      </c>
      <c r="C32" s="28">
        <v>162654</v>
      </c>
      <c r="D32" s="28">
        <v>496922</v>
      </c>
      <c r="E32" s="28">
        <v>522540</v>
      </c>
      <c r="F32" s="13">
        <f t="shared" si="0"/>
        <v>5.1553362499547148</v>
      </c>
      <c r="G32" s="1"/>
      <c r="H32" s="1"/>
      <c r="I32" s="1"/>
    </row>
    <row r="33" spans="1:9" x14ac:dyDescent="0.25">
      <c r="A33" s="8" t="s">
        <v>70</v>
      </c>
      <c r="B33" s="27">
        <v>880</v>
      </c>
      <c r="C33" s="27">
        <v>1594</v>
      </c>
      <c r="D33" s="27">
        <v>2067</v>
      </c>
      <c r="E33" s="27">
        <v>2333</v>
      </c>
      <c r="F33" s="10">
        <f t="shared" si="0"/>
        <v>12.868892114175139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0</v>
      </c>
      <c r="D34" s="28">
        <v>0</v>
      </c>
      <c r="E34" s="28">
        <v>26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519306.5</v>
      </c>
      <c r="C35" s="15">
        <f t="shared" ref="C35:E35" si="1">SUM(C7:C34)</f>
        <v>606160</v>
      </c>
      <c r="D35" s="15">
        <f t="shared" si="1"/>
        <v>1605539.75</v>
      </c>
      <c r="E35" s="15">
        <f t="shared" si="1"/>
        <v>1890789</v>
      </c>
      <c r="F35" s="16">
        <f t="shared" si="0"/>
        <v>17.7665641725781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0</v>
      </c>
      <c r="C38" s="30">
        <f>D7</f>
        <v>0</v>
      </c>
      <c r="D38" s="30">
        <f>_xlfn.RANK.EQ(B38,$B$38:$B$65)+COUNTIF($B$38:$B$65,B38)-1</f>
        <v>28</v>
      </c>
      <c r="E38" s="31" t="str">
        <f t="shared" ref="E38:E65" si="2">INDEX($A$38:$B$65,MATCH(ROW()-37,$D$38:$D$65,0),1)</f>
        <v>BAHIA DE ALGECIRAS</v>
      </c>
      <c r="F38" s="31">
        <f>LOOKUP(E38,$A$38:$A$65,$B$38:$B$65)</f>
        <v>860080</v>
      </c>
      <c r="G38" s="31">
        <f>LOOKUP(E38,$A$38:$A$65,$C$38:$C$65)</f>
        <v>628884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414</v>
      </c>
      <c r="C39" s="30">
        <f t="shared" ref="C39:C65" si="5">D8</f>
        <v>914</v>
      </c>
      <c r="D39" s="30">
        <f t="shared" ref="D39:D65" si="6">_xlfn.RANK.EQ(B39,$B$38:$B$65)+COUNTIF($B$38:$B$65,B39)-1</f>
        <v>12</v>
      </c>
      <c r="E39" s="31" t="str">
        <f t="shared" si="2"/>
        <v>VALENCIA</v>
      </c>
      <c r="F39" s="31">
        <f t="shared" ref="F39:F54" si="7">LOOKUP(E39,$A$38:$A$65,$B$38:$B$65)</f>
        <v>522540</v>
      </c>
      <c r="G39" s="31">
        <f t="shared" ref="G39:G65" si="8">LOOKUP(E39,$A$38:$A$65,$C$38:$C$65)</f>
        <v>496922</v>
      </c>
    </row>
    <row r="40" spans="1:9" x14ac:dyDescent="0.25">
      <c r="A40" s="31" t="str">
        <f t="shared" si="3"/>
        <v>ALMERIA</v>
      </c>
      <c r="B40" s="30">
        <f t="shared" si="4"/>
        <v>0</v>
      </c>
      <c r="C40" s="30">
        <f t="shared" si="5"/>
        <v>0</v>
      </c>
      <c r="D40" s="30">
        <f t="shared" si="6"/>
        <v>28</v>
      </c>
      <c r="E40" s="31" t="str">
        <f t="shared" si="2"/>
        <v>LAS PALMAS</v>
      </c>
      <c r="F40" s="31">
        <f t="shared" si="7"/>
        <v>202890</v>
      </c>
      <c r="G40" s="31">
        <f t="shared" si="8"/>
        <v>160353</v>
      </c>
    </row>
    <row r="41" spans="1:9" x14ac:dyDescent="0.25">
      <c r="A41" s="31" t="str">
        <f t="shared" si="3"/>
        <v>AVILES</v>
      </c>
      <c r="B41" s="30">
        <f t="shared" si="4"/>
        <v>0</v>
      </c>
      <c r="C41" s="30">
        <f t="shared" si="5"/>
        <v>0</v>
      </c>
      <c r="D41" s="30">
        <f t="shared" si="6"/>
        <v>28</v>
      </c>
      <c r="E41" s="31" t="str">
        <f t="shared" si="2"/>
        <v>MALAGA</v>
      </c>
      <c r="F41" s="31">
        <f t="shared" si="7"/>
        <v>150344</v>
      </c>
      <c r="G41" s="31">
        <f t="shared" si="8"/>
        <v>66499</v>
      </c>
    </row>
    <row r="42" spans="1:9" x14ac:dyDescent="0.25">
      <c r="A42" s="31" t="str">
        <f t="shared" si="3"/>
        <v>BAHIA DE ALGECIRAS</v>
      </c>
      <c r="B42" s="30">
        <f t="shared" si="4"/>
        <v>860080</v>
      </c>
      <c r="C42" s="30">
        <f t="shared" si="5"/>
        <v>628884</v>
      </c>
      <c r="D42" s="30">
        <f t="shared" si="6"/>
        <v>1</v>
      </c>
      <c r="E42" s="31" t="str">
        <f t="shared" si="2"/>
        <v>BARCELONA</v>
      </c>
      <c r="F42" s="31">
        <f t="shared" si="7"/>
        <v>117182.5</v>
      </c>
      <c r="G42" s="31">
        <f t="shared" si="8"/>
        <v>206835</v>
      </c>
    </row>
    <row r="43" spans="1:9" x14ac:dyDescent="0.25">
      <c r="A43" s="31" t="str">
        <f t="shared" si="3"/>
        <v>BAHIA DE CADIZ</v>
      </c>
      <c r="B43" s="30">
        <f t="shared" si="4"/>
        <v>470</v>
      </c>
      <c r="C43" s="30">
        <f t="shared" si="5"/>
        <v>205</v>
      </c>
      <c r="D43" s="30">
        <f t="shared" si="6"/>
        <v>10</v>
      </c>
      <c r="E43" s="31" t="str">
        <f t="shared" si="2"/>
        <v>TARRAGONA</v>
      </c>
      <c r="F43" s="31">
        <f t="shared" si="7"/>
        <v>31982</v>
      </c>
      <c r="G43" s="31">
        <f t="shared" si="8"/>
        <v>36285</v>
      </c>
    </row>
    <row r="44" spans="1:9" x14ac:dyDescent="0.25">
      <c r="A44" s="31" t="str">
        <f t="shared" si="3"/>
        <v>BALEARES</v>
      </c>
      <c r="B44" s="30">
        <f t="shared" si="4"/>
        <v>0</v>
      </c>
      <c r="C44" s="30">
        <f t="shared" si="5"/>
        <v>0</v>
      </c>
      <c r="D44" s="30">
        <f t="shared" si="6"/>
        <v>28</v>
      </c>
      <c r="E44" s="31" t="str">
        <f t="shared" si="2"/>
        <v>VIGO</v>
      </c>
      <c r="F44" s="31">
        <f t="shared" si="7"/>
        <v>2333</v>
      </c>
      <c r="G44" s="31">
        <f t="shared" si="8"/>
        <v>2067</v>
      </c>
    </row>
    <row r="45" spans="1:9" x14ac:dyDescent="0.25">
      <c r="A45" s="31" t="str">
        <f t="shared" si="3"/>
        <v>BARCELONA</v>
      </c>
      <c r="B45" s="30">
        <f t="shared" si="4"/>
        <v>117182.5</v>
      </c>
      <c r="C45" s="30">
        <f t="shared" si="5"/>
        <v>206835</v>
      </c>
      <c r="D45" s="30">
        <f t="shared" si="6"/>
        <v>5</v>
      </c>
      <c r="E45" s="31" t="str">
        <f t="shared" si="2"/>
        <v>SANTA CRUZ DE TENERIFE</v>
      </c>
      <c r="F45" s="31">
        <f t="shared" si="7"/>
        <v>1384</v>
      </c>
      <c r="G45" s="31">
        <f t="shared" si="8"/>
        <v>3085</v>
      </c>
    </row>
    <row r="46" spans="1:9" x14ac:dyDescent="0.25">
      <c r="A46" s="31" t="str">
        <f t="shared" si="3"/>
        <v>BILBAO</v>
      </c>
      <c r="B46" s="30">
        <f t="shared" si="4"/>
        <v>419.5</v>
      </c>
      <c r="C46" s="30">
        <f t="shared" si="5"/>
        <v>1261.75</v>
      </c>
      <c r="D46" s="30">
        <f t="shared" si="6"/>
        <v>11</v>
      </c>
      <c r="E46" s="31" t="str">
        <f t="shared" si="2"/>
        <v>MARIN Y RIA DE PONTEVEDRA</v>
      </c>
      <c r="F46" s="31">
        <f t="shared" si="7"/>
        <v>635</v>
      </c>
      <c r="G46" s="31">
        <f t="shared" si="8"/>
        <v>1403</v>
      </c>
    </row>
    <row r="47" spans="1:9" x14ac:dyDescent="0.25">
      <c r="A47" s="31" t="str">
        <f t="shared" si="3"/>
        <v>CARTAGENA</v>
      </c>
      <c r="B47" s="30">
        <f t="shared" si="4"/>
        <v>0</v>
      </c>
      <c r="C47" s="30">
        <f t="shared" si="5"/>
        <v>2</v>
      </c>
      <c r="D47" s="30">
        <f t="shared" si="6"/>
        <v>28</v>
      </c>
      <c r="E47" s="31" t="str">
        <f t="shared" si="2"/>
        <v>BAHIA DE CADIZ</v>
      </c>
      <c r="F47" s="31">
        <f t="shared" si="7"/>
        <v>470</v>
      </c>
      <c r="G47" s="31">
        <f t="shared" si="8"/>
        <v>205</v>
      </c>
    </row>
    <row r="48" spans="1:9" x14ac:dyDescent="0.25">
      <c r="A48" s="31" t="str">
        <f t="shared" si="3"/>
        <v>CASTELLON</v>
      </c>
      <c r="B48" s="30">
        <f t="shared" si="4"/>
        <v>87</v>
      </c>
      <c r="C48" s="30">
        <f t="shared" si="5"/>
        <v>770</v>
      </c>
      <c r="D48" s="30">
        <f t="shared" si="6"/>
        <v>13</v>
      </c>
      <c r="E48" s="31" t="str">
        <f t="shared" si="2"/>
        <v>BILBAO</v>
      </c>
      <c r="F48" s="31">
        <f t="shared" si="7"/>
        <v>419.5</v>
      </c>
      <c r="G48" s="31">
        <f t="shared" si="8"/>
        <v>1261.75</v>
      </c>
    </row>
    <row r="49" spans="1:7" x14ac:dyDescent="0.25">
      <c r="A49" s="31" t="str">
        <f t="shared" si="3"/>
        <v>CEUTA</v>
      </c>
      <c r="B49" s="30">
        <f t="shared" si="4"/>
        <v>0</v>
      </c>
      <c r="C49" s="30">
        <f t="shared" si="5"/>
        <v>10</v>
      </c>
      <c r="D49" s="30">
        <f t="shared" si="6"/>
        <v>28</v>
      </c>
      <c r="E49" s="31" t="str">
        <f t="shared" si="2"/>
        <v>ALICANTE</v>
      </c>
      <c r="F49" s="31">
        <f t="shared" si="7"/>
        <v>414</v>
      </c>
      <c r="G49" s="31">
        <f t="shared" si="8"/>
        <v>914</v>
      </c>
    </row>
    <row r="50" spans="1:7" x14ac:dyDescent="0.25">
      <c r="A50" s="31" t="str">
        <f t="shared" si="3"/>
        <v>FERROL-SAN CIBRAO</v>
      </c>
      <c r="B50" s="30">
        <f t="shared" si="4"/>
        <v>0</v>
      </c>
      <c r="C50" s="30">
        <f t="shared" si="5"/>
        <v>0</v>
      </c>
      <c r="D50" s="30">
        <f t="shared" si="6"/>
        <v>28</v>
      </c>
      <c r="E50" s="31" t="str">
        <f t="shared" si="2"/>
        <v>CASTELLON</v>
      </c>
      <c r="F50" s="31">
        <f t="shared" si="7"/>
        <v>87</v>
      </c>
      <c r="G50" s="31">
        <f t="shared" si="8"/>
        <v>770</v>
      </c>
    </row>
    <row r="51" spans="1:7" x14ac:dyDescent="0.25">
      <c r="A51" s="31" t="str">
        <f t="shared" si="3"/>
        <v>GIJON</v>
      </c>
      <c r="B51" s="30">
        <f t="shared" si="4"/>
        <v>0</v>
      </c>
      <c r="C51" s="30">
        <f t="shared" si="5"/>
        <v>0</v>
      </c>
      <c r="D51" s="30">
        <f t="shared" si="6"/>
        <v>28</v>
      </c>
      <c r="E51" s="31" t="str">
        <f t="shared" si="2"/>
        <v>VILAGARCIA</v>
      </c>
      <c r="F51" s="31">
        <f t="shared" si="7"/>
        <v>26</v>
      </c>
      <c r="G51" s="31">
        <f t="shared" si="8"/>
        <v>0</v>
      </c>
    </row>
    <row r="52" spans="1:7" x14ac:dyDescent="0.25">
      <c r="A52" s="31" t="str">
        <f t="shared" si="3"/>
        <v>HUELVA</v>
      </c>
      <c r="B52" s="30">
        <f t="shared" si="4"/>
        <v>0</v>
      </c>
      <c r="C52" s="30">
        <f t="shared" si="5"/>
        <v>0</v>
      </c>
      <c r="D52" s="30">
        <f t="shared" si="6"/>
        <v>28</v>
      </c>
      <c r="E52" s="31" t="str">
        <f t="shared" si="2"/>
        <v>SANTANDER</v>
      </c>
      <c r="F52" s="31">
        <f t="shared" si="7"/>
        <v>2</v>
      </c>
      <c r="G52" s="31">
        <f t="shared" si="8"/>
        <v>44</v>
      </c>
    </row>
    <row r="53" spans="1:7" x14ac:dyDescent="0.25">
      <c r="A53" s="31" t="str">
        <f t="shared" si="3"/>
        <v>LAS PALMAS</v>
      </c>
      <c r="B53" s="30">
        <f t="shared" si="4"/>
        <v>202890</v>
      </c>
      <c r="C53" s="30">
        <f t="shared" si="5"/>
        <v>160353</v>
      </c>
      <c r="D53" s="30">
        <f t="shared" si="6"/>
        <v>3</v>
      </c>
      <c r="E53" s="31" t="e">
        <f t="shared" si="2"/>
        <v>#N/A</v>
      </c>
      <c r="F53" s="31" t="e">
        <f t="shared" si="7"/>
        <v>#N/A</v>
      </c>
      <c r="G53" s="31" t="e">
        <f t="shared" si="8"/>
        <v>#N/A</v>
      </c>
    </row>
    <row r="54" spans="1:7" x14ac:dyDescent="0.25">
      <c r="A54" s="31" t="str">
        <f t="shared" si="3"/>
        <v>MALAGA</v>
      </c>
      <c r="B54" s="30">
        <f t="shared" si="4"/>
        <v>150344</v>
      </c>
      <c r="C54" s="30">
        <f t="shared" si="5"/>
        <v>66499</v>
      </c>
      <c r="D54" s="30">
        <f t="shared" si="6"/>
        <v>4</v>
      </c>
      <c r="E54" s="31" t="e">
        <f t="shared" si="2"/>
        <v>#N/A</v>
      </c>
      <c r="F54" s="31" t="e">
        <f t="shared" si="7"/>
        <v>#N/A</v>
      </c>
      <c r="G54" s="31" t="e">
        <f t="shared" si="8"/>
        <v>#N/A</v>
      </c>
    </row>
    <row r="55" spans="1:7" x14ac:dyDescent="0.25">
      <c r="A55" s="31" t="str">
        <f t="shared" si="3"/>
        <v>MARIN Y RIA DE PONTEVEDRA</v>
      </c>
      <c r="B55" s="30">
        <f t="shared" si="4"/>
        <v>635</v>
      </c>
      <c r="C55" s="30">
        <f t="shared" si="5"/>
        <v>1403</v>
      </c>
      <c r="D55" s="30">
        <f t="shared" si="6"/>
        <v>9</v>
      </c>
      <c r="E55" s="31" t="e">
        <f t="shared" si="2"/>
        <v>#N/A</v>
      </c>
      <c r="F55" s="31" t="e">
        <f t="shared" ref="F55:F65" si="9">LOOKUP(E55,$A$38:$A$65,$B$38:$B$65)</f>
        <v>#N/A</v>
      </c>
      <c r="G55" s="31" t="e">
        <f t="shared" si="8"/>
        <v>#N/A</v>
      </c>
    </row>
    <row r="56" spans="1:7" x14ac:dyDescent="0.25">
      <c r="A56" s="31" t="str">
        <f t="shared" si="3"/>
        <v>MELILLA</v>
      </c>
      <c r="B56" s="30">
        <f t="shared" si="4"/>
        <v>0</v>
      </c>
      <c r="C56" s="30">
        <f t="shared" si="5"/>
        <v>0</v>
      </c>
      <c r="D56" s="30">
        <f t="shared" si="6"/>
        <v>28</v>
      </c>
      <c r="E56" s="31" t="e">
        <f t="shared" si="2"/>
        <v>#N/A</v>
      </c>
      <c r="F56" s="31" t="e">
        <f t="shared" si="9"/>
        <v>#N/A</v>
      </c>
      <c r="G56" s="31" t="e">
        <f t="shared" si="8"/>
        <v>#N/A</v>
      </c>
    </row>
    <row r="57" spans="1:7" x14ac:dyDescent="0.25">
      <c r="A57" s="31" t="str">
        <f t="shared" si="3"/>
        <v>MOTRIL</v>
      </c>
      <c r="B57" s="30">
        <f t="shared" si="4"/>
        <v>0</v>
      </c>
      <c r="C57" s="30">
        <f t="shared" si="5"/>
        <v>0</v>
      </c>
      <c r="D57" s="30">
        <f t="shared" si="6"/>
        <v>28</v>
      </c>
      <c r="E57" s="31" t="e">
        <f t="shared" si="2"/>
        <v>#N/A</v>
      </c>
      <c r="F57" s="31" t="e">
        <f t="shared" si="9"/>
        <v>#N/A</v>
      </c>
      <c r="G57" s="31" t="e">
        <f t="shared" si="8"/>
        <v>#N/A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e">
        <f t="shared" si="2"/>
        <v>#N/A</v>
      </c>
      <c r="F58" s="31" t="e">
        <f t="shared" si="9"/>
        <v>#N/A</v>
      </c>
      <c r="G58" s="31" t="e">
        <f t="shared" si="8"/>
        <v>#N/A</v>
      </c>
    </row>
    <row r="59" spans="1:7" x14ac:dyDescent="0.25">
      <c r="A59" s="31" t="str">
        <f t="shared" si="3"/>
        <v>SANTA CRUZ DE TENERIFE</v>
      </c>
      <c r="B59" s="30">
        <f t="shared" si="4"/>
        <v>1384</v>
      </c>
      <c r="C59" s="30">
        <f t="shared" si="5"/>
        <v>3085</v>
      </c>
      <c r="D59" s="30">
        <f t="shared" si="6"/>
        <v>8</v>
      </c>
      <c r="E59" s="31" t="e">
        <f t="shared" si="2"/>
        <v>#N/A</v>
      </c>
      <c r="F59" s="31" t="e">
        <f t="shared" si="9"/>
        <v>#N/A</v>
      </c>
      <c r="G59" s="31" t="e">
        <f t="shared" si="8"/>
        <v>#N/A</v>
      </c>
    </row>
    <row r="60" spans="1:7" x14ac:dyDescent="0.25">
      <c r="A60" s="31" t="str">
        <f t="shared" si="3"/>
        <v>SANTANDER</v>
      </c>
      <c r="B60" s="30">
        <f t="shared" si="4"/>
        <v>2</v>
      </c>
      <c r="C60" s="30">
        <f t="shared" si="5"/>
        <v>44</v>
      </c>
      <c r="D60" s="30">
        <f t="shared" si="6"/>
        <v>15</v>
      </c>
      <c r="E60" s="31" t="e">
        <f t="shared" si="2"/>
        <v>#N/A</v>
      </c>
      <c r="F60" s="31" t="e">
        <f t="shared" si="9"/>
        <v>#N/A</v>
      </c>
      <c r="G60" s="31" t="e">
        <f t="shared" si="8"/>
        <v>#N/A</v>
      </c>
    </row>
    <row r="61" spans="1:7" x14ac:dyDescent="0.25">
      <c r="A61" s="31" t="str">
        <f t="shared" si="3"/>
        <v>SEVILLA</v>
      </c>
      <c r="B61" s="30">
        <f t="shared" si="4"/>
        <v>0</v>
      </c>
      <c r="C61" s="30">
        <f t="shared" si="5"/>
        <v>0</v>
      </c>
      <c r="D61" s="30">
        <f t="shared" si="6"/>
        <v>28</v>
      </c>
      <c r="E61" s="31" t="e">
        <f t="shared" si="2"/>
        <v>#N/A</v>
      </c>
      <c r="F61" s="31" t="e">
        <f t="shared" si="9"/>
        <v>#N/A</v>
      </c>
      <c r="G61" s="31" t="e">
        <f t="shared" si="8"/>
        <v>#N/A</v>
      </c>
    </row>
    <row r="62" spans="1:7" x14ac:dyDescent="0.25">
      <c r="A62" s="31" t="str">
        <f t="shared" si="3"/>
        <v>TARRAGONA</v>
      </c>
      <c r="B62" s="30">
        <f t="shared" si="4"/>
        <v>31982</v>
      </c>
      <c r="C62" s="30">
        <f t="shared" si="5"/>
        <v>36285</v>
      </c>
      <c r="D62" s="30">
        <f t="shared" si="6"/>
        <v>6</v>
      </c>
      <c r="E62" s="31" t="e">
        <f t="shared" si="2"/>
        <v>#N/A</v>
      </c>
      <c r="F62" s="31" t="e">
        <f t="shared" si="9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522540</v>
      </c>
      <c r="C63" s="30">
        <f t="shared" si="5"/>
        <v>496922</v>
      </c>
      <c r="D63" s="30">
        <f t="shared" si="6"/>
        <v>2</v>
      </c>
      <c r="E63" s="31" t="e">
        <f t="shared" si="2"/>
        <v>#N/A</v>
      </c>
      <c r="F63" s="31" t="e">
        <f t="shared" si="9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2333</v>
      </c>
      <c r="C64" s="30">
        <f t="shared" si="5"/>
        <v>2067</v>
      </c>
      <c r="D64" s="30">
        <f t="shared" si="6"/>
        <v>7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26</v>
      </c>
      <c r="C65" s="30">
        <f t="shared" si="5"/>
        <v>0</v>
      </c>
      <c r="D65" s="30">
        <f t="shared" si="6"/>
        <v>14</v>
      </c>
      <c r="E65" s="31" t="str">
        <f t="shared" si="2"/>
        <v>A CORUÑA</v>
      </c>
      <c r="F65" s="31">
        <f t="shared" si="9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Marzo</v>
      </c>
      <c r="C5" s="77"/>
      <c r="D5" s="76" t="s">
        <v>40</v>
      </c>
      <c r="E5" s="77"/>
      <c r="F5" s="77"/>
      <c r="L5" s="29">
        <f>'Resumen general'!I4</f>
        <v>41026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18</v>
      </c>
      <c r="C7" s="9">
        <v>0</v>
      </c>
      <c r="D7" s="9">
        <v>78</v>
      </c>
      <c r="E7" s="9">
        <v>0</v>
      </c>
      <c r="F7" s="10">
        <f>((E7*100)/D7)-100</f>
        <v>-100</v>
      </c>
      <c r="G7" s="1"/>
      <c r="H7" s="1"/>
      <c r="I7" s="1"/>
    </row>
    <row r="8" spans="1:12" x14ac:dyDescent="0.25">
      <c r="A8" s="11" t="s">
        <v>45</v>
      </c>
      <c r="B8" s="12">
        <v>9613</v>
      </c>
      <c r="C8" s="12">
        <v>10760</v>
      </c>
      <c r="D8" s="12">
        <v>27886</v>
      </c>
      <c r="E8" s="12">
        <v>29280</v>
      </c>
      <c r="F8" s="13">
        <f t="shared" ref="F8:F35" si="0">((E8*100)/D8)-100</f>
        <v>4.9989241913504969</v>
      </c>
      <c r="G8" s="1"/>
      <c r="H8" s="1"/>
      <c r="I8" s="1"/>
    </row>
    <row r="9" spans="1:12" x14ac:dyDescent="0.25">
      <c r="A9" s="8" t="s">
        <v>46</v>
      </c>
      <c r="B9" s="9">
        <v>306</v>
      </c>
      <c r="C9" s="9">
        <v>353</v>
      </c>
      <c r="D9" s="9">
        <v>704</v>
      </c>
      <c r="E9" s="9">
        <v>1141</v>
      </c>
      <c r="F9" s="10">
        <f t="shared" si="0"/>
        <v>62.073863636363626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1005</v>
      </c>
      <c r="C11" s="9">
        <v>1559</v>
      </c>
      <c r="D11" s="9">
        <v>2824</v>
      </c>
      <c r="E11" s="9">
        <v>5168</v>
      </c>
      <c r="F11" s="10">
        <f t="shared" si="0"/>
        <v>83.002832861189802</v>
      </c>
      <c r="G11" s="1"/>
      <c r="H11" s="1"/>
      <c r="I11" s="1"/>
    </row>
    <row r="12" spans="1:12" x14ac:dyDescent="0.25">
      <c r="A12" s="11" t="s">
        <v>49</v>
      </c>
      <c r="B12" s="12">
        <v>3349</v>
      </c>
      <c r="C12" s="12">
        <v>3785.5</v>
      </c>
      <c r="D12" s="12">
        <v>9419.5</v>
      </c>
      <c r="E12" s="12">
        <v>9326.5</v>
      </c>
      <c r="F12" s="13">
        <f t="shared" si="0"/>
        <v>-0.9873135516747169</v>
      </c>
      <c r="G12" s="1"/>
      <c r="H12" s="1"/>
      <c r="I12" s="1"/>
    </row>
    <row r="13" spans="1:12" x14ac:dyDescent="0.25">
      <c r="A13" s="8" t="s">
        <v>50</v>
      </c>
      <c r="B13" s="9">
        <v>6344</v>
      </c>
      <c r="C13" s="9">
        <v>4705</v>
      </c>
      <c r="D13" s="9">
        <v>15648</v>
      </c>
      <c r="E13" s="9">
        <v>11863</v>
      </c>
      <c r="F13" s="10">
        <f t="shared" si="0"/>
        <v>-24.188394683026587</v>
      </c>
      <c r="G13" s="1"/>
      <c r="H13" s="1"/>
      <c r="I13" s="1"/>
    </row>
    <row r="14" spans="1:12" x14ac:dyDescent="0.25">
      <c r="A14" s="11" t="s">
        <v>51</v>
      </c>
      <c r="B14" s="12">
        <v>16084</v>
      </c>
      <c r="C14" s="12">
        <v>14922.5</v>
      </c>
      <c r="D14" s="12">
        <v>44280.5</v>
      </c>
      <c r="E14" s="12">
        <v>39491</v>
      </c>
      <c r="F14" s="13">
        <f t="shared" si="0"/>
        <v>-10.81627352898002</v>
      </c>
      <c r="G14" s="1"/>
      <c r="H14" s="1"/>
      <c r="I14" s="1"/>
    </row>
    <row r="15" spans="1:12" x14ac:dyDescent="0.25">
      <c r="A15" s="8" t="s">
        <v>52</v>
      </c>
      <c r="B15" s="9">
        <v>5705.5</v>
      </c>
      <c r="C15" s="9">
        <v>5166.25</v>
      </c>
      <c r="D15" s="9">
        <v>10690.75</v>
      </c>
      <c r="E15" s="9">
        <v>15217.5</v>
      </c>
      <c r="F15" s="10">
        <f t="shared" si="0"/>
        <v>42.342679419124011</v>
      </c>
      <c r="G15" s="1"/>
      <c r="H15" s="1"/>
      <c r="I15" s="1"/>
    </row>
    <row r="16" spans="1:12" x14ac:dyDescent="0.25">
      <c r="A16" s="11" t="s">
        <v>53</v>
      </c>
      <c r="B16" s="12">
        <v>3235</v>
      </c>
      <c r="C16" s="12">
        <v>1664</v>
      </c>
      <c r="D16" s="12">
        <v>7489</v>
      </c>
      <c r="E16" s="12">
        <v>4221</v>
      </c>
      <c r="F16" s="13">
        <f t="shared" si="0"/>
        <v>-43.637334757644545</v>
      </c>
      <c r="G16" s="1"/>
      <c r="H16" s="1"/>
      <c r="I16" s="1"/>
    </row>
    <row r="17" spans="1:9" x14ac:dyDescent="0.25">
      <c r="A17" s="8" t="s">
        <v>54</v>
      </c>
      <c r="B17" s="9">
        <v>363</v>
      </c>
      <c r="C17" s="9">
        <v>620</v>
      </c>
      <c r="D17" s="9">
        <v>929</v>
      </c>
      <c r="E17" s="9">
        <v>2462</v>
      </c>
      <c r="F17" s="10">
        <f t="shared" si="0"/>
        <v>165.01614639397201</v>
      </c>
      <c r="G17" s="1"/>
      <c r="H17" s="1"/>
      <c r="I17" s="1"/>
    </row>
    <row r="18" spans="1:9" x14ac:dyDescent="0.25">
      <c r="A18" s="11" t="s">
        <v>55</v>
      </c>
      <c r="B18" s="12">
        <v>762</v>
      </c>
      <c r="C18" s="12">
        <v>1034</v>
      </c>
      <c r="D18" s="12">
        <v>2180</v>
      </c>
      <c r="E18" s="12">
        <v>3437</v>
      </c>
      <c r="F18" s="13">
        <f t="shared" si="0"/>
        <v>57.660550458715591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924</v>
      </c>
      <c r="C20" s="12">
        <v>826</v>
      </c>
      <c r="D20" s="12">
        <v>2842</v>
      </c>
      <c r="E20" s="12">
        <v>2176</v>
      </c>
      <c r="F20" s="13">
        <f t="shared" si="0"/>
        <v>-23.434201266713586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129</v>
      </c>
      <c r="D21" s="9">
        <v>0</v>
      </c>
      <c r="E21" s="9">
        <v>375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32654</v>
      </c>
      <c r="C22" s="12">
        <v>29813</v>
      </c>
      <c r="D22" s="12">
        <v>87255</v>
      </c>
      <c r="E22" s="12">
        <v>85675</v>
      </c>
      <c r="F22" s="13">
        <f t="shared" si="0"/>
        <v>-1.8107844822646229</v>
      </c>
      <c r="G22" s="1"/>
      <c r="H22" s="1"/>
      <c r="I22" s="1"/>
    </row>
    <row r="23" spans="1:9" x14ac:dyDescent="0.25">
      <c r="A23" s="8" t="s">
        <v>60</v>
      </c>
      <c r="B23" s="9">
        <v>718</v>
      </c>
      <c r="C23" s="9">
        <v>1665</v>
      </c>
      <c r="D23" s="9">
        <v>1965</v>
      </c>
      <c r="E23" s="9">
        <v>3739</v>
      </c>
      <c r="F23" s="10">
        <f t="shared" si="0"/>
        <v>90.279898218829516</v>
      </c>
      <c r="G23" s="1"/>
      <c r="H23" s="1"/>
      <c r="I23" s="1"/>
    </row>
    <row r="24" spans="1:9" x14ac:dyDescent="0.25">
      <c r="A24" s="11" t="s">
        <v>61</v>
      </c>
      <c r="B24" s="12">
        <v>2200</v>
      </c>
      <c r="C24" s="12">
        <v>350</v>
      </c>
      <c r="D24" s="12">
        <v>6996</v>
      </c>
      <c r="E24" s="12">
        <v>1418</v>
      </c>
      <c r="F24" s="13">
        <f t="shared" si="0"/>
        <v>-79.731275014293885</v>
      </c>
      <c r="G24" s="1"/>
      <c r="H24" s="1"/>
      <c r="I24" s="1"/>
    </row>
    <row r="25" spans="1:9" x14ac:dyDescent="0.25">
      <c r="A25" s="8" t="s">
        <v>62</v>
      </c>
      <c r="B25" s="9">
        <v>1304</v>
      </c>
      <c r="C25" s="9">
        <v>1325</v>
      </c>
      <c r="D25" s="9">
        <v>3125</v>
      </c>
      <c r="E25" s="9">
        <v>5059</v>
      </c>
      <c r="F25" s="10">
        <f t="shared" si="0"/>
        <v>61.888000000000005</v>
      </c>
      <c r="G25" s="1"/>
      <c r="H25" s="1"/>
      <c r="I25" s="1"/>
    </row>
    <row r="26" spans="1:9" x14ac:dyDescent="0.25">
      <c r="A26" s="11" t="s">
        <v>63</v>
      </c>
      <c r="B26" s="12">
        <v>166</v>
      </c>
      <c r="C26" s="12">
        <v>202</v>
      </c>
      <c r="D26" s="12">
        <v>388</v>
      </c>
      <c r="E26" s="12">
        <v>748</v>
      </c>
      <c r="F26" s="13">
        <f t="shared" si="0"/>
        <v>92.783505154639187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30596</v>
      </c>
      <c r="C28" s="12">
        <v>25122</v>
      </c>
      <c r="D28" s="12">
        <v>79644</v>
      </c>
      <c r="E28" s="12">
        <v>71041</v>
      </c>
      <c r="F28" s="13">
        <f t="shared" si="0"/>
        <v>-10.801818090502735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12672</v>
      </c>
      <c r="C30" s="12">
        <v>12400</v>
      </c>
      <c r="D30" s="12">
        <v>35874</v>
      </c>
      <c r="E30" s="12">
        <v>34634</v>
      </c>
      <c r="F30" s="13">
        <f t="shared" si="0"/>
        <v>-3.4565423426437007</v>
      </c>
      <c r="G30" s="1"/>
      <c r="H30" s="1"/>
      <c r="I30" s="1"/>
    </row>
    <row r="31" spans="1:9" x14ac:dyDescent="0.25">
      <c r="A31" s="8" t="s">
        <v>68</v>
      </c>
      <c r="B31" s="9">
        <v>2143</v>
      </c>
      <c r="C31" s="9">
        <v>2173</v>
      </c>
      <c r="D31" s="9">
        <v>6999</v>
      </c>
      <c r="E31" s="9">
        <v>5803</v>
      </c>
      <c r="F31" s="10">
        <f t="shared" si="0"/>
        <v>-17.088155450778686</v>
      </c>
      <c r="G31" s="1"/>
      <c r="H31" s="1"/>
      <c r="I31" s="1"/>
    </row>
    <row r="32" spans="1:9" x14ac:dyDescent="0.25">
      <c r="A32" s="11" t="s">
        <v>69</v>
      </c>
      <c r="B32" s="12">
        <v>11921</v>
      </c>
      <c r="C32" s="12">
        <v>10658</v>
      </c>
      <c r="D32" s="12">
        <v>33259</v>
      </c>
      <c r="E32" s="12">
        <v>33917</v>
      </c>
      <c r="F32" s="13">
        <f t="shared" si="0"/>
        <v>1.978411858444332</v>
      </c>
      <c r="G32" s="1"/>
      <c r="H32" s="1"/>
      <c r="I32" s="1"/>
    </row>
    <row r="33" spans="1:9" x14ac:dyDescent="0.25">
      <c r="A33" s="8" t="s">
        <v>70</v>
      </c>
      <c r="B33" s="9">
        <v>2207</v>
      </c>
      <c r="C33" s="9">
        <v>1531</v>
      </c>
      <c r="D33" s="9">
        <v>8531</v>
      </c>
      <c r="E33" s="9">
        <v>5578</v>
      </c>
      <c r="F33" s="10">
        <f t="shared" si="0"/>
        <v>-34.614933770953002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1875</v>
      </c>
      <c r="D34" s="12">
        <v>31</v>
      </c>
      <c r="E34" s="12">
        <v>6352</v>
      </c>
      <c r="F34" s="13">
        <f t="shared" si="0"/>
        <v>20390.322580645163</v>
      </c>
      <c r="G34" s="1"/>
      <c r="H34" s="1"/>
      <c r="I34" s="1"/>
    </row>
    <row r="35" spans="1:9" x14ac:dyDescent="0.25">
      <c r="A35" s="14" t="s">
        <v>72</v>
      </c>
      <c r="B35" s="15">
        <f>SUM(B7:B34)</f>
        <v>144289.5</v>
      </c>
      <c r="C35" s="15">
        <f t="shared" ref="C35:E35" si="1">SUM(C7:C34)</f>
        <v>132638.25</v>
      </c>
      <c r="D35" s="15">
        <f t="shared" si="1"/>
        <v>389037.75</v>
      </c>
      <c r="E35" s="15">
        <f t="shared" si="1"/>
        <v>378122</v>
      </c>
      <c r="F35" s="16">
        <f t="shared" si="0"/>
        <v>-2.8058331100259579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0</v>
      </c>
      <c r="C38" s="30">
        <f>D7</f>
        <v>78</v>
      </c>
      <c r="D38" s="30">
        <f>_xlfn.RANK.EQ(B38,$B$38:$B$65)+COUNTIF($B$38:$B$65,B38)-1</f>
        <v>28</v>
      </c>
      <c r="E38" s="31" t="str">
        <f t="shared" ref="E38:E65" si="2">INDEX($A$38:$B$65,MATCH(ROW()-37,$D$38:$D$65,0),1)</f>
        <v>LAS PALMAS</v>
      </c>
      <c r="F38" s="31">
        <f>LOOKUP(E38,$A$38:$A$65,$B$38:$B$65)</f>
        <v>85675</v>
      </c>
      <c r="G38" s="31">
        <f>LOOKUP(E38,$A$38:$A$65,$C$38:$C$65)</f>
        <v>87255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29280</v>
      </c>
      <c r="C39" s="30">
        <f t="shared" ref="C39:C65" si="5">D8</f>
        <v>27886</v>
      </c>
      <c r="D39" s="30">
        <f t="shared" ref="D39:D65" si="6">_xlfn.RANK.EQ(B39,$B$38:$B$65)+COUNTIF($B$38:$B$65,B39)-1</f>
        <v>6</v>
      </c>
      <c r="E39" s="31" t="str">
        <f t="shared" si="2"/>
        <v>SANTA CRUZ DE TENERIFE</v>
      </c>
      <c r="F39" s="31">
        <f t="shared" ref="F39:F65" si="7">LOOKUP(E39,$A$38:$A$65,$B$38:$B$65)</f>
        <v>71041</v>
      </c>
      <c r="G39" s="31">
        <f t="shared" ref="G39:G65" si="8">LOOKUP(E39,$A$38:$A$65,$C$38:$C$65)</f>
        <v>79644</v>
      </c>
    </row>
    <row r="40" spans="1:9" x14ac:dyDescent="0.25">
      <c r="A40" s="31" t="str">
        <f t="shared" si="3"/>
        <v>ALMERIA</v>
      </c>
      <c r="B40" s="30">
        <f t="shared" si="4"/>
        <v>1141</v>
      </c>
      <c r="C40" s="30">
        <f t="shared" si="5"/>
        <v>704</v>
      </c>
      <c r="D40" s="30">
        <f t="shared" si="6"/>
        <v>21</v>
      </c>
      <c r="E40" s="31" t="str">
        <f t="shared" si="2"/>
        <v>BARCELONA</v>
      </c>
      <c r="F40" s="31">
        <f t="shared" si="7"/>
        <v>39491</v>
      </c>
      <c r="G40" s="31">
        <f t="shared" si="8"/>
        <v>44280.5</v>
      </c>
    </row>
    <row r="41" spans="1:9" x14ac:dyDescent="0.25">
      <c r="A41" s="31" t="str">
        <f t="shared" si="3"/>
        <v>AVILES</v>
      </c>
      <c r="B41" s="30">
        <f t="shared" si="4"/>
        <v>0</v>
      </c>
      <c r="C41" s="30">
        <f t="shared" si="5"/>
        <v>0</v>
      </c>
      <c r="D41" s="30">
        <f t="shared" si="6"/>
        <v>28</v>
      </c>
      <c r="E41" s="31" t="str">
        <f t="shared" si="2"/>
        <v>SEVILLA</v>
      </c>
      <c r="F41" s="31">
        <f t="shared" si="7"/>
        <v>34634</v>
      </c>
      <c r="G41" s="31">
        <f t="shared" si="8"/>
        <v>35874</v>
      </c>
    </row>
    <row r="42" spans="1:9" x14ac:dyDescent="0.25">
      <c r="A42" s="31" t="str">
        <f t="shared" si="3"/>
        <v>BAHIA DE ALGECIRAS</v>
      </c>
      <c r="B42" s="30">
        <f t="shared" si="4"/>
        <v>5168</v>
      </c>
      <c r="C42" s="30">
        <f t="shared" si="5"/>
        <v>2824</v>
      </c>
      <c r="D42" s="30">
        <f t="shared" si="6"/>
        <v>13</v>
      </c>
      <c r="E42" s="31" t="str">
        <f t="shared" si="2"/>
        <v>VALENCIA</v>
      </c>
      <c r="F42" s="31">
        <f t="shared" si="7"/>
        <v>33917</v>
      </c>
      <c r="G42" s="31">
        <f t="shared" si="8"/>
        <v>33259</v>
      </c>
    </row>
    <row r="43" spans="1:9" x14ac:dyDescent="0.25">
      <c r="A43" s="31" t="str">
        <f t="shared" si="3"/>
        <v>BAHIA DE CADIZ</v>
      </c>
      <c r="B43" s="30">
        <f t="shared" si="4"/>
        <v>9326.5</v>
      </c>
      <c r="C43" s="30">
        <f t="shared" si="5"/>
        <v>9419.5</v>
      </c>
      <c r="D43" s="30">
        <f t="shared" si="6"/>
        <v>9</v>
      </c>
      <c r="E43" s="31" t="str">
        <f t="shared" si="2"/>
        <v>ALICANTE</v>
      </c>
      <c r="F43" s="31">
        <f t="shared" si="7"/>
        <v>29280</v>
      </c>
      <c r="G43" s="31">
        <f t="shared" si="8"/>
        <v>27886</v>
      </c>
    </row>
    <row r="44" spans="1:9" x14ac:dyDescent="0.25">
      <c r="A44" s="31" t="str">
        <f t="shared" si="3"/>
        <v>BALEARES</v>
      </c>
      <c r="B44" s="30">
        <f t="shared" si="4"/>
        <v>11863</v>
      </c>
      <c r="C44" s="30">
        <f t="shared" si="5"/>
        <v>15648</v>
      </c>
      <c r="D44" s="30">
        <f t="shared" si="6"/>
        <v>8</v>
      </c>
      <c r="E44" s="31" t="str">
        <f t="shared" si="2"/>
        <v>BILBAO</v>
      </c>
      <c r="F44" s="31">
        <f t="shared" si="7"/>
        <v>15217.5</v>
      </c>
      <c r="G44" s="31">
        <f t="shared" si="8"/>
        <v>10690.75</v>
      </c>
    </row>
    <row r="45" spans="1:9" x14ac:dyDescent="0.25">
      <c r="A45" s="31" t="str">
        <f t="shared" si="3"/>
        <v>BARCELONA</v>
      </c>
      <c r="B45" s="30">
        <f t="shared" si="4"/>
        <v>39491</v>
      </c>
      <c r="C45" s="30">
        <f t="shared" si="5"/>
        <v>44280.5</v>
      </c>
      <c r="D45" s="30">
        <f t="shared" si="6"/>
        <v>3</v>
      </c>
      <c r="E45" s="31" t="str">
        <f t="shared" si="2"/>
        <v>BALEARES</v>
      </c>
      <c r="F45" s="31">
        <f t="shared" si="7"/>
        <v>11863</v>
      </c>
      <c r="G45" s="31">
        <f t="shared" si="8"/>
        <v>15648</v>
      </c>
    </row>
    <row r="46" spans="1:9" x14ac:dyDescent="0.25">
      <c r="A46" s="31" t="str">
        <f t="shared" si="3"/>
        <v>BILBAO</v>
      </c>
      <c r="B46" s="30">
        <f t="shared" si="4"/>
        <v>15217.5</v>
      </c>
      <c r="C46" s="30">
        <f t="shared" si="5"/>
        <v>10690.75</v>
      </c>
      <c r="D46" s="30">
        <f t="shared" si="6"/>
        <v>7</v>
      </c>
      <c r="E46" s="31" t="str">
        <f t="shared" si="2"/>
        <v>BAHIA DE CADIZ</v>
      </c>
      <c r="F46" s="31">
        <f t="shared" si="7"/>
        <v>9326.5</v>
      </c>
      <c r="G46" s="31">
        <f t="shared" si="8"/>
        <v>9419.5</v>
      </c>
    </row>
    <row r="47" spans="1:9" x14ac:dyDescent="0.25">
      <c r="A47" s="31" t="str">
        <f t="shared" si="3"/>
        <v>CARTAGENA</v>
      </c>
      <c r="B47" s="30">
        <f t="shared" si="4"/>
        <v>4221</v>
      </c>
      <c r="C47" s="30">
        <f t="shared" si="5"/>
        <v>7489</v>
      </c>
      <c r="D47" s="30">
        <f t="shared" si="6"/>
        <v>15</v>
      </c>
      <c r="E47" s="31" t="str">
        <f t="shared" si="2"/>
        <v>VILAGARCIA</v>
      </c>
      <c r="F47" s="31">
        <f t="shared" si="7"/>
        <v>6352</v>
      </c>
      <c r="G47" s="31">
        <f t="shared" si="8"/>
        <v>31</v>
      </c>
    </row>
    <row r="48" spans="1:9" x14ac:dyDescent="0.25">
      <c r="A48" s="31" t="str">
        <f t="shared" si="3"/>
        <v>CASTELLON</v>
      </c>
      <c r="B48" s="30">
        <f t="shared" si="4"/>
        <v>2462</v>
      </c>
      <c r="C48" s="30">
        <f t="shared" si="5"/>
        <v>929</v>
      </c>
      <c r="D48" s="30">
        <f t="shared" si="6"/>
        <v>18</v>
      </c>
      <c r="E48" s="31" t="str">
        <f t="shared" si="2"/>
        <v>TARRAGONA</v>
      </c>
      <c r="F48" s="31">
        <f t="shared" si="7"/>
        <v>5803</v>
      </c>
      <c r="G48" s="31">
        <f t="shared" si="8"/>
        <v>6999</v>
      </c>
    </row>
    <row r="49" spans="1:7" x14ac:dyDescent="0.25">
      <c r="A49" s="31" t="str">
        <f t="shared" si="3"/>
        <v>CEUTA</v>
      </c>
      <c r="B49" s="30">
        <f t="shared" si="4"/>
        <v>3437</v>
      </c>
      <c r="C49" s="30">
        <f t="shared" si="5"/>
        <v>2180</v>
      </c>
      <c r="D49" s="30">
        <f t="shared" si="6"/>
        <v>17</v>
      </c>
      <c r="E49" s="31" t="str">
        <f t="shared" si="2"/>
        <v>VIGO</v>
      </c>
      <c r="F49" s="31">
        <f t="shared" si="7"/>
        <v>5578</v>
      </c>
      <c r="G49" s="31">
        <f t="shared" si="8"/>
        <v>8531</v>
      </c>
    </row>
    <row r="50" spans="1:7" x14ac:dyDescent="0.25">
      <c r="A50" s="31" t="str">
        <f t="shared" si="3"/>
        <v>FERROL-SAN CIBRAO</v>
      </c>
      <c r="B50" s="30">
        <f t="shared" si="4"/>
        <v>0</v>
      </c>
      <c r="C50" s="30">
        <f t="shared" si="5"/>
        <v>0</v>
      </c>
      <c r="D50" s="30">
        <f t="shared" si="6"/>
        <v>28</v>
      </c>
      <c r="E50" s="31" t="str">
        <f t="shared" si="2"/>
        <v>BAHIA DE ALGECIRAS</v>
      </c>
      <c r="F50" s="31">
        <f t="shared" si="7"/>
        <v>5168</v>
      </c>
      <c r="G50" s="31">
        <f t="shared" si="8"/>
        <v>2824</v>
      </c>
    </row>
    <row r="51" spans="1:7" x14ac:dyDescent="0.25">
      <c r="A51" s="31" t="str">
        <f t="shared" si="3"/>
        <v>GIJON</v>
      </c>
      <c r="B51" s="30">
        <f t="shared" si="4"/>
        <v>2176</v>
      </c>
      <c r="C51" s="30">
        <f t="shared" si="5"/>
        <v>2842</v>
      </c>
      <c r="D51" s="30">
        <f t="shared" si="6"/>
        <v>19</v>
      </c>
      <c r="E51" s="31" t="str">
        <f t="shared" si="2"/>
        <v>MELILLA</v>
      </c>
      <c r="F51" s="31">
        <f t="shared" si="7"/>
        <v>5059</v>
      </c>
      <c r="G51" s="31">
        <f t="shared" si="8"/>
        <v>3125</v>
      </c>
    </row>
    <row r="52" spans="1:7" x14ac:dyDescent="0.25">
      <c r="A52" s="31" t="str">
        <f t="shared" si="3"/>
        <v>HUELVA</v>
      </c>
      <c r="B52" s="30">
        <f t="shared" si="4"/>
        <v>375</v>
      </c>
      <c r="C52" s="30">
        <f t="shared" si="5"/>
        <v>0</v>
      </c>
      <c r="D52" s="30">
        <f t="shared" si="6"/>
        <v>23</v>
      </c>
      <c r="E52" s="31" t="str">
        <f t="shared" si="2"/>
        <v>CARTAGENA</v>
      </c>
      <c r="F52" s="31">
        <f t="shared" si="7"/>
        <v>4221</v>
      </c>
      <c r="G52" s="31">
        <f t="shared" si="8"/>
        <v>7489</v>
      </c>
    </row>
    <row r="53" spans="1:7" x14ac:dyDescent="0.25">
      <c r="A53" s="31" t="str">
        <f t="shared" si="3"/>
        <v>LAS PALMAS</v>
      </c>
      <c r="B53" s="30">
        <f t="shared" si="4"/>
        <v>85675</v>
      </c>
      <c r="C53" s="30">
        <f t="shared" si="5"/>
        <v>87255</v>
      </c>
      <c r="D53" s="30">
        <f t="shared" si="6"/>
        <v>1</v>
      </c>
      <c r="E53" s="31" t="str">
        <f t="shared" si="2"/>
        <v>MALAGA</v>
      </c>
      <c r="F53" s="31">
        <f t="shared" si="7"/>
        <v>3739</v>
      </c>
      <c r="G53" s="31">
        <f t="shared" si="8"/>
        <v>1965</v>
      </c>
    </row>
    <row r="54" spans="1:7" x14ac:dyDescent="0.25">
      <c r="A54" s="31" t="str">
        <f t="shared" si="3"/>
        <v>MALAGA</v>
      </c>
      <c r="B54" s="30">
        <f t="shared" si="4"/>
        <v>3739</v>
      </c>
      <c r="C54" s="30">
        <f t="shared" si="5"/>
        <v>1965</v>
      </c>
      <c r="D54" s="30">
        <f t="shared" si="6"/>
        <v>16</v>
      </c>
      <c r="E54" s="31" t="str">
        <f t="shared" si="2"/>
        <v>CEUTA</v>
      </c>
      <c r="F54" s="31">
        <f t="shared" si="7"/>
        <v>3437</v>
      </c>
      <c r="G54" s="31">
        <f t="shared" si="8"/>
        <v>2180</v>
      </c>
    </row>
    <row r="55" spans="1:7" x14ac:dyDescent="0.25">
      <c r="A55" s="31" t="str">
        <f t="shared" si="3"/>
        <v>MARIN Y RIA DE PONTEVEDRA</v>
      </c>
      <c r="B55" s="30">
        <f t="shared" si="4"/>
        <v>1418</v>
      </c>
      <c r="C55" s="30">
        <f t="shared" si="5"/>
        <v>6996</v>
      </c>
      <c r="D55" s="30">
        <f t="shared" si="6"/>
        <v>20</v>
      </c>
      <c r="E55" s="31" t="str">
        <f t="shared" si="2"/>
        <v>CASTELLON</v>
      </c>
      <c r="F55" s="31">
        <f t="shared" si="7"/>
        <v>2462</v>
      </c>
      <c r="G55" s="31">
        <f t="shared" si="8"/>
        <v>929</v>
      </c>
    </row>
    <row r="56" spans="1:7" x14ac:dyDescent="0.25">
      <c r="A56" s="31" t="str">
        <f t="shared" si="3"/>
        <v>MELILLA</v>
      </c>
      <c r="B56" s="30">
        <f t="shared" si="4"/>
        <v>5059</v>
      </c>
      <c r="C56" s="30">
        <f t="shared" si="5"/>
        <v>3125</v>
      </c>
      <c r="D56" s="30">
        <f t="shared" si="6"/>
        <v>14</v>
      </c>
      <c r="E56" s="31" t="str">
        <f t="shared" si="2"/>
        <v>GIJON</v>
      </c>
      <c r="F56" s="31">
        <f t="shared" si="7"/>
        <v>2176</v>
      </c>
      <c r="G56" s="31">
        <f t="shared" si="8"/>
        <v>2842</v>
      </c>
    </row>
    <row r="57" spans="1:7" x14ac:dyDescent="0.25">
      <c r="A57" s="31" t="str">
        <f t="shared" si="3"/>
        <v>MOTRIL</v>
      </c>
      <c r="B57" s="30">
        <f t="shared" si="4"/>
        <v>748</v>
      </c>
      <c r="C57" s="30">
        <f t="shared" si="5"/>
        <v>388</v>
      </c>
      <c r="D57" s="30">
        <f t="shared" si="6"/>
        <v>22</v>
      </c>
      <c r="E57" s="31" t="str">
        <f t="shared" si="2"/>
        <v>MARIN Y RIA DE PONTEVEDRA</v>
      </c>
      <c r="F57" s="31">
        <f t="shared" si="7"/>
        <v>1418</v>
      </c>
      <c r="G57" s="31">
        <f t="shared" si="8"/>
        <v>6996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str">
        <f t="shared" si="2"/>
        <v>ALMERIA</v>
      </c>
      <c r="F58" s="31">
        <f t="shared" si="7"/>
        <v>1141</v>
      </c>
      <c r="G58" s="31">
        <f t="shared" si="8"/>
        <v>704</v>
      </c>
    </row>
    <row r="59" spans="1:7" x14ac:dyDescent="0.25">
      <c r="A59" s="31" t="str">
        <f t="shared" si="3"/>
        <v>SANTA CRUZ DE TENERIFE</v>
      </c>
      <c r="B59" s="30">
        <f t="shared" si="4"/>
        <v>71041</v>
      </c>
      <c r="C59" s="30">
        <f t="shared" si="5"/>
        <v>79644</v>
      </c>
      <c r="D59" s="30">
        <f t="shared" si="6"/>
        <v>2</v>
      </c>
      <c r="E59" s="31" t="str">
        <f t="shared" si="2"/>
        <v>MOTRIL</v>
      </c>
      <c r="F59" s="31">
        <f t="shared" si="7"/>
        <v>748</v>
      </c>
      <c r="G59" s="31">
        <f t="shared" si="8"/>
        <v>388</v>
      </c>
    </row>
    <row r="60" spans="1:7" x14ac:dyDescent="0.25">
      <c r="A60" s="31" t="str">
        <f t="shared" si="3"/>
        <v>SANTANDER</v>
      </c>
      <c r="B60" s="30">
        <f t="shared" si="4"/>
        <v>0</v>
      </c>
      <c r="C60" s="30">
        <f t="shared" si="5"/>
        <v>0</v>
      </c>
      <c r="D60" s="30">
        <f t="shared" si="6"/>
        <v>28</v>
      </c>
      <c r="E60" s="31" t="str">
        <f t="shared" si="2"/>
        <v>HUELVA</v>
      </c>
      <c r="F60" s="31">
        <f t="shared" si="7"/>
        <v>375</v>
      </c>
      <c r="G60" s="31">
        <f t="shared" si="8"/>
        <v>0</v>
      </c>
    </row>
    <row r="61" spans="1:7" x14ac:dyDescent="0.25">
      <c r="A61" s="31" t="str">
        <f t="shared" si="3"/>
        <v>SEVILLA</v>
      </c>
      <c r="B61" s="30">
        <f t="shared" si="4"/>
        <v>34634</v>
      </c>
      <c r="C61" s="30">
        <f t="shared" si="5"/>
        <v>35874</v>
      </c>
      <c r="D61" s="30">
        <f t="shared" si="6"/>
        <v>4</v>
      </c>
      <c r="E61" s="31" t="e">
        <f t="shared" si="2"/>
        <v>#N/A</v>
      </c>
      <c r="F61" s="31" t="e">
        <f t="shared" si="7"/>
        <v>#N/A</v>
      </c>
      <c r="G61" s="31" t="e">
        <f t="shared" si="8"/>
        <v>#N/A</v>
      </c>
    </row>
    <row r="62" spans="1:7" x14ac:dyDescent="0.25">
      <c r="A62" s="31" t="str">
        <f t="shared" si="3"/>
        <v>TARRAGONA</v>
      </c>
      <c r="B62" s="30">
        <f t="shared" si="4"/>
        <v>5803</v>
      </c>
      <c r="C62" s="30">
        <f t="shared" si="5"/>
        <v>6999</v>
      </c>
      <c r="D62" s="30">
        <f t="shared" si="6"/>
        <v>11</v>
      </c>
      <c r="E62" s="31" t="e">
        <f t="shared" si="2"/>
        <v>#N/A</v>
      </c>
      <c r="F62" s="31" t="e">
        <f t="shared" si="7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33917</v>
      </c>
      <c r="C63" s="30">
        <f t="shared" si="5"/>
        <v>33259</v>
      </c>
      <c r="D63" s="30">
        <f t="shared" si="6"/>
        <v>5</v>
      </c>
      <c r="E63" s="31" t="e">
        <f t="shared" si="2"/>
        <v>#N/A</v>
      </c>
      <c r="F63" s="31" t="e">
        <f t="shared" si="7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5578</v>
      </c>
      <c r="C64" s="30">
        <f t="shared" si="5"/>
        <v>8531</v>
      </c>
      <c r="D64" s="30">
        <f t="shared" si="6"/>
        <v>12</v>
      </c>
      <c r="E64" s="31" t="e">
        <f t="shared" si="2"/>
        <v>#N/A</v>
      </c>
      <c r="F64" s="31" t="e">
        <f t="shared" si="7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6352</v>
      </c>
      <c r="C65" s="30">
        <f t="shared" si="5"/>
        <v>31</v>
      </c>
      <c r="D65" s="30">
        <f t="shared" si="6"/>
        <v>10</v>
      </c>
      <c r="E65" s="31" t="str">
        <f t="shared" si="2"/>
        <v>A CORUÑA</v>
      </c>
      <c r="F65" s="31">
        <f t="shared" si="7"/>
        <v>0</v>
      </c>
      <c r="G65" s="31">
        <f t="shared" si="8"/>
        <v>78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Marzo</v>
      </c>
      <c r="C5" s="77"/>
      <c r="D5" s="76" t="s">
        <v>40</v>
      </c>
      <c r="E5" s="77"/>
      <c r="F5" s="77"/>
      <c r="L5" s="29">
        <f>'Resumen general'!I4</f>
        <v>41026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451</v>
      </c>
      <c r="C7" s="9">
        <v>361</v>
      </c>
      <c r="D7" s="9">
        <v>1295</v>
      </c>
      <c r="E7" s="9">
        <v>1285</v>
      </c>
      <c r="F7" s="10">
        <f>((E7*100)/D7)-100</f>
        <v>-0.77220077220077599</v>
      </c>
      <c r="G7" s="1"/>
      <c r="H7" s="1"/>
      <c r="I7" s="1"/>
    </row>
    <row r="8" spans="1:12" x14ac:dyDescent="0.25">
      <c r="A8" s="11" t="s">
        <v>45</v>
      </c>
      <c r="B8" s="12">
        <v>3690</v>
      </c>
      <c r="C8" s="12">
        <v>4734</v>
      </c>
      <c r="D8" s="12">
        <v>9499</v>
      </c>
      <c r="E8" s="12">
        <v>12025</v>
      </c>
      <c r="F8" s="13">
        <f t="shared" ref="F8:F35" si="0">((E8*100)/D8)-100</f>
        <v>26.592272870828509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108</v>
      </c>
      <c r="D9" s="9">
        <v>0</v>
      </c>
      <c r="E9" s="9">
        <v>272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2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14822</v>
      </c>
      <c r="C11" s="9">
        <v>22446</v>
      </c>
      <c r="D11" s="9">
        <v>46151</v>
      </c>
      <c r="E11" s="9">
        <v>58309</v>
      </c>
      <c r="F11" s="10">
        <f t="shared" si="0"/>
        <v>26.343957877402445</v>
      </c>
      <c r="G11" s="1"/>
      <c r="H11" s="1"/>
      <c r="I11" s="1"/>
    </row>
    <row r="12" spans="1:12" x14ac:dyDescent="0.25">
      <c r="A12" s="11" t="s">
        <v>49</v>
      </c>
      <c r="B12" s="12">
        <v>3822</v>
      </c>
      <c r="C12" s="12">
        <v>5354.5</v>
      </c>
      <c r="D12" s="12">
        <v>9685</v>
      </c>
      <c r="E12" s="12">
        <v>13565.5</v>
      </c>
      <c r="F12" s="13">
        <f t="shared" si="0"/>
        <v>40.067114093959731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0</v>
      </c>
      <c r="E13" s="9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12">
        <v>97527</v>
      </c>
      <c r="C14" s="12">
        <v>81635.5</v>
      </c>
      <c r="D14" s="12">
        <v>284975.5</v>
      </c>
      <c r="E14" s="12">
        <v>253113</v>
      </c>
      <c r="F14" s="13">
        <f t="shared" si="0"/>
        <v>-11.180785716666875</v>
      </c>
      <c r="G14" s="1"/>
      <c r="H14" s="1"/>
      <c r="I14" s="1"/>
    </row>
    <row r="15" spans="1:12" x14ac:dyDescent="0.25">
      <c r="A15" s="8" t="s">
        <v>52</v>
      </c>
      <c r="B15" s="9">
        <v>42265.5</v>
      </c>
      <c r="C15" s="9">
        <v>48838.25</v>
      </c>
      <c r="D15" s="9">
        <v>113914.75</v>
      </c>
      <c r="E15" s="9">
        <v>125674.25</v>
      </c>
      <c r="F15" s="10">
        <f t="shared" si="0"/>
        <v>10.323070541786734</v>
      </c>
      <c r="G15" s="1"/>
      <c r="H15" s="1"/>
      <c r="I15" s="1"/>
    </row>
    <row r="16" spans="1:12" x14ac:dyDescent="0.25">
      <c r="A16" s="11" t="s">
        <v>53</v>
      </c>
      <c r="B16" s="12">
        <v>3404</v>
      </c>
      <c r="C16" s="12">
        <v>3329</v>
      </c>
      <c r="D16" s="12">
        <v>9469</v>
      </c>
      <c r="E16" s="12">
        <v>11371</v>
      </c>
      <c r="F16" s="13">
        <f t="shared" si="0"/>
        <v>20.0865983736403</v>
      </c>
      <c r="G16" s="1"/>
      <c r="H16" s="1"/>
      <c r="I16" s="1"/>
    </row>
    <row r="17" spans="1:9" x14ac:dyDescent="0.25">
      <c r="A17" s="8" t="s">
        <v>54</v>
      </c>
      <c r="B17" s="9">
        <v>9910</v>
      </c>
      <c r="C17" s="9">
        <v>10062</v>
      </c>
      <c r="D17" s="9">
        <v>24534</v>
      </c>
      <c r="E17" s="9">
        <v>27036</v>
      </c>
      <c r="F17" s="10">
        <f t="shared" si="0"/>
        <v>10.198092443140126</v>
      </c>
      <c r="G17" s="1"/>
      <c r="H17" s="1"/>
      <c r="I17" s="1"/>
    </row>
    <row r="18" spans="1:9" x14ac:dyDescent="0.25">
      <c r="A18" s="11" t="s">
        <v>55</v>
      </c>
      <c r="B18" s="12">
        <v>53</v>
      </c>
      <c r="C18" s="12">
        <v>35</v>
      </c>
      <c r="D18" s="12">
        <v>117</v>
      </c>
      <c r="E18" s="12">
        <v>125</v>
      </c>
      <c r="F18" s="13">
        <f t="shared" si="0"/>
        <v>6.8376068376068417</v>
      </c>
      <c r="G18" s="1"/>
      <c r="H18" s="1"/>
      <c r="I18" s="1"/>
    </row>
    <row r="19" spans="1:9" x14ac:dyDescent="0.25">
      <c r="A19" s="8" t="s">
        <v>56</v>
      </c>
      <c r="B19" s="9">
        <v>53</v>
      </c>
      <c r="C19" s="9">
        <v>62</v>
      </c>
      <c r="D19" s="9">
        <v>116</v>
      </c>
      <c r="E19" s="9">
        <v>153</v>
      </c>
      <c r="F19" s="10">
        <f t="shared" si="0"/>
        <v>31.896551724137936</v>
      </c>
      <c r="G19" s="1"/>
      <c r="H19" s="1"/>
      <c r="I19" s="1"/>
    </row>
    <row r="20" spans="1:9" x14ac:dyDescent="0.25">
      <c r="A20" s="11" t="s">
        <v>57</v>
      </c>
      <c r="B20" s="12">
        <v>2079</v>
      </c>
      <c r="C20" s="12">
        <v>3411</v>
      </c>
      <c r="D20" s="12">
        <v>6887</v>
      </c>
      <c r="E20" s="12">
        <v>10181</v>
      </c>
      <c r="F20" s="13">
        <f t="shared" si="0"/>
        <v>47.82924350225062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243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8001</v>
      </c>
      <c r="C22" s="12">
        <v>8048</v>
      </c>
      <c r="D22" s="12">
        <v>20961</v>
      </c>
      <c r="E22" s="12">
        <v>21024</v>
      </c>
      <c r="F22" s="13">
        <f t="shared" si="0"/>
        <v>0.30055817947616958</v>
      </c>
      <c r="G22" s="1"/>
      <c r="H22" s="1"/>
      <c r="I22" s="1"/>
    </row>
    <row r="23" spans="1:9" x14ac:dyDescent="0.25">
      <c r="A23" s="8" t="s">
        <v>60</v>
      </c>
      <c r="B23" s="9">
        <v>929</v>
      </c>
      <c r="C23" s="9">
        <v>1741</v>
      </c>
      <c r="D23" s="9">
        <v>3030</v>
      </c>
      <c r="E23" s="9">
        <v>5133</v>
      </c>
      <c r="F23" s="10">
        <f t="shared" si="0"/>
        <v>69.405940594059416</v>
      </c>
      <c r="G23" s="1"/>
      <c r="H23" s="1"/>
      <c r="I23" s="1"/>
    </row>
    <row r="24" spans="1:9" x14ac:dyDescent="0.25">
      <c r="A24" s="11" t="s">
        <v>61</v>
      </c>
      <c r="B24" s="12">
        <v>1126</v>
      </c>
      <c r="C24" s="12">
        <v>3128</v>
      </c>
      <c r="D24" s="12">
        <v>3412</v>
      </c>
      <c r="E24" s="12">
        <v>7642</v>
      </c>
      <c r="F24" s="13">
        <f t="shared" si="0"/>
        <v>123.97420867526378</v>
      </c>
      <c r="G24" s="1"/>
      <c r="H24" s="1"/>
      <c r="I24" s="1"/>
    </row>
    <row r="25" spans="1:9" x14ac:dyDescent="0.25">
      <c r="A25" s="8" t="s">
        <v>62</v>
      </c>
      <c r="B25" s="9">
        <v>758</v>
      </c>
      <c r="C25" s="9">
        <v>1037</v>
      </c>
      <c r="D25" s="9">
        <v>2085</v>
      </c>
      <c r="E25" s="9">
        <v>3036</v>
      </c>
      <c r="F25" s="10">
        <f t="shared" si="0"/>
        <v>45.611510791366896</v>
      </c>
      <c r="G25" s="1"/>
      <c r="H25" s="1"/>
      <c r="I25" s="1"/>
    </row>
    <row r="26" spans="1:9" x14ac:dyDescent="0.25">
      <c r="A26" s="11" t="s">
        <v>63</v>
      </c>
      <c r="B26" s="12">
        <v>263</v>
      </c>
      <c r="C26" s="12">
        <v>417</v>
      </c>
      <c r="D26" s="12">
        <v>788</v>
      </c>
      <c r="E26" s="12">
        <v>1317</v>
      </c>
      <c r="F26" s="13">
        <f t="shared" si="0"/>
        <v>67.131979695431482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670</v>
      </c>
      <c r="C28" s="12">
        <v>3269</v>
      </c>
      <c r="D28" s="12">
        <v>2837</v>
      </c>
      <c r="E28" s="12">
        <v>7847</v>
      </c>
      <c r="F28" s="13">
        <f t="shared" si="0"/>
        <v>176.59499471272471</v>
      </c>
      <c r="G28" s="1"/>
      <c r="H28" s="1"/>
      <c r="I28" s="1"/>
    </row>
    <row r="29" spans="1:9" x14ac:dyDescent="0.25">
      <c r="A29" s="8" t="s">
        <v>66</v>
      </c>
      <c r="B29" s="9">
        <v>186</v>
      </c>
      <c r="C29" s="9">
        <v>76</v>
      </c>
      <c r="D29" s="9">
        <v>507</v>
      </c>
      <c r="E29" s="9">
        <v>199</v>
      </c>
      <c r="F29" s="10">
        <f t="shared" si="0"/>
        <v>-60.749506903353058</v>
      </c>
      <c r="G29" s="1"/>
      <c r="H29" s="1"/>
      <c r="I29" s="1"/>
    </row>
    <row r="30" spans="1:9" x14ac:dyDescent="0.25">
      <c r="A30" s="11" t="s">
        <v>67</v>
      </c>
      <c r="B30" s="12">
        <v>2090</v>
      </c>
      <c r="C30" s="12">
        <v>1921</v>
      </c>
      <c r="D30" s="12">
        <v>5701</v>
      </c>
      <c r="E30" s="12">
        <v>4833</v>
      </c>
      <c r="F30" s="13">
        <f t="shared" si="0"/>
        <v>-15.225399052797755</v>
      </c>
      <c r="G30" s="1"/>
      <c r="H30" s="1"/>
      <c r="I30" s="1"/>
    </row>
    <row r="31" spans="1:9" x14ac:dyDescent="0.25">
      <c r="A31" s="8" t="s">
        <v>68</v>
      </c>
      <c r="B31" s="9">
        <v>4790</v>
      </c>
      <c r="C31" s="9">
        <v>6319</v>
      </c>
      <c r="D31" s="9">
        <v>12331</v>
      </c>
      <c r="E31" s="9">
        <v>17613</v>
      </c>
      <c r="F31" s="10">
        <f t="shared" si="0"/>
        <v>42.83513097072418</v>
      </c>
      <c r="G31" s="1"/>
      <c r="H31" s="1"/>
      <c r="I31" s="1"/>
    </row>
    <row r="32" spans="1:9" x14ac:dyDescent="0.25">
      <c r="A32" s="11" t="s">
        <v>69</v>
      </c>
      <c r="B32" s="12">
        <v>167607</v>
      </c>
      <c r="C32" s="12">
        <v>154684</v>
      </c>
      <c r="D32" s="12">
        <v>488544</v>
      </c>
      <c r="E32" s="12">
        <v>466839</v>
      </c>
      <c r="F32" s="13">
        <f t="shared" si="0"/>
        <v>-4.4427932796227196</v>
      </c>
      <c r="G32" s="1"/>
      <c r="H32" s="1"/>
      <c r="I32" s="1"/>
    </row>
    <row r="33" spans="1:9" x14ac:dyDescent="0.25">
      <c r="A33" s="8" t="s">
        <v>70</v>
      </c>
      <c r="B33" s="9">
        <v>16572</v>
      </c>
      <c r="C33" s="9">
        <v>15171.5</v>
      </c>
      <c r="D33" s="9">
        <v>43764.5</v>
      </c>
      <c r="E33" s="9">
        <v>42456</v>
      </c>
      <c r="F33" s="10">
        <f t="shared" si="0"/>
        <v>-2.9898662157684868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59</v>
      </c>
      <c r="D34" s="12">
        <v>0</v>
      </c>
      <c r="E34" s="12">
        <v>288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381068.5</v>
      </c>
      <c r="C35" s="15">
        <f t="shared" ref="C35:E35" si="1">SUM(C7:C34)</f>
        <v>376246.75</v>
      </c>
      <c r="D35" s="15">
        <f t="shared" si="1"/>
        <v>1090603.75</v>
      </c>
      <c r="E35" s="15">
        <f t="shared" si="1"/>
        <v>1091581.75</v>
      </c>
      <c r="F35" s="16">
        <f t="shared" si="0"/>
        <v>8.9675099686758131E-2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1285</v>
      </c>
      <c r="C38" s="30">
        <f>D7</f>
        <v>1295</v>
      </c>
      <c r="D38" s="30">
        <f>_xlfn.RANK.EQ(B38,$B$38:$B$65)+COUNTIF($B$38:$B$65,B38)-1</f>
        <v>19</v>
      </c>
      <c r="E38" s="31" t="str">
        <f t="shared" ref="E38:E65" si="2">INDEX($A$38:$B$65,MATCH(ROW()-37,$D$38:$D$65,0),1)</f>
        <v>VALENCIA</v>
      </c>
      <c r="F38" s="31">
        <f>LOOKUP(E38,$A$38:$A$65,$B$38:$B$65)</f>
        <v>466839</v>
      </c>
      <c r="G38" s="31">
        <f>LOOKUP(E38,$A$38:$A$65,$C$38:$C$65)</f>
        <v>488544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12025</v>
      </c>
      <c r="C39" s="30">
        <f t="shared" ref="C39:C65" si="5">D8</f>
        <v>9499</v>
      </c>
      <c r="D39" s="30">
        <f t="shared" ref="D39:D65" si="6">_xlfn.RANK.EQ(B39,$B$38:$B$65)+COUNTIF($B$38:$B$65,B39)-1</f>
        <v>10</v>
      </c>
      <c r="E39" s="31" t="str">
        <f t="shared" si="2"/>
        <v>BARCELONA</v>
      </c>
      <c r="F39" s="31">
        <f t="shared" ref="F39:F65" si="7">LOOKUP(E39,$A$38:$A$65,$B$38:$B$65)</f>
        <v>253113</v>
      </c>
      <c r="G39" s="31">
        <f t="shared" ref="G39:G65" si="8">LOOKUP(E39,$A$38:$A$65,$C$38:$C$65)</f>
        <v>284975.5</v>
      </c>
    </row>
    <row r="40" spans="1:9" x14ac:dyDescent="0.25">
      <c r="A40" s="31" t="str">
        <f t="shared" si="3"/>
        <v>ALMERIA</v>
      </c>
      <c r="B40" s="30">
        <f t="shared" si="4"/>
        <v>272</v>
      </c>
      <c r="C40" s="30">
        <f t="shared" si="5"/>
        <v>0</v>
      </c>
      <c r="D40" s="30">
        <f t="shared" si="6"/>
        <v>21</v>
      </c>
      <c r="E40" s="31" t="str">
        <f t="shared" si="2"/>
        <v>BILBAO</v>
      </c>
      <c r="F40" s="31">
        <f t="shared" si="7"/>
        <v>125674.25</v>
      </c>
      <c r="G40" s="31">
        <f t="shared" si="8"/>
        <v>113914.75</v>
      </c>
    </row>
    <row r="41" spans="1:9" x14ac:dyDescent="0.25">
      <c r="A41" s="31" t="str">
        <f t="shared" si="3"/>
        <v>AVILES</v>
      </c>
      <c r="B41" s="30">
        <f t="shared" si="4"/>
        <v>2</v>
      </c>
      <c r="C41" s="30">
        <f t="shared" si="5"/>
        <v>0</v>
      </c>
      <c r="D41" s="30">
        <f t="shared" si="6"/>
        <v>26</v>
      </c>
      <c r="E41" s="31" t="str">
        <f t="shared" si="2"/>
        <v>BAHIA DE ALGECIRAS</v>
      </c>
      <c r="F41" s="31">
        <f t="shared" si="7"/>
        <v>58309</v>
      </c>
      <c r="G41" s="31">
        <f t="shared" si="8"/>
        <v>46151</v>
      </c>
    </row>
    <row r="42" spans="1:9" x14ac:dyDescent="0.25">
      <c r="A42" s="31" t="str">
        <f t="shared" si="3"/>
        <v>BAHIA DE ALGECIRAS</v>
      </c>
      <c r="B42" s="30">
        <f t="shared" si="4"/>
        <v>58309</v>
      </c>
      <c r="C42" s="30">
        <f t="shared" si="5"/>
        <v>46151</v>
      </c>
      <c r="D42" s="30">
        <f t="shared" si="6"/>
        <v>4</v>
      </c>
      <c r="E42" s="31" t="str">
        <f t="shared" si="2"/>
        <v>VIGO</v>
      </c>
      <c r="F42" s="31">
        <f t="shared" si="7"/>
        <v>42456</v>
      </c>
      <c r="G42" s="31">
        <f t="shared" si="8"/>
        <v>43764.5</v>
      </c>
    </row>
    <row r="43" spans="1:9" x14ac:dyDescent="0.25">
      <c r="A43" s="31" t="str">
        <f t="shared" si="3"/>
        <v>BAHIA DE CADIZ</v>
      </c>
      <c r="B43" s="30">
        <f t="shared" si="4"/>
        <v>13565.5</v>
      </c>
      <c r="C43" s="30">
        <f t="shared" si="5"/>
        <v>9685</v>
      </c>
      <c r="D43" s="30">
        <f t="shared" si="6"/>
        <v>9</v>
      </c>
      <c r="E43" s="31" t="str">
        <f t="shared" si="2"/>
        <v>CASTELLON</v>
      </c>
      <c r="F43" s="31">
        <f t="shared" si="7"/>
        <v>27036</v>
      </c>
      <c r="G43" s="31">
        <f t="shared" si="8"/>
        <v>24534</v>
      </c>
    </row>
    <row r="44" spans="1:9" x14ac:dyDescent="0.25">
      <c r="A44" s="31" t="str">
        <f t="shared" si="3"/>
        <v>BALEARES</v>
      </c>
      <c r="B44" s="30">
        <f t="shared" si="4"/>
        <v>0</v>
      </c>
      <c r="C44" s="30">
        <f t="shared" si="5"/>
        <v>0</v>
      </c>
      <c r="D44" s="30">
        <f t="shared" si="6"/>
        <v>28</v>
      </c>
      <c r="E44" s="31" t="str">
        <f t="shared" si="2"/>
        <v>LAS PALMAS</v>
      </c>
      <c r="F44" s="31">
        <f t="shared" si="7"/>
        <v>21024</v>
      </c>
      <c r="G44" s="31">
        <f t="shared" si="8"/>
        <v>20961</v>
      </c>
    </row>
    <row r="45" spans="1:9" x14ac:dyDescent="0.25">
      <c r="A45" s="31" t="str">
        <f t="shared" si="3"/>
        <v>BARCELONA</v>
      </c>
      <c r="B45" s="30">
        <f t="shared" si="4"/>
        <v>253113</v>
      </c>
      <c r="C45" s="30">
        <f t="shared" si="5"/>
        <v>284975.5</v>
      </c>
      <c r="D45" s="30">
        <f t="shared" si="6"/>
        <v>2</v>
      </c>
      <c r="E45" s="31" t="str">
        <f t="shared" si="2"/>
        <v>TARRAGONA</v>
      </c>
      <c r="F45" s="31">
        <f t="shared" si="7"/>
        <v>17613</v>
      </c>
      <c r="G45" s="31">
        <f t="shared" si="8"/>
        <v>12331</v>
      </c>
    </row>
    <row r="46" spans="1:9" x14ac:dyDescent="0.25">
      <c r="A46" s="31" t="str">
        <f t="shared" si="3"/>
        <v>BILBAO</v>
      </c>
      <c r="B46" s="30">
        <f t="shared" si="4"/>
        <v>125674.25</v>
      </c>
      <c r="C46" s="30">
        <f t="shared" si="5"/>
        <v>113914.75</v>
      </c>
      <c r="D46" s="30">
        <f t="shared" si="6"/>
        <v>3</v>
      </c>
      <c r="E46" s="31" t="str">
        <f t="shared" si="2"/>
        <v>BAHIA DE CADIZ</v>
      </c>
      <c r="F46" s="31">
        <f t="shared" si="7"/>
        <v>13565.5</v>
      </c>
      <c r="G46" s="31">
        <f t="shared" si="8"/>
        <v>9685</v>
      </c>
    </row>
    <row r="47" spans="1:9" x14ac:dyDescent="0.25">
      <c r="A47" s="31" t="str">
        <f t="shared" si="3"/>
        <v>CARTAGENA</v>
      </c>
      <c r="B47" s="30">
        <f t="shared" si="4"/>
        <v>11371</v>
      </c>
      <c r="C47" s="30">
        <f t="shared" si="5"/>
        <v>9469</v>
      </c>
      <c r="D47" s="30">
        <f t="shared" si="6"/>
        <v>11</v>
      </c>
      <c r="E47" s="31" t="str">
        <f t="shared" si="2"/>
        <v>ALICANTE</v>
      </c>
      <c r="F47" s="31">
        <f t="shared" si="7"/>
        <v>12025</v>
      </c>
      <c r="G47" s="31">
        <f t="shared" si="8"/>
        <v>9499</v>
      </c>
    </row>
    <row r="48" spans="1:9" x14ac:dyDescent="0.25">
      <c r="A48" s="31" t="str">
        <f t="shared" si="3"/>
        <v>CASTELLON</v>
      </c>
      <c r="B48" s="30">
        <f t="shared" si="4"/>
        <v>27036</v>
      </c>
      <c r="C48" s="30">
        <f t="shared" si="5"/>
        <v>24534</v>
      </c>
      <c r="D48" s="30">
        <f t="shared" si="6"/>
        <v>6</v>
      </c>
      <c r="E48" s="31" t="str">
        <f t="shared" si="2"/>
        <v>CARTAGENA</v>
      </c>
      <c r="F48" s="31">
        <f t="shared" si="7"/>
        <v>11371</v>
      </c>
      <c r="G48" s="31">
        <f t="shared" si="8"/>
        <v>9469</v>
      </c>
    </row>
    <row r="49" spans="1:7" x14ac:dyDescent="0.25">
      <c r="A49" s="31" t="str">
        <f t="shared" si="3"/>
        <v>CEUTA</v>
      </c>
      <c r="B49" s="30">
        <f t="shared" si="4"/>
        <v>125</v>
      </c>
      <c r="C49" s="30">
        <f t="shared" si="5"/>
        <v>117</v>
      </c>
      <c r="D49" s="30">
        <f t="shared" si="6"/>
        <v>25</v>
      </c>
      <c r="E49" s="31" t="str">
        <f t="shared" si="2"/>
        <v>GIJON</v>
      </c>
      <c r="F49" s="31">
        <f t="shared" si="7"/>
        <v>10181</v>
      </c>
      <c r="G49" s="31">
        <f t="shared" si="8"/>
        <v>6887</v>
      </c>
    </row>
    <row r="50" spans="1:7" x14ac:dyDescent="0.25">
      <c r="A50" s="31" t="str">
        <f t="shared" si="3"/>
        <v>FERROL-SAN CIBRAO</v>
      </c>
      <c r="B50" s="30">
        <f t="shared" si="4"/>
        <v>153</v>
      </c>
      <c r="C50" s="30">
        <f t="shared" si="5"/>
        <v>116</v>
      </c>
      <c r="D50" s="30">
        <f t="shared" si="6"/>
        <v>24</v>
      </c>
      <c r="E50" s="31" t="str">
        <f t="shared" si="2"/>
        <v>SANTA CRUZ DE TENERIFE</v>
      </c>
      <c r="F50" s="31">
        <f t="shared" si="7"/>
        <v>7847</v>
      </c>
      <c r="G50" s="31">
        <f t="shared" si="8"/>
        <v>2837</v>
      </c>
    </row>
    <row r="51" spans="1:7" x14ac:dyDescent="0.25">
      <c r="A51" s="31" t="str">
        <f t="shared" si="3"/>
        <v>GIJON</v>
      </c>
      <c r="B51" s="30">
        <f t="shared" si="4"/>
        <v>10181</v>
      </c>
      <c r="C51" s="30">
        <f t="shared" si="5"/>
        <v>6887</v>
      </c>
      <c r="D51" s="30">
        <f t="shared" si="6"/>
        <v>12</v>
      </c>
      <c r="E51" s="31" t="str">
        <f t="shared" si="2"/>
        <v>MARIN Y RIA DE PONTEVEDRA</v>
      </c>
      <c r="F51" s="31">
        <f t="shared" si="7"/>
        <v>7642</v>
      </c>
      <c r="G51" s="31">
        <f t="shared" si="8"/>
        <v>3412</v>
      </c>
    </row>
    <row r="52" spans="1:7" x14ac:dyDescent="0.25">
      <c r="A52" s="31" t="str">
        <f t="shared" si="3"/>
        <v>HUELVA</v>
      </c>
      <c r="B52" s="30">
        <f t="shared" si="4"/>
        <v>243</v>
      </c>
      <c r="C52" s="30">
        <f t="shared" si="5"/>
        <v>0</v>
      </c>
      <c r="D52" s="30">
        <f t="shared" si="6"/>
        <v>22</v>
      </c>
      <c r="E52" s="31" t="str">
        <f t="shared" si="2"/>
        <v>MALAGA</v>
      </c>
      <c r="F52" s="31">
        <f t="shared" si="7"/>
        <v>5133</v>
      </c>
      <c r="G52" s="31">
        <f t="shared" si="8"/>
        <v>3030</v>
      </c>
    </row>
    <row r="53" spans="1:7" x14ac:dyDescent="0.25">
      <c r="A53" s="31" t="str">
        <f t="shared" si="3"/>
        <v>LAS PALMAS</v>
      </c>
      <c r="B53" s="30">
        <f t="shared" si="4"/>
        <v>21024</v>
      </c>
      <c r="C53" s="30">
        <f t="shared" si="5"/>
        <v>20961</v>
      </c>
      <c r="D53" s="30">
        <f t="shared" si="6"/>
        <v>7</v>
      </c>
      <c r="E53" s="31" t="str">
        <f t="shared" si="2"/>
        <v>SEVILLA</v>
      </c>
      <c r="F53" s="31">
        <f t="shared" si="7"/>
        <v>4833</v>
      </c>
      <c r="G53" s="31">
        <f t="shared" si="8"/>
        <v>5701</v>
      </c>
    </row>
    <row r="54" spans="1:7" x14ac:dyDescent="0.25">
      <c r="A54" s="31" t="str">
        <f t="shared" si="3"/>
        <v>MALAGA</v>
      </c>
      <c r="B54" s="30">
        <f t="shared" si="4"/>
        <v>5133</v>
      </c>
      <c r="C54" s="30">
        <f t="shared" si="5"/>
        <v>3030</v>
      </c>
      <c r="D54" s="30">
        <f t="shared" si="6"/>
        <v>15</v>
      </c>
      <c r="E54" s="31" t="str">
        <f t="shared" si="2"/>
        <v>MELILLA</v>
      </c>
      <c r="F54" s="31">
        <f t="shared" si="7"/>
        <v>3036</v>
      </c>
      <c r="G54" s="31">
        <f t="shared" si="8"/>
        <v>2085</v>
      </c>
    </row>
    <row r="55" spans="1:7" x14ac:dyDescent="0.25">
      <c r="A55" s="31" t="str">
        <f t="shared" si="3"/>
        <v>MARIN Y RIA DE PONTEVEDRA</v>
      </c>
      <c r="B55" s="30">
        <f t="shared" si="4"/>
        <v>7642</v>
      </c>
      <c r="C55" s="30">
        <f t="shared" si="5"/>
        <v>3412</v>
      </c>
      <c r="D55" s="30">
        <f t="shared" si="6"/>
        <v>14</v>
      </c>
      <c r="E55" s="31" t="str">
        <f t="shared" si="2"/>
        <v>MOTRIL</v>
      </c>
      <c r="F55" s="31">
        <f t="shared" si="7"/>
        <v>1317</v>
      </c>
      <c r="G55" s="31">
        <f t="shared" si="8"/>
        <v>788</v>
      </c>
    </row>
    <row r="56" spans="1:7" x14ac:dyDescent="0.25">
      <c r="A56" s="31" t="str">
        <f t="shared" si="3"/>
        <v>MELILLA</v>
      </c>
      <c r="B56" s="30">
        <f t="shared" si="4"/>
        <v>3036</v>
      </c>
      <c r="C56" s="30">
        <f t="shared" si="5"/>
        <v>2085</v>
      </c>
      <c r="D56" s="30">
        <f t="shared" si="6"/>
        <v>17</v>
      </c>
      <c r="E56" s="31" t="str">
        <f t="shared" si="2"/>
        <v>A CORUÑA</v>
      </c>
      <c r="F56" s="31">
        <f t="shared" si="7"/>
        <v>1285</v>
      </c>
      <c r="G56" s="31">
        <f t="shared" si="8"/>
        <v>1295</v>
      </c>
    </row>
    <row r="57" spans="1:7" x14ac:dyDescent="0.25">
      <c r="A57" s="31" t="str">
        <f t="shared" si="3"/>
        <v>MOTRIL</v>
      </c>
      <c r="B57" s="30">
        <f t="shared" si="4"/>
        <v>1317</v>
      </c>
      <c r="C57" s="30">
        <f t="shared" si="5"/>
        <v>788</v>
      </c>
      <c r="D57" s="30">
        <f t="shared" si="6"/>
        <v>18</v>
      </c>
      <c r="E57" s="31" t="str">
        <f t="shared" si="2"/>
        <v>VILAGARCIA</v>
      </c>
      <c r="F57" s="31">
        <f t="shared" si="7"/>
        <v>288</v>
      </c>
      <c r="G57" s="31">
        <f t="shared" si="8"/>
        <v>0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str">
        <f t="shared" si="2"/>
        <v>ALMERIA</v>
      </c>
      <c r="F58" s="31">
        <f t="shared" si="7"/>
        <v>272</v>
      </c>
      <c r="G58" s="31">
        <f t="shared" si="8"/>
        <v>0</v>
      </c>
    </row>
    <row r="59" spans="1:7" x14ac:dyDescent="0.25">
      <c r="A59" s="31" t="str">
        <f t="shared" si="3"/>
        <v>SANTA CRUZ DE TENERIFE</v>
      </c>
      <c r="B59" s="30">
        <f t="shared" si="4"/>
        <v>7847</v>
      </c>
      <c r="C59" s="30">
        <f t="shared" si="5"/>
        <v>2837</v>
      </c>
      <c r="D59" s="30">
        <f t="shared" si="6"/>
        <v>13</v>
      </c>
      <c r="E59" s="31" t="str">
        <f t="shared" si="2"/>
        <v>HUELVA</v>
      </c>
      <c r="F59" s="31">
        <f t="shared" si="7"/>
        <v>243</v>
      </c>
      <c r="G59" s="31">
        <f t="shared" si="8"/>
        <v>0</v>
      </c>
    </row>
    <row r="60" spans="1:7" x14ac:dyDescent="0.25">
      <c r="A60" s="31" t="str">
        <f t="shared" si="3"/>
        <v>SANTANDER</v>
      </c>
      <c r="B60" s="30">
        <f t="shared" si="4"/>
        <v>199</v>
      </c>
      <c r="C60" s="30">
        <f t="shared" si="5"/>
        <v>507</v>
      </c>
      <c r="D60" s="30">
        <f t="shared" si="6"/>
        <v>23</v>
      </c>
      <c r="E60" s="31" t="str">
        <f t="shared" si="2"/>
        <v>SANTANDER</v>
      </c>
      <c r="F60" s="31">
        <f t="shared" si="7"/>
        <v>199</v>
      </c>
      <c r="G60" s="31">
        <f t="shared" si="8"/>
        <v>507</v>
      </c>
    </row>
    <row r="61" spans="1:7" x14ac:dyDescent="0.25">
      <c r="A61" s="31" t="str">
        <f t="shared" si="3"/>
        <v>SEVILLA</v>
      </c>
      <c r="B61" s="30">
        <f t="shared" si="4"/>
        <v>4833</v>
      </c>
      <c r="C61" s="30">
        <f t="shared" si="5"/>
        <v>5701</v>
      </c>
      <c r="D61" s="30">
        <f t="shared" si="6"/>
        <v>16</v>
      </c>
      <c r="E61" s="31" t="str">
        <f t="shared" si="2"/>
        <v>FERROL-SAN CIBRAO</v>
      </c>
      <c r="F61" s="31">
        <f t="shared" si="7"/>
        <v>153</v>
      </c>
      <c r="G61" s="31">
        <f t="shared" si="8"/>
        <v>116</v>
      </c>
    </row>
    <row r="62" spans="1:7" x14ac:dyDescent="0.25">
      <c r="A62" s="31" t="str">
        <f t="shared" si="3"/>
        <v>TARRAGONA</v>
      </c>
      <c r="B62" s="30">
        <f t="shared" si="4"/>
        <v>17613</v>
      </c>
      <c r="C62" s="30">
        <f t="shared" si="5"/>
        <v>12331</v>
      </c>
      <c r="D62" s="30">
        <f t="shared" si="6"/>
        <v>8</v>
      </c>
      <c r="E62" s="31" t="str">
        <f t="shared" si="2"/>
        <v>CEUTA</v>
      </c>
      <c r="F62" s="31">
        <f t="shared" si="7"/>
        <v>125</v>
      </c>
      <c r="G62" s="31">
        <f t="shared" si="8"/>
        <v>117</v>
      </c>
    </row>
    <row r="63" spans="1:7" x14ac:dyDescent="0.25">
      <c r="A63" s="31" t="str">
        <f t="shared" si="3"/>
        <v>VALENCIA</v>
      </c>
      <c r="B63" s="30">
        <f t="shared" si="4"/>
        <v>466839</v>
      </c>
      <c r="C63" s="30">
        <f t="shared" si="5"/>
        <v>488544</v>
      </c>
      <c r="D63" s="30">
        <f t="shared" si="6"/>
        <v>1</v>
      </c>
      <c r="E63" s="31" t="str">
        <f t="shared" si="2"/>
        <v>AVILES</v>
      </c>
      <c r="F63" s="31">
        <f t="shared" si="7"/>
        <v>2</v>
      </c>
      <c r="G63" s="31">
        <f t="shared" si="8"/>
        <v>0</v>
      </c>
    </row>
    <row r="64" spans="1:7" x14ac:dyDescent="0.25">
      <c r="A64" s="31" t="str">
        <f t="shared" si="3"/>
        <v>VIGO</v>
      </c>
      <c r="B64" s="30">
        <f t="shared" si="4"/>
        <v>42456</v>
      </c>
      <c r="C64" s="30">
        <f t="shared" si="5"/>
        <v>43764.5</v>
      </c>
      <c r="D64" s="30">
        <f t="shared" si="6"/>
        <v>5</v>
      </c>
      <c r="E64" s="31" t="e">
        <f t="shared" si="2"/>
        <v>#N/A</v>
      </c>
      <c r="F64" s="31" t="e">
        <f t="shared" si="7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288</v>
      </c>
      <c r="C65" s="30">
        <f t="shared" si="5"/>
        <v>0</v>
      </c>
      <c r="D65" s="30">
        <f t="shared" si="6"/>
        <v>20</v>
      </c>
      <c r="E65" s="31" t="str">
        <f t="shared" si="2"/>
        <v>BALEARES</v>
      </c>
      <c r="F65" s="31">
        <f t="shared" si="7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78" t="s">
        <v>73</v>
      </c>
      <c r="B5" s="76" t="str">
        <f>'Resumen general'!D6</f>
        <v>Mes Marzo</v>
      </c>
      <c r="C5" s="77"/>
      <c r="D5" s="76" t="s">
        <v>40</v>
      </c>
      <c r="E5" s="77"/>
      <c r="F5" s="77"/>
      <c r="L5" s="29">
        <f>'Resumen general'!I4</f>
        <v>41026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469</v>
      </c>
      <c r="C7" s="9">
        <v>361</v>
      </c>
      <c r="D7" s="9">
        <v>1373</v>
      </c>
      <c r="E7" s="9">
        <v>1285</v>
      </c>
      <c r="F7" s="10">
        <f>((E7*100)/D7)-100</f>
        <v>-6.4093226511289174</v>
      </c>
      <c r="G7" s="1"/>
      <c r="H7" s="1"/>
      <c r="I7" s="1"/>
    </row>
    <row r="8" spans="1:12" x14ac:dyDescent="0.25">
      <c r="A8" s="11" t="s">
        <v>45</v>
      </c>
      <c r="B8" s="12">
        <v>13303</v>
      </c>
      <c r="C8" s="12">
        <v>15494</v>
      </c>
      <c r="D8" s="12">
        <v>37385</v>
      </c>
      <c r="E8" s="12">
        <v>41305</v>
      </c>
      <c r="F8" s="13">
        <f t="shared" ref="F8:F35" si="0">((E8*100)/D8)-100</f>
        <v>10.485488832419421</v>
      </c>
      <c r="G8" s="1"/>
      <c r="H8" s="1"/>
      <c r="I8" s="1"/>
    </row>
    <row r="9" spans="1:12" x14ac:dyDescent="0.25">
      <c r="A9" s="8" t="s">
        <v>46</v>
      </c>
      <c r="B9" s="9">
        <v>306</v>
      </c>
      <c r="C9" s="9">
        <v>461</v>
      </c>
      <c r="D9" s="9">
        <v>704</v>
      </c>
      <c r="E9" s="9">
        <v>1413</v>
      </c>
      <c r="F9" s="10">
        <f t="shared" si="0"/>
        <v>100.71022727272728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2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15827</v>
      </c>
      <c r="C11" s="9">
        <v>24005</v>
      </c>
      <c r="D11" s="9">
        <v>50844</v>
      </c>
      <c r="E11" s="9">
        <v>63477</v>
      </c>
      <c r="F11" s="10">
        <f t="shared" si="0"/>
        <v>24.846589568090636</v>
      </c>
      <c r="G11" s="1"/>
      <c r="H11" s="1"/>
      <c r="I11" s="1"/>
    </row>
    <row r="12" spans="1:12" x14ac:dyDescent="0.25">
      <c r="A12" s="11" t="s">
        <v>49</v>
      </c>
      <c r="B12" s="12">
        <v>7171</v>
      </c>
      <c r="C12" s="12">
        <v>9140</v>
      </c>
      <c r="D12" s="12">
        <v>19104.5</v>
      </c>
      <c r="E12" s="12">
        <v>22892</v>
      </c>
      <c r="F12" s="13">
        <f t="shared" si="0"/>
        <v>19.825172079876467</v>
      </c>
      <c r="G12" s="1"/>
      <c r="H12" s="1"/>
      <c r="I12" s="1"/>
    </row>
    <row r="13" spans="1:12" x14ac:dyDescent="0.25">
      <c r="A13" s="8" t="s">
        <v>50</v>
      </c>
      <c r="B13" s="9">
        <v>6344</v>
      </c>
      <c r="C13" s="9">
        <v>4705</v>
      </c>
      <c r="D13" s="9">
        <v>15648</v>
      </c>
      <c r="E13" s="9">
        <v>11863</v>
      </c>
      <c r="F13" s="10">
        <f t="shared" si="0"/>
        <v>-24.188394683026587</v>
      </c>
      <c r="G13" s="1"/>
      <c r="H13" s="1"/>
      <c r="I13" s="1"/>
    </row>
    <row r="14" spans="1:12" x14ac:dyDescent="0.25">
      <c r="A14" s="11" t="s">
        <v>51</v>
      </c>
      <c r="B14" s="12">
        <v>113611</v>
      </c>
      <c r="C14" s="12">
        <v>96558</v>
      </c>
      <c r="D14" s="12">
        <v>329256</v>
      </c>
      <c r="E14" s="12">
        <v>292673</v>
      </c>
      <c r="F14" s="13">
        <f t="shared" si="0"/>
        <v>-11.110807396068708</v>
      </c>
      <c r="G14" s="1"/>
      <c r="H14" s="1"/>
      <c r="I14" s="1"/>
    </row>
    <row r="15" spans="1:12" x14ac:dyDescent="0.25">
      <c r="A15" s="8" t="s">
        <v>52</v>
      </c>
      <c r="B15" s="9">
        <v>47971</v>
      </c>
      <c r="C15" s="9">
        <v>54004.5</v>
      </c>
      <c r="D15" s="9">
        <v>124605.5</v>
      </c>
      <c r="E15" s="9">
        <v>140891.75</v>
      </c>
      <c r="F15" s="10">
        <f t="shared" si="0"/>
        <v>13.070249708078691</v>
      </c>
      <c r="G15" s="1"/>
      <c r="H15" s="1"/>
      <c r="I15" s="1"/>
    </row>
    <row r="16" spans="1:12" x14ac:dyDescent="0.25">
      <c r="A16" s="11" t="s">
        <v>53</v>
      </c>
      <c r="B16" s="12">
        <v>6639</v>
      </c>
      <c r="C16" s="12">
        <v>4993</v>
      </c>
      <c r="D16" s="12">
        <v>16958</v>
      </c>
      <c r="E16" s="12">
        <v>15592</v>
      </c>
      <c r="F16" s="13">
        <f t="shared" si="0"/>
        <v>-8.05519518811181</v>
      </c>
      <c r="G16" s="1"/>
      <c r="H16" s="1"/>
      <c r="I16" s="1"/>
    </row>
    <row r="17" spans="1:9" x14ac:dyDescent="0.25">
      <c r="A17" s="8" t="s">
        <v>54</v>
      </c>
      <c r="B17" s="9">
        <v>10273</v>
      </c>
      <c r="C17" s="9">
        <v>10682</v>
      </c>
      <c r="D17" s="9">
        <v>25463</v>
      </c>
      <c r="E17" s="9">
        <v>29498</v>
      </c>
      <c r="F17" s="10">
        <f t="shared" si="0"/>
        <v>15.846522405058323</v>
      </c>
      <c r="G17" s="1"/>
      <c r="H17" s="1"/>
      <c r="I17" s="1"/>
    </row>
    <row r="18" spans="1:9" x14ac:dyDescent="0.25">
      <c r="A18" s="11" t="s">
        <v>55</v>
      </c>
      <c r="B18" s="12">
        <v>815</v>
      </c>
      <c r="C18" s="12">
        <v>1069</v>
      </c>
      <c r="D18" s="12">
        <v>2297</v>
      </c>
      <c r="E18" s="12">
        <v>3562</v>
      </c>
      <c r="F18" s="13">
        <f t="shared" si="0"/>
        <v>55.07183282542448</v>
      </c>
      <c r="G18" s="1"/>
      <c r="H18" s="1"/>
      <c r="I18" s="1"/>
    </row>
    <row r="19" spans="1:9" x14ac:dyDescent="0.25">
      <c r="A19" s="8" t="s">
        <v>56</v>
      </c>
      <c r="B19" s="9">
        <v>53</v>
      </c>
      <c r="C19" s="9">
        <v>62</v>
      </c>
      <c r="D19" s="9">
        <v>116</v>
      </c>
      <c r="E19" s="9">
        <v>153</v>
      </c>
      <c r="F19" s="10">
        <f t="shared" si="0"/>
        <v>31.896551724137936</v>
      </c>
      <c r="G19" s="1"/>
      <c r="H19" s="1"/>
      <c r="I19" s="1"/>
    </row>
    <row r="20" spans="1:9" x14ac:dyDescent="0.25">
      <c r="A20" s="11" t="s">
        <v>57</v>
      </c>
      <c r="B20" s="12">
        <v>3003</v>
      </c>
      <c r="C20" s="12">
        <v>4237</v>
      </c>
      <c r="D20" s="12">
        <v>9729</v>
      </c>
      <c r="E20" s="12">
        <v>12357</v>
      </c>
      <c r="F20" s="13">
        <f t="shared" si="0"/>
        <v>27.01202590194265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129</v>
      </c>
      <c r="D21" s="9">
        <v>0</v>
      </c>
      <c r="E21" s="9">
        <v>618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40655</v>
      </c>
      <c r="C22" s="12">
        <v>37883</v>
      </c>
      <c r="D22" s="12">
        <v>108216</v>
      </c>
      <c r="E22" s="12">
        <v>106822</v>
      </c>
      <c r="F22" s="13">
        <f t="shared" si="0"/>
        <v>-1.2881644119169096</v>
      </c>
      <c r="G22" s="1"/>
      <c r="H22" s="1"/>
      <c r="I22" s="1"/>
    </row>
    <row r="23" spans="1:9" x14ac:dyDescent="0.25">
      <c r="A23" s="8" t="s">
        <v>60</v>
      </c>
      <c r="B23" s="9">
        <v>1647</v>
      </c>
      <c r="C23" s="9">
        <v>3406</v>
      </c>
      <c r="D23" s="9">
        <v>4995</v>
      </c>
      <c r="E23" s="9">
        <v>8872</v>
      </c>
      <c r="F23" s="10">
        <f t="shared" si="0"/>
        <v>77.617617617617611</v>
      </c>
      <c r="G23" s="1"/>
      <c r="H23" s="1"/>
      <c r="I23" s="1"/>
    </row>
    <row r="24" spans="1:9" x14ac:dyDescent="0.25">
      <c r="A24" s="11" t="s">
        <v>61</v>
      </c>
      <c r="B24" s="12">
        <v>3326</v>
      </c>
      <c r="C24" s="12">
        <v>3478</v>
      </c>
      <c r="D24" s="12">
        <v>10408</v>
      </c>
      <c r="E24" s="12">
        <v>9060</v>
      </c>
      <c r="F24" s="13">
        <f t="shared" si="0"/>
        <v>-12.951575710991548</v>
      </c>
      <c r="G24" s="1"/>
      <c r="H24" s="1"/>
      <c r="I24" s="1"/>
    </row>
    <row r="25" spans="1:9" x14ac:dyDescent="0.25">
      <c r="A25" s="8" t="s">
        <v>62</v>
      </c>
      <c r="B25" s="9">
        <v>2062</v>
      </c>
      <c r="C25" s="9">
        <v>2362</v>
      </c>
      <c r="D25" s="9">
        <v>5210</v>
      </c>
      <c r="E25" s="9">
        <v>8095</v>
      </c>
      <c r="F25" s="10">
        <f t="shared" si="0"/>
        <v>55.374280230326292</v>
      </c>
      <c r="G25" s="1"/>
      <c r="H25" s="1"/>
      <c r="I25" s="1"/>
    </row>
    <row r="26" spans="1:9" x14ac:dyDescent="0.25">
      <c r="A26" s="11" t="s">
        <v>63</v>
      </c>
      <c r="B26" s="12">
        <v>429</v>
      </c>
      <c r="C26" s="12">
        <v>619</v>
      </c>
      <c r="D26" s="12">
        <v>1176</v>
      </c>
      <c r="E26" s="12">
        <v>2065</v>
      </c>
      <c r="F26" s="13">
        <f t="shared" si="0"/>
        <v>75.595238095238102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31266</v>
      </c>
      <c r="C28" s="12">
        <v>28391</v>
      </c>
      <c r="D28" s="12">
        <v>82481</v>
      </c>
      <c r="E28" s="12">
        <v>78888</v>
      </c>
      <c r="F28" s="13">
        <f t="shared" si="0"/>
        <v>-4.3561547507910916</v>
      </c>
      <c r="G28" s="1"/>
      <c r="H28" s="1"/>
      <c r="I28" s="1"/>
    </row>
    <row r="29" spans="1:9" x14ac:dyDescent="0.25">
      <c r="A29" s="8" t="s">
        <v>66</v>
      </c>
      <c r="B29" s="9">
        <v>186</v>
      </c>
      <c r="C29" s="9">
        <v>76</v>
      </c>
      <c r="D29" s="9">
        <v>507</v>
      </c>
      <c r="E29" s="9">
        <v>199</v>
      </c>
      <c r="F29" s="10">
        <f t="shared" si="0"/>
        <v>-60.749506903353058</v>
      </c>
      <c r="G29" s="1"/>
      <c r="H29" s="1"/>
      <c r="I29" s="1"/>
    </row>
    <row r="30" spans="1:9" x14ac:dyDescent="0.25">
      <c r="A30" s="11" t="s">
        <v>67</v>
      </c>
      <c r="B30" s="12">
        <v>14762</v>
      </c>
      <c r="C30" s="12">
        <v>14321</v>
      </c>
      <c r="D30" s="12">
        <v>41575</v>
      </c>
      <c r="E30" s="12">
        <v>39467</v>
      </c>
      <c r="F30" s="13">
        <f t="shared" si="0"/>
        <v>-5.0703547805171354</v>
      </c>
      <c r="G30" s="1"/>
      <c r="H30" s="1"/>
      <c r="I30" s="1"/>
    </row>
    <row r="31" spans="1:9" x14ac:dyDescent="0.25">
      <c r="A31" s="8" t="s">
        <v>68</v>
      </c>
      <c r="B31" s="9">
        <v>6933</v>
      </c>
      <c r="C31" s="9">
        <v>8492</v>
      </c>
      <c r="D31" s="9">
        <v>19330</v>
      </c>
      <c r="E31" s="9">
        <v>23416</v>
      </c>
      <c r="F31" s="10">
        <f t="shared" si="0"/>
        <v>21.138127263321266</v>
      </c>
      <c r="G31" s="1"/>
      <c r="H31" s="1"/>
      <c r="I31" s="1"/>
    </row>
    <row r="32" spans="1:9" x14ac:dyDescent="0.25">
      <c r="A32" s="11" t="s">
        <v>69</v>
      </c>
      <c r="B32" s="12">
        <v>179528</v>
      </c>
      <c r="C32" s="12">
        <v>165342</v>
      </c>
      <c r="D32" s="12">
        <v>521803</v>
      </c>
      <c r="E32" s="12">
        <v>500756</v>
      </c>
      <c r="F32" s="13">
        <f t="shared" si="0"/>
        <v>-4.0335145639254648</v>
      </c>
      <c r="G32" s="1"/>
      <c r="H32" s="1"/>
      <c r="I32" s="1"/>
    </row>
    <row r="33" spans="1:9" x14ac:dyDescent="0.25">
      <c r="A33" s="8" t="s">
        <v>70</v>
      </c>
      <c r="B33" s="9">
        <v>18779</v>
      </c>
      <c r="C33" s="9">
        <v>16702.5</v>
      </c>
      <c r="D33" s="9">
        <v>52295.5</v>
      </c>
      <c r="E33" s="9">
        <v>48034</v>
      </c>
      <c r="F33" s="10">
        <f t="shared" si="0"/>
        <v>-8.1488847032727421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1934</v>
      </c>
      <c r="D34" s="12">
        <v>31</v>
      </c>
      <c r="E34" s="12">
        <v>6640</v>
      </c>
      <c r="F34" s="13">
        <f t="shared" si="0"/>
        <v>21319.354838709678</v>
      </c>
      <c r="G34" s="1"/>
      <c r="H34" s="1"/>
      <c r="I34" s="1"/>
    </row>
    <row r="35" spans="1:9" x14ac:dyDescent="0.25">
      <c r="A35" s="14" t="s">
        <v>72</v>
      </c>
      <c r="B35" s="15">
        <f>SUM(B7:B34)</f>
        <v>525358</v>
      </c>
      <c r="C35" s="15">
        <f t="shared" ref="C35:E35" si="1">SUM(C7:C34)</f>
        <v>508907</v>
      </c>
      <c r="D35" s="15">
        <f t="shared" si="1"/>
        <v>1481510.5</v>
      </c>
      <c r="E35" s="15">
        <f t="shared" si="1"/>
        <v>1469895.75</v>
      </c>
      <c r="F35" s="16">
        <f t="shared" si="0"/>
        <v>-0.78398026878647897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1285</v>
      </c>
      <c r="C38" s="30">
        <f>D7</f>
        <v>1373</v>
      </c>
      <c r="D38" s="30">
        <f>_xlfn.RANK.EQ(B38,$B$38:$B$65)+COUNTIF($B$38:$B$65,B38)-1</f>
        <v>23</v>
      </c>
      <c r="E38" s="31" t="str">
        <f t="shared" ref="E38:E65" si="2">INDEX($A$38:$B$65,MATCH(ROW()-37,$D$38:$D$65,0),1)</f>
        <v>VALENCIA</v>
      </c>
      <c r="F38" s="31">
        <f>LOOKUP(E38,$A$38:$A$65,$B$38:$B$65)</f>
        <v>500756</v>
      </c>
      <c r="G38" s="31">
        <f>LOOKUP(E38,$A$38:$A$65,$C$38:$C$65)</f>
        <v>521803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41305</v>
      </c>
      <c r="C39" s="30">
        <f t="shared" ref="C39:C65" si="5">D8</f>
        <v>37385</v>
      </c>
      <c r="D39" s="30">
        <f t="shared" ref="D39:D65" si="6">_xlfn.RANK.EQ(B39,$B$38:$B$65)+COUNTIF($B$38:$B$65,B39)-1</f>
        <v>8</v>
      </c>
      <c r="E39" s="31" t="str">
        <f t="shared" si="2"/>
        <v>BARCELONA</v>
      </c>
      <c r="F39" s="31">
        <f t="shared" ref="F39:F65" si="7">LOOKUP(E39,$A$38:$A$65,$B$38:$B$65)</f>
        <v>292673</v>
      </c>
      <c r="G39" s="31">
        <f t="shared" ref="G39:G65" si="8">LOOKUP(E39,$A$38:$A$65,$C$38:$C$65)</f>
        <v>329256</v>
      </c>
    </row>
    <row r="40" spans="1:9" x14ac:dyDescent="0.25">
      <c r="A40" s="31" t="str">
        <f t="shared" si="3"/>
        <v>ALMERIA</v>
      </c>
      <c r="B40" s="30">
        <f t="shared" si="4"/>
        <v>1413</v>
      </c>
      <c r="C40" s="30">
        <f t="shared" si="5"/>
        <v>704</v>
      </c>
      <c r="D40" s="30">
        <f t="shared" si="6"/>
        <v>22</v>
      </c>
      <c r="E40" s="31" t="str">
        <f t="shared" si="2"/>
        <v>BILBAO</v>
      </c>
      <c r="F40" s="31">
        <f t="shared" si="7"/>
        <v>140891.75</v>
      </c>
      <c r="G40" s="31">
        <f t="shared" si="8"/>
        <v>124605.5</v>
      </c>
    </row>
    <row r="41" spans="1:9" x14ac:dyDescent="0.25">
      <c r="A41" s="31" t="str">
        <f t="shared" si="3"/>
        <v>AVILES</v>
      </c>
      <c r="B41" s="30">
        <f t="shared" si="4"/>
        <v>2</v>
      </c>
      <c r="C41" s="30">
        <f t="shared" si="5"/>
        <v>0</v>
      </c>
      <c r="D41" s="30">
        <f t="shared" si="6"/>
        <v>27</v>
      </c>
      <c r="E41" s="31" t="str">
        <f t="shared" si="2"/>
        <v>LAS PALMAS</v>
      </c>
      <c r="F41" s="31">
        <f t="shared" si="7"/>
        <v>106822</v>
      </c>
      <c r="G41" s="31">
        <f t="shared" si="8"/>
        <v>108216</v>
      </c>
    </row>
    <row r="42" spans="1:9" x14ac:dyDescent="0.25">
      <c r="A42" s="31" t="str">
        <f t="shared" si="3"/>
        <v>BAHIA DE ALGECIRAS</v>
      </c>
      <c r="B42" s="30">
        <f t="shared" si="4"/>
        <v>63477</v>
      </c>
      <c r="C42" s="30">
        <f t="shared" si="5"/>
        <v>50844</v>
      </c>
      <c r="D42" s="30">
        <f t="shared" si="6"/>
        <v>6</v>
      </c>
      <c r="E42" s="31" t="str">
        <f t="shared" si="2"/>
        <v>SANTA CRUZ DE TENERIFE</v>
      </c>
      <c r="F42" s="31">
        <f t="shared" si="7"/>
        <v>78888</v>
      </c>
      <c r="G42" s="31">
        <f t="shared" si="8"/>
        <v>82481</v>
      </c>
    </row>
    <row r="43" spans="1:9" x14ac:dyDescent="0.25">
      <c r="A43" s="31" t="str">
        <f t="shared" si="3"/>
        <v>BAHIA DE CADIZ</v>
      </c>
      <c r="B43" s="30">
        <f t="shared" si="4"/>
        <v>22892</v>
      </c>
      <c r="C43" s="30">
        <f t="shared" si="5"/>
        <v>19104.5</v>
      </c>
      <c r="D43" s="30">
        <f t="shared" si="6"/>
        <v>12</v>
      </c>
      <c r="E43" s="31" t="str">
        <f t="shared" si="2"/>
        <v>BAHIA DE ALGECIRAS</v>
      </c>
      <c r="F43" s="31">
        <f t="shared" si="7"/>
        <v>63477</v>
      </c>
      <c r="G43" s="31">
        <f t="shared" si="8"/>
        <v>50844</v>
      </c>
    </row>
    <row r="44" spans="1:9" x14ac:dyDescent="0.25">
      <c r="A44" s="31" t="str">
        <f t="shared" si="3"/>
        <v>BALEARES</v>
      </c>
      <c r="B44" s="30">
        <f t="shared" si="4"/>
        <v>11863</v>
      </c>
      <c r="C44" s="30">
        <f t="shared" si="5"/>
        <v>15648</v>
      </c>
      <c r="D44" s="30">
        <f t="shared" si="6"/>
        <v>15</v>
      </c>
      <c r="E44" s="31" t="str">
        <f t="shared" si="2"/>
        <v>VIGO</v>
      </c>
      <c r="F44" s="31">
        <f t="shared" si="7"/>
        <v>48034</v>
      </c>
      <c r="G44" s="31">
        <f t="shared" si="8"/>
        <v>52295.5</v>
      </c>
    </row>
    <row r="45" spans="1:9" x14ac:dyDescent="0.25">
      <c r="A45" s="31" t="str">
        <f t="shared" si="3"/>
        <v>BARCELONA</v>
      </c>
      <c r="B45" s="30">
        <f t="shared" si="4"/>
        <v>292673</v>
      </c>
      <c r="C45" s="30">
        <f t="shared" si="5"/>
        <v>329256</v>
      </c>
      <c r="D45" s="30">
        <f t="shared" si="6"/>
        <v>2</v>
      </c>
      <c r="E45" s="31" t="str">
        <f t="shared" si="2"/>
        <v>ALICANTE</v>
      </c>
      <c r="F45" s="31">
        <f t="shared" si="7"/>
        <v>41305</v>
      </c>
      <c r="G45" s="31">
        <f t="shared" si="8"/>
        <v>37385</v>
      </c>
    </row>
    <row r="46" spans="1:9" x14ac:dyDescent="0.25">
      <c r="A46" s="31" t="str">
        <f t="shared" si="3"/>
        <v>BILBAO</v>
      </c>
      <c r="B46" s="30">
        <f t="shared" si="4"/>
        <v>140891.75</v>
      </c>
      <c r="C46" s="30">
        <f t="shared" si="5"/>
        <v>124605.5</v>
      </c>
      <c r="D46" s="30">
        <f t="shared" si="6"/>
        <v>3</v>
      </c>
      <c r="E46" s="31" t="str">
        <f t="shared" si="2"/>
        <v>SEVILLA</v>
      </c>
      <c r="F46" s="31">
        <f t="shared" si="7"/>
        <v>39467</v>
      </c>
      <c r="G46" s="31">
        <f t="shared" si="8"/>
        <v>41575</v>
      </c>
    </row>
    <row r="47" spans="1:9" x14ac:dyDescent="0.25">
      <c r="A47" s="31" t="str">
        <f t="shared" si="3"/>
        <v>CARTAGENA</v>
      </c>
      <c r="B47" s="30">
        <f t="shared" si="4"/>
        <v>15592</v>
      </c>
      <c r="C47" s="30">
        <f t="shared" si="5"/>
        <v>16958</v>
      </c>
      <c r="D47" s="30">
        <f t="shared" si="6"/>
        <v>13</v>
      </c>
      <c r="E47" s="31" t="str">
        <f t="shared" si="2"/>
        <v>CASTELLON</v>
      </c>
      <c r="F47" s="31">
        <f t="shared" si="7"/>
        <v>29498</v>
      </c>
      <c r="G47" s="31">
        <f t="shared" si="8"/>
        <v>25463</v>
      </c>
    </row>
    <row r="48" spans="1:9" x14ac:dyDescent="0.25">
      <c r="A48" s="31" t="str">
        <f t="shared" si="3"/>
        <v>CASTELLON</v>
      </c>
      <c r="B48" s="30">
        <f t="shared" si="4"/>
        <v>29498</v>
      </c>
      <c r="C48" s="30">
        <f t="shared" si="5"/>
        <v>25463</v>
      </c>
      <c r="D48" s="30">
        <f t="shared" si="6"/>
        <v>10</v>
      </c>
      <c r="E48" s="31" t="str">
        <f t="shared" si="2"/>
        <v>TARRAGONA</v>
      </c>
      <c r="F48" s="31">
        <f t="shared" si="7"/>
        <v>23416</v>
      </c>
      <c r="G48" s="31">
        <f t="shared" si="8"/>
        <v>19330</v>
      </c>
    </row>
    <row r="49" spans="1:7" x14ac:dyDescent="0.25">
      <c r="A49" s="31" t="str">
        <f t="shared" si="3"/>
        <v>CEUTA</v>
      </c>
      <c r="B49" s="30">
        <f t="shared" si="4"/>
        <v>3562</v>
      </c>
      <c r="C49" s="30">
        <f t="shared" si="5"/>
        <v>2297</v>
      </c>
      <c r="D49" s="30">
        <f t="shared" si="6"/>
        <v>20</v>
      </c>
      <c r="E49" s="31" t="str">
        <f t="shared" si="2"/>
        <v>BAHIA DE CADIZ</v>
      </c>
      <c r="F49" s="31">
        <f t="shared" si="7"/>
        <v>22892</v>
      </c>
      <c r="G49" s="31">
        <f t="shared" si="8"/>
        <v>19104.5</v>
      </c>
    </row>
    <row r="50" spans="1:7" x14ac:dyDescent="0.25">
      <c r="A50" s="31" t="str">
        <f t="shared" si="3"/>
        <v>FERROL-SAN CIBRAO</v>
      </c>
      <c r="B50" s="30">
        <f t="shared" si="4"/>
        <v>153</v>
      </c>
      <c r="C50" s="30">
        <f t="shared" si="5"/>
        <v>116</v>
      </c>
      <c r="D50" s="30">
        <f t="shared" si="6"/>
        <v>26</v>
      </c>
      <c r="E50" s="31" t="str">
        <f t="shared" si="2"/>
        <v>CARTAGENA</v>
      </c>
      <c r="F50" s="31">
        <f t="shared" si="7"/>
        <v>15592</v>
      </c>
      <c r="G50" s="31">
        <f t="shared" si="8"/>
        <v>16958</v>
      </c>
    </row>
    <row r="51" spans="1:7" x14ac:dyDescent="0.25">
      <c r="A51" s="31" t="str">
        <f t="shared" si="3"/>
        <v>GIJON</v>
      </c>
      <c r="B51" s="30">
        <f t="shared" si="4"/>
        <v>12357</v>
      </c>
      <c r="C51" s="30">
        <f t="shared" si="5"/>
        <v>9729</v>
      </c>
      <c r="D51" s="30">
        <f t="shared" si="6"/>
        <v>14</v>
      </c>
      <c r="E51" s="31" t="str">
        <f t="shared" si="2"/>
        <v>GIJON</v>
      </c>
      <c r="F51" s="31">
        <f t="shared" si="7"/>
        <v>12357</v>
      </c>
      <c r="G51" s="31">
        <f t="shared" si="8"/>
        <v>9729</v>
      </c>
    </row>
    <row r="52" spans="1:7" x14ac:dyDescent="0.25">
      <c r="A52" s="31" t="str">
        <f t="shared" si="3"/>
        <v>HUELVA</v>
      </c>
      <c r="B52" s="30">
        <f t="shared" si="4"/>
        <v>618</v>
      </c>
      <c r="C52" s="30">
        <f t="shared" si="5"/>
        <v>0</v>
      </c>
      <c r="D52" s="30">
        <f t="shared" si="6"/>
        <v>24</v>
      </c>
      <c r="E52" s="31" t="str">
        <f t="shared" si="2"/>
        <v>BALEARES</v>
      </c>
      <c r="F52" s="31">
        <f t="shared" si="7"/>
        <v>11863</v>
      </c>
      <c r="G52" s="31">
        <f t="shared" si="8"/>
        <v>15648</v>
      </c>
    </row>
    <row r="53" spans="1:7" x14ac:dyDescent="0.25">
      <c r="A53" s="31" t="str">
        <f t="shared" si="3"/>
        <v>LAS PALMAS</v>
      </c>
      <c r="B53" s="30">
        <f t="shared" si="4"/>
        <v>106822</v>
      </c>
      <c r="C53" s="30">
        <f t="shared" si="5"/>
        <v>108216</v>
      </c>
      <c r="D53" s="30">
        <f t="shared" si="6"/>
        <v>4</v>
      </c>
      <c r="E53" s="31" t="str">
        <f t="shared" si="2"/>
        <v>MARIN Y RIA DE PONTEVEDRA</v>
      </c>
      <c r="F53" s="31">
        <f t="shared" si="7"/>
        <v>9060</v>
      </c>
      <c r="G53" s="31">
        <f t="shared" si="8"/>
        <v>10408</v>
      </c>
    </row>
    <row r="54" spans="1:7" x14ac:dyDescent="0.25">
      <c r="A54" s="31" t="str">
        <f t="shared" si="3"/>
        <v>MALAGA</v>
      </c>
      <c r="B54" s="30">
        <f t="shared" si="4"/>
        <v>8872</v>
      </c>
      <c r="C54" s="30">
        <f t="shared" si="5"/>
        <v>4995</v>
      </c>
      <c r="D54" s="30">
        <f t="shared" si="6"/>
        <v>17</v>
      </c>
      <c r="E54" s="31" t="str">
        <f t="shared" si="2"/>
        <v>MALAGA</v>
      </c>
      <c r="F54" s="31">
        <f t="shared" si="7"/>
        <v>8872</v>
      </c>
      <c r="G54" s="31">
        <f t="shared" si="8"/>
        <v>4995</v>
      </c>
    </row>
    <row r="55" spans="1:7" x14ac:dyDescent="0.25">
      <c r="A55" s="31" t="str">
        <f t="shared" si="3"/>
        <v>MARIN Y RIA DE PONTEVEDRA</v>
      </c>
      <c r="B55" s="30">
        <f t="shared" si="4"/>
        <v>9060</v>
      </c>
      <c r="C55" s="30">
        <f t="shared" si="5"/>
        <v>10408</v>
      </c>
      <c r="D55" s="30">
        <f t="shared" si="6"/>
        <v>16</v>
      </c>
      <c r="E55" s="31" t="str">
        <f t="shared" si="2"/>
        <v>MELILLA</v>
      </c>
      <c r="F55" s="31">
        <f t="shared" si="7"/>
        <v>8095</v>
      </c>
      <c r="G55" s="31">
        <f t="shared" si="8"/>
        <v>5210</v>
      </c>
    </row>
    <row r="56" spans="1:7" x14ac:dyDescent="0.25">
      <c r="A56" s="31" t="str">
        <f t="shared" si="3"/>
        <v>MELILLA</v>
      </c>
      <c r="B56" s="30">
        <f t="shared" si="4"/>
        <v>8095</v>
      </c>
      <c r="C56" s="30">
        <f t="shared" si="5"/>
        <v>5210</v>
      </c>
      <c r="D56" s="30">
        <f t="shared" si="6"/>
        <v>18</v>
      </c>
      <c r="E56" s="31" t="str">
        <f t="shared" si="2"/>
        <v>VILAGARCIA</v>
      </c>
      <c r="F56" s="31">
        <f t="shared" si="7"/>
        <v>6640</v>
      </c>
      <c r="G56" s="31">
        <f t="shared" si="8"/>
        <v>31</v>
      </c>
    </row>
    <row r="57" spans="1:7" x14ac:dyDescent="0.25">
      <c r="A57" s="31" t="str">
        <f t="shared" si="3"/>
        <v>MOTRIL</v>
      </c>
      <c r="B57" s="30">
        <f t="shared" si="4"/>
        <v>2065</v>
      </c>
      <c r="C57" s="30">
        <f t="shared" si="5"/>
        <v>1176</v>
      </c>
      <c r="D57" s="30">
        <f t="shared" si="6"/>
        <v>21</v>
      </c>
      <c r="E57" s="31" t="str">
        <f t="shared" si="2"/>
        <v>CEUTA</v>
      </c>
      <c r="F57" s="31">
        <f t="shared" si="7"/>
        <v>3562</v>
      </c>
      <c r="G57" s="31">
        <f t="shared" si="8"/>
        <v>2297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str">
        <f t="shared" si="2"/>
        <v>MOTRIL</v>
      </c>
      <c r="F58" s="31">
        <f t="shared" si="7"/>
        <v>2065</v>
      </c>
      <c r="G58" s="31">
        <f t="shared" si="8"/>
        <v>1176</v>
      </c>
    </row>
    <row r="59" spans="1:7" x14ac:dyDescent="0.25">
      <c r="A59" s="31" t="str">
        <f t="shared" si="3"/>
        <v>SANTA CRUZ DE TENERIFE</v>
      </c>
      <c r="B59" s="30">
        <f t="shared" si="4"/>
        <v>78888</v>
      </c>
      <c r="C59" s="30">
        <f t="shared" si="5"/>
        <v>82481</v>
      </c>
      <c r="D59" s="30">
        <f t="shared" si="6"/>
        <v>5</v>
      </c>
      <c r="E59" s="31" t="str">
        <f t="shared" si="2"/>
        <v>ALMERIA</v>
      </c>
      <c r="F59" s="31">
        <f t="shared" si="7"/>
        <v>1413</v>
      </c>
      <c r="G59" s="31">
        <f t="shared" si="8"/>
        <v>704</v>
      </c>
    </row>
    <row r="60" spans="1:7" x14ac:dyDescent="0.25">
      <c r="A60" s="31" t="str">
        <f t="shared" si="3"/>
        <v>SANTANDER</v>
      </c>
      <c r="B60" s="30">
        <f t="shared" si="4"/>
        <v>199</v>
      </c>
      <c r="C60" s="30">
        <f t="shared" si="5"/>
        <v>507</v>
      </c>
      <c r="D60" s="30">
        <f t="shared" si="6"/>
        <v>25</v>
      </c>
      <c r="E60" s="31" t="str">
        <f t="shared" si="2"/>
        <v>A CORUÑA</v>
      </c>
      <c r="F60" s="31">
        <f t="shared" si="7"/>
        <v>1285</v>
      </c>
      <c r="G60" s="31">
        <f t="shared" si="8"/>
        <v>1373</v>
      </c>
    </row>
    <row r="61" spans="1:7" x14ac:dyDescent="0.25">
      <c r="A61" s="31" t="str">
        <f t="shared" si="3"/>
        <v>SEVILLA</v>
      </c>
      <c r="B61" s="30">
        <f t="shared" si="4"/>
        <v>39467</v>
      </c>
      <c r="C61" s="30">
        <f t="shared" si="5"/>
        <v>41575</v>
      </c>
      <c r="D61" s="30">
        <f t="shared" si="6"/>
        <v>9</v>
      </c>
      <c r="E61" s="31" t="str">
        <f t="shared" si="2"/>
        <v>HUELVA</v>
      </c>
      <c r="F61" s="31">
        <f t="shared" si="7"/>
        <v>618</v>
      </c>
      <c r="G61" s="31">
        <f t="shared" si="8"/>
        <v>0</v>
      </c>
    </row>
    <row r="62" spans="1:7" x14ac:dyDescent="0.25">
      <c r="A62" s="31" t="str">
        <f t="shared" si="3"/>
        <v>TARRAGONA</v>
      </c>
      <c r="B62" s="30">
        <f t="shared" si="4"/>
        <v>23416</v>
      </c>
      <c r="C62" s="30">
        <f t="shared" si="5"/>
        <v>19330</v>
      </c>
      <c r="D62" s="30">
        <f t="shared" si="6"/>
        <v>11</v>
      </c>
      <c r="E62" s="31" t="str">
        <f t="shared" si="2"/>
        <v>SANTANDER</v>
      </c>
      <c r="F62" s="31">
        <f t="shared" si="7"/>
        <v>199</v>
      </c>
      <c r="G62" s="31">
        <f t="shared" si="8"/>
        <v>507</v>
      </c>
    </row>
    <row r="63" spans="1:7" x14ac:dyDescent="0.25">
      <c r="A63" s="31" t="str">
        <f t="shared" si="3"/>
        <v>VALENCIA</v>
      </c>
      <c r="B63" s="30">
        <f t="shared" si="4"/>
        <v>500756</v>
      </c>
      <c r="C63" s="30">
        <f t="shared" si="5"/>
        <v>521803</v>
      </c>
      <c r="D63" s="30">
        <f t="shared" si="6"/>
        <v>1</v>
      </c>
      <c r="E63" s="31" t="str">
        <f t="shared" si="2"/>
        <v>FERROL-SAN CIBRAO</v>
      </c>
      <c r="F63" s="31">
        <f t="shared" si="7"/>
        <v>153</v>
      </c>
      <c r="G63" s="31">
        <f t="shared" si="8"/>
        <v>116</v>
      </c>
    </row>
    <row r="64" spans="1:7" x14ac:dyDescent="0.25">
      <c r="A64" s="31" t="str">
        <f t="shared" si="3"/>
        <v>VIGO</v>
      </c>
      <c r="B64" s="30">
        <f t="shared" si="4"/>
        <v>48034</v>
      </c>
      <c r="C64" s="30">
        <f t="shared" si="5"/>
        <v>52295.5</v>
      </c>
      <c r="D64" s="30">
        <f t="shared" si="6"/>
        <v>7</v>
      </c>
      <c r="E64" s="31" t="str">
        <f t="shared" si="2"/>
        <v>AVILES</v>
      </c>
      <c r="F64" s="31">
        <f t="shared" si="7"/>
        <v>2</v>
      </c>
      <c r="G64" s="31">
        <f t="shared" si="8"/>
        <v>0</v>
      </c>
    </row>
    <row r="65" spans="1:7" x14ac:dyDescent="0.25">
      <c r="A65" s="31" t="str">
        <f t="shared" si="3"/>
        <v>VILAGARCIA</v>
      </c>
      <c r="B65" s="30">
        <f t="shared" si="4"/>
        <v>6640</v>
      </c>
      <c r="C65" s="30">
        <f t="shared" si="5"/>
        <v>31</v>
      </c>
      <c r="D65" s="30">
        <f t="shared" si="6"/>
        <v>19</v>
      </c>
      <c r="E65" s="31" t="str">
        <f t="shared" si="2"/>
        <v>PASAIA</v>
      </c>
      <c r="F65" s="31">
        <f t="shared" si="7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Marzo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41026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9739</v>
      </c>
      <c r="C7" s="9">
        <v>16417</v>
      </c>
      <c r="D7" s="9">
        <v>9739</v>
      </c>
      <c r="E7" s="9">
        <v>35322</v>
      </c>
      <c r="F7" s="10">
        <f>((E7*100)/D7)-100</f>
        <v>262.68610740322413</v>
      </c>
      <c r="G7" s="1"/>
      <c r="H7" s="1"/>
      <c r="I7" s="1"/>
    </row>
    <row r="8" spans="1:12" x14ac:dyDescent="0.25">
      <c r="A8" s="11" t="s">
        <v>45</v>
      </c>
      <c r="B8" s="12">
        <v>18728</v>
      </c>
      <c r="C8" s="12">
        <v>13907</v>
      </c>
      <c r="D8" s="12">
        <v>51636</v>
      </c>
      <c r="E8" s="12">
        <v>34371</v>
      </c>
      <c r="F8" s="13">
        <f t="shared" ref="F8:F35" si="0">((E8*100)/D8)-100</f>
        <v>-33.435974901231702</v>
      </c>
      <c r="G8" s="1"/>
      <c r="H8" s="1"/>
      <c r="I8" s="1"/>
    </row>
    <row r="9" spans="1:12" x14ac:dyDescent="0.25">
      <c r="A9" s="8" t="s">
        <v>46</v>
      </c>
      <c r="B9" s="9">
        <v>34132</v>
      </c>
      <c r="C9" s="9">
        <v>38633</v>
      </c>
      <c r="D9" s="9">
        <v>108492</v>
      </c>
      <c r="E9" s="9">
        <v>118804</v>
      </c>
      <c r="F9" s="10">
        <f t="shared" si="0"/>
        <v>9.5048482837444226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257304</v>
      </c>
      <c r="C11" s="9">
        <v>300018</v>
      </c>
      <c r="D11" s="9">
        <v>782732</v>
      </c>
      <c r="E11" s="9">
        <v>883469</v>
      </c>
      <c r="F11" s="10">
        <f t="shared" si="0"/>
        <v>12.869922272246441</v>
      </c>
      <c r="G11" s="1"/>
      <c r="H11" s="1"/>
      <c r="I11" s="1"/>
    </row>
    <row r="12" spans="1:12" x14ac:dyDescent="0.25">
      <c r="A12" s="11" t="s">
        <v>49</v>
      </c>
      <c r="B12" s="12">
        <v>15592</v>
      </c>
      <c r="C12" s="12">
        <v>17143</v>
      </c>
      <c r="D12" s="12">
        <v>44234</v>
      </c>
      <c r="E12" s="12">
        <v>37750</v>
      </c>
      <c r="F12" s="13">
        <f t="shared" si="0"/>
        <v>-14.658407559795634</v>
      </c>
      <c r="G12" s="1"/>
      <c r="H12" s="1"/>
      <c r="I12" s="1"/>
    </row>
    <row r="13" spans="1:12" x14ac:dyDescent="0.25">
      <c r="A13" s="8" t="s">
        <v>50</v>
      </c>
      <c r="B13" s="9">
        <v>209211</v>
      </c>
      <c r="C13" s="9">
        <v>91712</v>
      </c>
      <c r="D13" s="9">
        <v>477762</v>
      </c>
      <c r="E13" s="9">
        <v>300334</v>
      </c>
      <c r="F13" s="10">
        <f t="shared" si="0"/>
        <v>-37.137319418455213</v>
      </c>
      <c r="G13" s="1"/>
      <c r="H13" s="1"/>
      <c r="I13" s="1"/>
    </row>
    <row r="14" spans="1:12" x14ac:dyDescent="0.25">
      <c r="A14" s="11" t="s">
        <v>51</v>
      </c>
      <c r="B14" s="12">
        <v>142327</v>
      </c>
      <c r="C14" s="12">
        <v>131177</v>
      </c>
      <c r="D14" s="12">
        <v>327412</v>
      </c>
      <c r="E14" s="12">
        <v>303068</v>
      </c>
      <c r="F14" s="13">
        <f t="shared" si="0"/>
        <v>-7.4352803195973252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6347</v>
      </c>
      <c r="D15" s="9">
        <v>0</v>
      </c>
      <c r="E15" s="9">
        <v>9968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12">
        <v>218</v>
      </c>
      <c r="C16" s="12">
        <v>1741</v>
      </c>
      <c r="D16" s="12">
        <v>2761</v>
      </c>
      <c r="E16" s="12">
        <v>1741</v>
      </c>
      <c r="F16" s="13">
        <f t="shared" si="0"/>
        <v>-36.943136544730173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124534</v>
      </c>
      <c r="C18" s="12">
        <v>135219</v>
      </c>
      <c r="D18" s="12">
        <v>379322</v>
      </c>
      <c r="E18" s="12">
        <v>401839</v>
      </c>
      <c r="F18" s="13">
        <f t="shared" si="0"/>
        <v>5.936117599295585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428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2579</v>
      </c>
      <c r="C20" s="12">
        <v>2902</v>
      </c>
      <c r="D20" s="12">
        <v>5777</v>
      </c>
      <c r="E20" s="12">
        <v>6818</v>
      </c>
      <c r="F20" s="13">
        <f t="shared" si="0"/>
        <v>18.019733425653456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1517</v>
      </c>
      <c r="D21" s="9">
        <v>0</v>
      </c>
      <c r="E21" s="9">
        <v>3558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185796</v>
      </c>
      <c r="C22" s="12">
        <v>199823</v>
      </c>
      <c r="D22" s="12">
        <v>443426</v>
      </c>
      <c r="E22" s="12">
        <v>522357</v>
      </c>
      <c r="F22" s="13">
        <f t="shared" si="0"/>
        <v>17.800264305656412</v>
      </c>
      <c r="G22" s="1"/>
      <c r="H22" s="1"/>
      <c r="I22" s="1"/>
    </row>
    <row r="23" spans="1:9" x14ac:dyDescent="0.25">
      <c r="A23" s="8" t="s">
        <v>60</v>
      </c>
      <c r="B23" s="9">
        <v>57444</v>
      </c>
      <c r="C23" s="9">
        <v>56836</v>
      </c>
      <c r="D23" s="9">
        <v>139405</v>
      </c>
      <c r="E23" s="9">
        <v>150318</v>
      </c>
      <c r="F23" s="10">
        <f t="shared" si="0"/>
        <v>7.8282701481295476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33179</v>
      </c>
      <c r="C25" s="9">
        <v>48796</v>
      </c>
      <c r="D25" s="9">
        <v>101370</v>
      </c>
      <c r="E25" s="9">
        <v>136649</v>
      </c>
      <c r="F25" s="10">
        <f t="shared" si="0"/>
        <v>34.802209726743627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11172</v>
      </c>
      <c r="D26" s="12">
        <v>0</v>
      </c>
      <c r="E26" s="12">
        <v>27816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476375</v>
      </c>
      <c r="C28" s="12">
        <v>438362</v>
      </c>
      <c r="D28" s="12">
        <v>1203445</v>
      </c>
      <c r="E28" s="12">
        <v>1246650</v>
      </c>
      <c r="F28" s="13">
        <f t="shared" si="0"/>
        <v>3.5901100590388495</v>
      </c>
      <c r="G28" s="1"/>
      <c r="H28" s="1"/>
      <c r="I28" s="1"/>
    </row>
    <row r="29" spans="1:9" x14ac:dyDescent="0.25">
      <c r="A29" s="8" t="s">
        <v>66</v>
      </c>
      <c r="B29" s="9">
        <v>16677</v>
      </c>
      <c r="C29" s="9">
        <v>15850</v>
      </c>
      <c r="D29" s="9">
        <v>36218</v>
      </c>
      <c r="E29" s="9">
        <v>33063</v>
      </c>
      <c r="F29" s="10">
        <f t="shared" si="0"/>
        <v>-8.7111381081230377</v>
      </c>
      <c r="G29" s="1"/>
      <c r="H29" s="1"/>
      <c r="I29" s="1"/>
    </row>
    <row r="30" spans="1:9" x14ac:dyDescent="0.25">
      <c r="A30" s="11" t="s">
        <v>67</v>
      </c>
      <c r="B30" s="12">
        <v>1300</v>
      </c>
      <c r="C30" s="12">
        <v>1711</v>
      </c>
      <c r="D30" s="12">
        <v>1636</v>
      </c>
      <c r="E30" s="12">
        <v>2377</v>
      </c>
      <c r="F30" s="13">
        <f t="shared" si="0"/>
        <v>45.293398533007348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21347</v>
      </c>
      <c r="C32" s="12">
        <v>25563</v>
      </c>
      <c r="D32" s="12">
        <v>48980</v>
      </c>
      <c r="E32" s="12">
        <v>69091</v>
      </c>
      <c r="F32" s="13">
        <f t="shared" si="0"/>
        <v>41.059616169865251</v>
      </c>
      <c r="G32" s="1"/>
      <c r="H32" s="1"/>
      <c r="I32" s="1"/>
    </row>
    <row r="33" spans="1:9" x14ac:dyDescent="0.25">
      <c r="A33" s="8" t="s">
        <v>70</v>
      </c>
      <c r="B33" s="9">
        <v>15485</v>
      </c>
      <c r="C33" s="9">
        <v>13339</v>
      </c>
      <c r="D33" s="9">
        <v>19027</v>
      </c>
      <c r="E33" s="9">
        <v>32217</v>
      </c>
      <c r="F33" s="10">
        <f t="shared" si="0"/>
        <v>69.322541651337559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1621967</v>
      </c>
      <c r="C35" s="15">
        <f t="shared" ref="C35:E35" si="1">SUM(C7:C34)</f>
        <v>1568185</v>
      </c>
      <c r="D35" s="15">
        <f t="shared" si="1"/>
        <v>4183374</v>
      </c>
      <c r="E35" s="15">
        <f t="shared" si="1"/>
        <v>4358008</v>
      </c>
      <c r="F35" s="16">
        <f t="shared" si="0"/>
        <v>4.1744773477102513</v>
      </c>
      <c r="G35" s="1"/>
      <c r="H35" s="1"/>
      <c r="I35" s="1"/>
    </row>
    <row r="36" spans="1:9" x14ac:dyDescent="0.25">
      <c r="A36" s="31"/>
      <c r="B36" s="31"/>
      <c r="C36" s="31"/>
      <c r="D36" s="31"/>
      <c r="E36" s="31"/>
      <c r="F36" s="31"/>
      <c r="G36" s="3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35322</v>
      </c>
      <c r="C38" s="30">
        <f>D7</f>
        <v>9739</v>
      </c>
      <c r="D38" s="30">
        <f>_xlfn.RANK.EQ(B38,$B$38:$B$65)+COUNTIF($B$38:$B$65,B38)-1</f>
        <v>12</v>
      </c>
      <c r="E38" s="31" t="str">
        <f t="shared" ref="E38:E65" si="2">INDEX($A$38:$B$65,MATCH(ROW()-37,$D$38:$D$65,0),1)</f>
        <v>SANTA CRUZ DE TENERIFE</v>
      </c>
      <c r="F38" s="31">
        <f>LOOKUP(E38,$A$38:$A$65,$B$38:$B$65)</f>
        <v>1246650</v>
      </c>
      <c r="G38" s="31">
        <f>LOOKUP(E38,$A$38:$A$65,$C$38:$C$65)</f>
        <v>1203445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34371</v>
      </c>
      <c r="C39" s="30">
        <f t="shared" ref="C39:C65" si="5">D8</f>
        <v>51636</v>
      </c>
      <c r="D39" s="30">
        <f t="shared" ref="D39:D65" si="6">_xlfn.RANK.EQ(B39,$B$38:$B$65)+COUNTIF($B$38:$B$65,B39)-1</f>
        <v>13</v>
      </c>
      <c r="E39" s="31" t="str">
        <f t="shared" si="2"/>
        <v>BAHIA DE ALGECIRAS</v>
      </c>
      <c r="F39" s="31">
        <f t="shared" ref="F39:F54" si="7">LOOKUP(E39,$A$38:$A$65,$B$38:$B$65)</f>
        <v>883469</v>
      </c>
      <c r="G39" s="31">
        <f t="shared" ref="G39:G65" si="8">LOOKUP(E39,$A$38:$A$65,$C$38:$C$65)</f>
        <v>782732</v>
      </c>
    </row>
    <row r="40" spans="1:9" x14ac:dyDescent="0.25">
      <c r="A40" s="31" t="str">
        <f t="shared" si="3"/>
        <v>ALMERIA</v>
      </c>
      <c r="B40" s="30">
        <f t="shared" si="4"/>
        <v>118804</v>
      </c>
      <c r="C40" s="30">
        <f t="shared" si="5"/>
        <v>108492</v>
      </c>
      <c r="D40" s="30">
        <f t="shared" si="6"/>
        <v>9</v>
      </c>
      <c r="E40" s="31" t="str">
        <f t="shared" si="2"/>
        <v>LAS PALMAS</v>
      </c>
      <c r="F40" s="31">
        <f t="shared" si="7"/>
        <v>522357</v>
      </c>
      <c r="G40" s="31">
        <f t="shared" si="8"/>
        <v>443426</v>
      </c>
    </row>
    <row r="41" spans="1:9" x14ac:dyDescent="0.25">
      <c r="A41" s="31" t="str">
        <f t="shared" si="3"/>
        <v>AVILES</v>
      </c>
      <c r="B41" s="30">
        <f t="shared" si="4"/>
        <v>0</v>
      </c>
      <c r="C41" s="30">
        <f t="shared" si="5"/>
        <v>0</v>
      </c>
      <c r="D41" s="30">
        <f t="shared" si="6"/>
        <v>28</v>
      </c>
      <c r="E41" s="31" t="str">
        <f t="shared" si="2"/>
        <v>CEUTA</v>
      </c>
      <c r="F41" s="31">
        <f t="shared" si="7"/>
        <v>401839</v>
      </c>
      <c r="G41" s="31">
        <f t="shared" si="8"/>
        <v>379322</v>
      </c>
    </row>
    <row r="42" spans="1:9" x14ac:dyDescent="0.25">
      <c r="A42" s="31" t="str">
        <f t="shared" si="3"/>
        <v>BAHIA DE ALGECIRAS</v>
      </c>
      <c r="B42" s="30">
        <f t="shared" si="4"/>
        <v>883469</v>
      </c>
      <c r="C42" s="30">
        <f t="shared" si="5"/>
        <v>782732</v>
      </c>
      <c r="D42" s="30">
        <f t="shared" si="6"/>
        <v>2</v>
      </c>
      <c r="E42" s="31" t="str">
        <f t="shared" si="2"/>
        <v>BARCELONA</v>
      </c>
      <c r="F42" s="31">
        <f t="shared" si="7"/>
        <v>303068</v>
      </c>
      <c r="G42" s="31">
        <f t="shared" si="8"/>
        <v>327412</v>
      </c>
    </row>
    <row r="43" spans="1:9" x14ac:dyDescent="0.25">
      <c r="A43" s="31" t="str">
        <f t="shared" si="3"/>
        <v>BAHIA DE CADIZ</v>
      </c>
      <c r="B43" s="30">
        <f t="shared" si="4"/>
        <v>37750</v>
      </c>
      <c r="C43" s="30">
        <f t="shared" si="5"/>
        <v>44234</v>
      </c>
      <c r="D43" s="30">
        <f t="shared" si="6"/>
        <v>11</v>
      </c>
      <c r="E43" s="31" t="str">
        <f t="shared" si="2"/>
        <v>BALEARES</v>
      </c>
      <c r="F43" s="31">
        <f t="shared" si="7"/>
        <v>300334</v>
      </c>
      <c r="G43" s="31">
        <f t="shared" si="8"/>
        <v>477762</v>
      </c>
    </row>
    <row r="44" spans="1:9" x14ac:dyDescent="0.25">
      <c r="A44" s="31" t="str">
        <f t="shared" si="3"/>
        <v>BALEARES</v>
      </c>
      <c r="B44" s="30">
        <f t="shared" si="4"/>
        <v>300334</v>
      </c>
      <c r="C44" s="30">
        <f t="shared" si="5"/>
        <v>477762</v>
      </c>
      <c r="D44" s="30">
        <f t="shared" si="6"/>
        <v>6</v>
      </c>
      <c r="E44" s="31" t="str">
        <f t="shared" si="2"/>
        <v>MALAGA</v>
      </c>
      <c r="F44" s="31">
        <f t="shared" si="7"/>
        <v>150318</v>
      </c>
      <c r="G44" s="31">
        <f t="shared" si="8"/>
        <v>139405</v>
      </c>
    </row>
    <row r="45" spans="1:9" x14ac:dyDescent="0.25">
      <c r="A45" s="31" t="str">
        <f t="shared" si="3"/>
        <v>BARCELONA</v>
      </c>
      <c r="B45" s="30">
        <f t="shared" si="4"/>
        <v>303068</v>
      </c>
      <c r="C45" s="30">
        <f t="shared" si="5"/>
        <v>327412</v>
      </c>
      <c r="D45" s="30">
        <f t="shared" si="6"/>
        <v>5</v>
      </c>
      <c r="E45" s="31" t="str">
        <f t="shared" si="2"/>
        <v>MELILLA</v>
      </c>
      <c r="F45" s="31">
        <f t="shared" si="7"/>
        <v>136649</v>
      </c>
      <c r="G45" s="31">
        <f t="shared" si="8"/>
        <v>101370</v>
      </c>
    </row>
    <row r="46" spans="1:9" x14ac:dyDescent="0.25">
      <c r="A46" s="31" t="str">
        <f t="shared" si="3"/>
        <v>BILBAO</v>
      </c>
      <c r="B46" s="30">
        <f t="shared" si="4"/>
        <v>9968</v>
      </c>
      <c r="C46" s="30">
        <f t="shared" si="5"/>
        <v>0</v>
      </c>
      <c r="D46" s="30">
        <f t="shared" si="6"/>
        <v>17</v>
      </c>
      <c r="E46" s="31" t="str">
        <f t="shared" si="2"/>
        <v>ALMERIA</v>
      </c>
      <c r="F46" s="31">
        <f t="shared" si="7"/>
        <v>118804</v>
      </c>
      <c r="G46" s="31">
        <f t="shared" si="8"/>
        <v>108492</v>
      </c>
    </row>
    <row r="47" spans="1:9" x14ac:dyDescent="0.25">
      <c r="A47" s="31" t="str">
        <f t="shared" si="3"/>
        <v>CARTAGENA</v>
      </c>
      <c r="B47" s="30">
        <f t="shared" si="4"/>
        <v>1741</v>
      </c>
      <c r="C47" s="30">
        <f t="shared" si="5"/>
        <v>2761</v>
      </c>
      <c r="D47" s="30">
        <f t="shared" si="6"/>
        <v>21</v>
      </c>
      <c r="E47" s="31" t="str">
        <f t="shared" si="2"/>
        <v>VALENCIA</v>
      </c>
      <c r="F47" s="31">
        <f t="shared" si="7"/>
        <v>69091</v>
      </c>
      <c r="G47" s="31">
        <f t="shared" si="8"/>
        <v>48980</v>
      </c>
    </row>
    <row r="48" spans="1:9" x14ac:dyDescent="0.25">
      <c r="A48" s="31" t="str">
        <f t="shared" si="3"/>
        <v>CASTELLON</v>
      </c>
      <c r="B48" s="30">
        <f t="shared" si="4"/>
        <v>0</v>
      </c>
      <c r="C48" s="30">
        <f t="shared" si="5"/>
        <v>0</v>
      </c>
      <c r="D48" s="30">
        <f t="shared" si="6"/>
        <v>28</v>
      </c>
      <c r="E48" s="31" t="str">
        <f t="shared" si="2"/>
        <v>BAHIA DE CADIZ</v>
      </c>
      <c r="F48" s="31">
        <f t="shared" si="7"/>
        <v>37750</v>
      </c>
      <c r="G48" s="31">
        <f t="shared" si="8"/>
        <v>44234</v>
      </c>
    </row>
    <row r="49" spans="1:7" x14ac:dyDescent="0.25">
      <c r="A49" s="31" t="str">
        <f t="shared" si="3"/>
        <v>CEUTA</v>
      </c>
      <c r="B49" s="30">
        <f t="shared" si="4"/>
        <v>401839</v>
      </c>
      <c r="C49" s="30">
        <f t="shared" si="5"/>
        <v>379322</v>
      </c>
      <c r="D49" s="30">
        <f t="shared" si="6"/>
        <v>4</v>
      </c>
      <c r="E49" s="31" t="str">
        <f t="shared" si="2"/>
        <v>A CORUÑA</v>
      </c>
      <c r="F49" s="31">
        <f t="shared" si="7"/>
        <v>35322</v>
      </c>
      <c r="G49" s="31">
        <f t="shared" si="8"/>
        <v>9739</v>
      </c>
    </row>
    <row r="50" spans="1:7" x14ac:dyDescent="0.25">
      <c r="A50" s="31" t="str">
        <f t="shared" si="3"/>
        <v>FERROL-SAN CIBRAO</v>
      </c>
      <c r="B50" s="30">
        <f t="shared" si="4"/>
        <v>428</v>
      </c>
      <c r="C50" s="30">
        <f t="shared" si="5"/>
        <v>0</v>
      </c>
      <c r="D50" s="30">
        <f t="shared" si="6"/>
        <v>22</v>
      </c>
      <c r="E50" s="31" t="str">
        <f t="shared" si="2"/>
        <v>ALICANTE</v>
      </c>
      <c r="F50" s="31">
        <f t="shared" si="7"/>
        <v>34371</v>
      </c>
      <c r="G50" s="31">
        <f t="shared" si="8"/>
        <v>51636</v>
      </c>
    </row>
    <row r="51" spans="1:7" x14ac:dyDescent="0.25">
      <c r="A51" s="31" t="str">
        <f t="shared" si="3"/>
        <v>GIJON</v>
      </c>
      <c r="B51" s="30">
        <f t="shared" si="4"/>
        <v>6818</v>
      </c>
      <c r="C51" s="30">
        <f t="shared" si="5"/>
        <v>5777</v>
      </c>
      <c r="D51" s="30">
        <f t="shared" si="6"/>
        <v>18</v>
      </c>
      <c r="E51" s="31" t="str">
        <f t="shared" si="2"/>
        <v>SANTANDER</v>
      </c>
      <c r="F51" s="31">
        <f t="shared" si="7"/>
        <v>33063</v>
      </c>
      <c r="G51" s="31">
        <f t="shared" si="8"/>
        <v>36218</v>
      </c>
    </row>
    <row r="52" spans="1:7" x14ac:dyDescent="0.25">
      <c r="A52" s="31" t="str">
        <f t="shared" si="3"/>
        <v>HUELVA</v>
      </c>
      <c r="B52" s="30">
        <f t="shared" si="4"/>
        <v>3558</v>
      </c>
      <c r="C52" s="30">
        <f t="shared" si="5"/>
        <v>0</v>
      </c>
      <c r="D52" s="30">
        <f t="shared" si="6"/>
        <v>19</v>
      </c>
      <c r="E52" s="31" t="str">
        <f t="shared" si="2"/>
        <v>VIGO</v>
      </c>
      <c r="F52" s="31">
        <f t="shared" si="7"/>
        <v>32217</v>
      </c>
      <c r="G52" s="31">
        <f t="shared" si="8"/>
        <v>19027</v>
      </c>
    </row>
    <row r="53" spans="1:7" x14ac:dyDescent="0.25">
      <c r="A53" s="31" t="str">
        <f t="shared" si="3"/>
        <v>LAS PALMAS</v>
      </c>
      <c r="B53" s="30">
        <f t="shared" si="4"/>
        <v>522357</v>
      </c>
      <c r="C53" s="30">
        <f t="shared" si="5"/>
        <v>443426</v>
      </c>
      <c r="D53" s="30">
        <f t="shared" si="6"/>
        <v>3</v>
      </c>
      <c r="E53" s="31" t="str">
        <f t="shared" si="2"/>
        <v>MOTRIL</v>
      </c>
      <c r="F53" s="31">
        <f t="shared" si="7"/>
        <v>27816</v>
      </c>
      <c r="G53" s="31">
        <f t="shared" si="8"/>
        <v>0</v>
      </c>
    </row>
    <row r="54" spans="1:7" x14ac:dyDescent="0.25">
      <c r="A54" s="31" t="str">
        <f t="shared" si="3"/>
        <v>MALAGA</v>
      </c>
      <c r="B54" s="30">
        <f t="shared" si="4"/>
        <v>150318</v>
      </c>
      <c r="C54" s="30">
        <f t="shared" si="5"/>
        <v>139405</v>
      </c>
      <c r="D54" s="30">
        <f t="shared" si="6"/>
        <v>7</v>
      </c>
      <c r="E54" s="31" t="str">
        <f t="shared" si="2"/>
        <v>BILBAO</v>
      </c>
      <c r="F54" s="31">
        <f t="shared" si="7"/>
        <v>9968</v>
      </c>
      <c r="G54" s="31">
        <f t="shared" si="8"/>
        <v>0</v>
      </c>
    </row>
    <row r="55" spans="1:7" x14ac:dyDescent="0.25">
      <c r="A55" s="31" t="str">
        <f t="shared" si="3"/>
        <v>MARIN Y RIA DE PONTEVEDRA</v>
      </c>
      <c r="B55" s="30">
        <f t="shared" si="4"/>
        <v>0</v>
      </c>
      <c r="C55" s="30">
        <f t="shared" si="5"/>
        <v>0</v>
      </c>
      <c r="D55" s="30">
        <f t="shared" si="6"/>
        <v>28</v>
      </c>
      <c r="E55" s="31" t="str">
        <f t="shared" si="2"/>
        <v>GIJON</v>
      </c>
      <c r="F55" s="31">
        <f t="shared" ref="F55:F65" si="9">LOOKUP(E55,$A$38:$A$65,$B$38:$B$65)</f>
        <v>6818</v>
      </c>
      <c r="G55" s="31">
        <f t="shared" si="8"/>
        <v>5777</v>
      </c>
    </row>
    <row r="56" spans="1:7" x14ac:dyDescent="0.25">
      <c r="A56" s="31" t="str">
        <f t="shared" si="3"/>
        <v>MELILLA</v>
      </c>
      <c r="B56" s="30">
        <f t="shared" si="4"/>
        <v>136649</v>
      </c>
      <c r="C56" s="30">
        <f t="shared" si="5"/>
        <v>101370</v>
      </c>
      <c r="D56" s="30">
        <f t="shared" si="6"/>
        <v>8</v>
      </c>
      <c r="E56" s="31" t="str">
        <f t="shared" si="2"/>
        <v>HUELVA</v>
      </c>
      <c r="F56" s="31">
        <f t="shared" si="9"/>
        <v>3558</v>
      </c>
      <c r="G56" s="31">
        <f t="shared" si="8"/>
        <v>0</v>
      </c>
    </row>
    <row r="57" spans="1:7" x14ac:dyDescent="0.25">
      <c r="A57" s="31" t="str">
        <f t="shared" si="3"/>
        <v>MOTRIL</v>
      </c>
      <c r="B57" s="30">
        <f t="shared" si="4"/>
        <v>27816</v>
      </c>
      <c r="C57" s="30">
        <f t="shared" si="5"/>
        <v>0</v>
      </c>
      <c r="D57" s="30">
        <f t="shared" si="6"/>
        <v>16</v>
      </c>
      <c r="E57" s="31" t="str">
        <f t="shared" si="2"/>
        <v>SEVILLA</v>
      </c>
      <c r="F57" s="31">
        <f t="shared" si="9"/>
        <v>2377</v>
      </c>
      <c r="G57" s="31">
        <f t="shared" si="8"/>
        <v>1636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str">
        <f t="shared" si="2"/>
        <v>CARTAGENA</v>
      </c>
      <c r="F58" s="31">
        <f t="shared" si="9"/>
        <v>1741</v>
      </c>
      <c r="G58" s="31">
        <f t="shared" si="8"/>
        <v>2761</v>
      </c>
    </row>
    <row r="59" spans="1:7" x14ac:dyDescent="0.25">
      <c r="A59" s="31" t="str">
        <f t="shared" si="3"/>
        <v>SANTA CRUZ DE TENERIFE</v>
      </c>
      <c r="B59" s="30">
        <f t="shared" si="4"/>
        <v>1246650</v>
      </c>
      <c r="C59" s="30">
        <f t="shared" si="5"/>
        <v>1203445</v>
      </c>
      <c r="D59" s="30">
        <f t="shared" si="6"/>
        <v>1</v>
      </c>
      <c r="E59" s="31" t="str">
        <f t="shared" si="2"/>
        <v>FERROL-SAN CIBRAO</v>
      </c>
      <c r="F59" s="31">
        <f t="shared" si="9"/>
        <v>428</v>
      </c>
      <c r="G59" s="31">
        <f t="shared" si="8"/>
        <v>0</v>
      </c>
    </row>
    <row r="60" spans="1:7" x14ac:dyDescent="0.25">
      <c r="A60" s="31" t="str">
        <f t="shared" si="3"/>
        <v>SANTANDER</v>
      </c>
      <c r="B60" s="30">
        <f t="shared" si="4"/>
        <v>33063</v>
      </c>
      <c r="C60" s="30">
        <f t="shared" si="5"/>
        <v>36218</v>
      </c>
      <c r="D60" s="30">
        <f t="shared" si="6"/>
        <v>14</v>
      </c>
      <c r="E60" s="31" t="e">
        <f t="shared" si="2"/>
        <v>#N/A</v>
      </c>
      <c r="F60" s="31" t="e">
        <f t="shared" si="9"/>
        <v>#N/A</v>
      </c>
      <c r="G60" s="31" t="e">
        <f t="shared" si="8"/>
        <v>#N/A</v>
      </c>
    </row>
    <row r="61" spans="1:7" x14ac:dyDescent="0.25">
      <c r="A61" s="31" t="str">
        <f t="shared" si="3"/>
        <v>SEVILLA</v>
      </c>
      <c r="B61" s="30">
        <f t="shared" si="4"/>
        <v>2377</v>
      </c>
      <c r="C61" s="30">
        <f t="shared" si="5"/>
        <v>1636</v>
      </c>
      <c r="D61" s="30">
        <f t="shared" si="6"/>
        <v>20</v>
      </c>
      <c r="E61" s="31" t="e">
        <f t="shared" si="2"/>
        <v>#N/A</v>
      </c>
      <c r="F61" s="31" t="e">
        <f t="shared" si="9"/>
        <v>#N/A</v>
      </c>
      <c r="G61" s="31" t="e">
        <f t="shared" si="8"/>
        <v>#N/A</v>
      </c>
    </row>
    <row r="62" spans="1:7" x14ac:dyDescent="0.25">
      <c r="A62" s="31" t="str">
        <f t="shared" si="3"/>
        <v>TARRAGONA</v>
      </c>
      <c r="B62" s="30">
        <f t="shared" si="4"/>
        <v>0</v>
      </c>
      <c r="C62" s="30">
        <f t="shared" si="5"/>
        <v>0</v>
      </c>
      <c r="D62" s="30">
        <f t="shared" si="6"/>
        <v>28</v>
      </c>
      <c r="E62" s="31" t="e">
        <f t="shared" si="2"/>
        <v>#N/A</v>
      </c>
      <c r="F62" s="31" t="e">
        <f t="shared" si="9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69091</v>
      </c>
      <c r="C63" s="30">
        <f t="shared" si="5"/>
        <v>48980</v>
      </c>
      <c r="D63" s="30">
        <f t="shared" si="6"/>
        <v>10</v>
      </c>
      <c r="E63" s="31" t="e">
        <f t="shared" si="2"/>
        <v>#N/A</v>
      </c>
      <c r="F63" s="31" t="e">
        <f t="shared" si="9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32217</v>
      </c>
      <c r="C64" s="30">
        <f t="shared" si="5"/>
        <v>19027</v>
      </c>
      <c r="D64" s="30">
        <f t="shared" si="6"/>
        <v>15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0</v>
      </c>
      <c r="C65" s="30">
        <f t="shared" si="5"/>
        <v>0</v>
      </c>
      <c r="D65" s="30">
        <f t="shared" si="6"/>
        <v>28</v>
      </c>
      <c r="E65" s="31" t="str">
        <f t="shared" si="2"/>
        <v>AVILES</v>
      </c>
      <c r="F65" s="31">
        <f t="shared" si="9"/>
        <v>0</v>
      </c>
      <c r="G65" s="31">
        <f t="shared" si="8"/>
        <v>0</v>
      </c>
    </row>
    <row r="66" spans="1:7" x14ac:dyDescent="0.25">
      <c r="A66" s="31"/>
      <c r="B66" s="31"/>
      <c r="C66" s="31"/>
      <c r="D66" s="31"/>
      <c r="E66" s="31"/>
      <c r="F66" s="31"/>
      <c r="G66" s="31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Marzo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41026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9739</v>
      </c>
      <c r="C7" s="9">
        <v>16417</v>
      </c>
      <c r="D7" s="9">
        <v>9739</v>
      </c>
      <c r="E7" s="9">
        <v>35322</v>
      </c>
      <c r="F7" s="10">
        <f>((E7*100)/D7)-100</f>
        <v>262.68610740322413</v>
      </c>
      <c r="G7" s="1"/>
      <c r="H7" s="1"/>
      <c r="I7" s="1"/>
    </row>
    <row r="8" spans="1:12" x14ac:dyDescent="0.25">
      <c r="A8" s="11" t="s">
        <v>45</v>
      </c>
      <c r="B8" s="12">
        <v>4981</v>
      </c>
      <c r="C8" s="12">
        <v>2346</v>
      </c>
      <c r="D8" s="12">
        <v>13925</v>
      </c>
      <c r="E8" s="12">
        <v>2346</v>
      </c>
      <c r="F8" s="13">
        <f t="shared" ref="F8:F35" si="0">((E8*100)/D8)-100</f>
        <v>-83.152603231597851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0</v>
      </c>
      <c r="D9" s="9">
        <v>2236</v>
      </c>
      <c r="E9" s="9">
        <v>0</v>
      </c>
      <c r="F9" s="10">
        <f t="shared" si="0"/>
        <v>-100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14164</v>
      </c>
      <c r="C12" s="12">
        <v>15566</v>
      </c>
      <c r="D12" s="12">
        <v>40716</v>
      </c>
      <c r="E12" s="12">
        <v>32831</v>
      </c>
      <c r="F12" s="13">
        <f t="shared" si="0"/>
        <v>-19.365851262402984</v>
      </c>
      <c r="G12" s="1"/>
      <c r="H12" s="1"/>
      <c r="I12" s="1"/>
    </row>
    <row r="13" spans="1:12" x14ac:dyDescent="0.25">
      <c r="A13" s="8" t="s">
        <v>50</v>
      </c>
      <c r="B13" s="9">
        <v>18084</v>
      </c>
      <c r="C13" s="9">
        <v>8970</v>
      </c>
      <c r="D13" s="9">
        <v>65717</v>
      </c>
      <c r="E13" s="9">
        <v>16010</v>
      </c>
      <c r="F13" s="10">
        <f t="shared" si="0"/>
        <v>-75.637962779798229</v>
      </c>
      <c r="G13" s="1"/>
      <c r="H13" s="1"/>
      <c r="I13" s="1"/>
    </row>
    <row r="14" spans="1:12" x14ac:dyDescent="0.25">
      <c r="A14" s="11" t="s">
        <v>51</v>
      </c>
      <c r="B14" s="12">
        <v>77991</v>
      </c>
      <c r="C14" s="12">
        <v>60000</v>
      </c>
      <c r="D14" s="12">
        <v>192644</v>
      </c>
      <c r="E14" s="12">
        <v>158650</v>
      </c>
      <c r="F14" s="13">
        <f t="shared" si="0"/>
        <v>-17.646020639106325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3258</v>
      </c>
      <c r="D15" s="9">
        <v>0</v>
      </c>
      <c r="E15" s="9">
        <v>3258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12">
        <v>218</v>
      </c>
      <c r="C16" s="12">
        <v>1741</v>
      </c>
      <c r="D16" s="12">
        <v>2761</v>
      </c>
      <c r="E16" s="12">
        <v>1741</v>
      </c>
      <c r="F16" s="13">
        <f t="shared" si="0"/>
        <v>-36.943136544730173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0</v>
      </c>
      <c r="D18" s="12">
        <v>0</v>
      </c>
      <c r="E18" s="12">
        <v>716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428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126314</v>
      </c>
      <c r="C22" s="12">
        <v>134177</v>
      </c>
      <c r="D22" s="12">
        <v>286831</v>
      </c>
      <c r="E22" s="12">
        <v>347533</v>
      </c>
      <c r="F22" s="13">
        <f t="shared" si="0"/>
        <v>21.16298447517876</v>
      </c>
      <c r="G22" s="1"/>
      <c r="H22" s="1"/>
      <c r="I22" s="1"/>
    </row>
    <row r="23" spans="1:9" x14ac:dyDescent="0.25">
      <c r="A23" s="8" t="s">
        <v>60</v>
      </c>
      <c r="B23" s="9">
        <v>40784</v>
      </c>
      <c r="C23" s="9">
        <v>39750</v>
      </c>
      <c r="D23" s="9">
        <v>88505</v>
      </c>
      <c r="E23" s="9">
        <v>99670</v>
      </c>
      <c r="F23" s="10">
        <f t="shared" si="0"/>
        <v>12.615106491158699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560</v>
      </c>
      <c r="D25" s="9">
        <v>0</v>
      </c>
      <c r="E25" s="9">
        <v>560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0</v>
      </c>
      <c r="E26" s="12">
        <v>75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118374</v>
      </c>
      <c r="C28" s="12">
        <v>127920</v>
      </c>
      <c r="D28" s="12">
        <v>277380</v>
      </c>
      <c r="E28" s="12">
        <v>333777</v>
      </c>
      <c r="F28" s="13">
        <f t="shared" si="0"/>
        <v>20.332035474799909</v>
      </c>
      <c r="G28" s="1"/>
      <c r="H28" s="1"/>
      <c r="I28" s="1"/>
    </row>
    <row r="29" spans="1:9" x14ac:dyDescent="0.25">
      <c r="A29" s="8" t="s">
        <v>66</v>
      </c>
      <c r="B29" s="9">
        <v>1203</v>
      </c>
      <c r="C29" s="9">
        <v>1615</v>
      </c>
      <c r="D29" s="9">
        <v>3001</v>
      </c>
      <c r="E29" s="9">
        <v>3353</v>
      </c>
      <c r="F29" s="10">
        <f t="shared" si="0"/>
        <v>11.729423525491498</v>
      </c>
      <c r="G29" s="1"/>
      <c r="H29" s="1"/>
      <c r="I29" s="1"/>
    </row>
    <row r="30" spans="1:9" x14ac:dyDescent="0.25">
      <c r="A30" s="11" t="s">
        <v>67</v>
      </c>
      <c r="B30" s="12">
        <v>1300</v>
      </c>
      <c r="C30" s="12">
        <v>1711</v>
      </c>
      <c r="D30" s="12">
        <v>1636</v>
      </c>
      <c r="E30" s="12">
        <v>2377</v>
      </c>
      <c r="F30" s="13">
        <f t="shared" si="0"/>
        <v>45.293398533007348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6098</v>
      </c>
      <c r="C32" s="12">
        <v>9937</v>
      </c>
      <c r="D32" s="12">
        <v>8033</v>
      </c>
      <c r="E32" s="12">
        <v>23948</v>
      </c>
      <c r="F32" s="13">
        <f t="shared" si="0"/>
        <v>198.12025395244615</v>
      </c>
      <c r="G32" s="1"/>
      <c r="H32" s="1"/>
      <c r="I32" s="1"/>
    </row>
    <row r="33" spans="1:9" x14ac:dyDescent="0.25">
      <c r="A33" s="8" t="s">
        <v>70</v>
      </c>
      <c r="B33" s="9">
        <v>15485</v>
      </c>
      <c r="C33" s="9">
        <v>13339</v>
      </c>
      <c r="D33" s="9">
        <v>19027</v>
      </c>
      <c r="E33" s="9">
        <v>32217</v>
      </c>
      <c r="F33" s="10">
        <f t="shared" si="0"/>
        <v>69.322541651337559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434735</v>
      </c>
      <c r="C35" s="15">
        <f t="shared" ref="C35:E35" si="1">SUM(C7:C34)</f>
        <v>437307</v>
      </c>
      <c r="D35" s="15">
        <f t="shared" si="1"/>
        <v>1012151</v>
      </c>
      <c r="E35" s="15">
        <f t="shared" si="1"/>
        <v>1094812</v>
      </c>
      <c r="F35" s="16">
        <f t="shared" si="0"/>
        <v>8.1668644303073421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35322</v>
      </c>
      <c r="C38" s="30">
        <f>D7</f>
        <v>9739</v>
      </c>
      <c r="D38" s="30">
        <f>_xlfn.RANK.EQ(B38,$B$38:$B$65)+COUNTIF($B$38:$B$65,B38)-1</f>
        <v>5</v>
      </c>
      <c r="E38" s="31" t="str">
        <f t="shared" ref="E38:E65" si="2">INDEX($A$38:$B$65,MATCH(ROW()-37,$D$38:$D$65,0),1)</f>
        <v>LAS PALMAS</v>
      </c>
      <c r="F38" s="31">
        <f>LOOKUP(E38,$A$38:$A$65,$B$38:$B$65)</f>
        <v>347533</v>
      </c>
      <c r="G38" s="31">
        <f>LOOKUP(E38,$A$38:$A$65,$C$38:$C$65)</f>
        <v>286831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2346</v>
      </c>
      <c r="C39" s="30">
        <f t="shared" ref="C39:C65" si="5">D8</f>
        <v>13925</v>
      </c>
      <c r="D39" s="30">
        <f t="shared" ref="D39:D65" si="6">_xlfn.RANK.EQ(B39,$B$38:$B$65)+COUNTIF($B$38:$B$65,B39)-1</f>
        <v>13</v>
      </c>
      <c r="E39" s="31" t="str">
        <f t="shared" si="2"/>
        <v>SANTA CRUZ DE TENERIFE</v>
      </c>
      <c r="F39" s="31">
        <f t="shared" ref="F39:F54" si="7">LOOKUP(E39,$A$38:$A$65,$B$38:$B$65)</f>
        <v>333777</v>
      </c>
      <c r="G39" s="31">
        <f t="shared" ref="G39:G65" si="8">LOOKUP(E39,$A$38:$A$65,$C$38:$C$65)</f>
        <v>277380</v>
      </c>
    </row>
    <row r="40" spans="1:9" x14ac:dyDescent="0.25">
      <c r="A40" s="31" t="str">
        <f t="shared" si="3"/>
        <v>ALMERIA</v>
      </c>
      <c r="B40" s="30">
        <f t="shared" si="4"/>
        <v>0</v>
      </c>
      <c r="C40" s="30">
        <f t="shared" si="5"/>
        <v>2236</v>
      </c>
      <c r="D40" s="30">
        <f t="shared" si="6"/>
        <v>28</v>
      </c>
      <c r="E40" s="31" t="str">
        <f t="shared" si="2"/>
        <v>BARCELONA</v>
      </c>
      <c r="F40" s="31">
        <f t="shared" si="7"/>
        <v>158650</v>
      </c>
      <c r="G40" s="31">
        <f t="shared" si="8"/>
        <v>192644</v>
      </c>
    </row>
    <row r="41" spans="1:9" x14ac:dyDescent="0.25">
      <c r="A41" s="31" t="str">
        <f t="shared" si="3"/>
        <v>AVILES</v>
      </c>
      <c r="B41" s="30">
        <f t="shared" si="4"/>
        <v>0</v>
      </c>
      <c r="C41" s="30">
        <f t="shared" si="5"/>
        <v>0</v>
      </c>
      <c r="D41" s="30">
        <f t="shared" si="6"/>
        <v>28</v>
      </c>
      <c r="E41" s="31" t="str">
        <f t="shared" si="2"/>
        <v>MALAGA</v>
      </c>
      <c r="F41" s="31">
        <f t="shared" si="7"/>
        <v>99670</v>
      </c>
      <c r="G41" s="31">
        <f t="shared" si="8"/>
        <v>88505</v>
      </c>
    </row>
    <row r="42" spans="1:9" x14ac:dyDescent="0.25">
      <c r="A42" s="31" t="str">
        <f t="shared" si="3"/>
        <v>BAHIA DE ALGECIRAS</v>
      </c>
      <c r="B42" s="30">
        <f t="shared" si="4"/>
        <v>0</v>
      </c>
      <c r="C42" s="30">
        <f t="shared" si="5"/>
        <v>0</v>
      </c>
      <c r="D42" s="30">
        <f t="shared" si="6"/>
        <v>28</v>
      </c>
      <c r="E42" s="31" t="str">
        <f t="shared" si="2"/>
        <v>A CORUÑA</v>
      </c>
      <c r="F42" s="31">
        <f t="shared" si="7"/>
        <v>35322</v>
      </c>
      <c r="G42" s="31">
        <f t="shared" si="8"/>
        <v>9739</v>
      </c>
    </row>
    <row r="43" spans="1:9" x14ac:dyDescent="0.25">
      <c r="A43" s="31" t="str">
        <f t="shared" si="3"/>
        <v>BAHIA DE CADIZ</v>
      </c>
      <c r="B43" s="30">
        <f t="shared" si="4"/>
        <v>32831</v>
      </c>
      <c r="C43" s="30">
        <f t="shared" si="5"/>
        <v>40716</v>
      </c>
      <c r="D43" s="30">
        <f t="shared" si="6"/>
        <v>6</v>
      </c>
      <c r="E43" s="31" t="str">
        <f t="shared" si="2"/>
        <v>BAHIA DE CADIZ</v>
      </c>
      <c r="F43" s="31">
        <f t="shared" si="7"/>
        <v>32831</v>
      </c>
      <c r="G43" s="31">
        <f t="shared" si="8"/>
        <v>40716</v>
      </c>
    </row>
    <row r="44" spans="1:9" x14ac:dyDescent="0.25">
      <c r="A44" s="31" t="str">
        <f t="shared" si="3"/>
        <v>BALEARES</v>
      </c>
      <c r="B44" s="30">
        <f t="shared" si="4"/>
        <v>16010</v>
      </c>
      <c r="C44" s="30">
        <f t="shared" si="5"/>
        <v>65717</v>
      </c>
      <c r="D44" s="30">
        <f t="shared" si="6"/>
        <v>9</v>
      </c>
      <c r="E44" s="31" t="str">
        <f t="shared" si="2"/>
        <v>VIGO</v>
      </c>
      <c r="F44" s="31">
        <f t="shared" si="7"/>
        <v>32217</v>
      </c>
      <c r="G44" s="31">
        <f t="shared" si="8"/>
        <v>19027</v>
      </c>
    </row>
    <row r="45" spans="1:9" x14ac:dyDescent="0.25">
      <c r="A45" s="31" t="str">
        <f t="shared" si="3"/>
        <v>BARCELONA</v>
      </c>
      <c r="B45" s="30">
        <f t="shared" si="4"/>
        <v>158650</v>
      </c>
      <c r="C45" s="30">
        <f t="shared" si="5"/>
        <v>192644</v>
      </c>
      <c r="D45" s="30">
        <f t="shared" si="6"/>
        <v>3</v>
      </c>
      <c r="E45" s="31" t="str">
        <f t="shared" si="2"/>
        <v>VALENCIA</v>
      </c>
      <c r="F45" s="31">
        <f t="shared" si="7"/>
        <v>23948</v>
      </c>
      <c r="G45" s="31">
        <f t="shared" si="8"/>
        <v>8033</v>
      </c>
    </row>
    <row r="46" spans="1:9" x14ac:dyDescent="0.25">
      <c r="A46" s="31" t="str">
        <f t="shared" si="3"/>
        <v>BILBAO</v>
      </c>
      <c r="B46" s="30">
        <f t="shared" si="4"/>
        <v>3258</v>
      </c>
      <c r="C46" s="30">
        <f t="shared" si="5"/>
        <v>0</v>
      </c>
      <c r="D46" s="30">
        <f t="shared" si="6"/>
        <v>11</v>
      </c>
      <c r="E46" s="31" t="str">
        <f t="shared" si="2"/>
        <v>BALEARES</v>
      </c>
      <c r="F46" s="31">
        <f t="shared" si="7"/>
        <v>16010</v>
      </c>
      <c r="G46" s="31">
        <f t="shared" si="8"/>
        <v>65717</v>
      </c>
    </row>
    <row r="47" spans="1:9" x14ac:dyDescent="0.25">
      <c r="A47" s="31" t="str">
        <f t="shared" si="3"/>
        <v>CARTAGENA</v>
      </c>
      <c r="B47" s="30">
        <f t="shared" si="4"/>
        <v>1741</v>
      </c>
      <c r="C47" s="30">
        <f t="shared" si="5"/>
        <v>2761</v>
      </c>
      <c r="D47" s="30">
        <f t="shared" si="6"/>
        <v>14</v>
      </c>
      <c r="E47" s="31" t="str">
        <f t="shared" si="2"/>
        <v>SANTANDER</v>
      </c>
      <c r="F47" s="31">
        <f t="shared" si="7"/>
        <v>3353</v>
      </c>
      <c r="G47" s="31">
        <f t="shared" si="8"/>
        <v>3001</v>
      </c>
    </row>
    <row r="48" spans="1:9" x14ac:dyDescent="0.25">
      <c r="A48" s="31" t="str">
        <f t="shared" si="3"/>
        <v>CASTELLON</v>
      </c>
      <c r="B48" s="30">
        <f t="shared" si="4"/>
        <v>0</v>
      </c>
      <c r="C48" s="30">
        <f t="shared" si="5"/>
        <v>0</v>
      </c>
      <c r="D48" s="30">
        <f t="shared" si="6"/>
        <v>28</v>
      </c>
      <c r="E48" s="31" t="str">
        <f t="shared" si="2"/>
        <v>BILBAO</v>
      </c>
      <c r="F48" s="31">
        <f t="shared" si="7"/>
        <v>3258</v>
      </c>
      <c r="G48" s="31">
        <f t="shared" si="8"/>
        <v>0</v>
      </c>
    </row>
    <row r="49" spans="1:7" x14ac:dyDescent="0.25">
      <c r="A49" s="31" t="str">
        <f t="shared" si="3"/>
        <v>CEUTA</v>
      </c>
      <c r="B49" s="30">
        <f t="shared" si="4"/>
        <v>716</v>
      </c>
      <c r="C49" s="30">
        <f t="shared" si="5"/>
        <v>0</v>
      </c>
      <c r="D49" s="30">
        <f t="shared" si="6"/>
        <v>15</v>
      </c>
      <c r="E49" s="31" t="str">
        <f t="shared" si="2"/>
        <v>SEVILLA</v>
      </c>
      <c r="F49" s="31">
        <f t="shared" si="7"/>
        <v>2377</v>
      </c>
      <c r="G49" s="31">
        <f t="shared" si="8"/>
        <v>1636</v>
      </c>
    </row>
    <row r="50" spans="1:7" x14ac:dyDescent="0.25">
      <c r="A50" s="31" t="str">
        <f t="shared" si="3"/>
        <v>FERROL-SAN CIBRAO</v>
      </c>
      <c r="B50" s="30">
        <f t="shared" si="4"/>
        <v>428</v>
      </c>
      <c r="C50" s="30">
        <f t="shared" si="5"/>
        <v>0</v>
      </c>
      <c r="D50" s="30">
        <f t="shared" si="6"/>
        <v>17</v>
      </c>
      <c r="E50" s="31" t="str">
        <f t="shared" si="2"/>
        <v>ALICANTE</v>
      </c>
      <c r="F50" s="31">
        <f t="shared" si="7"/>
        <v>2346</v>
      </c>
      <c r="G50" s="31">
        <f t="shared" si="8"/>
        <v>13925</v>
      </c>
    </row>
    <row r="51" spans="1:7" x14ac:dyDescent="0.25">
      <c r="A51" s="31" t="str">
        <f t="shared" si="3"/>
        <v>GIJON</v>
      </c>
      <c r="B51" s="30">
        <f t="shared" si="4"/>
        <v>0</v>
      </c>
      <c r="C51" s="30">
        <f t="shared" si="5"/>
        <v>0</v>
      </c>
      <c r="D51" s="30">
        <f t="shared" si="6"/>
        <v>28</v>
      </c>
      <c r="E51" s="31" t="str">
        <f t="shared" si="2"/>
        <v>CARTAGENA</v>
      </c>
      <c r="F51" s="31">
        <f t="shared" si="7"/>
        <v>1741</v>
      </c>
      <c r="G51" s="31">
        <f t="shared" si="8"/>
        <v>2761</v>
      </c>
    </row>
    <row r="52" spans="1:7" x14ac:dyDescent="0.25">
      <c r="A52" s="31" t="str">
        <f t="shared" si="3"/>
        <v>HUELVA</v>
      </c>
      <c r="B52" s="30">
        <f t="shared" si="4"/>
        <v>0</v>
      </c>
      <c r="C52" s="30">
        <f t="shared" si="5"/>
        <v>0</v>
      </c>
      <c r="D52" s="30">
        <f t="shared" si="6"/>
        <v>28</v>
      </c>
      <c r="E52" s="31" t="str">
        <f t="shared" si="2"/>
        <v>CEUTA</v>
      </c>
      <c r="F52" s="31">
        <f t="shared" si="7"/>
        <v>716</v>
      </c>
      <c r="G52" s="31">
        <f t="shared" si="8"/>
        <v>0</v>
      </c>
    </row>
    <row r="53" spans="1:7" x14ac:dyDescent="0.25">
      <c r="A53" s="31" t="str">
        <f t="shared" si="3"/>
        <v>LAS PALMAS</v>
      </c>
      <c r="B53" s="30">
        <f t="shared" si="4"/>
        <v>347533</v>
      </c>
      <c r="C53" s="30">
        <f t="shared" si="5"/>
        <v>286831</v>
      </c>
      <c r="D53" s="30">
        <f t="shared" si="6"/>
        <v>1</v>
      </c>
      <c r="E53" s="31" t="str">
        <f t="shared" si="2"/>
        <v>MELILLA</v>
      </c>
      <c r="F53" s="31">
        <f t="shared" si="7"/>
        <v>560</v>
      </c>
      <c r="G53" s="31">
        <f t="shared" si="8"/>
        <v>0</v>
      </c>
    </row>
    <row r="54" spans="1:7" x14ac:dyDescent="0.25">
      <c r="A54" s="31" t="str">
        <f t="shared" si="3"/>
        <v>MALAGA</v>
      </c>
      <c r="B54" s="30">
        <f t="shared" si="4"/>
        <v>99670</v>
      </c>
      <c r="C54" s="30">
        <f t="shared" si="5"/>
        <v>88505</v>
      </c>
      <c r="D54" s="30">
        <f t="shared" si="6"/>
        <v>4</v>
      </c>
      <c r="E54" s="31" t="str">
        <f t="shared" si="2"/>
        <v>FERROL-SAN CIBRAO</v>
      </c>
      <c r="F54" s="31">
        <f t="shared" si="7"/>
        <v>428</v>
      </c>
      <c r="G54" s="31">
        <f t="shared" si="8"/>
        <v>0</v>
      </c>
    </row>
    <row r="55" spans="1:7" x14ac:dyDescent="0.25">
      <c r="A55" s="31" t="str">
        <f t="shared" si="3"/>
        <v>MARIN Y RIA DE PONTEVEDRA</v>
      </c>
      <c r="B55" s="30">
        <f t="shared" si="4"/>
        <v>0</v>
      </c>
      <c r="C55" s="30">
        <f t="shared" si="5"/>
        <v>0</v>
      </c>
      <c r="D55" s="30">
        <f t="shared" si="6"/>
        <v>28</v>
      </c>
      <c r="E55" s="31" t="str">
        <f t="shared" si="2"/>
        <v>MOTRIL</v>
      </c>
      <c r="F55" s="31">
        <f t="shared" ref="F55:F65" si="9">LOOKUP(E55,$A$38:$A$65,$B$38:$B$65)</f>
        <v>75</v>
      </c>
      <c r="G55" s="31">
        <f t="shared" si="8"/>
        <v>0</v>
      </c>
    </row>
    <row r="56" spans="1:7" x14ac:dyDescent="0.25">
      <c r="A56" s="31" t="str">
        <f t="shared" si="3"/>
        <v>MELILLA</v>
      </c>
      <c r="B56" s="30">
        <f t="shared" si="4"/>
        <v>560</v>
      </c>
      <c r="C56" s="30">
        <f t="shared" si="5"/>
        <v>0</v>
      </c>
      <c r="D56" s="30">
        <f t="shared" si="6"/>
        <v>16</v>
      </c>
      <c r="E56" s="31" t="e">
        <f t="shared" si="2"/>
        <v>#N/A</v>
      </c>
      <c r="F56" s="31" t="e">
        <f t="shared" si="9"/>
        <v>#N/A</v>
      </c>
      <c r="G56" s="31" t="e">
        <f t="shared" si="8"/>
        <v>#N/A</v>
      </c>
    </row>
    <row r="57" spans="1:7" x14ac:dyDescent="0.25">
      <c r="A57" s="31" t="str">
        <f t="shared" si="3"/>
        <v>MOTRIL</v>
      </c>
      <c r="B57" s="30">
        <f t="shared" si="4"/>
        <v>75</v>
      </c>
      <c r="C57" s="30">
        <f t="shared" si="5"/>
        <v>0</v>
      </c>
      <c r="D57" s="30">
        <f t="shared" si="6"/>
        <v>18</v>
      </c>
      <c r="E57" s="31" t="e">
        <f t="shared" si="2"/>
        <v>#N/A</v>
      </c>
      <c r="F57" s="31" t="e">
        <f t="shared" si="9"/>
        <v>#N/A</v>
      </c>
      <c r="G57" s="31" t="e">
        <f t="shared" si="8"/>
        <v>#N/A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e">
        <f t="shared" si="2"/>
        <v>#N/A</v>
      </c>
      <c r="F58" s="31" t="e">
        <f t="shared" si="9"/>
        <v>#N/A</v>
      </c>
      <c r="G58" s="31" t="e">
        <f t="shared" si="8"/>
        <v>#N/A</v>
      </c>
    </row>
    <row r="59" spans="1:7" x14ac:dyDescent="0.25">
      <c r="A59" s="31" t="str">
        <f t="shared" si="3"/>
        <v>SANTA CRUZ DE TENERIFE</v>
      </c>
      <c r="B59" s="30">
        <f t="shared" si="4"/>
        <v>333777</v>
      </c>
      <c r="C59" s="30">
        <f t="shared" si="5"/>
        <v>277380</v>
      </c>
      <c r="D59" s="30">
        <f t="shared" si="6"/>
        <v>2</v>
      </c>
      <c r="E59" s="31" t="e">
        <f t="shared" si="2"/>
        <v>#N/A</v>
      </c>
      <c r="F59" s="31" t="e">
        <f t="shared" si="9"/>
        <v>#N/A</v>
      </c>
      <c r="G59" s="31" t="e">
        <f t="shared" si="8"/>
        <v>#N/A</v>
      </c>
    </row>
    <row r="60" spans="1:7" x14ac:dyDescent="0.25">
      <c r="A60" s="31" t="str">
        <f t="shared" si="3"/>
        <v>SANTANDER</v>
      </c>
      <c r="B60" s="30">
        <f t="shared" si="4"/>
        <v>3353</v>
      </c>
      <c r="C60" s="30">
        <f t="shared" si="5"/>
        <v>3001</v>
      </c>
      <c r="D60" s="30">
        <f t="shared" si="6"/>
        <v>10</v>
      </c>
      <c r="E60" s="31" t="e">
        <f t="shared" si="2"/>
        <v>#N/A</v>
      </c>
      <c r="F60" s="31" t="e">
        <f t="shared" si="9"/>
        <v>#N/A</v>
      </c>
      <c r="G60" s="31" t="e">
        <f t="shared" si="8"/>
        <v>#N/A</v>
      </c>
    </row>
    <row r="61" spans="1:7" x14ac:dyDescent="0.25">
      <c r="A61" s="31" t="str">
        <f t="shared" si="3"/>
        <v>SEVILLA</v>
      </c>
      <c r="B61" s="30">
        <f t="shared" si="4"/>
        <v>2377</v>
      </c>
      <c r="C61" s="30">
        <f t="shared" si="5"/>
        <v>1636</v>
      </c>
      <c r="D61" s="30">
        <f t="shared" si="6"/>
        <v>12</v>
      </c>
      <c r="E61" s="31" t="e">
        <f t="shared" si="2"/>
        <v>#N/A</v>
      </c>
      <c r="F61" s="31" t="e">
        <f t="shared" si="9"/>
        <v>#N/A</v>
      </c>
      <c r="G61" s="31" t="e">
        <f t="shared" si="8"/>
        <v>#N/A</v>
      </c>
    </row>
    <row r="62" spans="1:7" x14ac:dyDescent="0.25">
      <c r="A62" s="31" t="str">
        <f t="shared" si="3"/>
        <v>TARRAGONA</v>
      </c>
      <c r="B62" s="30">
        <f t="shared" si="4"/>
        <v>0</v>
      </c>
      <c r="C62" s="30">
        <f t="shared" si="5"/>
        <v>0</v>
      </c>
      <c r="D62" s="30">
        <f t="shared" si="6"/>
        <v>28</v>
      </c>
      <c r="E62" s="31" t="e">
        <f t="shared" si="2"/>
        <v>#N/A</v>
      </c>
      <c r="F62" s="31" t="e">
        <f t="shared" si="9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23948</v>
      </c>
      <c r="C63" s="30">
        <f t="shared" si="5"/>
        <v>8033</v>
      </c>
      <c r="D63" s="30">
        <f t="shared" si="6"/>
        <v>8</v>
      </c>
      <c r="E63" s="31" t="e">
        <f t="shared" si="2"/>
        <v>#N/A</v>
      </c>
      <c r="F63" s="31" t="e">
        <f t="shared" si="9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32217</v>
      </c>
      <c r="C64" s="30">
        <f t="shared" si="5"/>
        <v>19027</v>
      </c>
      <c r="D64" s="30">
        <f t="shared" si="6"/>
        <v>7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0</v>
      </c>
      <c r="C65" s="30">
        <f t="shared" si="5"/>
        <v>0</v>
      </c>
      <c r="D65" s="30">
        <f t="shared" si="6"/>
        <v>28</v>
      </c>
      <c r="E65" s="31" t="str">
        <f t="shared" si="2"/>
        <v>ALMERIA</v>
      </c>
      <c r="F65" s="31">
        <f t="shared" si="9"/>
        <v>0</v>
      </c>
      <c r="G65" s="31">
        <f t="shared" si="8"/>
        <v>2236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78" t="s">
        <v>73</v>
      </c>
      <c r="B5" s="76" t="str">
        <f>'Resumen general'!D6</f>
        <v>Mes Marzo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41026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3644</v>
      </c>
      <c r="C8" s="12">
        <v>3059</v>
      </c>
      <c r="D8" s="12">
        <v>9616</v>
      </c>
      <c r="E8" s="12">
        <v>8874</v>
      </c>
      <c r="F8" s="13">
        <f t="shared" ref="F8:F35" si="0">((E8*100)/D8)-100</f>
        <v>-7.7163061564059916</v>
      </c>
      <c r="G8" s="1"/>
      <c r="H8" s="1"/>
      <c r="I8" s="1"/>
    </row>
    <row r="9" spans="1:12" x14ac:dyDescent="0.25">
      <c r="A9" s="8" t="s">
        <v>46</v>
      </c>
      <c r="B9" s="9">
        <v>5261</v>
      </c>
      <c r="C9" s="9">
        <v>9168</v>
      </c>
      <c r="D9" s="9">
        <v>15876</v>
      </c>
      <c r="E9" s="9">
        <v>27478</v>
      </c>
      <c r="F9" s="10">
        <f t="shared" si="0"/>
        <v>73.078861174099274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60294</v>
      </c>
      <c r="C11" s="9">
        <v>69250</v>
      </c>
      <c r="D11" s="9">
        <v>187888</v>
      </c>
      <c r="E11" s="9">
        <v>208086</v>
      </c>
      <c r="F11" s="10">
        <f t="shared" si="0"/>
        <v>10.75002128927872</v>
      </c>
      <c r="G11" s="1"/>
      <c r="H11" s="1"/>
      <c r="I11" s="1"/>
    </row>
    <row r="12" spans="1:12" x14ac:dyDescent="0.25">
      <c r="A12" s="11" t="s">
        <v>49</v>
      </c>
      <c r="B12" s="12">
        <v>775</v>
      </c>
      <c r="C12" s="12">
        <v>869</v>
      </c>
      <c r="D12" s="12">
        <v>1887</v>
      </c>
      <c r="E12" s="12">
        <v>2560</v>
      </c>
      <c r="F12" s="13">
        <f t="shared" si="0"/>
        <v>35.665076841547432</v>
      </c>
      <c r="G12" s="1"/>
      <c r="H12" s="1"/>
      <c r="I12" s="1"/>
    </row>
    <row r="13" spans="1:12" x14ac:dyDescent="0.25">
      <c r="A13" s="8" t="s">
        <v>50</v>
      </c>
      <c r="B13" s="9">
        <v>17123</v>
      </c>
      <c r="C13" s="9">
        <v>17926</v>
      </c>
      <c r="D13" s="9">
        <v>48393</v>
      </c>
      <c r="E13" s="9">
        <v>44025</v>
      </c>
      <c r="F13" s="10">
        <f t="shared" si="0"/>
        <v>-9.0260988159444508</v>
      </c>
      <c r="G13" s="1"/>
      <c r="H13" s="1"/>
      <c r="I13" s="1"/>
    </row>
    <row r="14" spans="1:12" x14ac:dyDescent="0.25">
      <c r="A14" s="11" t="s">
        <v>51</v>
      </c>
      <c r="B14" s="12">
        <v>11881</v>
      </c>
      <c r="C14" s="12">
        <v>13356</v>
      </c>
      <c r="D14" s="12">
        <v>31514</v>
      </c>
      <c r="E14" s="12">
        <v>34153</v>
      </c>
      <c r="F14" s="13">
        <f t="shared" si="0"/>
        <v>8.374055975122161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1355</v>
      </c>
      <c r="D15" s="9">
        <v>0</v>
      </c>
      <c r="E15" s="9">
        <v>2872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24727</v>
      </c>
      <c r="C18" s="12">
        <v>26514</v>
      </c>
      <c r="D18" s="12">
        <v>76222</v>
      </c>
      <c r="E18" s="12">
        <v>77964</v>
      </c>
      <c r="F18" s="13">
        <f t="shared" si="0"/>
        <v>2.2854294035842599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524</v>
      </c>
      <c r="C20" s="12">
        <v>621</v>
      </c>
      <c r="D20" s="12">
        <v>1389</v>
      </c>
      <c r="E20" s="12">
        <v>1378</v>
      </c>
      <c r="F20" s="13">
        <f t="shared" si="0"/>
        <v>-0.79193664506838957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790</v>
      </c>
      <c r="D21" s="9">
        <v>0</v>
      </c>
      <c r="E21" s="9">
        <v>1944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15067</v>
      </c>
      <c r="C22" s="12">
        <v>18261</v>
      </c>
      <c r="D22" s="12">
        <v>42805</v>
      </c>
      <c r="E22" s="12">
        <v>52144</v>
      </c>
      <c r="F22" s="13">
        <f t="shared" si="0"/>
        <v>21.817544679359884</v>
      </c>
      <c r="G22" s="1"/>
      <c r="H22" s="1"/>
      <c r="I22" s="1"/>
    </row>
    <row r="23" spans="1:9" x14ac:dyDescent="0.25">
      <c r="A23" s="8" t="s">
        <v>60</v>
      </c>
      <c r="B23" s="9">
        <v>1170</v>
      </c>
      <c r="C23" s="9">
        <v>2175</v>
      </c>
      <c r="D23" s="9">
        <v>3986</v>
      </c>
      <c r="E23" s="9">
        <v>6270</v>
      </c>
      <c r="F23" s="10">
        <f t="shared" si="0"/>
        <v>57.300551931761163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3397</v>
      </c>
      <c r="C25" s="9">
        <v>10046</v>
      </c>
      <c r="D25" s="9">
        <v>10521</v>
      </c>
      <c r="E25" s="9">
        <v>27377</v>
      </c>
      <c r="F25" s="10">
        <f t="shared" si="0"/>
        <v>160.21290751829673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3533</v>
      </c>
      <c r="D26" s="12">
        <v>0</v>
      </c>
      <c r="E26" s="12">
        <v>8292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63086</v>
      </c>
      <c r="C28" s="12">
        <v>55892</v>
      </c>
      <c r="D28" s="12">
        <v>165531</v>
      </c>
      <c r="E28" s="12">
        <v>166117</v>
      </c>
      <c r="F28" s="13">
        <f t="shared" si="0"/>
        <v>0.35401223939926751</v>
      </c>
      <c r="G28" s="1"/>
      <c r="H28" s="1"/>
      <c r="I28" s="1"/>
    </row>
    <row r="29" spans="1:9" x14ac:dyDescent="0.25">
      <c r="A29" s="8" t="s">
        <v>66</v>
      </c>
      <c r="B29" s="9">
        <v>6907</v>
      </c>
      <c r="C29" s="9">
        <v>6147</v>
      </c>
      <c r="D29" s="9">
        <v>14524</v>
      </c>
      <c r="E29" s="9">
        <v>12528</v>
      </c>
      <c r="F29" s="10">
        <f t="shared" si="0"/>
        <v>-13.742770586615251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12</v>
      </c>
      <c r="D30" s="12">
        <v>0</v>
      </c>
      <c r="E30" s="12">
        <v>12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98</v>
      </c>
      <c r="C31" s="9">
        <v>0</v>
      </c>
      <c r="D31" s="9">
        <v>98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3572</v>
      </c>
      <c r="C32" s="12">
        <v>3656</v>
      </c>
      <c r="D32" s="12">
        <v>11728</v>
      </c>
      <c r="E32" s="12">
        <v>11173</v>
      </c>
      <c r="F32" s="13">
        <f t="shared" si="0"/>
        <v>-4.7322646657571568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217526</v>
      </c>
      <c r="C35" s="15">
        <f t="shared" ref="C35:E35" si="1">SUM(C7:C34)</f>
        <v>242630</v>
      </c>
      <c r="D35" s="15">
        <f t="shared" si="1"/>
        <v>621978</v>
      </c>
      <c r="E35" s="15">
        <f t="shared" si="1"/>
        <v>693247</v>
      </c>
      <c r="F35" s="16">
        <f t="shared" si="0"/>
        <v>11.458443867789541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0</v>
      </c>
      <c r="C38" s="30">
        <f>D7</f>
        <v>0</v>
      </c>
      <c r="D38" s="30">
        <f>_xlfn.RANK.EQ(B38,$B$38:$B$65)+COUNTIF($B$38:$B$65,B38)-1</f>
        <v>28</v>
      </c>
      <c r="E38" s="31" t="str">
        <f t="shared" ref="E38:E65" si="2">INDEX($A$38:$B$65,MATCH(ROW()-37,$D$38:$D$65,0),1)</f>
        <v>BAHIA DE ALGECIRAS</v>
      </c>
      <c r="F38" s="31">
        <f>LOOKUP(E38,$A$38:$A$65,$B$38:$B$65)</f>
        <v>208086</v>
      </c>
      <c r="G38" s="31">
        <f>LOOKUP(E38,$A$38:$A$65,$C$38:$C$65)</f>
        <v>187888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8874</v>
      </c>
      <c r="C39" s="30">
        <f t="shared" ref="C39:C65" si="5">D8</f>
        <v>9616</v>
      </c>
      <c r="D39" s="30">
        <f t="shared" ref="D39:D65" si="6">_xlfn.RANK.EQ(B39,$B$38:$B$65)+COUNTIF($B$38:$B$65,B39)-1</f>
        <v>11</v>
      </c>
      <c r="E39" s="31" t="str">
        <f t="shared" si="2"/>
        <v>SANTA CRUZ DE TENERIFE</v>
      </c>
      <c r="F39" s="31">
        <f t="shared" ref="F39:F54" si="7">LOOKUP(E39,$A$38:$A$65,$B$38:$B$65)</f>
        <v>166117</v>
      </c>
      <c r="G39" s="31">
        <f t="shared" ref="G39:G65" si="8">LOOKUP(E39,$A$38:$A$65,$C$38:$C$65)</f>
        <v>165531</v>
      </c>
    </row>
    <row r="40" spans="1:9" x14ac:dyDescent="0.25">
      <c r="A40" s="31" t="str">
        <f t="shared" si="3"/>
        <v>ALMERIA</v>
      </c>
      <c r="B40" s="30">
        <f t="shared" si="4"/>
        <v>27478</v>
      </c>
      <c r="C40" s="30">
        <f t="shared" si="5"/>
        <v>15876</v>
      </c>
      <c r="D40" s="30">
        <f t="shared" si="6"/>
        <v>7</v>
      </c>
      <c r="E40" s="31" t="str">
        <f t="shared" si="2"/>
        <v>CEUTA</v>
      </c>
      <c r="F40" s="31">
        <f t="shared" si="7"/>
        <v>77964</v>
      </c>
      <c r="G40" s="31">
        <f t="shared" si="8"/>
        <v>76222</v>
      </c>
    </row>
    <row r="41" spans="1:9" x14ac:dyDescent="0.25">
      <c r="A41" s="31" t="str">
        <f t="shared" si="3"/>
        <v>AVILES</v>
      </c>
      <c r="B41" s="30">
        <f t="shared" si="4"/>
        <v>0</v>
      </c>
      <c r="C41" s="30">
        <f t="shared" si="5"/>
        <v>0</v>
      </c>
      <c r="D41" s="30">
        <f t="shared" si="6"/>
        <v>28</v>
      </c>
      <c r="E41" s="31" t="str">
        <f t="shared" si="2"/>
        <v>LAS PALMAS</v>
      </c>
      <c r="F41" s="31">
        <f t="shared" si="7"/>
        <v>52144</v>
      </c>
      <c r="G41" s="31">
        <f t="shared" si="8"/>
        <v>42805</v>
      </c>
    </row>
    <row r="42" spans="1:9" x14ac:dyDescent="0.25">
      <c r="A42" s="31" t="str">
        <f t="shared" si="3"/>
        <v>BAHIA DE ALGECIRAS</v>
      </c>
      <c r="B42" s="30">
        <f t="shared" si="4"/>
        <v>208086</v>
      </c>
      <c r="C42" s="30">
        <f t="shared" si="5"/>
        <v>187888</v>
      </c>
      <c r="D42" s="30">
        <f t="shared" si="6"/>
        <v>1</v>
      </c>
      <c r="E42" s="31" t="str">
        <f t="shared" si="2"/>
        <v>BALEARES</v>
      </c>
      <c r="F42" s="31">
        <f t="shared" si="7"/>
        <v>44025</v>
      </c>
      <c r="G42" s="31">
        <f t="shared" si="8"/>
        <v>48393</v>
      </c>
    </row>
    <row r="43" spans="1:9" x14ac:dyDescent="0.25">
      <c r="A43" s="31" t="str">
        <f t="shared" si="3"/>
        <v>BAHIA DE CADIZ</v>
      </c>
      <c r="B43" s="30">
        <f t="shared" si="4"/>
        <v>2560</v>
      </c>
      <c r="C43" s="30">
        <f t="shared" si="5"/>
        <v>1887</v>
      </c>
      <c r="D43" s="30">
        <f t="shared" si="6"/>
        <v>15</v>
      </c>
      <c r="E43" s="31" t="str">
        <f t="shared" si="2"/>
        <v>BARCELONA</v>
      </c>
      <c r="F43" s="31">
        <f t="shared" si="7"/>
        <v>34153</v>
      </c>
      <c r="G43" s="31">
        <f t="shared" si="8"/>
        <v>31514</v>
      </c>
    </row>
    <row r="44" spans="1:9" x14ac:dyDescent="0.25">
      <c r="A44" s="31" t="str">
        <f t="shared" si="3"/>
        <v>BALEARES</v>
      </c>
      <c r="B44" s="30">
        <f t="shared" si="4"/>
        <v>44025</v>
      </c>
      <c r="C44" s="30">
        <f t="shared" si="5"/>
        <v>48393</v>
      </c>
      <c r="D44" s="30">
        <f t="shared" si="6"/>
        <v>5</v>
      </c>
      <c r="E44" s="31" t="str">
        <f t="shared" si="2"/>
        <v>ALMERIA</v>
      </c>
      <c r="F44" s="31">
        <f t="shared" si="7"/>
        <v>27478</v>
      </c>
      <c r="G44" s="31">
        <f t="shared" si="8"/>
        <v>15876</v>
      </c>
    </row>
    <row r="45" spans="1:9" x14ac:dyDescent="0.25">
      <c r="A45" s="31" t="str">
        <f t="shared" si="3"/>
        <v>BARCELONA</v>
      </c>
      <c r="B45" s="30">
        <f t="shared" si="4"/>
        <v>34153</v>
      </c>
      <c r="C45" s="30">
        <f t="shared" si="5"/>
        <v>31514</v>
      </c>
      <c r="D45" s="30">
        <f t="shared" si="6"/>
        <v>6</v>
      </c>
      <c r="E45" s="31" t="str">
        <f t="shared" si="2"/>
        <v>MELILLA</v>
      </c>
      <c r="F45" s="31">
        <f t="shared" si="7"/>
        <v>27377</v>
      </c>
      <c r="G45" s="31">
        <f t="shared" si="8"/>
        <v>10521</v>
      </c>
    </row>
    <row r="46" spans="1:9" x14ac:dyDescent="0.25">
      <c r="A46" s="31" t="str">
        <f t="shared" si="3"/>
        <v>BILBAO</v>
      </c>
      <c r="B46" s="30">
        <f t="shared" si="4"/>
        <v>2872</v>
      </c>
      <c r="C46" s="30">
        <f t="shared" si="5"/>
        <v>0</v>
      </c>
      <c r="D46" s="30">
        <f t="shared" si="6"/>
        <v>14</v>
      </c>
      <c r="E46" s="31" t="str">
        <f t="shared" si="2"/>
        <v>SANTANDER</v>
      </c>
      <c r="F46" s="31">
        <f t="shared" si="7"/>
        <v>12528</v>
      </c>
      <c r="G46" s="31">
        <f t="shared" si="8"/>
        <v>14524</v>
      </c>
    </row>
    <row r="47" spans="1:9" x14ac:dyDescent="0.25">
      <c r="A47" s="31" t="str">
        <f t="shared" si="3"/>
        <v>CARTAGENA</v>
      </c>
      <c r="B47" s="30">
        <f t="shared" si="4"/>
        <v>0</v>
      </c>
      <c r="C47" s="30">
        <f t="shared" si="5"/>
        <v>0</v>
      </c>
      <c r="D47" s="30">
        <f t="shared" si="6"/>
        <v>28</v>
      </c>
      <c r="E47" s="31" t="str">
        <f t="shared" si="2"/>
        <v>VALENCIA</v>
      </c>
      <c r="F47" s="31">
        <f t="shared" si="7"/>
        <v>11173</v>
      </c>
      <c r="G47" s="31">
        <f t="shared" si="8"/>
        <v>11728</v>
      </c>
    </row>
    <row r="48" spans="1:9" x14ac:dyDescent="0.25">
      <c r="A48" s="31" t="str">
        <f t="shared" si="3"/>
        <v>CASTELLON</v>
      </c>
      <c r="B48" s="30">
        <f t="shared" si="4"/>
        <v>0</v>
      </c>
      <c r="C48" s="30">
        <f t="shared" si="5"/>
        <v>0</v>
      </c>
      <c r="D48" s="30">
        <f t="shared" si="6"/>
        <v>28</v>
      </c>
      <c r="E48" s="31" t="str">
        <f t="shared" si="2"/>
        <v>ALICANTE</v>
      </c>
      <c r="F48" s="31">
        <f t="shared" si="7"/>
        <v>8874</v>
      </c>
      <c r="G48" s="31">
        <f t="shared" si="8"/>
        <v>9616</v>
      </c>
    </row>
    <row r="49" spans="1:7" x14ac:dyDescent="0.25">
      <c r="A49" s="31" t="str">
        <f t="shared" si="3"/>
        <v>CEUTA</v>
      </c>
      <c r="B49" s="30">
        <f t="shared" si="4"/>
        <v>77964</v>
      </c>
      <c r="C49" s="30">
        <f t="shared" si="5"/>
        <v>76222</v>
      </c>
      <c r="D49" s="30">
        <f t="shared" si="6"/>
        <v>3</v>
      </c>
      <c r="E49" s="31" t="str">
        <f t="shared" si="2"/>
        <v>MOTRIL</v>
      </c>
      <c r="F49" s="31">
        <f t="shared" si="7"/>
        <v>8292</v>
      </c>
      <c r="G49" s="31">
        <f t="shared" si="8"/>
        <v>0</v>
      </c>
    </row>
    <row r="50" spans="1:7" x14ac:dyDescent="0.25">
      <c r="A50" s="31" t="str">
        <f t="shared" si="3"/>
        <v>FERROL-SAN CIBRAO</v>
      </c>
      <c r="B50" s="30">
        <f t="shared" si="4"/>
        <v>0</v>
      </c>
      <c r="C50" s="30">
        <f t="shared" si="5"/>
        <v>0</v>
      </c>
      <c r="D50" s="30">
        <f t="shared" si="6"/>
        <v>28</v>
      </c>
      <c r="E50" s="31" t="str">
        <f t="shared" si="2"/>
        <v>MALAGA</v>
      </c>
      <c r="F50" s="31">
        <f t="shared" si="7"/>
        <v>6270</v>
      </c>
      <c r="G50" s="31">
        <f t="shared" si="8"/>
        <v>3986</v>
      </c>
    </row>
    <row r="51" spans="1:7" x14ac:dyDescent="0.25">
      <c r="A51" s="31" t="str">
        <f t="shared" si="3"/>
        <v>GIJON</v>
      </c>
      <c r="B51" s="30">
        <f t="shared" si="4"/>
        <v>1378</v>
      </c>
      <c r="C51" s="30">
        <f t="shared" si="5"/>
        <v>1389</v>
      </c>
      <c r="D51" s="30">
        <f t="shared" si="6"/>
        <v>17</v>
      </c>
      <c r="E51" s="31" t="str">
        <f t="shared" si="2"/>
        <v>BILBAO</v>
      </c>
      <c r="F51" s="31">
        <f t="shared" si="7"/>
        <v>2872</v>
      </c>
      <c r="G51" s="31">
        <f t="shared" si="8"/>
        <v>0</v>
      </c>
    </row>
    <row r="52" spans="1:7" x14ac:dyDescent="0.25">
      <c r="A52" s="31" t="str">
        <f t="shared" si="3"/>
        <v>HUELVA</v>
      </c>
      <c r="B52" s="30">
        <f t="shared" si="4"/>
        <v>1944</v>
      </c>
      <c r="C52" s="30">
        <f t="shared" si="5"/>
        <v>0</v>
      </c>
      <c r="D52" s="30">
        <f t="shared" si="6"/>
        <v>16</v>
      </c>
      <c r="E52" s="31" t="str">
        <f t="shared" si="2"/>
        <v>BAHIA DE CADIZ</v>
      </c>
      <c r="F52" s="31">
        <f t="shared" si="7"/>
        <v>2560</v>
      </c>
      <c r="G52" s="31">
        <f t="shared" si="8"/>
        <v>1887</v>
      </c>
    </row>
    <row r="53" spans="1:7" x14ac:dyDescent="0.25">
      <c r="A53" s="31" t="str">
        <f t="shared" si="3"/>
        <v>LAS PALMAS</v>
      </c>
      <c r="B53" s="30">
        <f t="shared" si="4"/>
        <v>52144</v>
      </c>
      <c r="C53" s="30">
        <f t="shared" si="5"/>
        <v>42805</v>
      </c>
      <c r="D53" s="30">
        <f t="shared" si="6"/>
        <v>4</v>
      </c>
      <c r="E53" s="31" t="str">
        <f t="shared" si="2"/>
        <v>HUELVA</v>
      </c>
      <c r="F53" s="31">
        <f t="shared" si="7"/>
        <v>1944</v>
      </c>
      <c r="G53" s="31">
        <f t="shared" si="8"/>
        <v>0</v>
      </c>
    </row>
    <row r="54" spans="1:7" x14ac:dyDescent="0.25">
      <c r="A54" s="31" t="str">
        <f t="shared" si="3"/>
        <v>MALAGA</v>
      </c>
      <c r="B54" s="30">
        <f t="shared" si="4"/>
        <v>6270</v>
      </c>
      <c r="C54" s="30">
        <f t="shared" si="5"/>
        <v>3986</v>
      </c>
      <c r="D54" s="30">
        <f t="shared" si="6"/>
        <v>13</v>
      </c>
      <c r="E54" s="31" t="str">
        <f t="shared" si="2"/>
        <v>GIJON</v>
      </c>
      <c r="F54" s="31">
        <f t="shared" si="7"/>
        <v>1378</v>
      </c>
      <c r="G54" s="31">
        <f t="shared" si="8"/>
        <v>1389</v>
      </c>
    </row>
    <row r="55" spans="1:7" x14ac:dyDescent="0.25">
      <c r="A55" s="31" t="str">
        <f t="shared" si="3"/>
        <v>MARIN Y RIA DE PONTEVEDRA</v>
      </c>
      <c r="B55" s="30">
        <f t="shared" si="4"/>
        <v>0</v>
      </c>
      <c r="C55" s="30">
        <f t="shared" si="5"/>
        <v>0</v>
      </c>
      <c r="D55" s="30">
        <f t="shared" si="6"/>
        <v>28</v>
      </c>
      <c r="E55" s="31" t="str">
        <f t="shared" si="2"/>
        <v>SEVILLA</v>
      </c>
      <c r="F55" s="31">
        <f t="shared" ref="F55:F65" si="9">LOOKUP(E55,$A$38:$A$65,$B$38:$B$65)</f>
        <v>12</v>
      </c>
      <c r="G55" s="31">
        <f t="shared" si="8"/>
        <v>0</v>
      </c>
    </row>
    <row r="56" spans="1:7" x14ac:dyDescent="0.25">
      <c r="A56" s="31" t="str">
        <f t="shared" si="3"/>
        <v>MELILLA</v>
      </c>
      <c r="B56" s="30">
        <f t="shared" si="4"/>
        <v>27377</v>
      </c>
      <c r="C56" s="30">
        <f t="shared" si="5"/>
        <v>10521</v>
      </c>
      <c r="D56" s="30">
        <f t="shared" si="6"/>
        <v>8</v>
      </c>
      <c r="E56" s="31" t="e">
        <f t="shared" si="2"/>
        <v>#N/A</v>
      </c>
      <c r="F56" s="31" t="e">
        <f t="shared" si="9"/>
        <v>#N/A</v>
      </c>
      <c r="G56" s="31" t="e">
        <f t="shared" si="8"/>
        <v>#N/A</v>
      </c>
    </row>
    <row r="57" spans="1:7" x14ac:dyDescent="0.25">
      <c r="A57" s="31" t="str">
        <f t="shared" si="3"/>
        <v>MOTRIL</v>
      </c>
      <c r="B57" s="30">
        <f t="shared" si="4"/>
        <v>8292</v>
      </c>
      <c r="C57" s="30">
        <f t="shared" si="5"/>
        <v>0</v>
      </c>
      <c r="D57" s="30">
        <f t="shared" si="6"/>
        <v>12</v>
      </c>
      <c r="E57" s="31" t="e">
        <f t="shared" si="2"/>
        <v>#N/A</v>
      </c>
      <c r="F57" s="31" t="e">
        <f t="shared" si="9"/>
        <v>#N/A</v>
      </c>
      <c r="G57" s="31" t="e">
        <f t="shared" si="8"/>
        <v>#N/A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e">
        <f t="shared" si="2"/>
        <v>#N/A</v>
      </c>
      <c r="F58" s="31" t="e">
        <f t="shared" si="9"/>
        <v>#N/A</v>
      </c>
      <c r="G58" s="31" t="e">
        <f t="shared" si="8"/>
        <v>#N/A</v>
      </c>
    </row>
    <row r="59" spans="1:7" x14ac:dyDescent="0.25">
      <c r="A59" s="31" t="str">
        <f t="shared" si="3"/>
        <v>SANTA CRUZ DE TENERIFE</v>
      </c>
      <c r="B59" s="30">
        <f t="shared" si="4"/>
        <v>166117</v>
      </c>
      <c r="C59" s="30">
        <f t="shared" si="5"/>
        <v>165531</v>
      </c>
      <c r="D59" s="30">
        <f t="shared" si="6"/>
        <v>2</v>
      </c>
      <c r="E59" s="31" t="e">
        <f t="shared" si="2"/>
        <v>#N/A</v>
      </c>
      <c r="F59" s="31" t="e">
        <f t="shared" si="9"/>
        <v>#N/A</v>
      </c>
      <c r="G59" s="31" t="e">
        <f t="shared" si="8"/>
        <v>#N/A</v>
      </c>
    </row>
    <row r="60" spans="1:7" x14ac:dyDescent="0.25">
      <c r="A60" s="31" t="str">
        <f t="shared" si="3"/>
        <v>SANTANDER</v>
      </c>
      <c r="B60" s="30">
        <f t="shared" si="4"/>
        <v>12528</v>
      </c>
      <c r="C60" s="30">
        <f t="shared" si="5"/>
        <v>14524</v>
      </c>
      <c r="D60" s="30">
        <f t="shared" si="6"/>
        <v>9</v>
      </c>
      <c r="E60" s="31" t="e">
        <f t="shared" si="2"/>
        <v>#N/A</v>
      </c>
      <c r="F60" s="31" t="e">
        <f t="shared" si="9"/>
        <v>#N/A</v>
      </c>
      <c r="G60" s="31" t="e">
        <f t="shared" si="8"/>
        <v>#N/A</v>
      </c>
    </row>
    <row r="61" spans="1:7" x14ac:dyDescent="0.25">
      <c r="A61" s="31" t="str">
        <f t="shared" si="3"/>
        <v>SEVILLA</v>
      </c>
      <c r="B61" s="30">
        <f t="shared" si="4"/>
        <v>12</v>
      </c>
      <c r="C61" s="30">
        <f t="shared" si="5"/>
        <v>0</v>
      </c>
      <c r="D61" s="30">
        <f t="shared" si="6"/>
        <v>18</v>
      </c>
      <c r="E61" s="31" t="e">
        <f t="shared" si="2"/>
        <v>#N/A</v>
      </c>
      <c r="F61" s="31" t="e">
        <f t="shared" si="9"/>
        <v>#N/A</v>
      </c>
      <c r="G61" s="31" t="e">
        <f t="shared" si="8"/>
        <v>#N/A</v>
      </c>
    </row>
    <row r="62" spans="1:7" x14ac:dyDescent="0.25">
      <c r="A62" s="31" t="str">
        <f t="shared" si="3"/>
        <v>TARRAGONA</v>
      </c>
      <c r="B62" s="30">
        <f t="shared" si="4"/>
        <v>0</v>
      </c>
      <c r="C62" s="30">
        <f t="shared" si="5"/>
        <v>98</v>
      </c>
      <c r="D62" s="30">
        <f t="shared" si="6"/>
        <v>28</v>
      </c>
      <c r="E62" s="31" t="e">
        <f t="shared" si="2"/>
        <v>#N/A</v>
      </c>
      <c r="F62" s="31" t="e">
        <f t="shared" si="9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11173</v>
      </c>
      <c r="C63" s="30">
        <f t="shared" si="5"/>
        <v>11728</v>
      </c>
      <c r="D63" s="30">
        <f t="shared" si="6"/>
        <v>10</v>
      </c>
      <c r="E63" s="31" t="e">
        <f t="shared" si="2"/>
        <v>#N/A</v>
      </c>
      <c r="F63" s="31" t="e">
        <f t="shared" si="9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0</v>
      </c>
      <c r="C64" s="30">
        <f t="shared" si="5"/>
        <v>0</v>
      </c>
      <c r="D64" s="30">
        <f t="shared" si="6"/>
        <v>28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0</v>
      </c>
      <c r="C65" s="30">
        <f t="shared" si="5"/>
        <v>0</v>
      </c>
      <c r="D65" s="30">
        <f t="shared" si="6"/>
        <v>28</v>
      </c>
      <c r="E65" s="31" t="str">
        <f t="shared" si="2"/>
        <v>A CORUÑA</v>
      </c>
      <c r="F65" s="31">
        <f t="shared" si="9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78" t="s">
        <v>73</v>
      </c>
      <c r="B5" s="76" t="str">
        <f>'Resumen general'!D6</f>
        <v>Mes Marzo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41026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94</v>
      </c>
      <c r="C7" s="9">
        <v>109</v>
      </c>
      <c r="D7" s="9">
        <v>260</v>
      </c>
      <c r="E7" s="9">
        <v>302</v>
      </c>
      <c r="F7" s="10">
        <f>((E7*100)/D7)-100</f>
        <v>16.15384615384616</v>
      </c>
      <c r="G7" s="1"/>
      <c r="H7" s="1"/>
      <c r="I7" s="1"/>
    </row>
    <row r="8" spans="1:12" x14ac:dyDescent="0.25">
      <c r="A8" s="11" t="s">
        <v>45</v>
      </c>
      <c r="B8" s="12">
        <v>75</v>
      </c>
      <c r="C8" s="12">
        <v>78</v>
      </c>
      <c r="D8" s="12">
        <v>201</v>
      </c>
      <c r="E8" s="12">
        <v>213</v>
      </c>
      <c r="F8" s="13">
        <f t="shared" ref="F8:F35" si="0">((E8*100)/D8)-100</f>
        <v>5.9701492537313499</v>
      </c>
      <c r="G8" s="1"/>
      <c r="H8" s="1"/>
      <c r="I8" s="1"/>
    </row>
    <row r="9" spans="1:12" x14ac:dyDescent="0.25">
      <c r="A9" s="8" t="s">
        <v>46</v>
      </c>
      <c r="B9" s="9">
        <v>107</v>
      </c>
      <c r="C9" s="9">
        <v>98</v>
      </c>
      <c r="D9" s="9">
        <v>322</v>
      </c>
      <c r="E9" s="9">
        <v>286</v>
      </c>
      <c r="F9" s="10">
        <f t="shared" si="0"/>
        <v>-11.18012422360249</v>
      </c>
      <c r="G9" s="1"/>
      <c r="H9" s="1"/>
      <c r="I9" s="1"/>
    </row>
    <row r="10" spans="1:12" x14ac:dyDescent="0.25">
      <c r="A10" s="11" t="s">
        <v>47</v>
      </c>
      <c r="B10" s="12">
        <v>92</v>
      </c>
      <c r="C10" s="12">
        <v>73</v>
      </c>
      <c r="D10" s="12">
        <v>225</v>
      </c>
      <c r="E10" s="12">
        <v>224</v>
      </c>
      <c r="F10" s="13">
        <f t="shared" si="0"/>
        <v>-0.44444444444444287</v>
      </c>
      <c r="G10" s="1"/>
      <c r="H10" s="1"/>
      <c r="I10" s="1"/>
    </row>
    <row r="11" spans="1:12" x14ac:dyDescent="0.25">
      <c r="A11" s="8" t="s">
        <v>48</v>
      </c>
      <c r="B11" s="9">
        <v>2140</v>
      </c>
      <c r="C11" s="9">
        <v>1965</v>
      </c>
      <c r="D11" s="9">
        <v>6583</v>
      </c>
      <c r="E11" s="9">
        <v>6031</v>
      </c>
      <c r="F11" s="10">
        <f t="shared" si="0"/>
        <v>-8.3852346954276129</v>
      </c>
      <c r="G11" s="1"/>
      <c r="H11" s="1"/>
      <c r="I11" s="1"/>
    </row>
    <row r="12" spans="1:12" x14ac:dyDescent="0.25">
      <c r="A12" s="11" t="s">
        <v>49</v>
      </c>
      <c r="B12" s="12">
        <v>134</v>
      </c>
      <c r="C12" s="12">
        <v>107</v>
      </c>
      <c r="D12" s="12">
        <v>359</v>
      </c>
      <c r="E12" s="12">
        <v>269</v>
      </c>
      <c r="F12" s="13">
        <f t="shared" si="0"/>
        <v>-25.069637883008355</v>
      </c>
      <c r="G12" s="1"/>
      <c r="H12" s="1"/>
      <c r="I12" s="1"/>
    </row>
    <row r="13" spans="1:12" x14ac:dyDescent="0.25">
      <c r="A13" s="8" t="s">
        <v>50</v>
      </c>
      <c r="B13" s="9">
        <v>1367</v>
      </c>
      <c r="C13" s="9">
        <v>395</v>
      </c>
      <c r="D13" s="9">
        <v>3811</v>
      </c>
      <c r="E13" s="9">
        <v>2266</v>
      </c>
      <c r="F13" s="10">
        <f t="shared" si="0"/>
        <v>-40.54054054054054</v>
      </c>
      <c r="G13" s="1"/>
      <c r="H13" s="1"/>
      <c r="I13" s="1"/>
    </row>
    <row r="14" spans="1:12" x14ac:dyDescent="0.25">
      <c r="A14" s="11" t="s">
        <v>51</v>
      </c>
      <c r="B14" s="12">
        <v>612</v>
      </c>
      <c r="C14" s="12">
        <v>595</v>
      </c>
      <c r="D14" s="12">
        <v>1765</v>
      </c>
      <c r="E14" s="12">
        <v>1688</v>
      </c>
      <c r="F14" s="13">
        <f t="shared" si="0"/>
        <v>-4.362606232294624</v>
      </c>
      <c r="G14" s="1"/>
      <c r="H14" s="1"/>
      <c r="I14" s="1"/>
    </row>
    <row r="15" spans="1:12" x14ac:dyDescent="0.25">
      <c r="A15" s="8" t="s">
        <v>52</v>
      </c>
      <c r="B15" s="9">
        <v>273</v>
      </c>
      <c r="C15" s="9">
        <v>230</v>
      </c>
      <c r="D15" s="9">
        <v>759</v>
      </c>
      <c r="E15" s="9">
        <v>679</v>
      </c>
      <c r="F15" s="10">
        <f t="shared" si="0"/>
        <v>-10.540184453227937</v>
      </c>
      <c r="G15" s="1"/>
      <c r="H15" s="1"/>
      <c r="I15" s="1"/>
    </row>
    <row r="16" spans="1:12" x14ac:dyDescent="0.25">
      <c r="A16" s="11" t="s">
        <v>53</v>
      </c>
      <c r="B16" s="12">
        <v>110</v>
      </c>
      <c r="C16" s="12">
        <v>131</v>
      </c>
      <c r="D16" s="12">
        <v>331</v>
      </c>
      <c r="E16" s="12">
        <v>393</v>
      </c>
      <c r="F16" s="13">
        <f t="shared" si="0"/>
        <v>18.73111782477342</v>
      </c>
      <c r="G16" s="1"/>
      <c r="H16" s="1"/>
      <c r="I16" s="1"/>
    </row>
    <row r="17" spans="1:9" x14ac:dyDescent="0.25">
      <c r="A17" s="8" t="s">
        <v>54</v>
      </c>
      <c r="B17" s="9">
        <v>121</v>
      </c>
      <c r="C17" s="9">
        <v>125</v>
      </c>
      <c r="D17" s="9">
        <v>335</v>
      </c>
      <c r="E17" s="9">
        <v>330</v>
      </c>
      <c r="F17" s="10">
        <f t="shared" si="0"/>
        <v>-1.4925373134328339</v>
      </c>
      <c r="G17" s="1"/>
      <c r="H17" s="1"/>
      <c r="I17" s="1"/>
    </row>
    <row r="18" spans="1:9" x14ac:dyDescent="0.25">
      <c r="A18" s="11" t="s">
        <v>55</v>
      </c>
      <c r="B18" s="12">
        <v>1016</v>
      </c>
      <c r="C18" s="12">
        <v>1116</v>
      </c>
      <c r="D18" s="12">
        <v>3024</v>
      </c>
      <c r="E18" s="12">
        <v>3326</v>
      </c>
      <c r="F18" s="13">
        <f t="shared" si="0"/>
        <v>9.9867724867724803</v>
      </c>
      <c r="G18" s="1"/>
      <c r="H18" s="1"/>
      <c r="I18" s="1"/>
    </row>
    <row r="19" spans="1:9" x14ac:dyDescent="0.25">
      <c r="A19" s="8" t="s">
        <v>56</v>
      </c>
      <c r="B19" s="9">
        <v>97</v>
      </c>
      <c r="C19" s="9">
        <v>88</v>
      </c>
      <c r="D19" s="9">
        <v>233</v>
      </c>
      <c r="E19" s="9">
        <v>247</v>
      </c>
      <c r="F19" s="10">
        <f t="shared" si="0"/>
        <v>6.0085836909871233</v>
      </c>
      <c r="G19" s="1"/>
      <c r="H19" s="1"/>
      <c r="I19" s="1"/>
    </row>
    <row r="20" spans="1:9" x14ac:dyDescent="0.25">
      <c r="A20" s="11" t="s">
        <v>57</v>
      </c>
      <c r="B20" s="12">
        <v>97</v>
      </c>
      <c r="C20" s="12">
        <v>105</v>
      </c>
      <c r="D20" s="12">
        <v>273</v>
      </c>
      <c r="E20" s="12">
        <v>271</v>
      </c>
      <c r="F20" s="13">
        <f t="shared" si="0"/>
        <v>-0.73260073260073</v>
      </c>
      <c r="G20" s="1"/>
      <c r="H20" s="1"/>
      <c r="I20" s="1"/>
    </row>
    <row r="21" spans="1:9" x14ac:dyDescent="0.25">
      <c r="A21" s="8" t="s">
        <v>58</v>
      </c>
      <c r="B21" s="9">
        <v>101</v>
      </c>
      <c r="C21" s="9">
        <v>150</v>
      </c>
      <c r="D21" s="9">
        <v>303</v>
      </c>
      <c r="E21" s="9">
        <v>394</v>
      </c>
      <c r="F21" s="10">
        <f t="shared" si="0"/>
        <v>30.033003300330023</v>
      </c>
      <c r="G21" s="1"/>
      <c r="H21" s="1"/>
      <c r="I21" s="1"/>
    </row>
    <row r="22" spans="1:9" x14ac:dyDescent="0.25">
      <c r="A22" s="11" t="s">
        <v>59</v>
      </c>
      <c r="B22" s="12">
        <v>950</v>
      </c>
      <c r="C22" s="12">
        <v>1039</v>
      </c>
      <c r="D22" s="12">
        <v>2672</v>
      </c>
      <c r="E22" s="12">
        <v>3086</v>
      </c>
      <c r="F22" s="13">
        <f t="shared" si="0"/>
        <v>15.494011976047901</v>
      </c>
      <c r="G22" s="1"/>
      <c r="H22" s="1"/>
      <c r="I22" s="1"/>
    </row>
    <row r="23" spans="1:9" x14ac:dyDescent="0.25">
      <c r="A23" s="8" t="s">
        <v>60</v>
      </c>
      <c r="B23" s="9">
        <v>138</v>
      </c>
      <c r="C23" s="9">
        <v>184</v>
      </c>
      <c r="D23" s="9">
        <v>372</v>
      </c>
      <c r="E23" s="9">
        <v>502</v>
      </c>
      <c r="F23" s="10">
        <f t="shared" si="0"/>
        <v>34.946236559139777</v>
      </c>
      <c r="G23" s="1"/>
      <c r="H23" s="1"/>
      <c r="I23" s="1"/>
    </row>
    <row r="24" spans="1:9" x14ac:dyDescent="0.25">
      <c r="A24" s="11" t="s">
        <v>61</v>
      </c>
      <c r="B24" s="12">
        <v>41</v>
      </c>
      <c r="C24" s="12">
        <v>47</v>
      </c>
      <c r="D24" s="12">
        <v>118</v>
      </c>
      <c r="E24" s="12">
        <v>134</v>
      </c>
      <c r="F24" s="13">
        <f t="shared" si="0"/>
        <v>13.559322033898312</v>
      </c>
      <c r="G24" s="1"/>
      <c r="H24" s="1"/>
      <c r="I24" s="1"/>
    </row>
    <row r="25" spans="1:9" x14ac:dyDescent="0.25">
      <c r="A25" s="8" t="s">
        <v>62</v>
      </c>
      <c r="B25" s="9">
        <v>81</v>
      </c>
      <c r="C25" s="9">
        <v>114</v>
      </c>
      <c r="D25" s="9">
        <v>243</v>
      </c>
      <c r="E25" s="9">
        <v>336</v>
      </c>
      <c r="F25" s="10">
        <f t="shared" si="0"/>
        <v>38.271604938271594</v>
      </c>
      <c r="G25" s="1"/>
      <c r="H25" s="1"/>
      <c r="I25" s="1"/>
    </row>
    <row r="26" spans="1:9" x14ac:dyDescent="0.25">
      <c r="A26" s="11" t="s">
        <v>63</v>
      </c>
      <c r="B26" s="12">
        <v>39</v>
      </c>
      <c r="C26" s="12">
        <v>54</v>
      </c>
      <c r="D26" s="12">
        <v>103</v>
      </c>
      <c r="E26" s="12">
        <v>157</v>
      </c>
      <c r="F26" s="13">
        <f t="shared" si="0"/>
        <v>52.427184466019412</v>
      </c>
      <c r="G26" s="1"/>
      <c r="H26" s="1"/>
      <c r="I26" s="1"/>
    </row>
    <row r="27" spans="1:9" x14ac:dyDescent="0.25">
      <c r="A27" s="8" t="s">
        <v>64</v>
      </c>
      <c r="B27" s="9">
        <v>109</v>
      </c>
      <c r="C27" s="9">
        <v>92</v>
      </c>
      <c r="D27" s="9">
        <v>296</v>
      </c>
      <c r="E27" s="9">
        <v>251</v>
      </c>
      <c r="F27" s="10">
        <f t="shared" si="0"/>
        <v>-15.202702702702709</v>
      </c>
      <c r="G27" s="1"/>
      <c r="H27" s="1"/>
      <c r="I27" s="1"/>
    </row>
    <row r="28" spans="1:9" x14ac:dyDescent="0.25">
      <c r="A28" s="11" t="s">
        <v>65</v>
      </c>
      <c r="B28" s="12">
        <v>1305</v>
      </c>
      <c r="C28" s="12">
        <v>1112</v>
      </c>
      <c r="D28" s="12">
        <v>3672</v>
      </c>
      <c r="E28" s="12">
        <v>3458</v>
      </c>
      <c r="F28" s="13">
        <f t="shared" si="0"/>
        <v>-5.8278867102396532</v>
      </c>
      <c r="G28" s="1"/>
      <c r="H28" s="1"/>
      <c r="I28" s="1"/>
    </row>
    <row r="29" spans="1:9" x14ac:dyDescent="0.25">
      <c r="A29" s="8" t="s">
        <v>66</v>
      </c>
      <c r="B29" s="9">
        <v>132</v>
      </c>
      <c r="C29" s="9">
        <v>113</v>
      </c>
      <c r="D29" s="9">
        <v>343</v>
      </c>
      <c r="E29" s="9">
        <v>314</v>
      </c>
      <c r="F29" s="10">
        <f t="shared" si="0"/>
        <v>-8.4548104956268162</v>
      </c>
      <c r="G29" s="1"/>
      <c r="H29" s="1"/>
      <c r="I29" s="1"/>
    </row>
    <row r="30" spans="1:9" x14ac:dyDescent="0.25">
      <c r="A30" s="11" t="s">
        <v>67</v>
      </c>
      <c r="B30" s="12">
        <v>139</v>
      </c>
      <c r="C30" s="12">
        <v>103</v>
      </c>
      <c r="D30" s="12">
        <v>317</v>
      </c>
      <c r="E30" s="12">
        <v>272</v>
      </c>
      <c r="F30" s="13">
        <f t="shared" si="0"/>
        <v>-14.195583596214504</v>
      </c>
      <c r="G30" s="1"/>
      <c r="H30" s="1"/>
      <c r="I30" s="1"/>
    </row>
    <row r="31" spans="1:9" x14ac:dyDescent="0.25">
      <c r="A31" s="8" t="s">
        <v>68</v>
      </c>
      <c r="B31" s="9">
        <v>242</v>
      </c>
      <c r="C31" s="9">
        <v>243</v>
      </c>
      <c r="D31" s="9">
        <v>714</v>
      </c>
      <c r="E31" s="9">
        <v>730</v>
      </c>
      <c r="F31" s="10">
        <f t="shared" si="0"/>
        <v>2.2408963585434236</v>
      </c>
      <c r="G31" s="1"/>
      <c r="H31" s="1"/>
      <c r="I31" s="1"/>
    </row>
    <row r="32" spans="1:9" x14ac:dyDescent="0.25">
      <c r="A32" s="11" t="s">
        <v>69</v>
      </c>
      <c r="B32" s="12">
        <v>583</v>
      </c>
      <c r="C32" s="12">
        <v>558</v>
      </c>
      <c r="D32" s="12">
        <v>1642</v>
      </c>
      <c r="E32" s="12">
        <v>1615</v>
      </c>
      <c r="F32" s="13">
        <f t="shared" si="0"/>
        <v>-1.6443361753958641</v>
      </c>
      <c r="G32" s="1"/>
      <c r="H32" s="1"/>
      <c r="I32" s="1"/>
    </row>
    <row r="33" spans="1:9" x14ac:dyDescent="0.25">
      <c r="A33" s="8" t="s">
        <v>70</v>
      </c>
      <c r="B33" s="9">
        <v>179</v>
      </c>
      <c r="C33" s="9">
        <v>134</v>
      </c>
      <c r="D33" s="9">
        <v>459</v>
      </c>
      <c r="E33" s="9">
        <v>403</v>
      </c>
      <c r="F33" s="10">
        <f t="shared" si="0"/>
        <v>-12.200435729847499</v>
      </c>
      <c r="G33" s="1"/>
      <c r="H33" s="1"/>
      <c r="I33" s="1"/>
    </row>
    <row r="34" spans="1:9" x14ac:dyDescent="0.25">
      <c r="A34" s="11" t="s">
        <v>71</v>
      </c>
      <c r="B34" s="12">
        <v>16</v>
      </c>
      <c r="C34" s="12">
        <v>21</v>
      </c>
      <c r="D34" s="12">
        <v>45</v>
      </c>
      <c r="E34" s="12">
        <v>64</v>
      </c>
      <c r="F34" s="13">
        <f t="shared" si="0"/>
        <v>42.222222222222229</v>
      </c>
      <c r="G34" s="1"/>
      <c r="H34" s="1"/>
      <c r="I34" s="1"/>
    </row>
    <row r="35" spans="1:9" x14ac:dyDescent="0.25">
      <c r="A35" s="14" t="s">
        <v>72</v>
      </c>
      <c r="B35" s="15">
        <f>SUM(B7:B34)</f>
        <v>10390</v>
      </c>
      <c r="C35" s="15">
        <f t="shared" ref="C35:E35" si="1">SUM(C7:C34)</f>
        <v>9179</v>
      </c>
      <c r="D35" s="15">
        <f t="shared" si="1"/>
        <v>29780</v>
      </c>
      <c r="E35" s="15">
        <f t="shared" si="1"/>
        <v>28241</v>
      </c>
      <c r="F35" s="16">
        <f t="shared" si="0"/>
        <v>-5.1678979180658189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302</v>
      </c>
      <c r="C38" s="30">
        <f>D7</f>
        <v>260</v>
      </c>
      <c r="D38" s="30">
        <f>_xlfn.RANK.EQ(B38,$B$38:$B$65)+COUNTIF($B$38:$B$65,B38)-1</f>
        <v>17</v>
      </c>
      <c r="E38" s="31" t="str">
        <f t="shared" ref="E38:E65" si="2">INDEX($A$38:$B$65,MATCH(ROW()-37,$D$38:$D$65,0),1)</f>
        <v>BAHIA DE ALGECIRAS</v>
      </c>
      <c r="F38" s="31">
        <f>LOOKUP(E38,$A$38:$A$65,$B$38:$B$65)</f>
        <v>6031</v>
      </c>
      <c r="G38" s="31">
        <f>LOOKUP(E38,$A$38:$A$65,$C$38:$C$65)</f>
        <v>6583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213</v>
      </c>
      <c r="C39" s="30">
        <f t="shared" ref="C39:C65" si="5">D8</f>
        <v>201</v>
      </c>
      <c r="D39" s="30">
        <f t="shared" ref="D39:D65" si="6">_xlfn.RANK.EQ(B39,$B$38:$B$65)+COUNTIF($B$38:$B$65,B39)-1</f>
        <v>25</v>
      </c>
      <c r="E39" s="31" t="str">
        <f t="shared" si="2"/>
        <v>SANTA CRUZ DE TENERIFE</v>
      </c>
      <c r="F39" s="31">
        <f t="shared" ref="F39:F54" si="7">LOOKUP(E39,$A$38:$A$65,$B$38:$B$65)</f>
        <v>3458</v>
      </c>
      <c r="G39" s="31">
        <f t="shared" ref="G39:G65" si="8">LOOKUP(E39,$A$38:$A$65,$C$38:$C$65)</f>
        <v>3672</v>
      </c>
    </row>
    <row r="40" spans="1:9" x14ac:dyDescent="0.25">
      <c r="A40" s="31" t="str">
        <f t="shared" si="3"/>
        <v>ALMERIA</v>
      </c>
      <c r="B40" s="30">
        <f t="shared" si="4"/>
        <v>286</v>
      </c>
      <c r="C40" s="30">
        <f t="shared" si="5"/>
        <v>322</v>
      </c>
      <c r="D40" s="30">
        <f t="shared" si="6"/>
        <v>18</v>
      </c>
      <c r="E40" s="31" t="str">
        <f t="shared" si="2"/>
        <v>CEUTA</v>
      </c>
      <c r="F40" s="31">
        <f t="shared" si="7"/>
        <v>3326</v>
      </c>
      <c r="G40" s="31">
        <f t="shared" si="8"/>
        <v>3024</v>
      </c>
    </row>
    <row r="41" spans="1:9" x14ac:dyDescent="0.25">
      <c r="A41" s="31" t="str">
        <f t="shared" si="3"/>
        <v>AVILES</v>
      </c>
      <c r="B41" s="30">
        <f t="shared" si="4"/>
        <v>224</v>
      </c>
      <c r="C41" s="30">
        <f t="shared" si="5"/>
        <v>225</v>
      </c>
      <c r="D41" s="30">
        <f t="shared" si="6"/>
        <v>24</v>
      </c>
      <c r="E41" s="31" t="str">
        <f t="shared" si="2"/>
        <v>LAS PALMAS</v>
      </c>
      <c r="F41" s="31">
        <f t="shared" si="7"/>
        <v>3086</v>
      </c>
      <c r="G41" s="31">
        <f t="shared" si="8"/>
        <v>2672</v>
      </c>
    </row>
    <row r="42" spans="1:9" x14ac:dyDescent="0.25">
      <c r="A42" s="31" t="str">
        <f t="shared" si="3"/>
        <v>BAHIA DE ALGECIRAS</v>
      </c>
      <c r="B42" s="30">
        <f t="shared" si="4"/>
        <v>6031</v>
      </c>
      <c r="C42" s="30">
        <f t="shared" si="5"/>
        <v>6583</v>
      </c>
      <c r="D42" s="30">
        <f t="shared" si="6"/>
        <v>1</v>
      </c>
      <c r="E42" s="31" t="str">
        <f t="shared" si="2"/>
        <v>BALEARES</v>
      </c>
      <c r="F42" s="31">
        <f t="shared" si="7"/>
        <v>2266</v>
      </c>
      <c r="G42" s="31">
        <f t="shared" si="8"/>
        <v>3811</v>
      </c>
    </row>
    <row r="43" spans="1:9" x14ac:dyDescent="0.25">
      <c r="A43" s="31" t="str">
        <f t="shared" si="3"/>
        <v>BAHIA DE CADIZ</v>
      </c>
      <c r="B43" s="30">
        <f t="shared" si="4"/>
        <v>269</v>
      </c>
      <c r="C43" s="30">
        <f t="shared" si="5"/>
        <v>359</v>
      </c>
      <c r="D43" s="30">
        <f t="shared" si="6"/>
        <v>21</v>
      </c>
      <c r="E43" s="31" t="str">
        <f t="shared" si="2"/>
        <v>BARCELONA</v>
      </c>
      <c r="F43" s="31">
        <f t="shared" si="7"/>
        <v>1688</v>
      </c>
      <c r="G43" s="31">
        <f t="shared" si="8"/>
        <v>1765</v>
      </c>
    </row>
    <row r="44" spans="1:9" x14ac:dyDescent="0.25">
      <c r="A44" s="31" t="str">
        <f t="shared" si="3"/>
        <v>BALEARES</v>
      </c>
      <c r="B44" s="30">
        <f t="shared" si="4"/>
        <v>2266</v>
      </c>
      <c r="C44" s="30">
        <f t="shared" si="5"/>
        <v>3811</v>
      </c>
      <c r="D44" s="30">
        <f t="shared" si="6"/>
        <v>5</v>
      </c>
      <c r="E44" s="31" t="str">
        <f t="shared" si="2"/>
        <v>VALENCIA</v>
      </c>
      <c r="F44" s="31">
        <f t="shared" si="7"/>
        <v>1615</v>
      </c>
      <c r="G44" s="31">
        <f t="shared" si="8"/>
        <v>1642</v>
      </c>
    </row>
    <row r="45" spans="1:9" x14ac:dyDescent="0.25">
      <c r="A45" s="31" t="str">
        <f t="shared" si="3"/>
        <v>BARCELONA</v>
      </c>
      <c r="B45" s="30">
        <f t="shared" si="4"/>
        <v>1688</v>
      </c>
      <c r="C45" s="30">
        <f t="shared" si="5"/>
        <v>1765</v>
      </c>
      <c r="D45" s="30">
        <f t="shared" si="6"/>
        <v>6</v>
      </c>
      <c r="E45" s="31" t="str">
        <f t="shared" si="2"/>
        <v>TARRAGONA</v>
      </c>
      <c r="F45" s="31">
        <f t="shared" si="7"/>
        <v>730</v>
      </c>
      <c r="G45" s="31">
        <f t="shared" si="8"/>
        <v>714</v>
      </c>
    </row>
    <row r="46" spans="1:9" x14ac:dyDescent="0.25">
      <c r="A46" s="31" t="str">
        <f t="shared" si="3"/>
        <v>BILBAO</v>
      </c>
      <c r="B46" s="30">
        <f t="shared" si="4"/>
        <v>679</v>
      </c>
      <c r="C46" s="30">
        <f t="shared" si="5"/>
        <v>759</v>
      </c>
      <c r="D46" s="30">
        <f t="shared" si="6"/>
        <v>9</v>
      </c>
      <c r="E46" s="31" t="str">
        <f t="shared" si="2"/>
        <v>BILBAO</v>
      </c>
      <c r="F46" s="31">
        <f t="shared" si="7"/>
        <v>679</v>
      </c>
      <c r="G46" s="31">
        <f t="shared" si="8"/>
        <v>759</v>
      </c>
    </row>
    <row r="47" spans="1:9" x14ac:dyDescent="0.25">
      <c r="A47" s="31" t="str">
        <f t="shared" si="3"/>
        <v>CARTAGENA</v>
      </c>
      <c r="B47" s="30">
        <f t="shared" si="4"/>
        <v>393</v>
      </c>
      <c r="C47" s="30">
        <f t="shared" si="5"/>
        <v>331</v>
      </c>
      <c r="D47" s="30">
        <f t="shared" si="6"/>
        <v>13</v>
      </c>
      <c r="E47" s="31" t="str">
        <f t="shared" si="2"/>
        <v>MALAGA</v>
      </c>
      <c r="F47" s="31">
        <f t="shared" si="7"/>
        <v>502</v>
      </c>
      <c r="G47" s="31">
        <f t="shared" si="8"/>
        <v>372</v>
      </c>
    </row>
    <row r="48" spans="1:9" x14ac:dyDescent="0.25">
      <c r="A48" s="31" t="str">
        <f t="shared" si="3"/>
        <v>CASTELLON</v>
      </c>
      <c r="B48" s="30">
        <f t="shared" si="4"/>
        <v>330</v>
      </c>
      <c r="C48" s="30">
        <f t="shared" si="5"/>
        <v>335</v>
      </c>
      <c r="D48" s="30">
        <f t="shared" si="6"/>
        <v>15</v>
      </c>
      <c r="E48" s="31" t="str">
        <f t="shared" si="2"/>
        <v>VIGO</v>
      </c>
      <c r="F48" s="31">
        <f t="shared" si="7"/>
        <v>403</v>
      </c>
      <c r="G48" s="31">
        <f t="shared" si="8"/>
        <v>459</v>
      </c>
    </row>
    <row r="49" spans="1:7" x14ac:dyDescent="0.25">
      <c r="A49" s="31" t="str">
        <f t="shared" si="3"/>
        <v>CEUTA</v>
      </c>
      <c r="B49" s="30">
        <f t="shared" si="4"/>
        <v>3326</v>
      </c>
      <c r="C49" s="30">
        <f t="shared" si="5"/>
        <v>3024</v>
      </c>
      <c r="D49" s="30">
        <f t="shared" si="6"/>
        <v>3</v>
      </c>
      <c r="E49" s="31" t="str">
        <f t="shared" si="2"/>
        <v>HUELVA</v>
      </c>
      <c r="F49" s="31">
        <f t="shared" si="7"/>
        <v>394</v>
      </c>
      <c r="G49" s="31">
        <f t="shared" si="8"/>
        <v>303</v>
      </c>
    </row>
    <row r="50" spans="1:7" x14ac:dyDescent="0.25">
      <c r="A50" s="31" t="str">
        <f t="shared" si="3"/>
        <v>FERROL-SAN CIBRAO</v>
      </c>
      <c r="B50" s="30">
        <f t="shared" si="4"/>
        <v>247</v>
      </c>
      <c r="C50" s="30">
        <f t="shared" si="5"/>
        <v>233</v>
      </c>
      <c r="D50" s="30">
        <f t="shared" si="6"/>
        <v>23</v>
      </c>
      <c r="E50" s="31" t="str">
        <f t="shared" si="2"/>
        <v>CARTAGENA</v>
      </c>
      <c r="F50" s="31">
        <f t="shared" si="7"/>
        <v>393</v>
      </c>
      <c r="G50" s="31">
        <f t="shared" si="8"/>
        <v>331</v>
      </c>
    </row>
    <row r="51" spans="1:7" x14ac:dyDescent="0.25">
      <c r="A51" s="31" t="str">
        <f t="shared" si="3"/>
        <v>GIJON</v>
      </c>
      <c r="B51" s="30">
        <f t="shared" si="4"/>
        <v>271</v>
      </c>
      <c r="C51" s="30">
        <f t="shared" si="5"/>
        <v>273</v>
      </c>
      <c r="D51" s="30">
        <f t="shared" si="6"/>
        <v>20</v>
      </c>
      <c r="E51" s="31" t="str">
        <f t="shared" si="2"/>
        <v>MELILLA</v>
      </c>
      <c r="F51" s="31">
        <f t="shared" si="7"/>
        <v>336</v>
      </c>
      <c r="G51" s="31">
        <f t="shared" si="8"/>
        <v>243</v>
      </c>
    </row>
    <row r="52" spans="1:7" x14ac:dyDescent="0.25">
      <c r="A52" s="31" t="str">
        <f t="shared" si="3"/>
        <v>HUELVA</v>
      </c>
      <c r="B52" s="30">
        <f t="shared" si="4"/>
        <v>394</v>
      </c>
      <c r="C52" s="30">
        <f t="shared" si="5"/>
        <v>303</v>
      </c>
      <c r="D52" s="30">
        <f t="shared" si="6"/>
        <v>12</v>
      </c>
      <c r="E52" s="31" t="str">
        <f t="shared" si="2"/>
        <v>CASTELLON</v>
      </c>
      <c r="F52" s="31">
        <f t="shared" si="7"/>
        <v>330</v>
      </c>
      <c r="G52" s="31">
        <f t="shared" si="8"/>
        <v>335</v>
      </c>
    </row>
    <row r="53" spans="1:7" x14ac:dyDescent="0.25">
      <c r="A53" s="31" t="str">
        <f t="shared" si="3"/>
        <v>LAS PALMAS</v>
      </c>
      <c r="B53" s="30">
        <f t="shared" si="4"/>
        <v>3086</v>
      </c>
      <c r="C53" s="30">
        <f t="shared" si="5"/>
        <v>2672</v>
      </c>
      <c r="D53" s="30">
        <f t="shared" si="6"/>
        <v>4</v>
      </c>
      <c r="E53" s="31" t="str">
        <f t="shared" si="2"/>
        <v>SANTANDER</v>
      </c>
      <c r="F53" s="31">
        <f t="shared" si="7"/>
        <v>314</v>
      </c>
      <c r="G53" s="31">
        <f t="shared" si="8"/>
        <v>343</v>
      </c>
    </row>
    <row r="54" spans="1:7" x14ac:dyDescent="0.25">
      <c r="A54" s="31" t="str">
        <f t="shared" si="3"/>
        <v>MALAGA</v>
      </c>
      <c r="B54" s="30">
        <f t="shared" si="4"/>
        <v>502</v>
      </c>
      <c r="C54" s="30">
        <f t="shared" si="5"/>
        <v>372</v>
      </c>
      <c r="D54" s="30">
        <f t="shared" si="6"/>
        <v>10</v>
      </c>
      <c r="E54" s="31" t="str">
        <f t="shared" si="2"/>
        <v>A CORUÑA</v>
      </c>
      <c r="F54" s="31">
        <f t="shared" si="7"/>
        <v>302</v>
      </c>
      <c r="G54" s="31">
        <f t="shared" si="8"/>
        <v>260</v>
      </c>
    </row>
    <row r="55" spans="1:7" x14ac:dyDescent="0.25">
      <c r="A55" s="31" t="str">
        <f t="shared" si="3"/>
        <v>MARIN Y RIA DE PONTEVEDRA</v>
      </c>
      <c r="B55" s="30">
        <f t="shared" si="4"/>
        <v>134</v>
      </c>
      <c r="C55" s="30">
        <f t="shared" si="5"/>
        <v>118</v>
      </c>
      <c r="D55" s="30">
        <f t="shared" si="6"/>
        <v>27</v>
      </c>
      <c r="E55" s="31" t="str">
        <f t="shared" si="2"/>
        <v>ALMERIA</v>
      </c>
      <c r="F55" s="31">
        <f t="shared" ref="F55:F65" si="9">LOOKUP(E55,$A$38:$A$65,$B$38:$B$65)</f>
        <v>286</v>
      </c>
      <c r="G55" s="31">
        <f t="shared" si="8"/>
        <v>322</v>
      </c>
    </row>
    <row r="56" spans="1:7" x14ac:dyDescent="0.25">
      <c r="A56" s="31" t="str">
        <f t="shared" si="3"/>
        <v>MELILLA</v>
      </c>
      <c r="B56" s="30">
        <f t="shared" si="4"/>
        <v>336</v>
      </c>
      <c r="C56" s="30">
        <f t="shared" si="5"/>
        <v>243</v>
      </c>
      <c r="D56" s="30">
        <f t="shared" si="6"/>
        <v>14</v>
      </c>
      <c r="E56" s="31" t="str">
        <f t="shared" si="2"/>
        <v>SEVILLA</v>
      </c>
      <c r="F56" s="31">
        <f t="shared" si="9"/>
        <v>272</v>
      </c>
      <c r="G56" s="31">
        <f t="shared" si="8"/>
        <v>317</v>
      </c>
    </row>
    <row r="57" spans="1:7" x14ac:dyDescent="0.25">
      <c r="A57" s="31" t="str">
        <f t="shared" si="3"/>
        <v>MOTRIL</v>
      </c>
      <c r="B57" s="30">
        <f t="shared" si="4"/>
        <v>157</v>
      </c>
      <c r="C57" s="30">
        <f t="shared" si="5"/>
        <v>103</v>
      </c>
      <c r="D57" s="30">
        <f t="shared" si="6"/>
        <v>26</v>
      </c>
      <c r="E57" s="31" t="str">
        <f t="shared" si="2"/>
        <v>GIJON</v>
      </c>
      <c r="F57" s="31">
        <f t="shared" si="9"/>
        <v>271</v>
      </c>
      <c r="G57" s="31">
        <f t="shared" si="8"/>
        <v>273</v>
      </c>
    </row>
    <row r="58" spans="1:7" x14ac:dyDescent="0.25">
      <c r="A58" s="31" t="str">
        <f t="shared" si="3"/>
        <v>PASAIA</v>
      </c>
      <c r="B58" s="30">
        <f t="shared" si="4"/>
        <v>251</v>
      </c>
      <c r="C58" s="30">
        <f t="shared" si="5"/>
        <v>296</v>
      </c>
      <c r="D58" s="30">
        <f t="shared" si="6"/>
        <v>22</v>
      </c>
      <c r="E58" s="31" t="str">
        <f t="shared" si="2"/>
        <v>BAHIA DE CADIZ</v>
      </c>
      <c r="F58" s="31">
        <f t="shared" si="9"/>
        <v>269</v>
      </c>
      <c r="G58" s="31">
        <f t="shared" si="8"/>
        <v>359</v>
      </c>
    </row>
    <row r="59" spans="1:7" x14ac:dyDescent="0.25">
      <c r="A59" s="31" t="str">
        <f t="shared" si="3"/>
        <v>SANTA CRUZ DE TENERIFE</v>
      </c>
      <c r="B59" s="30">
        <f t="shared" si="4"/>
        <v>3458</v>
      </c>
      <c r="C59" s="30">
        <f t="shared" si="5"/>
        <v>3672</v>
      </c>
      <c r="D59" s="30">
        <f t="shared" si="6"/>
        <v>2</v>
      </c>
      <c r="E59" s="31" t="str">
        <f t="shared" si="2"/>
        <v>PASAIA</v>
      </c>
      <c r="F59" s="31">
        <f t="shared" si="9"/>
        <v>251</v>
      </c>
      <c r="G59" s="31">
        <f t="shared" si="8"/>
        <v>296</v>
      </c>
    </row>
    <row r="60" spans="1:7" x14ac:dyDescent="0.25">
      <c r="A60" s="31" t="str">
        <f t="shared" si="3"/>
        <v>SANTANDER</v>
      </c>
      <c r="B60" s="30">
        <f t="shared" si="4"/>
        <v>314</v>
      </c>
      <c r="C60" s="30">
        <f t="shared" si="5"/>
        <v>343</v>
      </c>
      <c r="D60" s="30">
        <f t="shared" si="6"/>
        <v>16</v>
      </c>
      <c r="E60" s="31" t="str">
        <f t="shared" si="2"/>
        <v>FERROL-SAN CIBRAO</v>
      </c>
      <c r="F60" s="31">
        <f t="shared" si="9"/>
        <v>247</v>
      </c>
      <c r="G60" s="31">
        <f t="shared" si="8"/>
        <v>233</v>
      </c>
    </row>
    <row r="61" spans="1:7" x14ac:dyDescent="0.25">
      <c r="A61" s="31" t="str">
        <f t="shared" si="3"/>
        <v>SEVILLA</v>
      </c>
      <c r="B61" s="30">
        <f t="shared" si="4"/>
        <v>272</v>
      </c>
      <c r="C61" s="30">
        <f t="shared" si="5"/>
        <v>317</v>
      </c>
      <c r="D61" s="30">
        <f t="shared" si="6"/>
        <v>19</v>
      </c>
      <c r="E61" s="31" t="str">
        <f t="shared" si="2"/>
        <v>AVILES</v>
      </c>
      <c r="F61" s="31">
        <f t="shared" si="9"/>
        <v>224</v>
      </c>
      <c r="G61" s="31">
        <f t="shared" si="8"/>
        <v>225</v>
      </c>
    </row>
    <row r="62" spans="1:7" x14ac:dyDescent="0.25">
      <c r="A62" s="31" t="str">
        <f t="shared" si="3"/>
        <v>TARRAGONA</v>
      </c>
      <c r="B62" s="30">
        <f t="shared" si="4"/>
        <v>730</v>
      </c>
      <c r="C62" s="30">
        <f t="shared" si="5"/>
        <v>714</v>
      </c>
      <c r="D62" s="30">
        <f t="shared" si="6"/>
        <v>8</v>
      </c>
      <c r="E62" s="31" t="str">
        <f t="shared" si="2"/>
        <v>ALICANTE</v>
      </c>
      <c r="F62" s="31">
        <f t="shared" si="9"/>
        <v>213</v>
      </c>
      <c r="G62" s="31">
        <f t="shared" si="8"/>
        <v>201</v>
      </c>
    </row>
    <row r="63" spans="1:7" x14ac:dyDescent="0.25">
      <c r="A63" s="31" t="str">
        <f t="shared" si="3"/>
        <v>VALENCIA</v>
      </c>
      <c r="B63" s="30">
        <f t="shared" si="4"/>
        <v>1615</v>
      </c>
      <c r="C63" s="30">
        <f t="shared" si="5"/>
        <v>1642</v>
      </c>
      <c r="D63" s="30">
        <f t="shared" si="6"/>
        <v>7</v>
      </c>
      <c r="E63" s="31" t="str">
        <f t="shared" si="2"/>
        <v>MOTRIL</v>
      </c>
      <c r="F63" s="31">
        <f t="shared" si="9"/>
        <v>157</v>
      </c>
      <c r="G63" s="31">
        <f t="shared" si="8"/>
        <v>103</v>
      </c>
    </row>
    <row r="64" spans="1:7" x14ac:dyDescent="0.25">
      <c r="A64" s="31" t="str">
        <f t="shared" si="3"/>
        <v>VIGO</v>
      </c>
      <c r="B64" s="30">
        <f t="shared" si="4"/>
        <v>403</v>
      </c>
      <c r="C64" s="30">
        <f t="shared" si="5"/>
        <v>459</v>
      </c>
      <c r="D64" s="30">
        <f t="shared" si="6"/>
        <v>11</v>
      </c>
      <c r="E64" s="31" t="str">
        <f t="shared" si="2"/>
        <v>MARIN Y RIA DE PONTEVEDRA</v>
      </c>
      <c r="F64" s="31">
        <f t="shared" si="9"/>
        <v>134</v>
      </c>
      <c r="G64" s="31">
        <f t="shared" si="8"/>
        <v>118</v>
      </c>
    </row>
    <row r="65" spans="1:7" x14ac:dyDescent="0.25">
      <c r="A65" s="31" t="str">
        <f t="shared" si="3"/>
        <v>VILAGARCIA</v>
      </c>
      <c r="B65" s="30">
        <f t="shared" si="4"/>
        <v>64</v>
      </c>
      <c r="C65" s="30">
        <f t="shared" si="5"/>
        <v>45</v>
      </c>
      <c r="D65" s="30">
        <f t="shared" si="6"/>
        <v>28</v>
      </c>
      <c r="E65" s="31" t="str">
        <f t="shared" si="2"/>
        <v>VILAGARCIA</v>
      </c>
      <c r="F65" s="31">
        <f t="shared" si="9"/>
        <v>64</v>
      </c>
      <c r="G65" s="31">
        <f t="shared" si="8"/>
        <v>45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78" t="s">
        <v>73</v>
      </c>
      <c r="B5" s="76" t="str">
        <f>'Resumen general'!D6</f>
        <v>Mes Marzo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41026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1270297</v>
      </c>
      <c r="C7" s="9">
        <v>1580763</v>
      </c>
      <c r="D7" s="9">
        <v>2967796</v>
      </c>
      <c r="E7" s="9">
        <v>4164575</v>
      </c>
      <c r="F7" s="10">
        <f>((E7*100)/D7)-100</f>
        <v>40.325514287370169</v>
      </c>
      <c r="G7" s="1"/>
      <c r="H7" s="1"/>
      <c r="I7" s="1"/>
    </row>
    <row r="8" spans="1:12" x14ac:dyDescent="0.25">
      <c r="A8" s="11" t="s">
        <v>45</v>
      </c>
      <c r="B8" s="12">
        <v>1028597</v>
      </c>
      <c r="C8" s="12">
        <v>828467</v>
      </c>
      <c r="D8" s="12">
        <v>2416345</v>
      </c>
      <c r="E8" s="12">
        <v>2152217</v>
      </c>
      <c r="F8" s="13">
        <f t="shared" ref="F8:F35" si="0">((E8*100)/D8)-100</f>
        <v>-10.930889421833385</v>
      </c>
      <c r="G8" s="1"/>
      <c r="H8" s="1"/>
      <c r="I8" s="1"/>
    </row>
    <row r="9" spans="1:12" x14ac:dyDescent="0.25">
      <c r="A9" s="8" t="s">
        <v>46</v>
      </c>
      <c r="B9" s="9">
        <v>1445485</v>
      </c>
      <c r="C9" s="9">
        <v>1604344</v>
      </c>
      <c r="D9" s="9">
        <v>4862695</v>
      </c>
      <c r="E9" s="9">
        <v>4478581</v>
      </c>
      <c r="F9" s="10">
        <f t="shared" si="0"/>
        <v>-7.8991999292573354</v>
      </c>
      <c r="G9" s="1"/>
      <c r="H9" s="1"/>
      <c r="I9" s="1"/>
    </row>
    <row r="10" spans="1:12" x14ac:dyDescent="0.25">
      <c r="A10" s="11" t="s">
        <v>47</v>
      </c>
      <c r="B10" s="12">
        <v>530982</v>
      </c>
      <c r="C10" s="12">
        <v>452000</v>
      </c>
      <c r="D10" s="12">
        <v>1418069</v>
      </c>
      <c r="E10" s="12">
        <v>1377875</v>
      </c>
      <c r="F10" s="13">
        <f t="shared" si="0"/>
        <v>-2.8344177892613089</v>
      </c>
      <c r="G10" s="1"/>
      <c r="H10" s="1"/>
      <c r="I10" s="1"/>
    </row>
    <row r="11" spans="1:12" x14ac:dyDescent="0.25">
      <c r="A11" s="8" t="s">
        <v>48</v>
      </c>
      <c r="B11" s="9">
        <v>24763952</v>
      </c>
      <c r="C11" s="9">
        <v>26274886</v>
      </c>
      <c r="D11" s="9">
        <v>74000866</v>
      </c>
      <c r="E11" s="9">
        <v>78318574</v>
      </c>
      <c r="F11" s="10">
        <f t="shared" si="0"/>
        <v>5.8346722591057301</v>
      </c>
      <c r="G11" s="1"/>
      <c r="H11" s="1"/>
      <c r="I11" s="1"/>
    </row>
    <row r="12" spans="1:12" x14ac:dyDescent="0.25">
      <c r="A12" s="11" t="s">
        <v>49</v>
      </c>
      <c r="B12" s="12">
        <v>1775188</v>
      </c>
      <c r="C12" s="12">
        <v>1640681</v>
      </c>
      <c r="D12" s="12">
        <v>5163230</v>
      </c>
      <c r="E12" s="12">
        <v>4064430</v>
      </c>
      <c r="F12" s="13">
        <f t="shared" si="0"/>
        <v>-21.281252239392785</v>
      </c>
      <c r="G12" s="1"/>
      <c r="H12" s="1"/>
      <c r="I12" s="1"/>
    </row>
    <row r="13" spans="1:12" x14ac:dyDescent="0.25">
      <c r="A13" s="8" t="s">
        <v>50</v>
      </c>
      <c r="B13" s="9">
        <v>10297289</v>
      </c>
      <c r="C13" s="9">
        <v>7013215</v>
      </c>
      <c r="D13" s="9">
        <v>29594801</v>
      </c>
      <c r="E13" s="9">
        <v>21120176</v>
      </c>
      <c r="F13" s="10">
        <f t="shared" si="0"/>
        <v>-28.635519461678427</v>
      </c>
      <c r="G13" s="1"/>
      <c r="H13" s="1"/>
      <c r="I13" s="1"/>
    </row>
    <row r="14" spans="1:12" x14ac:dyDescent="0.25">
      <c r="A14" s="11" t="s">
        <v>51</v>
      </c>
      <c r="B14" s="12">
        <v>18589346</v>
      </c>
      <c r="C14" s="12">
        <v>17424976</v>
      </c>
      <c r="D14" s="12">
        <v>53162688</v>
      </c>
      <c r="E14" s="12">
        <v>50492600</v>
      </c>
      <c r="F14" s="13">
        <f t="shared" si="0"/>
        <v>-5.0224849428230556</v>
      </c>
      <c r="G14" s="1"/>
      <c r="H14" s="1"/>
      <c r="I14" s="1"/>
    </row>
    <row r="15" spans="1:12" x14ac:dyDescent="0.25">
      <c r="A15" s="8" t="s">
        <v>52</v>
      </c>
      <c r="B15" s="9">
        <v>3469789</v>
      </c>
      <c r="C15" s="9">
        <v>3313381</v>
      </c>
      <c r="D15" s="9">
        <v>9443147</v>
      </c>
      <c r="E15" s="9">
        <v>9368532</v>
      </c>
      <c r="F15" s="10">
        <f t="shared" si="0"/>
        <v>-0.79014972445096987</v>
      </c>
      <c r="G15" s="1"/>
      <c r="H15" s="1"/>
      <c r="I15" s="1"/>
    </row>
    <row r="16" spans="1:12" x14ac:dyDescent="0.25">
      <c r="A16" s="11" t="s">
        <v>53</v>
      </c>
      <c r="B16" s="12">
        <v>2003922</v>
      </c>
      <c r="C16" s="12">
        <v>2646546</v>
      </c>
      <c r="D16" s="12">
        <v>6067207</v>
      </c>
      <c r="E16" s="12">
        <v>7816821</v>
      </c>
      <c r="F16" s="13">
        <f t="shared" si="0"/>
        <v>28.837222794607129</v>
      </c>
      <c r="G16" s="1"/>
      <c r="H16" s="1"/>
      <c r="I16" s="1"/>
    </row>
    <row r="17" spans="1:9" x14ac:dyDescent="0.25">
      <c r="A17" s="8" t="s">
        <v>54</v>
      </c>
      <c r="B17" s="9">
        <v>1336967</v>
      </c>
      <c r="C17" s="9">
        <v>1549332</v>
      </c>
      <c r="D17" s="9">
        <v>3889300</v>
      </c>
      <c r="E17" s="9">
        <v>3857450</v>
      </c>
      <c r="F17" s="10">
        <f t="shared" si="0"/>
        <v>-0.81891342915177745</v>
      </c>
      <c r="G17" s="1"/>
      <c r="H17" s="1"/>
      <c r="I17" s="1"/>
    </row>
    <row r="18" spans="1:9" x14ac:dyDescent="0.25">
      <c r="A18" s="11" t="s">
        <v>55</v>
      </c>
      <c r="B18" s="12">
        <v>5128155</v>
      </c>
      <c r="C18" s="12">
        <v>5676292</v>
      </c>
      <c r="D18" s="12">
        <v>15268703</v>
      </c>
      <c r="E18" s="12">
        <v>16053642</v>
      </c>
      <c r="F18" s="13">
        <f t="shared" si="0"/>
        <v>5.1408361273383889</v>
      </c>
      <c r="G18" s="1"/>
      <c r="H18" s="1"/>
      <c r="I18" s="1"/>
    </row>
    <row r="19" spans="1:9" x14ac:dyDescent="0.25">
      <c r="A19" s="8" t="s">
        <v>56</v>
      </c>
      <c r="B19" s="9">
        <v>1075771</v>
      </c>
      <c r="C19" s="9">
        <v>1289496</v>
      </c>
      <c r="D19" s="9">
        <v>3133253</v>
      </c>
      <c r="E19" s="9">
        <v>3630751</v>
      </c>
      <c r="F19" s="10">
        <f t="shared" si="0"/>
        <v>15.878002829647016</v>
      </c>
      <c r="G19" s="1"/>
      <c r="H19" s="1"/>
      <c r="I19" s="1"/>
    </row>
    <row r="20" spans="1:9" x14ac:dyDescent="0.25">
      <c r="A20" s="11" t="s">
        <v>57</v>
      </c>
      <c r="B20" s="12">
        <v>1268683</v>
      </c>
      <c r="C20" s="12">
        <v>1811389</v>
      </c>
      <c r="D20" s="12">
        <v>3980821</v>
      </c>
      <c r="E20" s="12">
        <v>4452509</v>
      </c>
      <c r="F20" s="13">
        <f t="shared" si="0"/>
        <v>11.849013055347129</v>
      </c>
      <c r="G20" s="1"/>
      <c r="H20" s="1"/>
      <c r="I20" s="1"/>
    </row>
    <row r="21" spans="1:9" x14ac:dyDescent="0.25">
      <c r="A21" s="8" t="s">
        <v>58</v>
      </c>
      <c r="B21" s="9">
        <v>1818341</v>
      </c>
      <c r="C21" s="9">
        <v>2513123</v>
      </c>
      <c r="D21" s="9">
        <v>4986518</v>
      </c>
      <c r="E21" s="9">
        <v>6430027</v>
      </c>
      <c r="F21" s="10">
        <f t="shared" si="0"/>
        <v>28.948236023614072</v>
      </c>
      <c r="G21" s="1"/>
      <c r="H21" s="1"/>
      <c r="I21" s="1"/>
    </row>
    <row r="22" spans="1:9" x14ac:dyDescent="0.25">
      <c r="A22" s="11" t="s">
        <v>59</v>
      </c>
      <c r="B22" s="12">
        <v>19177224</v>
      </c>
      <c r="C22" s="12">
        <v>21885408</v>
      </c>
      <c r="D22" s="12">
        <v>51905408</v>
      </c>
      <c r="E22" s="12">
        <v>63687412</v>
      </c>
      <c r="F22" s="13">
        <f t="shared" si="0"/>
        <v>22.698991211089222</v>
      </c>
      <c r="G22" s="1"/>
      <c r="H22" s="1"/>
      <c r="I22" s="1"/>
    </row>
    <row r="23" spans="1:9" x14ac:dyDescent="0.25">
      <c r="A23" s="8" t="s">
        <v>60</v>
      </c>
      <c r="B23" s="9">
        <v>3140879</v>
      </c>
      <c r="C23" s="9">
        <v>4433391</v>
      </c>
      <c r="D23" s="9">
        <v>8275848</v>
      </c>
      <c r="E23" s="9">
        <v>11370233</v>
      </c>
      <c r="F23" s="10">
        <f t="shared" si="0"/>
        <v>37.390548980599931</v>
      </c>
      <c r="G23" s="1"/>
      <c r="H23" s="1"/>
      <c r="I23" s="1"/>
    </row>
    <row r="24" spans="1:9" x14ac:dyDescent="0.25">
      <c r="A24" s="11" t="s">
        <v>61</v>
      </c>
      <c r="B24" s="12">
        <v>285462</v>
      </c>
      <c r="C24" s="12">
        <v>435784</v>
      </c>
      <c r="D24" s="12">
        <v>836182</v>
      </c>
      <c r="E24" s="12">
        <v>1220387</v>
      </c>
      <c r="F24" s="13">
        <f t="shared" si="0"/>
        <v>45.947532953352265</v>
      </c>
      <c r="G24" s="1"/>
      <c r="H24" s="1"/>
      <c r="I24" s="1"/>
    </row>
    <row r="25" spans="1:9" x14ac:dyDescent="0.25">
      <c r="A25" s="8" t="s">
        <v>62</v>
      </c>
      <c r="B25" s="9">
        <v>1061443</v>
      </c>
      <c r="C25" s="9">
        <v>2066099</v>
      </c>
      <c r="D25" s="9">
        <v>3250265</v>
      </c>
      <c r="E25" s="9">
        <v>5553845</v>
      </c>
      <c r="F25" s="10">
        <f t="shared" si="0"/>
        <v>70.873605690612919</v>
      </c>
      <c r="G25" s="1"/>
      <c r="H25" s="1"/>
      <c r="I25" s="1"/>
    </row>
    <row r="26" spans="1:9" x14ac:dyDescent="0.25">
      <c r="A26" s="11" t="s">
        <v>63</v>
      </c>
      <c r="B26" s="12">
        <v>274409</v>
      </c>
      <c r="C26" s="12">
        <v>664959</v>
      </c>
      <c r="D26" s="12">
        <v>819367</v>
      </c>
      <c r="E26" s="12">
        <v>1952101</v>
      </c>
      <c r="F26" s="13">
        <f t="shared" si="0"/>
        <v>138.24501108782755</v>
      </c>
      <c r="G26" s="1"/>
      <c r="H26" s="1"/>
      <c r="I26" s="1"/>
    </row>
    <row r="27" spans="1:9" x14ac:dyDescent="0.25">
      <c r="A27" s="8" t="s">
        <v>64</v>
      </c>
      <c r="B27" s="9">
        <v>657150</v>
      </c>
      <c r="C27" s="9">
        <v>545114</v>
      </c>
      <c r="D27" s="9">
        <v>1798613</v>
      </c>
      <c r="E27" s="9">
        <v>1525239</v>
      </c>
      <c r="F27" s="10">
        <f t="shared" si="0"/>
        <v>-15.199156238723944</v>
      </c>
      <c r="G27" s="1"/>
      <c r="H27" s="1"/>
      <c r="I27" s="1"/>
    </row>
    <row r="28" spans="1:9" x14ac:dyDescent="0.25">
      <c r="A28" s="11" t="s">
        <v>65</v>
      </c>
      <c r="B28" s="12">
        <v>19643835</v>
      </c>
      <c r="C28" s="12">
        <v>18835672</v>
      </c>
      <c r="D28" s="12">
        <v>53534051</v>
      </c>
      <c r="E28" s="12">
        <v>53923998</v>
      </c>
      <c r="F28" s="13">
        <f t="shared" si="0"/>
        <v>0.72840928851059061</v>
      </c>
      <c r="G28" s="1"/>
      <c r="H28" s="1"/>
      <c r="I28" s="1"/>
    </row>
    <row r="29" spans="1:9" x14ac:dyDescent="0.25">
      <c r="A29" s="8" t="s">
        <v>66</v>
      </c>
      <c r="B29" s="9">
        <v>1987897</v>
      </c>
      <c r="C29" s="9">
        <v>1750253</v>
      </c>
      <c r="D29" s="9">
        <v>4936692</v>
      </c>
      <c r="E29" s="9">
        <v>4862661</v>
      </c>
      <c r="F29" s="10">
        <f t="shared" si="0"/>
        <v>-1.4996074294284512</v>
      </c>
      <c r="G29" s="1"/>
      <c r="H29" s="1"/>
      <c r="I29" s="1"/>
    </row>
    <row r="30" spans="1:9" x14ac:dyDescent="0.25">
      <c r="A30" s="11" t="s">
        <v>67</v>
      </c>
      <c r="B30" s="12">
        <v>590723</v>
      </c>
      <c r="C30" s="12">
        <v>494980</v>
      </c>
      <c r="D30" s="12">
        <v>1394104</v>
      </c>
      <c r="E30" s="12">
        <v>1290507</v>
      </c>
      <c r="F30" s="13">
        <f t="shared" si="0"/>
        <v>-7.4310811818917415</v>
      </c>
      <c r="G30" s="1"/>
      <c r="H30" s="1"/>
      <c r="I30" s="1"/>
    </row>
    <row r="31" spans="1:9" x14ac:dyDescent="0.25">
      <c r="A31" s="8" t="s">
        <v>68</v>
      </c>
      <c r="B31" s="9">
        <v>3407049</v>
      </c>
      <c r="C31" s="9">
        <v>3305475</v>
      </c>
      <c r="D31" s="9">
        <v>9912436</v>
      </c>
      <c r="E31" s="9">
        <v>11048769</v>
      </c>
      <c r="F31" s="10">
        <f t="shared" si="0"/>
        <v>11.463710837578176</v>
      </c>
      <c r="G31" s="1"/>
      <c r="H31" s="1"/>
      <c r="I31" s="1"/>
    </row>
    <row r="32" spans="1:9" x14ac:dyDescent="0.25">
      <c r="A32" s="11" t="s">
        <v>69</v>
      </c>
      <c r="B32" s="12">
        <v>15982432</v>
      </c>
      <c r="C32" s="12">
        <v>15559975</v>
      </c>
      <c r="D32" s="12">
        <v>46096327</v>
      </c>
      <c r="E32" s="12">
        <v>47464583</v>
      </c>
      <c r="F32" s="13">
        <f t="shared" si="0"/>
        <v>2.9682538480777367</v>
      </c>
      <c r="G32" s="1"/>
      <c r="H32" s="1"/>
      <c r="I32" s="1"/>
    </row>
    <row r="33" spans="1:9" x14ac:dyDescent="0.25">
      <c r="A33" s="8" t="s">
        <v>70</v>
      </c>
      <c r="B33" s="9">
        <v>2862598</v>
      </c>
      <c r="C33" s="9">
        <v>2650321</v>
      </c>
      <c r="D33" s="9">
        <v>6736960</v>
      </c>
      <c r="E33" s="9">
        <v>6949284</v>
      </c>
      <c r="F33" s="10">
        <f t="shared" si="0"/>
        <v>3.1516292214886192</v>
      </c>
      <c r="G33" s="1"/>
      <c r="H33" s="1"/>
      <c r="I33" s="1"/>
    </row>
    <row r="34" spans="1:9" x14ac:dyDescent="0.25">
      <c r="A34" s="11" t="s">
        <v>71</v>
      </c>
      <c r="B34" s="12">
        <v>129500</v>
      </c>
      <c r="C34" s="12">
        <v>134820</v>
      </c>
      <c r="D34" s="12">
        <v>271170</v>
      </c>
      <c r="E34" s="12">
        <v>421173</v>
      </c>
      <c r="F34" s="13">
        <f t="shared" si="0"/>
        <v>55.316959840690345</v>
      </c>
      <c r="G34" s="1"/>
      <c r="H34" s="1"/>
      <c r="I34" s="1"/>
    </row>
    <row r="35" spans="1:9" x14ac:dyDescent="0.25">
      <c r="A35" s="14" t="s">
        <v>72</v>
      </c>
      <c r="B35" s="15">
        <f>SUM(B7:B34)</f>
        <v>145003365</v>
      </c>
      <c r="C35" s="15">
        <f t="shared" ref="C35:E35" si="1">SUM(C7:C34)</f>
        <v>148381142</v>
      </c>
      <c r="D35" s="15">
        <f t="shared" si="1"/>
        <v>410122862</v>
      </c>
      <c r="E35" s="15">
        <f t="shared" si="1"/>
        <v>429048952</v>
      </c>
      <c r="F35" s="16">
        <f t="shared" si="0"/>
        <v>4.6147366444546094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4164575</v>
      </c>
      <c r="C38" s="30">
        <f>D7</f>
        <v>2967796</v>
      </c>
      <c r="D38" s="30">
        <f>_xlfn.RANK.EQ(B38,$B$38:$B$65)+COUNTIF($B$38:$B$65,B38)-1</f>
        <v>18</v>
      </c>
      <c r="E38" s="31" t="str">
        <f t="shared" ref="E38:E65" si="2">INDEX($A$38:$B$65,MATCH(ROW()-37,$D$38:$D$65,0),1)</f>
        <v>BAHIA DE ALGECIRAS</v>
      </c>
      <c r="F38" s="31">
        <f>LOOKUP(E38,$A$38:$A$65,$B$38:$B$65)</f>
        <v>78318574</v>
      </c>
      <c r="G38" s="31">
        <f>LOOKUP(E38,$A$38:$A$65,$C$38:$C$65)</f>
        <v>74000866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2152217</v>
      </c>
      <c r="C39" s="30">
        <f t="shared" ref="C39:C65" si="5">D8</f>
        <v>2416345</v>
      </c>
      <c r="D39" s="30">
        <f t="shared" ref="D39:D65" si="6">_xlfn.RANK.EQ(B39,$B$38:$B$65)+COUNTIF($B$38:$B$65,B39)-1</f>
        <v>22</v>
      </c>
      <c r="E39" s="31" t="str">
        <f t="shared" si="2"/>
        <v>LAS PALMAS</v>
      </c>
      <c r="F39" s="31">
        <f t="shared" ref="F39:F54" si="7">LOOKUP(E39,$A$38:$A$65,$B$38:$B$65)</f>
        <v>63687412</v>
      </c>
      <c r="G39" s="31">
        <f t="shared" ref="G39:G65" si="8">LOOKUP(E39,$A$38:$A$65,$C$38:$C$65)</f>
        <v>51905408</v>
      </c>
    </row>
    <row r="40" spans="1:9" x14ac:dyDescent="0.25">
      <c r="A40" s="31" t="str">
        <f t="shared" si="3"/>
        <v>ALMERIA</v>
      </c>
      <c r="B40" s="30">
        <f t="shared" si="4"/>
        <v>4478581</v>
      </c>
      <c r="C40" s="30">
        <f t="shared" si="5"/>
        <v>4862695</v>
      </c>
      <c r="D40" s="30">
        <f t="shared" si="6"/>
        <v>16</v>
      </c>
      <c r="E40" s="31" t="str">
        <f t="shared" si="2"/>
        <v>SANTA CRUZ DE TENERIFE</v>
      </c>
      <c r="F40" s="31">
        <f t="shared" si="7"/>
        <v>53923998</v>
      </c>
      <c r="G40" s="31">
        <f t="shared" si="8"/>
        <v>53534051</v>
      </c>
    </row>
    <row r="41" spans="1:9" x14ac:dyDescent="0.25">
      <c r="A41" s="31" t="str">
        <f t="shared" si="3"/>
        <v>AVILES</v>
      </c>
      <c r="B41" s="30">
        <f t="shared" si="4"/>
        <v>1377875</v>
      </c>
      <c r="C41" s="30">
        <f t="shared" si="5"/>
        <v>1418069</v>
      </c>
      <c r="D41" s="30">
        <f t="shared" si="6"/>
        <v>25</v>
      </c>
      <c r="E41" s="31" t="str">
        <f t="shared" si="2"/>
        <v>BARCELONA</v>
      </c>
      <c r="F41" s="31">
        <f t="shared" si="7"/>
        <v>50492600</v>
      </c>
      <c r="G41" s="31">
        <f t="shared" si="8"/>
        <v>53162688</v>
      </c>
    </row>
    <row r="42" spans="1:9" x14ac:dyDescent="0.25">
      <c r="A42" s="31" t="str">
        <f t="shared" si="3"/>
        <v>BAHIA DE ALGECIRAS</v>
      </c>
      <c r="B42" s="30">
        <f t="shared" si="4"/>
        <v>78318574</v>
      </c>
      <c r="C42" s="30">
        <f t="shared" si="5"/>
        <v>74000866</v>
      </c>
      <c r="D42" s="30">
        <f t="shared" si="6"/>
        <v>1</v>
      </c>
      <c r="E42" s="31" t="str">
        <f t="shared" si="2"/>
        <v>VALENCIA</v>
      </c>
      <c r="F42" s="31">
        <f t="shared" si="7"/>
        <v>47464583</v>
      </c>
      <c r="G42" s="31">
        <f t="shared" si="8"/>
        <v>46096327</v>
      </c>
    </row>
    <row r="43" spans="1:9" x14ac:dyDescent="0.25">
      <c r="A43" s="31" t="str">
        <f t="shared" si="3"/>
        <v>BAHIA DE CADIZ</v>
      </c>
      <c r="B43" s="30">
        <f t="shared" si="4"/>
        <v>4064430</v>
      </c>
      <c r="C43" s="30">
        <f t="shared" si="5"/>
        <v>5163230</v>
      </c>
      <c r="D43" s="30">
        <f t="shared" si="6"/>
        <v>19</v>
      </c>
      <c r="E43" s="31" t="str">
        <f t="shared" si="2"/>
        <v>BALEARES</v>
      </c>
      <c r="F43" s="31">
        <f t="shared" si="7"/>
        <v>21120176</v>
      </c>
      <c r="G43" s="31">
        <f t="shared" si="8"/>
        <v>29594801</v>
      </c>
    </row>
    <row r="44" spans="1:9" x14ac:dyDescent="0.25">
      <c r="A44" s="31" t="str">
        <f t="shared" si="3"/>
        <v>BALEARES</v>
      </c>
      <c r="B44" s="30">
        <f t="shared" si="4"/>
        <v>21120176</v>
      </c>
      <c r="C44" s="30">
        <f t="shared" si="5"/>
        <v>29594801</v>
      </c>
      <c r="D44" s="30">
        <f t="shared" si="6"/>
        <v>6</v>
      </c>
      <c r="E44" s="31" t="str">
        <f t="shared" si="2"/>
        <v>CEUTA</v>
      </c>
      <c r="F44" s="31">
        <f t="shared" si="7"/>
        <v>16053642</v>
      </c>
      <c r="G44" s="31">
        <f t="shared" si="8"/>
        <v>15268703</v>
      </c>
    </row>
    <row r="45" spans="1:9" x14ac:dyDescent="0.25">
      <c r="A45" s="31" t="str">
        <f t="shared" si="3"/>
        <v>BARCELONA</v>
      </c>
      <c r="B45" s="30">
        <f t="shared" si="4"/>
        <v>50492600</v>
      </c>
      <c r="C45" s="30">
        <f t="shared" si="5"/>
        <v>53162688</v>
      </c>
      <c r="D45" s="30">
        <f t="shared" si="6"/>
        <v>4</v>
      </c>
      <c r="E45" s="31" t="str">
        <f t="shared" si="2"/>
        <v>MALAGA</v>
      </c>
      <c r="F45" s="31">
        <f t="shared" si="7"/>
        <v>11370233</v>
      </c>
      <c r="G45" s="31">
        <f t="shared" si="8"/>
        <v>8275848</v>
      </c>
    </row>
    <row r="46" spans="1:9" x14ac:dyDescent="0.25">
      <c r="A46" s="31" t="str">
        <f t="shared" si="3"/>
        <v>BILBAO</v>
      </c>
      <c r="B46" s="30">
        <f t="shared" si="4"/>
        <v>9368532</v>
      </c>
      <c r="C46" s="30">
        <f t="shared" si="5"/>
        <v>9443147</v>
      </c>
      <c r="D46" s="30">
        <f t="shared" si="6"/>
        <v>10</v>
      </c>
      <c r="E46" s="31" t="str">
        <f t="shared" si="2"/>
        <v>TARRAGONA</v>
      </c>
      <c r="F46" s="31">
        <f t="shared" si="7"/>
        <v>11048769</v>
      </c>
      <c r="G46" s="31">
        <f t="shared" si="8"/>
        <v>9912436</v>
      </c>
    </row>
    <row r="47" spans="1:9" x14ac:dyDescent="0.25">
      <c r="A47" s="31" t="str">
        <f t="shared" si="3"/>
        <v>CARTAGENA</v>
      </c>
      <c r="B47" s="30">
        <f t="shared" si="4"/>
        <v>7816821</v>
      </c>
      <c r="C47" s="30">
        <f t="shared" si="5"/>
        <v>6067207</v>
      </c>
      <c r="D47" s="30">
        <f t="shared" si="6"/>
        <v>11</v>
      </c>
      <c r="E47" s="31" t="str">
        <f t="shared" si="2"/>
        <v>BILBAO</v>
      </c>
      <c r="F47" s="31">
        <f t="shared" si="7"/>
        <v>9368532</v>
      </c>
      <c r="G47" s="31">
        <f t="shared" si="8"/>
        <v>9443147</v>
      </c>
    </row>
    <row r="48" spans="1:9" x14ac:dyDescent="0.25">
      <c r="A48" s="31" t="str">
        <f t="shared" si="3"/>
        <v>CASTELLON</v>
      </c>
      <c r="B48" s="30">
        <f t="shared" si="4"/>
        <v>3857450</v>
      </c>
      <c r="C48" s="30">
        <f t="shared" si="5"/>
        <v>3889300</v>
      </c>
      <c r="D48" s="30">
        <f t="shared" si="6"/>
        <v>20</v>
      </c>
      <c r="E48" s="31" t="str">
        <f t="shared" si="2"/>
        <v>CARTAGENA</v>
      </c>
      <c r="F48" s="31">
        <f t="shared" si="7"/>
        <v>7816821</v>
      </c>
      <c r="G48" s="31">
        <f t="shared" si="8"/>
        <v>6067207</v>
      </c>
    </row>
    <row r="49" spans="1:7" x14ac:dyDescent="0.25">
      <c r="A49" s="31" t="str">
        <f t="shared" si="3"/>
        <v>CEUTA</v>
      </c>
      <c r="B49" s="30">
        <f t="shared" si="4"/>
        <v>16053642</v>
      </c>
      <c r="C49" s="30">
        <f t="shared" si="5"/>
        <v>15268703</v>
      </c>
      <c r="D49" s="30">
        <f t="shared" si="6"/>
        <v>7</v>
      </c>
      <c r="E49" s="31" t="str">
        <f t="shared" si="2"/>
        <v>VIGO</v>
      </c>
      <c r="F49" s="31">
        <f t="shared" si="7"/>
        <v>6949284</v>
      </c>
      <c r="G49" s="31">
        <f t="shared" si="8"/>
        <v>6736960</v>
      </c>
    </row>
    <row r="50" spans="1:7" x14ac:dyDescent="0.25">
      <c r="A50" s="31" t="str">
        <f t="shared" si="3"/>
        <v>FERROL-SAN CIBRAO</v>
      </c>
      <c r="B50" s="30">
        <f t="shared" si="4"/>
        <v>3630751</v>
      </c>
      <c r="C50" s="30">
        <f t="shared" si="5"/>
        <v>3133253</v>
      </c>
      <c r="D50" s="30">
        <f t="shared" si="6"/>
        <v>21</v>
      </c>
      <c r="E50" s="31" t="str">
        <f t="shared" si="2"/>
        <v>HUELVA</v>
      </c>
      <c r="F50" s="31">
        <f t="shared" si="7"/>
        <v>6430027</v>
      </c>
      <c r="G50" s="31">
        <f t="shared" si="8"/>
        <v>4986518</v>
      </c>
    </row>
    <row r="51" spans="1:7" x14ac:dyDescent="0.25">
      <c r="A51" s="31" t="str">
        <f t="shared" si="3"/>
        <v>GIJON</v>
      </c>
      <c r="B51" s="30">
        <f t="shared" si="4"/>
        <v>4452509</v>
      </c>
      <c r="C51" s="30">
        <f t="shared" si="5"/>
        <v>3980821</v>
      </c>
      <c r="D51" s="30">
        <f t="shared" si="6"/>
        <v>17</v>
      </c>
      <c r="E51" s="31" t="str">
        <f t="shared" si="2"/>
        <v>MELILLA</v>
      </c>
      <c r="F51" s="31">
        <f t="shared" si="7"/>
        <v>5553845</v>
      </c>
      <c r="G51" s="31">
        <f t="shared" si="8"/>
        <v>3250265</v>
      </c>
    </row>
    <row r="52" spans="1:7" x14ac:dyDescent="0.25">
      <c r="A52" s="31" t="str">
        <f t="shared" si="3"/>
        <v>HUELVA</v>
      </c>
      <c r="B52" s="30">
        <f t="shared" si="4"/>
        <v>6430027</v>
      </c>
      <c r="C52" s="30">
        <f t="shared" si="5"/>
        <v>4986518</v>
      </c>
      <c r="D52" s="30">
        <f t="shared" si="6"/>
        <v>13</v>
      </c>
      <c r="E52" s="31" t="str">
        <f t="shared" si="2"/>
        <v>SANTANDER</v>
      </c>
      <c r="F52" s="31">
        <f t="shared" si="7"/>
        <v>4862661</v>
      </c>
      <c r="G52" s="31">
        <f t="shared" si="8"/>
        <v>4936692</v>
      </c>
    </row>
    <row r="53" spans="1:7" x14ac:dyDescent="0.25">
      <c r="A53" s="31" t="str">
        <f t="shared" si="3"/>
        <v>LAS PALMAS</v>
      </c>
      <c r="B53" s="30">
        <f t="shared" si="4"/>
        <v>63687412</v>
      </c>
      <c r="C53" s="30">
        <f t="shared" si="5"/>
        <v>51905408</v>
      </c>
      <c r="D53" s="30">
        <f t="shared" si="6"/>
        <v>2</v>
      </c>
      <c r="E53" s="31" t="str">
        <f t="shared" si="2"/>
        <v>ALMERIA</v>
      </c>
      <c r="F53" s="31">
        <f t="shared" si="7"/>
        <v>4478581</v>
      </c>
      <c r="G53" s="31">
        <f t="shared" si="8"/>
        <v>4862695</v>
      </c>
    </row>
    <row r="54" spans="1:7" x14ac:dyDescent="0.25">
      <c r="A54" s="31" t="str">
        <f t="shared" si="3"/>
        <v>MALAGA</v>
      </c>
      <c r="B54" s="30">
        <f t="shared" si="4"/>
        <v>11370233</v>
      </c>
      <c r="C54" s="30">
        <f t="shared" si="5"/>
        <v>8275848</v>
      </c>
      <c r="D54" s="30">
        <f t="shared" si="6"/>
        <v>8</v>
      </c>
      <c r="E54" s="31" t="str">
        <f t="shared" si="2"/>
        <v>GIJON</v>
      </c>
      <c r="F54" s="31">
        <f t="shared" si="7"/>
        <v>4452509</v>
      </c>
      <c r="G54" s="31">
        <f t="shared" si="8"/>
        <v>3980821</v>
      </c>
    </row>
    <row r="55" spans="1:7" x14ac:dyDescent="0.25">
      <c r="A55" s="31" t="str">
        <f t="shared" si="3"/>
        <v>MARIN Y RIA DE PONTEVEDRA</v>
      </c>
      <c r="B55" s="30">
        <f t="shared" si="4"/>
        <v>1220387</v>
      </c>
      <c r="C55" s="30">
        <f t="shared" si="5"/>
        <v>836182</v>
      </c>
      <c r="D55" s="30">
        <f t="shared" si="6"/>
        <v>27</v>
      </c>
      <c r="E55" s="31" t="str">
        <f t="shared" si="2"/>
        <v>A CORUÑA</v>
      </c>
      <c r="F55" s="31">
        <f t="shared" ref="F55:F65" si="9">LOOKUP(E55,$A$38:$A$65,$B$38:$B$65)</f>
        <v>4164575</v>
      </c>
      <c r="G55" s="31">
        <f t="shared" si="8"/>
        <v>2967796</v>
      </c>
    </row>
    <row r="56" spans="1:7" x14ac:dyDescent="0.25">
      <c r="A56" s="31" t="str">
        <f t="shared" si="3"/>
        <v>MELILLA</v>
      </c>
      <c r="B56" s="30">
        <f t="shared" si="4"/>
        <v>5553845</v>
      </c>
      <c r="C56" s="30">
        <f t="shared" si="5"/>
        <v>3250265</v>
      </c>
      <c r="D56" s="30">
        <f t="shared" si="6"/>
        <v>14</v>
      </c>
      <c r="E56" s="31" t="str">
        <f t="shared" si="2"/>
        <v>BAHIA DE CADIZ</v>
      </c>
      <c r="F56" s="31">
        <f t="shared" si="9"/>
        <v>4064430</v>
      </c>
      <c r="G56" s="31">
        <f t="shared" si="8"/>
        <v>5163230</v>
      </c>
    </row>
    <row r="57" spans="1:7" x14ac:dyDescent="0.25">
      <c r="A57" s="31" t="str">
        <f t="shared" si="3"/>
        <v>MOTRIL</v>
      </c>
      <c r="B57" s="30">
        <f t="shared" si="4"/>
        <v>1952101</v>
      </c>
      <c r="C57" s="30">
        <f t="shared" si="5"/>
        <v>819367</v>
      </c>
      <c r="D57" s="30">
        <f t="shared" si="6"/>
        <v>23</v>
      </c>
      <c r="E57" s="31" t="str">
        <f t="shared" si="2"/>
        <v>CASTELLON</v>
      </c>
      <c r="F57" s="31">
        <f t="shared" si="9"/>
        <v>3857450</v>
      </c>
      <c r="G57" s="31">
        <f t="shared" si="8"/>
        <v>3889300</v>
      </c>
    </row>
    <row r="58" spans="1:7" x14ac:dyDescent="0.25">
      <c r="A58" s="31" t="str">
        <f t="shared" si="3"/>
        <v>PASAIA</v>
      </c>
      <c r="B58" s="30">
        <f t="shared" si="4"/>
        <v>1525239</v>
      </c>
      <c r="C58" s="30">
        <f t="shared" si="5"/>
        <v>1798613</v>
      </c>
      <c r="D58" s="30">
        <f t="shared" si="6"/>
        <v>24</v>
      </c>
      <c r="E58" s="31" t="str">
        <f t="shared" si="2"/>
        <v>FERROL-SAN CIBRAO</v>
      </c>
      <c r="F58" s="31">
        <f t="shared" si="9"/>
        <v>3630751</v>
      </c>
      <c r="G58" s="31">
        <f t="shared" si="8"/>
        <v>3133253</v>
      </c>
    </row>
    <row r="59" spans="1:7" x14ac:dyDescent="0.25">
      <c r="A59" s="31" t="str">
        <f t="shared" si="3"/>
        <v>SANTA CRUZ DE TENERIFE</v>
      </c>
      <c r="B59" s="30">
        <f t="shared" si="4"/>
        <v>53923998</v>
      </c>
      <c r="C59" s="30">
        <f t="shared" si="5"/>
        <v>53534051</v>
      </c>
      <c r="D59" s="30">
        <f t="shared" si="6"/>
        <v>3</v>
      </c>
      <c r="E59" s="31" t="str">
        <f t="shared" si="2"/>
        <v>ALICANTE</v>
      </c>
      <c r="F59" s="31">
        <f t="shared" si="9"/>
        <v>2152217</v>
      </c>
      <c r="G59" s="31">
        <f t="shared" si="8"/>
        <v>2416345</v>
      </c>
    </row>
    <row r="60" spans="1:7" x14ac:dyDescent="0.25">
      <c r="A60" s="31" t="str">
        <f t="shared" si="3"/>
        <v>SANTANDER</v>
      </c>
      <c r="B60" s="30">
        <f t="shared" si="4"/>
        <v>4862661</v>
      </c>
      <c r="C60" s="30">
        <f t="shared" si="5"/>
        <v>4936692</v>
      </c>
      <c r="D60" s="30">
        <f t="shared" si="6"/>
        <v>15</v>
      </c>
      <c r="E60" s="31" t="str">
        <f t="shared" si="2"/>
        <v>MOTRIL</v>
      </c>
      <c r="F60" s="31">
        <f t="shared" si="9"/>
        <v>1952101</v>
      </c>
      <c r="G60" s="31">
        <f t="shared" si="8"/>
        <v>819367</v>
      </c>
    </row>
    <row r="61" spans="1:7" x14ac:dyDescent="0.25">
      <c r="A61" s="31" t="str">
        <f t="shared" si="3"/>
        <v>SEVILLA</v>
      </c>
      <c r="B61" s="30">
        <f t="shared" si="4"/>
        <v>1290507</v>
      </c>
      <c r="C61" s="30">
        <f t="shared" si="5"/>
        <v>1394104</v>
      </c>
      <c r="D61" s="30">
        <f t="shared" si="6"/>
        <v>26</v>
      </c>
      <c r="E61" s="31" t="str">
        <f t="shared" si="2"/>
        <v>PASAIA</v>
      </c>
      <c r="F61" s="31">
        <f t="shared" si="9"/>
        <v>1525239</v>
      </c>
      <c r="G61" s="31">
        <f t="shared" si="8"/>
        <v>1798613</v>
      </c>
    </row>
    <row r="62" spans="1:7" x14ac:dyDescent="0.25">
      <c r="A62" s="31" t="str">
        <f t="shared" si="3"/>
        <v>TARRAGONA</v>
      </c>
      <c r="B62" s="30">
        <f t="shared" si="4"/>
        <v>11048769</v>
      </c>
      <c r="C62" s="30">
        <f t="shared" si="5"/>
        <v>9912436</v>
      </c>
      <c r="D62" s="30">
        <f t="shared" si="6"/>
        <v>9</v>
      </c>
      <c r="E62" s="31" t="str">
        <f t="shared" si="2"/>
        <v>AVILES</v>
      </c>
      <c r="F62" s="31">
        <f t="shared" si="9"/>
        <v>1377875</v>
      </c>
      <c r="G62" s="31">
        <f t="shared" si="8"/>
        <v>1418069</v>
      </c>
    </row>
    <row r="63" spans="1:7" x14ac:dyDescent="0.25">
      <c r="A63" s="31" t="str">
        <f t="shared" si="3"/>
        <v>VALENCIA</v>
      </c>
      <c r="B63" s="30">
        <f t="shared" si="4"/>
        <v>47464583</v>
      </c>
      <c r="C63" s="30">
        <f t="shared" si="5"/>
        <v>46096327</v>
      </c>
      <c r="D63" s="30">
        <f t="shared" si="6"/>
        <v>5</v>
      </c>
      <c r="E63" s="31" t="str">
        <f t="shared" si="2"/>
        <v>SEVILLA</v>
      </c>
      <c r="F63" s="31">
        <f t="shared" si="9"/>
        <v>1290507</v>
      </c>
      <c r="G63" s="31">
        <f t="shared" si="8"/>
        <v>1394104</v>
      </c>
    </row>
    <row r="64" spans="1:7" x14ac:dyDescent="0.25">
      <c r="A64" s="31" t="str">
        <f t="shared" si="3"/>
        <v>VIGO</v>
      </c>
      <c r="B64" s="30">
        <f t="shared" si="4"/>
        <v>6949284</v>
      </c>
      <c r="C64" s="30">
        <f t="shared" si="5"/>
        <v>6736960</v>
      </c>
      <c r="D64" s="30">
        <f t="shared" si="6"/>
        <v>12</v>
      </c>
      <c r="E64" s="31" t="str">
        <f t="shared" si="2"/>
        <v>MARIN Y RIA DE PONTEVEDRA</v>
      </c>
      <c r="F64" s="31">
        <f t="shared" si="9"/>
        <v>1220387</v>
      </c>
      <c r="G64" s="31">
        <f t="shared" si="8"/>
        <v>836182</v>
      </c>
    </row>
    <row r="65" spans="1:7" x14ac:dyDescent="0.25">
      <c r="A65" s="31" t="str">
        <f t="shared" si="3"/>
        <v>VILAGARCIA</v>
      </c>
      <c r="B65" s="30">
        <f t="shared" si="4"/>
        <v>421173</v>
      </c>
      <c r="C65" s="30">
        <f t="shared" si="5"/>
        <v>271170</v>
      </c>
      <c r="D65" s="30">
        <f t="shared" si="6"/>
        <v>28</v>
      </c>
      <c r="E65" s="31" t="str">
        <f t="shared" si="2"/>
        <v>VILAGARCIA</v>
      </c>
      <c r="F65" s="31">
        <f t="shared" si="9"/>
        <v>421173</v>
      </c>
      <c r="G65" s="31">
        <f t="shared" si="8"/>
        <v>271170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34" bestFit="1" customWidth="1"/>
    <col min="2" max="5" width="11.42578125" style="34"/>
    <col min="6" max="6" width="8.42578125" style="34" customWidth="1"/>
    <col min="7" max="16384" width="11.42578125" style="34"/>
  </cols>
  <sheetData>
    <row r="1" spans="1:12" s="32" customFormat="1" ht="22.5" customHeight="1" x14ac:dyDescent="0.35">
      <c r="F1" s="33" t="s">
        <v>93</v>
      </c>
    </row>
    <row r="2" spans="1:12" s="32" customFormat="1" ht="21" x14ac:dyDescent="0.35">
      <c r="F2" s="33"/>
    </row>
    <row r="5" spans="1:12" x14ac:dyDescent="0.25">
      <c r="A5" s="86" t="s">
        <v>97</v>
      </c>
      <c r="B5" s="84" t="str">
        <f>'Resumen general'!D6</f>
        <v>Mes Marzo</v>
      </c>
      <c r="C5" s="85"/>
      <c r="D5" s="84" t="str">
        <f>'Resumen general'!F6</f>
        <v>Acumulado desde Enero</v>
      </c>
      <c r="E5" s="85"/>
      <c r="F5" s="85"/>
      <c r="L5" s="35">
        <f>'Resumen general'!I4</f>
        <v>41026</v>
      </c>
    </row>
    <row r="6" spans="1:12" x14ac:dyDescent="0.25">
      <c r="A6" s="87"/>
      <c r="B6" s="36">
        <f>'Resumen general'!D7</f>
        <v>2011</v>
      </c>
      <c r="C6" s="36">
        <f>'Resumen general'!E7</f>
        <v>2012</v>
      </c>
      <c r="D6" s="36">
        <f>'Resumen general'!F7</f>
        <v>2011</v>
      </c>
      <c r="E6" s="36">
        <f>'Resumen general'!G7</f>
        <v>2012</v>
      </c>
      <c r="F6" s="36" t="s">
        <v>43</v>
      </c>
    </row>
    <row r="7" spans="1:12" x14ac:dyDescent="0.25">
      <c r="A7" s="37" t="s">
        <v>44</v>
      </c>
      <c r="B7" s="38">
        <v>5</v>
      </c>
      <c r="C7" s="38">
        <v>6</v>
      </c>
      <c r="D7" s="38">
        <v>5</v>
      </c>
      <c r="E7" s="38">
        <v>11</v>
      </c>
      <c r="F7" s="39">
        <f>((E7*100)/D7)-100</f>
        <v>120</v>
      </c>
      <c r="G7" s="40"/>
      <c r="H7" s="40"/>
      <c r="I7" s="40"/>
    </row>
    <row r="8" spans="1:12" x14ac:dyDescent="0.25">
      <c r="A8" s="41" t="s">
        <v>45</v>
      </c>
      <c r="B8" s="42">
        <v>4</v>
      </c>
      <c r="C8" s="42">
        <v>1</v>
      </c>
      <c r="D8" s="42">
        <v>9</v>
      </c>
      <c r="E8" s="42">
        <v>2</v>
      </c>
      <c r="F8" s="43">
        <f t="shared" ref="F8:F35" si="0">((E8*100)/D8)-100</f>
        <v>-77.777777777777771</v>
      </c>
      <c r="G8" s="40"/>
      <c r="H8" s="40"/>
      <c r="I8" s="40"/>
    </row>
    <row r="9" spans="1:12" x14ac:dyDescent="0.25">
      <c r="A9" s="37" t="s">
        <v>46</v>
      </c>
      <c r="B9" s="38">
        <v>0</v>
      </c>
      <c r="C9" s="38">
        <v>0</v>
      </c>
      <c r="D9" s="38">
        <v>2</v>
      </c>
      <c r="E9" s="38">
        <v>0</v>
      </c>
      <c r="F9" s="39">
        <f t="shared" si="0"/>
        <v>-100</v>
      </c>
      <c r="G9" s="40"/>
      <c r="H9" s="40"/>
      <c r="I9" s="40"/>
    </row>
    <row r="10" spans="1:12" x14ac:dyDescent="0.25">
      <c r="A10" s="41" t="s">
        <v>47</v>
      </c>
      <c r="B10" s="42">
        <v>0</v>
      </c>
      <c r="C10" s="42">
        <v>0</v>
      </c>
      <c r="D10" s="42">
        <v>0</v>
      </c>
      <c r="E10" s="42">
        <v>0</v>
      </c>
      <c r="F10" s="43" t="e">
        <f t="shared" si="0"/>
        <v>#DIV/0!</v>
      </c>
      <c r="G10" s="40"/>
      <c r="H10" s="40"/>
      <c r="I10" s="40"/>
    </row>
    <row r="11" spans="1:12" x14ac:dyDescent="0.25">
      <c r="A11" s="37" t="s">
        <v>48</v>
      </c>
      <c r="B11" s="38">
        <v>0</v>
      </c>
      <c r="C11" s="38">
        <v>0</v>
      </c>
      <c r="D11" s="38">
        <v>0</v>
      </c>
      <c r="E11" s="38">
        <v>0</v>
      </c>
      <c r="F11" s="44" t="e">
        <f t="shared" si="0"/>
        <v>#DIV/0!</v>
      </c>
      <c r="G11" s="40"/>
      <c r="H11" s="40"/>
      <c r="I11" s="40"/>
    </row>
    <row r="12" spans="1:12" x14ac:dyDescent="0.25">
      <c r="A12" s="41" t="s">
        <v>49</v>
      </c>
      <c r="B12" s="42">
        <v>13</v>
      </c>
      <c r="C12" s="42">
        <v>18</v>
      </c>
      <c r="D12" s="42">
        <v>28</v>
      </c>
      <c r="E12" s="42">
        <v>30</v>
      </c>
      <c r="F12" s="43">
        <f t="shared" si="0"/>
        <v>7.1428571428571388</v>
      </c>
      <c r="G12" s="40"/>
      <c r="H12" s="40"/>
      <c r="I12" s="40"/>
    </row>
    <row r="13" spans="1:12" x14ac:dyDescent="0.25">
      <c r="A13" s="37" t="s">
        <v>50</v>
      </c>
      <c r="B13" s="38">
        <v>10</v>
      </c>
      <c r="C13" s="38">
        <v>9</v>
      </c>
      <c r="D13" s="38">
        <v>26</v>
      </c>
      <c r="E13" s="38">
        <v>11.0001</v>
      </c>
      <c r="F13" s="39">
        <f t="shared" si="0"/>
        <v>-57.691923076923075</v>
      </c>
      <c r="G13" s="40"/>
      <c r="H13" s="40"/>
      <c r="I13" s="40"/>
    </row>
    <row r="14" spans="1:12" x14ac:dyDescent="0.25">
      <c r="A14" s="41" t="s">
        <v>51</v>
      </c>
      <c r="B14" s="42">
        <v>31</v>
      </c>
      <c r="C14" s="42">
        <v>24</v>
      </c>
      <c r="D14" s="42">
        <v>70</v>
      </c>
      <c r="E14" s="42">
        <v>49</v>
      </c>
      <c r="F14" s="43">
        <f t="shared" si="0"/>
        <v>-30</v>
      </c>
      <c r="G14" s="40"/>
      <c r="H14" s="40"/>
      <c r="I14" s="40"/>
    </row>
    <row r="15" spans="1:12" x14ac:dyDescent="0.25">
      <c r="A15" s="37" t="s">
        <v>52</v>
      </c>
      <c r="B15" s="38">
        <v>0</v>
      </c>
      <c r="C15" s="38">
        <v>1</v>
      </c>
      <c r="D15" s="38">
        <v>0</v>
      </c>
      <c r="E15" s="38">
        <v>1</v>
      </c>
      <c r="F15" s="39" t="e">
        <f t="shared" si="0"/>
        <v>#DIV/0!</v>
      </c>
      <c r="G15" s="40"/>
      <c r="H15" s="40"/>
      <c r="I15" s="40"/>
    </row>
    <row r="16" spans="1:12" x14ac:dyDescent="0.25">
      <c r="A16" s="41" t="s">
        <v>53</v>
      </c>
      <c r="B16" s="42">
        <v>1</v>
      </c>
      <c r="C16" s="42">
        <v>4</v>
      </c>
      <c r="D16" s="42">
        <v>3</v>
      </c>
      <c r="E16" s="42">
        <v>4</v>
      </c>
      <c r="F16" s="43">
        <f t="shared" si="0"/>
        <v>33.333333333333343</v>
      </c>
      <c r="G16" s="40"/>
      <c r="H16" s="40"/>
      <c r="I16" s="40"/>
    </row>
    <row r="17" spans="1:9" x14ac:dyDescent="0.25">
      <c r="A17" s="37" t="s">
        <v>54</v>
      </c>
      <c r="B17" s="38">
        <v>0</v>
      </c>
      <c r="C17" s="38">
        <v>0</v>
      </c>
      <c r="D17" s="38">
        <v>0</v>
      </c>
      <c r="E17" s="38">
        <v>0</v>
      </c>
      <c r="F17" s="39" t="e">
        <f t="shared" si="0"/>
        <v>#DIV/0!</v>
      </c>
      <c r="G17" s="40"/>
      <c r="H17" s="40"/>
      <c r="I17" s="40"/>
    </row>
    <row r="18" spans="1:9" x14ac:dyDescent="0.25">
      <c r="A18" s="41" t="s">
        <v>55</v>
      </c>
      <c r="B18" s="42">
        <v>0</v>
      </c>
      <c r="C18" s="42">
        <v>0</v>
      </c>
      <c r="D18" s="42">
        <v>1</v>
      </c>
      <c r="E18" s="42">
        <v>1</v>
      </c>
      <c r="F18" s="43">
        <f t="shared" si="0"/>
        <v>0</v>
      </c>
      <c r="G18" s="40"/>
      <c r="H18" s="40"/>
      <c r="I18" s="40"/>
    </row>
    <row r="19" spans="1:9" x14ac:dyDescent="0.25">
      <c r="A19" s="37" t="s">
        <v>56</v>
      </c>
      <c r="B19" s="38">
        <v>0</v>
      </c>
      <c r="C19" s="38">
        <v>0</v>
      </c>
      <c r="D19" s="38">
        <v>0</v>
      </c>
      <c r="E19" s="38">
        <v>1</v>
      </c>
      <c r="F19" s="39" t="e">
        <f t="shared" si="0"/>
        <v>#DIV/0!</v>
      </c>
      <c r="G19" s="40"/>
      <c r="H19" s="40"/>
      <c r="I19" s="40"/>
    </row>
    <row r="20" spans="1:9" x14ac:dyDescent="0.25">
      <c r="A20" s="41" t="s">
        <v>57</v>
      </c>
      <c r="B20" s="42">
        <v>0</v>
      </c>
      <c r="C20" s="42">
        <v>0</v>
      </c>
      <c r="D20" s="42">
        <v>0</v>
      </c>
      <c r="E20" s="42">
        <v>0</v>
      </c>
      <c r="F20" s="43" t="e">
        <f t="shared" si="0"/>
        <v>#DIV/0!</v>
      </c>
      <c r="G20" s="40"/>
      <c r="H20" s="40"/>
      <c r="I20" s="40"/>
    </row>
    <row r="21" spans="1:9" x14ac:dyDescent="0.25">
      <c r="A21" s="37" t="s">
        <v>58</v>
      </c>
      <c r="B21" s="38">
        <v>0</v>
      </c>
      <c r="C21" s="38">
        <v>0</v>
      </c>
      <c r="D21" s="38">
        <v>0</v>
      </c>
      <c r="E21" s="38">
        <v>0</v>
      </c>
      <c r="F21" s="44" t="e">
        <f t="shared" si="0"/>
        <v>#DIV/0!</v>
      </c>
      <c r="G21" s="40"/>
      <c r="H21" s="40"/>
      <c r="I21" s="40"/>
    </row>
    <row r="22" spans="1:9" x14ac:dyDescent="0.25">
      <c r="A22" s="41" t="s">
        <v>59</v>
      </c>
      <c r="B22" s="42">
        <v>64</v>
      </c>
      <c r="C22" s="42">
        <v>70</v>
      </c>
      <c r="D22" s="42">
        <v>145</v>
      </c>
      <c r="E22" s="42">
        <v>182</v>
      </c>
      <c r="F22" s="43">
        <f t="shared" si="0"/>
        <v>25.517241379310349</v>
      </c>
      <c r="G22" s="40"/>
      <c r="H22" s="40"/>
      <c r="I22" s="40"/>
    </row>
    <row r="23" spans="1:9" x14ac:dyDescent="0.25">
      <c r="A23" s="37" t="s">
        <v>60</v>
      </c>
      <c r="B23" s="38">
        <v>20</v>
      </c>
      <c r="C23" s="38">
        <v>23</v>
      </c>
      <c r="D23" s="38">
        <v>40</v>
      </c>
      <c r="E23" s="38">
        <v>45</v>
      </c>
      <c r="F23" s="39">
        <f t="shared" si="0"/>
        <v>12.5</v>
      </c>
      <c r="G23" s="40"/>
      <c r="H23" s="40"/>
      <c r="I23" s="40"/>
    </row>
    <row r="24" spans="1:9" x14ac:dyDescent="0.25">
      <c r="A24" s="41" t="s">
        <v>61</v>
      </c>
      <c r="B24" s="42">
        <v>0</v>
      </c>
      <c r="C24" s="42">
        <v>0</v>
      </c>
      <c r="D24" s="42">
        <v>0</v>
      </c>
      <c r="E24" s="42">
        <v>0</v>
      </c>
      <c r="F24" s="45" t="e">
        <f t="shared" si="0"/>
        <v>#DIV/0!</v>
      </c>
      <c r="G24" s="40"/>
      <c r="H24" s="40"/>
      <c r="I24" s="40"/>
    </row>
    <row r="25" spans="1:9" x14ac:dyDescent="0.25">
      <c r="A25" s="37" t="s">
        <v>62</v>
      </c>
      <c r="B25" s="38">
        <v>0</v>
      </c>
      <c r="C25" s="38">
        <v>1</v>
      </c>
      <c r="D25" s="38">
        <v>0</v>
      </c>
      <c r="E25" s="38">
        <v>1</v>
      </c>
      <c r="F25" s="39" t="e">
        <f t="shared" si="0"/>
        <v>#DIV/0!</v>
      </c>
      <c r="G25" s="40"/>
      <c r="H25" s="40"/>
      <c r="I25" s="40"/>
    </row>
    <row r="26" spans="1:9" x14ac:dyDescent="0.25">
      <c r="A26" s="41" t="s">
        <v>63</v>
      </c>
      <c r="B26" s="42">
        <v>1</v>
      </c>
      <c r="C26" s="42">
        <v>0</v>
      </c>
      <c r="D26" s="42">
        <v>1</v>
      </c>
      <c r="E26" s="42">
        <v>1</v>
      </c>
      <c r="F26" s="43">
        <f t="shared" si="0"/>
        <v>0</v>
      </c>
      <c r="G26" s="40"/>
      <c r="H26" s="40"/>
      <c r="I26" s="40"/>
    </row>
    <row r="27" spans="1:9" x14ac:dyDescent="0.25">
      <c r="A27" s="37" t="s">
        <v>64</v>
      </c>
      <c r="B27" s="38">
        <v>0</v>
      </c>
      <c r="C27" s="38">
        <v>0</v>
      </c>
      <c r="D27" s="38">
        <v>0</v>
      </c>
      <c r="E27" s="38">
        <v>0</v>
      </c>
      <c r="F27" s="44" t="e">
        <f t="shared" si="0"/>
        <v>#DIV/0!</v>
      </c>
      <c r="G27" s="40"/>
      <c r="H27" s="40"/>
      <c r="I27" s="40"/>
    </row>
    <row r="28" spans="1:9" x14ac:dyDescent="0.25">
      <c r="A28" s="41" t="s">
        <v>65</v>
      </c>
      <c r="B28" s="42">
        <v>57</v>
      </c>
      <c r="C28" s="42">
        <v>72</v>
      </c>
      <c r="D28" s="42">
        <v>134</v>
      </c>
      <c r="E28" s="42">
        <v>187</v>
      </c>
      <c r="F28" s="43">
        <f t="shared" si="0"/>
        <v>39.552238805970148</v>
      </c>
      <c r="G28" s="40"/>
      <c r="H28" s="40"/>
      <c r="I28" s="40"/>
    </row>
    <row r="29" spans="1:9" x14ac:dyDescent="0.25">
      <c r="A29" s="37" t="s">
        <v>66</v>
      </c>
      <c r="B29" s="38">
        <v>0</v>
      </c>
      <c r="C29" s="38">
        <v>1</v>
      </c>
      <c r="D29" s="38">
        <v>0</v>
      </c>
      <c r="E29" s="38">
        <v>1</v>
      </c>
      <c r="F29" s="39" t="e">
        <f t="shared" si="0"/>
        <v>#DIV/0!</v>
      </c>
      <c r="G29" s="40"/>
      <c r="H29" s="40"/>
      <c r="I29" s="40"/>
    </row>
    <row r="30" spans="1:9" x14ac:dyDescent="0.25">
      <c r="A30" s="41" t="s">
        <v>67</v>
      </c>
      <c r="B30" s="42">
        <v>4</v>
      </c>
      <c r="C30" s="42">
        <v>3</v>
      </c>
      <c r="D30" s="42">
        <v>6</v>
      </c>
      <c r="E30" s="42">
        <v>5</v>
      </c>
      <c r="F30" s="43">
        <f t="shared" si="0"/>
        <v>-16.666666666666671</v>
      </c>
      <c r="G30" s="40"/>
      <c r="H30" s="40"/>
      <c r="I30" s="40"/>
    </row>
    <row r="31" spans="1:9" x14ac:dyDescent="0.25">
      <c r="A31" s="37" t="s">
        <v>68</v>
      </c>
      <c r="B31" s="38">
        <v>0</v>
      </c>
      <c r="C31" s="38">
        <v>0</v>
      </c>
      <c r="D31" s="38">
        <v>0</v>
      </c>
      <c r="E31" s="38">
        <v>0</v>
      </c>
      <c r="F31" s="39" t="e">
        <f t="shared" si="0"/>
        <v>#DIV/0!</v>
      </c>
      <c r="G31" s="40"/>
      <c r="H31" s="40"/>
      <c r="I31" s="40"/>
    </row>
    <row r="32" spans="1:9" x14ac:dyDescent="0.25">
      <c r="A32" s="41" t="s">
        <v>69</v>
      </c>
      <c r="B32" s="42">
        <v>4</v>
      </c>
      <c r="C32" s="42">
        <v>4</v>
      </c>
      <c r="D32" s="42">
        <v>7</v>
      </c>
      <c r="E32" s="42">
        <v>6</v>
      </c>
      <c r="F32" s="43">
        <f t="shared" si="0"/>
        <v>-14.285714285714292</v>
      </c>
      <c r="G32" s="40"/>
      <c r="H32" s="40"/>
      <c r="I32" s="40"/>
    </row>
    <row r="33" spans="1:9" x14ac:dyDescent="0.25">
      <c r="A33" s="37" t="s">
        <v>70</v>
      </c>
      <c r="B33" s="38">
        <v>6</v>
      </c>
      <c r="C33" s="38">
        <v>5</v>
      </c>
      <c r="D33" s="38">
        <v>8</v>
      </c>
      <c r="E33" s="38">
        <v>10</v>
      </c>
      <c r="F33" s="39">
        <f t="shared" si="0"/>
        <v>25</v>
      </c>
      <c r="G33" s="40"/>
      <c r="H33" s="40"/>
      <c r="I33" s="40"/>
    </row>
    <row r="34" spans="1:9" x14ac:dyDescent="0.25">
      <c r="A34" s="41" t="s">
        <v>71</v>
      </c>
      <c r="B34" s="42">
        <v>0</v>
      </c>
      <c r="C34" s="42">
        <v>0</v>
      </c>
      <c r="D34" s="42">
        <v>0</v>
      </c>
      <c r="E34" s="42">
        <v>0</v>
      </c>
      <c r="F34" s="43" t="e">
        <f t="shared" si="0"/>
        <v>#DIV/0!</v>
      </c>
      <c r="G34" s="40"/>
      <c r="H34" s="40"/>
      <c r="I34" s="40"/>
    </row>
    <row r="35" spans="1:9" x14ac:dyDescent="0.25">
      <c r="A35" s="46" t="s">
        <v>72</v>
      </c>
      <c r="B35" s="47">
        <f>SUM(B7:B34)</f>
        <v>220</v>
      </c>
      <c r="C35" s="47">
        <f t="shared" ref="C35:E35" si="1">SUM(C7:C34)</f>
        <v>242</v>
      </c>
      <c r="D35" s="47">
        <f t="shared" si="1"/>
        <v>485</v>
      </c>
      <c r="E35" s="47">
        <f t="shared" si="1"/>
        <v>548.00009999999997</v>
      </c>
      <c r="F35" s="48">
        <f t="shared" si="0"/>
        <v>12.989711340206171</v>
      </c>
      <c r="G35" s="40"/>
      <c r="H35" s="40"/>
      <c r="I35" s="40"/>
    </row>
    <row r="36" spans="1:9" x14ac:dyDescent="0.25">
      <c r="A36" s="49"/>
      <c r="B36" s="49"/>
      <c r="C36" s="49"/>
      <c r="D36" s="49"/>
      <c r="E36" s="49"/>
      <c r="F36" s="49"/>
      <c r="G36" s="49"/>
    </row>
    <row r="37" spans="1:9" x14ac:dyDescent="0.25">
      <c r="A37" s="49"/>
      <c r="B37" s="49">
        <f>E6</f>
        <v>2012</v>
      </c>
      <c r="C37" s="49">
        <f>D6</f>
        <v>2011</v>
      </c>
      <c r="D37" s="49"/>
      <c r="E37" s="49"/>
      <c r="F37" s="49">
        <f>B37</f>
        <v>2012</v>
      </c>
      <c r="G37" s="49">
        <f>C37</f>
        <v>2011</v>
      </c>
    </row>
    <row r="38" spans="1:9" x14ac:dyDescent="0.25">
      <c r="A38" s="49" t="str">
        <f>A7</f>
        <v>A CORUÑA</v>
      </c>
      <c r="B38" s="50">
        <f>E7</f>
        <v>11</v>
      </c>
      <c r="C38" s="50">
        <f>D7</f>
        <v>5</v>
      </c>
      <c r="D38" s="50">
        <f>_xlfn.RANK.EQ(B38,$B$38:$B$65)+COUNTIF($B$38:$B$65,B38)-1</f>
        <v>7</v>
      </c>
      <c r="E38" s="49" t="str">
        <f t="shared" ref="E38:E65" si="2">INDEX($A$38:$B$65,MATCH(ROW()-37,$D$38:$D$65,0),1)</f>
        <v>SANTA CRUZ DE TENERIFE</v>
      </c>
      <c r="F38" s="49">
        <f>LOOKUP(E38,$A$38:$A$65,$B$38:$B$65)</f>
        <v>187</v>
      </c>
      <c r="G38" s="49">
        <f>LOOKUP(E38,$A$38:$A$65,$C$38:$C$65)</f>
        <v>134</v>
      </c>
    </row>
    <row r="39" spans="1:9" x14ac:dyDescent="0.25">
      <c r="A39" s="49" t="str">
        <f t="shared" ref="A39:A65" si="3">A8</f>
        <v>ALICANTE</v>
      </c>
      <c r="B39" s="50">
        <f t="shared" ref="B39:B65" si="4">E8</f>
        <v>2</v>
      </c>
      <c r="C39" s="50">
        <f t="shared" ref="C39:C65" si="5">D8</f>
        <v>9</v>
      </c>
      <c r="D39" s="50">
        <f t="shared" ref="D39:D65" si="6">_xlfn.RANK.EQ(B39,$B$38:$B$65)+COUNTIF($B$38:$B$65,B39)-1</f>
        <v>12</v>
      </c>
      <c r="E39" s="49" t="str">
        <f t="shared" si="2"/>
        <v>LAS PALMAS</v>
      </c>
      <c r="F39" s="49">
        <f t="shared" ref="F39:F54" si="7">LOOKUP(E39,$A$38:$A$65,$B$38:$B$65)</f>
        <v>182</v>
      </c>
      <c r="G39" s="49">
        <f t="shared" ref="G39:G65" si="8">LOOKUP(E39,$A$38:$A$65,$C$38:$C$65)</f>
        <v>145</v>
      </c>
    </row>
    <row r="40" spans="1:9" x14ac:dyDescent="0.25">
      <c r="A40" s="49" t="str">
        <f t="shared" si="3"/>
        <v>ALMERIA</v>
      </c>
      <c r="B40" s="50">
        <f t="shared" si="4"/>
        <v>0</v>
      </c>
      <c r="C40" s="50">
        <f t="shared" si="5"/>
        <v>2</v>
      </c>
      <c r="D40" s="50">
        <f t="shared" si="6"/>
        <v>28</v>
      </c>
      <c r="E40" s="49" t="str">
        <f t="shared" si="2"/>
        <v>BARCELONA</v>
      </c>
      <c r="F40" s="49">
        <f t="shared" si="7"/>
        <v>49</v>
      </c>
      <c r="G40" s="49">
        <f t="shared" si="8"/>
        <v>70</v>
      </c>
    </row>
    <row r="41" spans="1:9" x14ac:dyDescent="0.25">
      <c r="A41" s="49" t="str">
        <f t="shared" si="3"/>
        <v>AVILES</v>
      </c>
      <c r="B41" s="50">
        <f t="shared" si="4"/>
        <v>0</v>
      </c>
      <c r="C41" s="50">
        <f t="shared" si="5"/>
        <v>0</v>
      </c>
      <c r="D41" s="50">
        <f t="shared" si="6"/>
        <v>28</v>
      </c>
      <c r="E41" s="49" t="str">
        <f t="shared" si="2"/>
        <v>MALAGA</v>
      </c>
      <c r="F41" s="49">
        <f t="shared" si="7"/>
        <v>45</v>
      </c>
      <c r="G41" s="49">
        <f t="shared" si="8"/>
        <v>40</v>
      </c>
    </row>
    <row r="42" spans="1:9" x14ac:dyDescent="0.25">
      <c r="A42" s="49" t="str">
        <f t="shared" si="3"/>
        <v>BAHIA DE ALGECIRAS</v>
      </c>
      <c r="B42" s="50">
        <f t="shared" si="4"/>
        <v>0</v>
      </c>
      <c r="C42" s="50">
        <f t="shared" si="5"/>
        <v>0</v>
      </c>
      <c r="D42" s="50">
        <f t="shared" si="6"/>
        <v>28</v>
      </c>
      <c r="E42" s="49" t="str">
        <f t="shared" si="2"/>
        <v>BAHIA DE CADIZ</v>
      </c>
      <c r="F42" s="49">
        <f t="shared" si="7"/>
        <v>30</v>
      </c>
      <c r="G42" s="49">
        <f t="shared" si="8"/>
        <v>28</v>
      </c>
    </row>
    <row r="43" spans="1:9" x14ac:dyDescent="0.25">
      <c r="A43" s="49" t="str">
        <f t="shared" si="3"/>
        <v>BAHIA DE CADIZ</v>
      </c>
      <c r="B43" s="50">
        <f t="shared" si="4"/>
        <v>30</v>
      </c>
      <c r="C43" s="50">
        <f t="shared" si="5"/>
        <v>28</v>
      </c>
      <c r="D43" s="50">
        <f t="shared" si="6"/>
        <v>5</v>
      </c>
      <c r="E43" s="49" t="str">
        <f t="shared" si="2"/>
        <v>BALEARES</v>
      </c>
      <c r="F43" s="49">
        <f t="shared" si="7"/>
        <v>11.0001</v>
      </c>
      <c r="G43" s="49">
        <f t="shared" si="8"/>
        <v>26</v>
      </c>
    </row>
    <row r="44" spans="1:9" x14ac:dyDescent="0.25">
      <c r="A44" s="49" t="str">
        <f t="shared" si="3"/>
        <v>BALEARES</v>
      </c>
      <c r="B44" s="50">
        <f t="shared" si="4"/>
        <v>11.0001</v>
      </c>
      <c r="C44" s="50">
        <f t="shared" si="5"/>
        <v>26</v>
      </c>
      <c r="D44" s="50">
        <f t="shared" si="6"/>
        <v>6</v>
      </c>
      <c r="E44" s="49" t="str">
        <f t="shared" si="2"/>
        <v>A CORUÑA</v>
      </c>
      <c r="F44" s="49">
        <f t="shared" si="7"/>
        <v>11</v>
      </c>
      <c r="G44" s="49">
        <f t="shared" si="8"/>
        <v>5</v>
      </c>
    </row>
    <row r="45" spans="1:9" x14ac:dyDescent="0.25">
      <c r="A45" s="49" t="str">
        <f t="shared" si="3"/>
        <v>BARCELONA</v>
      </c>
      <c r="B45" s="50">
        <f t="shared" si="4"/>
        <v>49</v>
      </c>
      <c r="C45" s="50">
        <f t="shared" si="5"/>
        <v>70</v>
      </c>
      <c r="D45" s="50">
        <f t="shared" si="6"/>
        <v>3</v>
      </c>
      <c r="E45" s="49" t="str">
        <f>INDEX($A$38:$B$65,MATCH(ROW()-37,$D$38:$D$65,0),1)</f>
        <v>VIGO</v>
      </c>
      <c r="F45" s="49">
        <f t="shared" si="7"/>
        <v>10</v>
      </c>
      <c r="G45" s="49">
        <f t="shared" si="8"/>
        <v>8</v>
      </c>
    </row>
    <row r="46" spans="1:9" x14ac:dyDescent="0.25">
      <c r="A46" s="49" t="str">
        <f t="shared" si="3"/>
        <v>BILBAO</v>
      </c>
      <c r="B46" s="50">
        <f t="shared" si="4"/>
        <v>1</v>
      </c>
      <c r="C46" s="50">
        <f t="shared" si="5"/>
        <v>0</v>
      </c>
      <c r="D46" s="50">
        <f t="shared" si="6"/>
        <v>18</v>
      </c>
      <c r="E46" s="49" t="str">
        <f>A47</f>
        <v>CARTAGENA</v>
      </c>
      <c r="F46" s="49">
        <f>LOOKUP(E46,$A$38:$A$65,$B$38:$B$65)</f>
        <v>4</v>
      </c>
      <c r="G46" s="49">
        <f>LOOKUP(E46,$A$38:$A$65,$C$38:$C$65)</f>
        <v>3</v>
      </c>
    </row>
    <row r="47" spans="1:9" x14ac:dyDescent="0.25">
      <c r="A47" s="49" t="str">
        <f t="shared" si="3"/>
        <v>CARTAGENA</v>
      </c>
      <c r="B47" s="50">
        <f t="shared" si="4"/>
        <v>4</v>
      </c>
      <c r="C47" s="50">
        <f t="shared" si="5"/>
        <v>3</v>
      </c>
      <c r="D47" s="50">
        <f t="shared" si="6"/>
        <v>11</v>
      </c>
      <c r="E47" s="49" t="str">
        <f t="shared" si="2"/>
        <v>SEVILLA</v>
      </c>
      <c r="F47" s="49">
        <f t="shared" si="7"/>
        <v>5</v>
      </c>
      <c r="G47" s="49">
        <f t="shared" si="8"/>
        <v>6</v>
      </c>
    </row>
    <row r="48" spans="1:9" x14ac:dyDescent="0.25">
      <c r="A48" s="49" t="str">
        <f t="shared" si="3"/>
        <v>CASTELLON</v>
      </c>
      <c r="B48" s="50">
        <f t="shared" si="4"/>
        <v>0</v>
      </c>
      <c r="C48" s="50">
        <f t="shared" si="5"/>
        <v>0</v>
      </c>
      <c r="D48" s="50">
        <f t="shared" si="6"/>
        <v>28</v>
      </c>
      <c r="E48" s="49" t="str">
        <f t="shared" si="2"/>
        <v>CARTAGENA</v>
      </c>
      <c r="F48" s="49">
        <f t="shared" si="7"/>
        <v>4</v>
      </c>
      <c r="G48" s="49">
        <f t="shared" si="8"/>
        <v>3</v>
      </c>
    </row>
    <row r="49" spans="1:7" x14ac:dyDescent="0.25">
      <c r="A49" s="49" t="str">
        <f t="shared" si="3"/>
        <v>CEUTA</v>
      </c>
      <c r="B49" s="50">
        <f t="shared" si="4"/>
        <v>1</v>
      </c>
      <c r="C49" s="50">
        <f t="shared" si="5"/>
        <v>1</v>
      </c>
      <c r="D49" s="50">
        <f t="shared" si="6"/>
        <v>18</v>
      </c>
      <c r="E49" s="49" t="str">
        <f t="shared" si="2"/>
        <v>ALICANTE</v>
      </c>
      <c r="F49" s="49">
        <f t="shared" si="7"/>
        <v>2</v>
      </c>
      <c r="G49" s="49">
        <f t="shared" si="8"/>
        <v>9</v>
      </c>
    </row>
    <row r="50" spans="1:7" x14ac:dyDescent="0.25">
      <c r="A50" s="49" t="str">
        <f t="shared" si="3"/>
        <v>FERROL-SAN CIBRAO</v>
      </c>
      <c r="B50" s="50">
        <f t="shared" si="4"/>
        <v>1</v>
      </c>
      <c r="C50" s="50">
        <f t="shared" si="5"/>
        <v>0</v>
      </c>
      <c r="D50" s="50">
        <f t="shared" si="6"/>
        <v>18</v>
      </c>
      <c r="E50" s="49" t="e">
        <f t="shared" si="2"/>
        <v>#N/A</v>
      </c>
      <c r="F50" s="49" t="e">
        <f t="shared" si="7"/>
        <v>#N/A</v>
      </c>
      <c r="G50" s="49" t="e">
        <f t="shared" si="8"/>
        <v>#N/A</v>
      </c>
    </row>
    <row r="51" spans="1:7" x14ac:dyDescent="0.25">
      <c r="A51" s="49" t="str">
        <f t="shared" si="3"/>
        <v>GIJON</v>
      </c>
      <c r="B51" s="50">
        <f t="shared" si="4"/>
        <v>0</v>
      </c>
      <c r="C51" s="50">
        <f t="shared" si="5"/>
        <v>0</v>
      </c>
      <c r="D51" s="50">
        <f t="shared" si="6"/>
        <v>28</v>
      </c>
      <c r="E51" s="49" t="e">
        <f t="shared" si="2"/>
        <v>#N/A</v>
      </c>
      <c r="F51" s="49" t="e">
        <f t="shared" si="7"/>
        <v>#N/A</v>
      </c>
      <c r="G51" s="49" t="e">
        <f t="shared" si="8"/>
        <v>#N/A</v>
      </c>
    </row>
    <row r="52" spans="1:7" x14ac:dyDescent="0.25">
      <c r="A52" s="49" t="str">
        <f t="shared" si="3"/>
        <v>HUELVA</v>
      </c>
      <c r="B52" s="50">
        <f t="shared" si="4"/>
        <v>0</v>
      </c>
      <c r="C52" s="50">
        <f t="shared" si="5"/>
        <v>0</v>
      </c>
      <c r="D52" s="50">
        <f t="shared" si="6"/>
        <v>28</v>
      </c>
      <c r="E52" s="49" t="e">
        <f t="shared" si="2"/>
        <v>#N/A</v>
      </c>
      <c r="F52" s="49" t="e">
        <f t="shared" si="7"/>
        <v>#N/A</v>
      </c>
      <c r="G52" s="49" t="e">
        <f t="shared" si="8"/>
        <v>#N/A</v>
      </c>
    </row>
    <row r="53" spans="1:7" x14ac:dyDescent="0.25">
      <c r="A53" s="49" t="str">
        <f t="shared" si="3"/>
        <v>LAS PALMAS</v>
      </c>
      <c r="B53" s="50">
        <f t="shared" si="4"/>
        <v>182</v>
      </c>
      <c r="C53" s="50">
        <f t="shared" si="5"/>
        <v>145</v>
      </c>
      <c r="D53" s="50">
        <f t="shared" si="6"/>
        <v>2</v>
      </c>
      <c r="E53" s="49" t="e">
        <f t="shared" si="2"/>
        <v>#N/A</v>
      </c>
      <c r="F53" s="49" t="e">
        <f t="shared" si="7"/>
        <v>#N/A</v>
      </c>
      <c r="G53" s="49" t="e">
        <f t="shared" si="8"/>
        <v>#N/A</v>
      </c>
    </row>
    <row r="54" spans="1:7" x14ac:dyDescent="0.25">
      <c r="A54" s="49" t="str">
        <f t="shared" si="3"/>
        <v>MALAGA</v>
      </c>
      <c r="B54" s="50">
        <f t="shared" si="4"/>
        <v>45</v>
      </c>
      <c r="C54" s="50">
        <f t="shared" si="5"/>
        <v>40</v>
      </c>
      <c r="D54" s="50">
        <f t="shared" si="6"/>
        <v>4</v>
      </c>
      <c r="E54" s="49" t="e">
        <f t="shared" si="2"/>
        <v>#N/A</v>
      </c>
      <c r="F54" s="49" t="e">
        <f t="shared" si="7"/>
        <v>#N/A</v>
      </c>
      <c r="G54" s="49" t="e">
        <f t="shared" si="8"/>
        <v>#N/A</v>
      </c>
    </row>
    <row r="55" spans="1:7" x14ac:dyDescent="0.25">
      <c r="A55" s="49" t="str">
        <f t="shared" si="3"/>
        <v>MARIN Y RIA DE PONTEVEDRA</v>
      </c>
      <c r="B55" s="50">
        <f t="shared" si="4"/>
        <v>0</v>
      </c>
      <c r="C55" s="50">
        <f t="shared" si="5"/>
        <v>0</v>
      </c>
      <c r="D55" s="50">
        <f t="shared" si="6"/>
        <v>28</v>
      </c>
      <c r="E55" s="49" t="str">
        <f t="shared" si="2"/>
        <v>BILBAO</v>
      </c>
      <c r="F55" s="49">
        <f t="shared" ref="F55:F65" si="9">LOOKUP(E55,$A$38:$A$65,$B$38:$B$65)</f>
        <v>1</v>
      </c>
      <c r="G55" s="49">
        <f t="shared" si="8"/>
        <v>0</v>
      </c>
    </row>
    <row r="56" spans="1:7" x14ac:dyDescent="0.25">
      <c r="A56" s="49" t="str">
        <f t="shared" si="3"/>
        <v>MELILLA</v>
      </c>
      <c r="B56" s="50">
        <f t="shared" si="4"/>
        <v>1</v>
      </c>
      <c r="C56" s="50">
        <f t="shared" si="5"/>
        <v>0</v>
      </c>
      <c r="D56" s="50">
        <f t="shared" si="6"/>
        <v>18</v>
      </c>
      <c r="E56" s="49" t="e">
        <f t="shared" si="2"/>
        <v>#N/A</v>
      </c>
      <c r="F56" s="49" t="e">
        <f t="shared" si="9"/>
        <v>#N/A</v>
      </c>
      <c r="G56" s="49" t="e">
        <f t="shared" si="8"/>
        <v>#N/A</v>
      </c>
    </row>
    <row r="57" spans="1:7" x14ac:dyDescent="0.25">
      <c r="A57" s="49" t="str">
        <f t="shared" si="3"/>
        <v>MOTRIL</v>
      </c>
      <c r="B57" s="50">
        <f t="shared" si="4"/>
        <v>1</v>
      </c>
      <c r="C57" s="50">
        <f t="shared" si="5"/>
        <v>1</v>
      </c>
      <c r="D57" s="50">
        <f t="shared" si="6"/>
        <v>18</v>
      </c>
      <c r="E57" s="49" t="e">
        <f t="shared" si="2"/>
        <v>#N/A</v>
      </c>
      <c r="F57" s="49" t="e">
        <f t="shared" si="9"/>
        <v>#N/A</v>
      </c>
      <c r="G57" s="49" t="e">
        <f t="shared" si="8"/>
        <v>#N/A</v>
      </c>
    </row>
    <row r="58" spans="1:7" x14ac:dyDescent="0.25">
      <c r="A58" s="49" t="str">
        <f t="shared" si="3"/>
        <v>PASAIA</v>
      </c>
      <c r="B58" s="50">
        <f t="shared" si="4"/>
        <v>0</v>
      </c>
      <c r="C58" s="50">
        <f t="shared" si="5"/>
        <v>0</v>
      </c>
      <c r="D58" s="50">
        <f t="shared" si="6"/>
        <v>28</v>
      </c>
      <c r="E58" s="49" t="e">
        <f t="shared" si="2"/>
        <v>#N/A</v>
      </c>
      <c r="F58" s="49" t="e">
        <f t="shared" si="9"/>
        <v>#N/A</v>
      </c>
      <c r="G58" s="49" t="e">
        <f t="shared" si="8"/>
        <v>#N/A</v>
      </c>
    </row>
    <row r="59" spans="1:7" x14ac:dyDescent="0.25">
      <c r="A59" s="49" t="str">
        <f t="shared" si="3"/>
        <v>SANTA CRUZ DE TENERIFE</v>
      </c>
      <c r="B59" s="50">
        <f t="shared" si="4"/>
        <v>187</v>
      </c>
      <c r="C59" s="50">
        <f t="shared" si="5"/>
        <v>134</v>
      </c>
      <c r="D59" s="50">
        <f t="shared" si="6"/>
        <v>1</v>
      </c>
      <c r="E59" s="49" t="e">
        <f t="shared" si="2"/>
        <v>#N/A</v>
      </c>
      <c r="F59" s="49" t="e">
        <f t="shared" si="9"/>
        <v>#N/A</v>
      </c>
      <c r="G59" s="49" t="e">
        <f t="shared" si="8"/>
        <v>#N/A</v>
      </c>
    </row>
    <row r="60" spans="1:7" x14ac:dyDescent="0.25">
      <c r="A60" s="49" t="str">
        <f t="shared" si="3"/>
        <v>SANTANDER</v>
      </c>
      <c r="B60" s="50">
        <f t="shared" si="4"/>
        <v>1</v>
      </c>
      <c r="C60" s="50">
        <f t="shared" si="5"/>
        <v>0</v>
      </c>
      <c r="D60" s="50">
        <f t="shared" si="6"/>
        <v>18</v>
      </c>
      <c r="E60" s="49" t="e">
        <f t="shared" si="2"/>
        <v>#N/A</v>
      </c>
      <c r="F60" s="49" t="e">
        <f t="shared" si="9"/>
        <v>#N/A</v>
      </c>
      <c r="G60" s="49" t="e">
        <f t="shared" si="8"/>
        <v>#N/A</v>
      </c>
    </row>
    <row r="61" spans="1:7" x14ac:dyDescent="0.25">
      <c r="A61" s="49" t="str">
        <f t="shared" si="3"/>
        <v>SEVILLA</v>
      </c>
      <c r="B61" s="50">
        <f t="shared" si="4"/>
        <v>5</v>
      </c>
      <c r="C61" s="50">
        <f t="shared" si="5"/>
        <v>6</v>
      </c>
      <c r="D61" s="50">
        <f t="shared" si="6"/>
        <v>10</v>
      </c>
      <c r="E61" s="49" t="e">
        <f t="shared" si="2"/>
        <v>#N/A</v>
      </c>
      <c r="F61" s="49" t="e">
        <f t="shared" si="9"/>
        <v>#N/A</v>
      </c>
      <c r="G61" s="49" t="e">
        <f t="shared" si="8"/>
        <v>#N/A</v>
      </c>
    </row>
    <row r="62" spans="1:7" x14ac:dyDescent="0.25">
      <c r="A62" s="49" t="str">
        <f t="shared" si="3"/>
        <v>TARRAGONA</v>
      </c>
      <c r="B62" s="50">
        <f t="shared" si="4"/>
        <v>0</v>
      </c>
      <c r="C62" s="50">
        <f t="shared" si="5"/>
        <v>0</v>
      </c>
      <c r="D62" s="50">
        <f t="shared" si="6"/>
        <v>28</v>
      </c>
      <c r="E62" s="49" t="e">
        <f t="shared" si="2"/>
        <v>#N/A</v>
      </c>
      <c r="F62" s="49" t="e">
        <f t="shared" si="9"/>
        <v>#N/A</v>
      </c>
      <c r="G62" s="49" t="e">
        <f t="shared" si="8"/>
        <v>#N/A</v>
      </c>
    </row>
    <row r="63" spans="1:7" x14ac:dyDescent="0.25">
      <c r="A63" s="49" t="str">
        <f t="shared" si="3"/>
        <v>VALENCIA</v>
      </c>
      <c r="B63" s="50">
        <f t="shared" si="4"/>
        <v>6</v>
      </c>
      <c r="C63" s="50">
        <f t="shared" si="5"/>
        <v>7</v>
      </c>
      <c r="D63" s="50">
        <f t="shared" si="6"/>
        <v>9</v>
      </c>
      <c r="E63" s="49" t="e">
        <f t="shared" si="2"/>
        <v>#N/A</v>
      </c>
      <c r="F63" s="49" t="e">
        <f t="shared" si="9"/>
        <v>#N/A</v>
      </c>
      <c r="G63" s="49" t="e">
        <f t="shared" si="8"/>
        <v>#N/A</v>
      </c>
    </row>
    <row r="64" spans="1:7" x14ac:dyDescent="0.25">
      <c r="A64" s="49" t="str">
        <f t="shared" si="3"/>
        <v>VIGO</v>
      </c>
      <c r="B64" s="50">
        <f t="shared" si="4"/>
        <v>10</v>
      </c>
      <c r="C64" s="50">
        <f t="shared" si="5"/>
        <v>8</v>
      </c>
      <c r="D64" s="50">
        <f t="shared" si="6"/>
        <v>8</v>
      </c>
      <c r="E64" s="49" t="e">
        <f t="shared" si="2"/>
        <v>#N/A</v>
      </c>
      <c r="F64" s="49" t="e">
        <f t="shared" si="9"/>
        <v>#N/A</v>
      </c>
      <c r="G64" s="49" t="e">
        <f t="shared" si="8"/>
        <v>#N/A</v>
      </c>
    </row>
    <row r="65" spans="1:7" x14ac:dyDescent="0.25">
      <c r="A65" s="49" t="str">
        <f t="shared" si="3"/>
        <v>VILAGARCIA</v>
      </c>
      <c r="B65" s="50">
        <f t="shared" si="4"/>
        <v>0</v>
      </c>
      <c r="C65" s="50">
        <f t="shared" si="5"/>
        <v>0</v>
      </c>
      <c r="D65" s="50">
        <f t="shared" si="6"/>
        <v>28</v>
      </c>
      <c r="E65" s="49" t="str">
        <f t="shared" si="2"/>
        <v>ALMERIA</v>
      </c>
      <c r="F65" s="49">
        <f t="shared" si="9"/>
        <v>0</v>
      </c>
      <c r="G65" s="49">
        <f t="shared" si="8"/>
        <v>2</v>
      </c>
    </row>
    <row r="67" spans="1:7" x14ac:dyDescent="0.25">
      <c r="A67" s="51"/>
      <c r="B67" s="52"/>
      <c r="C67" s="52"/>
      <c r="D67" s="52"/>
      <c r="E67" s="52"/>
      <c r="F67" s="53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7</A_x00f1_o>
  </documentManagement>
</p:properties>
</file>

<file path=customXml/itemProps1.xml><?xml version="1.0" encoding="utf-8"?>
<ds:datastoreItem xmlns:ds="http://schemas.openxmlformats.org/officeDocument/2006/customXml" ds:itemID="{01343051-1DD1-4F46-B17C-B938C1DE8DC7}"/>
</file>

<file path=customXml/itemProps2.xml><?xml version="1.0" encoding="utf-8"?>
<ds:datastoreItem xmlns:ds="http://schemas.openxmlformats.org/officeDocument/2006/customXml" ds:itemID="{46805028-DA85-4A11-ACEB-FE33920467E9}"/>
</file>

<file path=customXml/itemProps3.xml><?xml version="1.0" encoding="utf-8"?>
<ds:datastoreItem xmlns:ds="http://schemas.openxmlformats.org/officeDocument/2006/customXml" ds:itemID="{48E4C39F-A3EC-4191-AF2A-0FFC984882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2017-09-27T08:57:25Z</cp:lastPrinted>
  <dcterms:created xsi:type="dcterms:W3CDTF">2015-12-29T08:33:54Z</dcterms:created>
  <dcterms:modified xsi:type="dcterms:W3CDTF">2017-09-27T11:27:05Z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