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46" i="27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<sst xmlns="http://schemas.openxmlformats.org/spreadsheetml/2006/main" count="755" uniqueCount="99">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</sst>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10"/>
      <name val="MS Sans Serif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40" fillId="0" borderId="0"/>
  </cellStyleXfs>
  <cellXfs count="117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3" fontId="24" fillId="0" borderId="0" xfId="0" applyNumberFormat="1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8" fillId="4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left"/>
    </xf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1" fillId="0" borderId="0" xfId="0" applyFont="1"/>
    <xf numFmtId="0" fontId="41" fillId="0" borderId="0" xfId="0" applyFont="1" applyAlignment="1"/>
    <xf numFmtId="0" fontId="42" fillId="6" borderId="9" xfId="0" applyFont="1" applyFill="1" applyBorder="1" applyAlignment="1">
      <alignment horizontal="left" vertical="center"/>
    </xf>
    <xf numFmtId="0" fontId="43" fillId="6" borderId="9" xfId="0" applyFont="1" applyFill="1" applyBorder="1" applyAlignment="1">
      <alignment horizontal="center"/>
    </xf>
    <xf numFmtId="0" fontId="44" fillId="0" borderId="9" xfId="0" applyFont="1" applyBorder="1" applyAlignment="1">
      <alignment horizontal="center"/>
    </xf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4" fillId="0" borderId="9" xfId="0" applyFont="1" applyBorder="1" applyAlignment="1"/>
    <xf numFmtId="0" fontId="42" fillId="6" borderId="9" xfId="0" applyFont="1" applyFill="1" applyBorder="1" applyAlignment="1">
      <alignment horizontal="center"/>
    </xf>
    <xf numFmtId="0" fontId="46" fillId="2" borderId="9" xfId="0" applyFont="1" applyFill="1" applyBorder="1" applyAlignment="1">
      <alignment horizontal="left"/>
    </xf>
    <xf numFmtId="3" fontId="47" fillId="2" borderId="9" xfId="0" applyNumberFormat="1" applyFont="1" applyFill="1" applyBorder="1" applyAlignment="1">
      <alignment horizontal="right" vertical="center"/>
    </xf>
    <xf numFmtId="4" fontId="47" fillId="2" borderId="9" xfId="0" applyNumberFormat="1" applyFont="1" applyFill="1" applyBorder="1" applyAlignment="1">
      <alignment horizontal="right"/>
    </xf>
    <xf numFmtId="4" fontId="44" fillId="0" borderId="0" xfId="0" applyNumberFormat="1" applyFont="1"/>
    <xf numFmtId="0" fontId="46" fillId="5" borderId="9" xfId="0" applyFont="1" applyFill="1" applyBorder="1" applyAlignment="1">
      <alignment horizontal="left"/>
    </xf>
    <xf numFmtId="3" fontId="47" fillId="5" borderId="9" xfId="0" applyNumberFormat="1" applyFont="1" applyFill="1" applyBorder="1" applyAlignment="1">
      <alignment horizontal="right" vertical="center"/>
    </xf>
    <xf numFmtId="4" fontId="47" fillId="5" borderId="9" xfId="0" applyNumberFormat="1" applyFont="1" applyFill="1" applyBorder="1" applyAlignment="1">
      <alignment horizontal="right"/>
    </xf>
    <xf numFmtId="4" fontId="48" fillId="5" borderId="9" xfId="0" applyNumberFormat="1" applyFont="1" applyFill="1" applyBorder="1" applyAlignment="1">
      <alignment horizontal="right"/>
    </xf>
    <xf numFmtId="4" fontId="48" fillId="2" borderId="9" xfId="0" applyNumberFormat="1" applyFont="1" applyFill="1" applyBorder="1" applyAlignment="1">
      <alignment horizontal="right"/>
    </xf>
    <xf numFmtId="0" fontId="45" fillId="6" borderId="9" xfId="0" applyFont="1" applyFill="1" applyBorder="1" applyAlignment="1">
      <alignment horizontal="left"/>
    </xf>
    <xf numFmtId="3" fontId="45" fillId="6" borderId="9" xfId="0" applyNumberFormat="1" applyFont="1" applyFill="1" applyBorder="1" applyAlignment="1">
      <alignment horizontal="right"/>
    </xf>
    <xf numFmtId="4" fontId="45" fillId="6" borderId="9" xfId="0" applyNumberFormat="1" applyFont="1" applyFill="1" applyBorder="1" applyAlignment="1">
      <alignment horizontal="right"/>
    </xf>
    <xf numFmtId="0" fontId="49" fillId="0" borderId="0" xfId="0" applyFont="1"/>
    <xf numFmtId="3" fontId="49" fillId="0" borderId="0" xfId="0" applyNumberFormat="1" applyFont="1"/>
    <xf numFmtId="0" fontId="49" fillId="0" borderId="6" xfId="0" applyFont="1" applyBorder="1"/>
    <xf numFmtId="0" fontId="49" fillId="0" borderId="7" xfId="0" applyFont="1" applyBorder="1"/>
    <xf numFmtId="0" fontId="49" fillId="0" borderId="8" xfId="0" applyFont="1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28524160</c:v>
                </c:pt>
                <c:pt idx="1">
                  <c:v>20963103</c:v>
                </c:pt>
                <c:pt idx="2">
                  <c:v>13775995</c:v>
                </c:pt>
                <c:pt idx="3">
                  <c:v>11802986</c:v>
                </c:pt>
                <c:pt idx="4">
                  <c:v>10347475</c:v>
                </c:pt>
                <c:pt idx="5">
                  <c:v>8660784</c:v>
                </c:pt>
                <c:pt idx="6">
                  <c:v>8429409</c:v>
                </c:pt>
                <c:pt idx="7">
                  <c:v>8401431</c:v>
                </c:pt>
                <c:pt idx="8">
                  <c:v>5580716</c:v>
                </c:pt>
                <c:pt idx="9">
                  <c:v>4806114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24069842</c:v>
                </c:pt>
                <c:pt idx="1">
                  <c:v>20768195</c:v>
                </c:pt>
                <c:pt idx="2">
                  <c:v>14786946</c:v>
                </c:pt>
                <c:pt idx="3">
                  <c:v>9263640</c:v>
                </c:pt>
                <c:pt idx="4">
                  <c:v>6769733</c:v>
                </c:pt>
                <c:pt idx="5">
                  <c:v>11614211</c:v>
                </c:pt>
                <c:pt idx="6">
                  <c:v>7613335</c:v>
                </c:pt>
                <c:pt idx="7">
                  <c:v>7358241</c:v>
                </c:pt>
                <c:pt idx="8">
                  <c:v>4536204</c:v>
                </c:pt>
                <c:pt idx="9">
                  <c:v>4809763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26631676</c:v>
                </c:pt>
                <c:pt idx="1">
                  <c:v>20865568</c:v>
                </c:pt>
                <c:pt idx="2">
                  <c:v>13399617</c:v>
                </c:pt>
                <c:pt idx="3">
                  <c:v>11728898</c:v>
                </c:pt>
                <c:pt idx="4">
                  <c:v>10243111</c:v>
                </c:pt>
                <c:pt idx="5">
                  <c:v>8622337</c:v>
                </c:pt>
                <c:pt idx="6">
                  <c:v>8375069</c:v>
                </c:pt>
                <c:pt idx="7">
                  <c:v>7572470</c:v>
                </c:pt>
                <c:pt idx="8">
                  <c:v>5549998</c:v>
                </c:pt>
                <c:pt idx="9">
                  <c:v>4605636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22436313</c:v>
                </c:pt>
                <c:pt idx="1">
                  <c:v>20678390</c:v>
                </c:pt>
                <c:pt idx="2">
                  <c:v>14464011</c:v>
                </c:pt>
                <c:pt idx="3">
                  <c:v>9201962</c:v>
                </c:pt>
                <c:pt idx="4">
                  <c:v>6748801</c:v>
                </c:pt>
                <c:pt idx="5">
                  <c:v>11497529</c:v>
                </c:pt>
                <c:pt idx="6">
                  <c:v>7310083</c:v>
                </c:pt>
                <c:pt idx="7">
                  <c:v>6792794</c:v>
                </c:pt>
                <c:pt idx="8">
                  <c:v>4496433</c:v>
                </c:pt>
                <c:pt idx="9">
                  <c:v>3601755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8180333</c:v>
                </c:pt>
                <c:pt idx="1">
                  <c:v>7107418</c:v>
                </c:pt>
                <c:pt idx="2">
                  <c:v>6875132</c:v>
                </c:pt>
                <c:pt idx="3">
                  <c:v>6749162</c:v>
                </c:pt>
                <c:pt idx="4">
                  <c:v>4182244</c:v>
                </c:pt>
                <c:pt idx="5">
                  <c:v>3449571</c:v>
                </c:pt>
                <c:pt idx="6">
                  <c:v>2506198</c:v>
                </c:pt>
                <c:pt idx="7">
                  <c:v>2389543</c:v>
                </c:pt>
                <c:pt idx="8">
                  <c:v>1875987</c:v>
                </c:pt>
                <c:pt idx="9">
                  <c:v>1554195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5379209</c:v>
                </c:pt>
                <c:pt idx="1">
                  <c:v>8241389</c:v>
                </c:pt>
                <c:pt idx="2">
                  <c:v>5233049</c:v>
                </c:pt>
                <c:pt idx="3">
                  <c:v>6165141</c:v>
                </c:pt>
                <c:pt idx="4">
                  <c:v>6820621</c:v>
                </c:pt>
                <c:pt idx="5">
                  <c:v>3909216</c:v>
                </c:pt>
                <c:pt idx="6">
                  <c:v>2751811</c:v>
                </c:pt>
                <c:pt idx="7">
                  <c:v>2328739</c:v>
                </c:pt>
                <c:pt idx="8">
                  <c:v>2629731</c:v>
                </c:pt>
                <c:pt idx="9">
                  <c:v>1734592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ALMERIA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4622780</c:v>
                </c:pt>
                <c:pt idx="1">
                  <c:v>3717202</c:v>
                </c:pt>
                <c:pt idx="2">
                  <c:v>3560333</c:v>
                </c:pt>
                <c:pt idx="3">
                  <c:v>1765203</c:v>
                </c:pt>
                <c:pt idx="4">
                  <c:v>1611063</c:v>
                </c:pt>
                <c:pt idx="5">
                  <c:v>1456803</c:v>
                </c:pt>
                <c:pt idx="6">
                  <c:v>1414418</c:v>
                </c:pt>
                <c:pt idx="7">
                  <c:v>1377726</c:v>
                </c:pt>
                <c:pt idx="8">
                  <c:v>1280697</c:v>
                </c:pt>
                <c:pt idx="9">
                  <c:v>1087983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ALMERIA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3708833</c:v>
                </c:pt>
                <c:pt idx="1">
                  <c:v>2804323</c:v>
                </c:pt>
                <c:pt idx="2">
                  <c:v>2565033</c:v>
                </c:pt>
                <c:pt idx="3">
                  <c:v>1036942</c:v>
                </c:pt>
                <c:pt idx="4">
                  <c:v>1246347</c:v>
                </c:pt>
                <c:pt idx="5">
                  <c:v>1022577</c:v>
                </c:pt>
                <c:pt idx="6">
                  <c:v>1048081</c:v>
                </c:pt>
                <c:pt idx="7">
                  <c:v>1617263</c:v>
                </c:pt>
                <c:pt idx="8">
                  <c:v>966848</c:v>
                </c:pt>
                <c:pt idx="9">
                  <c:v>1142336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18949514</c:v>
                </c:pt>
                <c:pt idx="1">
                  <c:v>18873583</c:v>
                </c:pt>
                <c:pt idx="2">
                  <c:v>8493243</c:v>
                </c:pt>
                <c:pt idx="3">
                  <c:v>5876034</c:v>
                </c:pt>
                <c:pt idx="4">
                  <c:v>3062367</c:v>
                </c:pt>
                <c:pt idx="5">
                  <c:v>2664881</c:v>
                </c:pt>
                <c:pt idx="6">
                  <c:v>2579059</c:v>
                </c:pt>
                <c:pt idx="7">
                  <c:v>1905145</c:v>
                </c:pt>
                <c:pt idx="8">
                  <c:v>1136564</c:v>
                </c:pt>
                <c:pt idx="9">
                  <c:v>1074490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13651364</c:v>
                </c:pt>
                <c:pt idx="1">
                  <c:v>18134920</c:v>
                </c:pt>
                <c:pt idx="2">
                  <c:v>9532218</c:v>
                </c:pt>
                <c:pt idx="3">
                  <c:v>4874363</c:v>
                </c:pt>
                <c:pt idx="4">
                  <c:v>3059645</c:v>
                </c:pt>
                <c:pt idx="5">
                  <c:v>473606</c:v>
                </c:pt>
                <c:pt idx="6">
                  <c:v>2498786</c:v>
                </c:pt>
                <c:pt idx="7">
                  <c:v>1884661</c:v>
                </c:pt>
                <c:pt idx="8">
                  <c:v>1164590</c:v>
                </c:pt>
                <c:pt idx="9">
                  <c:v>1129855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SANTANDER</c:v>
                </c:pt>
                <c:pt idx="6">
                  <c:v>GIJON</c:v>
                </c:pt>
                <c:pt idx="7">
                  <c:v>ALMERIA</c:v>
                </c:pt>
                <c:pt idx="8">
                  <c:v>CASTELLON</c:v>
                </c:pt>
                <c:pt idx="9">
                  <c:v>BALEARES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19637</c:v>
                </c:pt>
                <c:pt idx="1">
                  <c:v>13811</c:v>
                </c:pt>
                <c:pt idx="2">
                  <c:v>9840</c:v>
                </c:pt>
                <c:pt idx="3">
                  <c:v>6006</c:v>
                </c:pt>
                <c:pt idx="4">
                  <c:v>3752</c:v>
                </c:pt>
                <c:pt idx="5">
                  <c:v>3039</c:v>
                </c:pt>
                <c:pt idx="6">
                  <c:v>2918</c:v>
                </c:pt>
                <c:pt idx="7">
                  <c:v>1644</c:v>
                </c:pt>
                <c:pt idx="8">
                  <c:v>1240</c:v>
                </c:pt>
                <c:pt idx="9">
                  <c:v>1095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SANTANDER</c:v>
                </c:pt>
                <c:pt idx="6">
                  <c:v>GIJON</c:v>
                </c:pt>
                <c:pt idx="7">
                  <c:v>ALMERIA</c:v>
                </c:pt>
                <c:pt idx="8">
                  <c:v>CASTELLON</c:v>
                </c:pt>
                <c:pt idx="9">
                  <c:v>BALEARES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19634</c:v>
                </c:pt>
                <c:pt idx="1">
                  <c:v>13056</c:v>
                </c:pt>
                <c:pt idx="2">
                  <c:v>8670</c:v>
                </c:pt>
                <c:pt idx="3">
                  <c:v>6276</c:v>
                </c:pt>
                <c:pt idx="4">
                  <c:v>4876</c:v>
                </c:pt>
                <c:pt idx="5">
                  <c:v>3233</c:v>
                </c:pt>
                <c:pt idx="6">
                  <c:v>5196</c:v>
                </c:pt>
                <c:pt idx="7">
                  <c:v>847</c:v>
                </c:pt>
                <c:pt idx="8">
                  <c:v>1452</c:v>
                </c:pt>
                <c:pt idx="9">
                  <c:v>1026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BILBAO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1040931</c:v>
                </c:pt>
                <c:pt idx="1">
                  <c:v>856939</c:v>
                </c:pt>
                <c:pt idx="2">
                  <c:v>375453</c:v>
                </c:pt>
                <c:pt idx="3">
                  <c:v>297938</c:v>
                </c:pt>
                <c:pt idx="4">
                  <c:v>237827</c:v>
                </c:pt>
                <c:pt idx="5">
                  <c:v>96883</c:v>
                </c:pt>
                <c:pt idx="6">
                  <c:v>89547</c:v>
                </c:pt>
                <c:pt idx="7">
                  <c:v>38447</c:v>
                </c:pt>
                <c:pt idx="8">
                  <c:v>34974</c:v>
                </c:pt>
                <c:pt idx="9">
                  <c:v>29035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BILBAO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886765</c:v>
                </c:pt>
                <c:pt idx="1">
                  <c:v>820237</c:v>
                </c:pt>
                <c:pt idx="2">
                  <c:v>321987</c:v>
                </c:pt>
                <c:pt idx="3">
                  <c:v>350681</c:v>
                </c:pt>
                <c:pt idx="4">
                  <c:v>244698</c:v>
                </c:pt>
                <c:pt idx="5">
                  <c:v>89227</c:v>
                </c:pt>
                <c:pt idx="6">
                  <c:v>85717</c:v>
                </c:pt>
                <c:pt idx="7">
                  <c:v>46485</c:v>
                </c:pt>
                <c:pt idx="8">
                  <c:v>60838</c:v>
                </c:pt>
                <c:pt idx="9">
                  <c:v>39081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16133630</c:v>
                </c:pt>
                <c:pt idx="1">
                  <c:v>10436401</c:v>
                </c:pt>
                <c:pt idx="2">
                  <c:v>3783402</c:v>
                </c:pt>
                <c:pt idx="3">
                  <c:v>2429158</c:v>
                </c:pt>
                <c:pt idx="4">
                  <c:v>1998779</c:v>
                </c:pt>
                <c:pt idx="5">
                  <c:v>1777839</c:v>
                </c:pt>
                <c:pt idx="6">
                  <c:v>622948</c:v>
                </c:pt>
                <c:pt idx="7">
                  <c:v>298272</c:v>
                </c:pt>
                <c:pt idx="8">
                  <c:v>138984</c:v>
                </c:pt>
                <c:pt idx="9">
                  <c:v>106923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11067218</c:v>
                </c:pt>
                <c:pt idx="1">
                  <c:v>9872234</c:v>
                </c:pt>
                <c:pt idx="2">
                  <c:v>2908147</c:v>
                </c:pt>
                <c:pt idx="3">
                  <c:v>273384</c:v>
                </c:pt>
                <c:pt idx="4">
                  <c:v>1765746</c:v>
                </c:pt>
                <c:pt idx="5">
                  <c:v>2813696</c:v>
                </c:pt>
                <c:pt idx="6">
                  <c:v>363206</c:v>
                </c:pt>
                <c:pt idx="7">
                  <c:v>188921</c:v>
                </c:pt>
                <c:pt idx="8">
                  <c:v>142878</c:v>
                </c:pt>
                <c:pt idx="9">
                  <c:v>67423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15928058</c:v>
                </c:pt>
                <c:pt idx="1">
                  <c:v>10372685</c:v>
                </c:pt>
                <c:pt idx="2">
                  <c:v>3567229</c:v>
                </c:pt>
                <c:pt idx="3">
                  <c:v>2429150</c:v>
                </c:pt>
                <c:pt idx="4">
                  <c:v>1566215</c:v>
                </c:pt>
                <c:pt idx="5">
                  <c:v>517364</c:v>
                </c:pt>
                <c:pt idx="6">
                  <c:v>50889</c:v>
                </c:pt>
                <c:pt idx="7">
                  <c:v>24830</c:v>
                </c:pt>
                <c:pt idx="8">
                  <c:v>12828</c:v>
                </c:pt>
                <c:pt idx="9">
                  <c:v>7555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10943168</c:v>
                </c:pt>
                <c:pt idx="1">
                  <c:v>9859629</c:v>
                </c:pt>
                <c:pt idx="2">
                  <c:v>2737558</c:v>
                </c:pt>
                <c:pt idx="3">
                  <c:v>273384</c:v>
                </c:pt>
                <c:pt idx="4">
                  <c:v>2719344</c:v>
                </c:pt>
                <c:pt idx="5">
                  <c:v>565258</c:v>
                </c:pt>
                <c:pt idx="6">
                  <c:v>51040</c:v>
                </c:pt>
                <c:pt idx="7">
                  <c:v>55739</c:v>
                </c:pt>
                <c:pt idx="8">
                  <c:v>16731</c:v>
                </c:pt>
                <c:pt idx="9">
                  <c:v>11988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16846307</c:v>
                </c:pt>
                <c:pt idx="1">
                  <c:v>16358549</c:v>
                </c:pt>
                <c:pt idx="2">
                  <c:v>5534877</c:v>
                </c:pt>
                <c:pt idx="3">
                  <c:v>4629284</c:v>
                </c:pt>
                <c:pt idx="4">
                  <c:v>2535806</c:v>
                </c:pt>
                <c:pt idx="5">
                  <c:v>1993370</c:v>
                </c:pt>
                <c:pt idx="6">
                  <c:v>835009</c:v>
                </c:pt>
                <c:pt idx="7">
                  <c:v>761698</c:v>
                </c:pt>
                <c:pt idx="8">
                  <c:v>727781</c:v>
                </c:pt>
                <c:pt idx="9">
                  <c:v>546873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11788641</c:v>
                </c:pt>
                <c:pt idx="1">
                  <c:v>15597023</c:v>
                </c:pt>
                <c:pt idx="2">
                  <c:v>6785221</c:v>
                </c:pt>
                <c:pt idx="3">
                  <c:v>3812054</c:v>
                </c:pt>
                <c:pt idx="4">
                  <c:v>339568</c:v>
                </c:pt>
                <c:pt idx="5">
                  <c:v>1830524</c:v>
                </c:pt>
                <c:pt idx="6">
                  <c:v>894726</c:v>
                </c:pt>
                <c:pt idx="7">
                  <c:v>850622</c:v>
                </c:pt>
                <c:pt idx="8">
                  <c:v>765775</c:v>
                </c:pt>
                <c:pt idx="9">
                  <c:v>493537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2912188</c:v>
                </c:pt>
                <c:pt idx="1">
                  <c:v>2540318</c:v>
                </c:pt>
                <c:pt idx="2">
                  <c:v>1997486</c:v>
                </c:pt>
                <c:pt idx="3">
                  <c:v>1828399</c:v>
                </c:pt>
                <c:pt idx="4">
                  <c:v>1137739</c:v>
                </c:pt>
                <c:pt idx="5">
                  <c:v>881183</c:v>
                </c:pt>
                <c:pt idx="6">
                  <c:v>423939</c:v>
                </c:pt>
                <c:pt idx="7">
                  <c:v>309622</c:v>
                </c:pt>
                <c:pt idx="8">
                  <c:v>303254</c:v>
                </c:pt>
                <c:pt idx="9">
                  <c:v>291114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2735151</c:v>
                </c:pt>
                <c:pt idx="1">
                  <c:v>2460764</c:v>
                </c:pt>
                <c:pt idx="2">
                  <c:v>1799645</c:v>
                </c:pt>
                <c:pt idx="3">
                  <c:v>1808767</c:v>
                </c:pt>
                <c:pt idx="4">
                  <c:v>973496</c:v>
                </c:pt>
                <c:pt idx="5">
                  <c:v>784471</c:v>
                </c:pt>
                <c:pt idx="6">
                  <c:v>432450</c:v>
                </c:pt>
                <c:pt idx="7">
                  <c:v>353787</c:v>
                </c:pt>
                <c:pt idx="8">
                  <c:v>362269</c:v>
                </c:pt>
                <c:pt idx="9">
                  <c:v>264925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1384021</c:v>
                </c:pt>
                <c:pt idx="1">
                  <c:v>1263361</c:v>
                </c:pt>
                <c:pt idx="2">
                  <c:v>549282</c:v>
                </c:pt>
                <c:pt idx="3">
                  <c:v>404958</c:v>
                </c:pt>
                <c:pt idx="4">
                  <c:v>195976</c:v>
                </c:pt>
                <c:pt idx="5">
                  <c:v>193089</c:v>
                </c:pt>
                <c:pt idx="6">
                  <c:v>106053</c:v>
                </c:pt>
                <c:pt idx="7">
                  <c:v>70562</c:v>
                </c:pt>
                <c:pt idx="8">
                  <c:v>64319</c:v>
                </c:pt>
                <c:pt idx="9">
                  <c:v>56243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1380411</c:v>
                </c:pt>
                <c:pt idx="1">
                  <c:v>953836</c:v>
                </c:pt>
                <c:pt idx="2">
                  <c:v>692098</c:v>
                </c:pt>
                <c:pt idx="3">
                  <c:v>361274</c:v>
                </c:pt>
                <c:pt idx="4">
                  <c:v>107243</c:v>
                </c:pt>
                <c:pt idx="5">
                  <c:v>173596</c:v>
                </c:pt>
                <c:pt idx="6">
                  <c:v>112975</c:v>
                </c:pt>
                <c:pt idx="7">
                  <c:v>74127</c:v>
                </c:pt>
                <c:pt idx="8">
                  <c:v>72270</c:v>
                </c:pt>
                <c:pt idx="9">
                  <c:v>52322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1172688</c:v>
                </c:pt>
                <c:pt idx="1">
                  <c:v>709961</c:v>
                </c:pt>
                <c:pt idx="2">
                  <c:v>263591</c:v>
                </c:pt>
                <c:pt idx="3">
                  <c:v>184096</c:v>
                </c:pt>
                <c:pt idx="4">
                  <c:v>163191</c:v>
                </c:pt>
                <c:pt idx="5">
                  <c:v>40063</c:v>
                </c:pt>
                <c:pt idx="6">
                  <c:v>2880</c:v>
                </c:pt>
                <c:pt idx="7">
                  <c:v>1854</c:v>
                </c:pt>
                <c:pt idx="8">
                  <c:v>911</c:v>
                </c:pt>
                <c:pt idx="9">
                  <c:v>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883282</c:v>
                </c:pt>
                <c:pt idx="1">
                  <c:v>686128</c:v>
                </c:pt>
                <c:pt idx="2">
                  <c:v>217626</c:v>
                </c:pt>
                <c:pt idx="3">
                  <c:v>100135</c:v>
                </c:pt>
                <c:pt idx="4">
                  <c:v>257085</c:v>
                </c:pt>
                <c:pt idx="5">
                  <c:v>48555</c:v>
                </c:pt>
                <c:pt idx="6">
                  <c:v>2835</c:v>
                </c:pt>
                <c:pt idx="7">
                  <c:v>4484</c:v>
                </c:pt>
                <c:pt idx="8">
                  <c:v>1413</c:v>
                </c:pt>
                <c:pt idx="9">
                  <c:v>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113586</c:v>
                </c:pt>
                <c:pt idx="1">
                  <c:v>93789</c:v>
                </c:pt>
                <c:pt idx="2">
                  <c:v>52189</c:v>
                </c:pt>
                <c:pt idx="3">
                  <c:v>45968</c:v>
                </c:pt>
                <c:pt idx="4">
                  <c:v>45009</c:v>
                </c:pt>
                <c:pt idx="5">
                  <c:v>40234</c:v>
                </c:pt>
                <c:pt idx="6">
                  <c:v>21607.25</c:v>
                </c:pt>
                <c:pt idx="7">
                  <c:v>16612</c:v>
                </c:pt>
                <c:pt idx="8">
                  <c:v>11963.5</c:v>
                </c:pt>
                <c:pt idx="9">
                  <c:v>8398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115282</c:v>
                </c:pt>
                <c:pt idx="1">
                  <c:v>104483</c:v>
                </c:pt>
                <c:pt idx="2">
                  <c:v>61862.5</c:v>
                </c:pt>
                <c:pt idx="3">
                  <c:v>45823</c:v>
                </c:pt>
                <c:pt idx="4">
                  <c:v>47201</c:v>
                </c:pt>
                <c:pt idx="5">
                  <c:v>38711</c:v>
                </c:pt>
                <c:pt idx="6">
                  <c:v>14555.5</c:v>
                </c:pt>
                <c:pt idx="7">
                  <c:v>21642</c:v>
                </c:pt>
                <c:pt idx="8">
                  <c:v>12507.5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628092</c:v>
                </c:pt>
                <c:pt idx="1">
                  <c:v>333833</c:v>
                </c:pt>
                <c:pt idx="2">
                  <c:v>170998.75</c:v>
                </c:pt>
                <c:pt idx="3">
                  <c:v>83312</c:v>
                </c:pt>
                <c:pt idx="4">
                  <c:v>54243.5</c:v>
                </c:pt>
                <c:pt idx="5">
                  <c:v>38572</c:v>
                </c:pt>
                <c:pt idx="6">
                  <c:v>27570</c:v>
                </c:pt>
                <c:pt idx="7">
                  <c:v>22899</c:v>
                </c:pt>
                <c:pt idx="8">
                  <c:v>16556</c:v>
                </c:pt>
                <c:pt idx="9">
                  <c:v>15696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648460</c:v>
                </c:pt>
                <c:pt idx="1">
                  <c:v>373150.5</c:v>
                </c:pt>
                <c:pt idx="2">
                  <c:v>157352.5</c:v>
                </c:pt>
                <c:pt idx="3">
                  <c:v>64903</c:v>
                </c:pt>
                <c:pt idx="4">
                  <c:v>58522.5</c:v>
                </c:pt>
                <c:pt idx="5">
                  <c:v>35401</c:v>
                </c:pt>
                <c:pt idx="6">
                  <c:v>28366</c:v>
                </c:pt>
                <c:pt idx="7">
                  <c:v>16277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674060</c:v>
                </c:pt>
                <c:pt idx="1">
                  <c:v>386091</c:v>
                </c:pt>
                <c:pt idx="2">
                  <c:v>192606</c:v>
                </c:pt>
                <c:pt idx="3">
                  <c:v>141367</c:v>
                </c:pt>
                <c:pt idx="4">
                  <c:v>104199</c:v>
                </c:pt>
                <c:pt idx="5">
                  <c:v>90673</c:v>
                </c:pt>
                <c:pt idx="6">
                  <c:v>61438.5</c:v>
                </c:pt>
                <c:pt idx="7">
                  <c:v>55637</c:v>
                </c:pt>
                <c:pt idx="8">
                  <c:v>51831</c:v>
                </c:pt>
                <c:pt idx="9">
                  <c:v>41503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694283</c:v>
                </c:pt>
                <c:pt idx="1">
                  <c:v>435013</c:v>
                </c:pt>
                <c:pt idx="2">
                  <c:v>171908</c:v>
                </c:pt>
                <c:pt idx="3">
                  <c:v>143648</c:v>
                </c:pt>
                <c:pt idx="4">
                  <c:v>108491</c:v>
                </c:pt>
                <c:pt idx="5">
                  <c:v>70554</c:v>
                </c:pt>
                <c:pt idx="6">
                  <c:v>69434.5</c:v>
                </c:pt>
                <c:pt idx="7">
                  <c:v>51352</c:v>
                </c:pt>
                <c:pt idx="8">
                  <c:v>54655</c:v>
                </c:pt>
                <c:pt idx="9">
                  <c:v>36683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1653325</c:v>
                </c:pt>
                <c:pt idx="1">
                  <c:v>1245008</c:v>
                </c:pt>
                <c:pt idx="2">
                  <c:v>799221</c:v>
                </c:pt>
                <c:pt idx="3">
                  <c:v>686099</c:v>
                </c:pt>
                <c:pt idx="4">
                  <c:v>600408</c:v>
                </c:pt>
                <c:pt idx="5">
                  <c:v>553615</c:v>
                </c:pt>
                <c:pt idx="6">
                  <c:v>243075</c:v>
                </c:pt>
                <c:pt idx="7">
                  <c:v>193033</c:v>
                </c:pt>
                <c:pt idx="8">
                  <c:v>161546</c:v>
                </c:pt>
                <c:pt idx="9">
                  <c:v>125146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1670538</c:v>
                </c:pt>
                <c:pt idx="1">
                  <c:v>1116152</c:v>
                </c:pt>
                <c:pt idx="2">
                  <c:v>895321</c:v>
                </c:pt>
                <c:pt idx="3">
                  <c:v>606550</c:v>
                </c:pt>
                <c:pt idx="4">
                  <c:v>663870</c:v>
                </c:pt>
                <c:pt idx="5">
                  <c:v>536328</c:v>
                </c:pt>
                <c:pt idx="6">
                  <c:v>212749</c:v>
                </c:pt>
                <c:pt idx="7">
                  <c:v>146336</c:v>
                </c:pt>
                <c:pt idx="8">
                  <c:v>152217</c:v>
                </c:pt>
                <c:pt idx="9">
                  <c:v>103523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430694</c:v>
                </c:pt>
                <c:pt idx="1">
                  <c:v>425054</c:v>
                </c:pt>
                <c:pt idx="2">
                  <c:v>361814</c:v>
                </c:pt>
                <c:pt idx="3">
                  <c:v>173053</c:v>
                </c:pt>
                <c:pt idx="4">
                  <c:v>100523</c:v>
                </c:pt>
                <c:pt idx="5">
                  <c:v>79860</c:v>
                </c:pt>
                <c:pt idx="6">
                  <c:v>64496</c:v>
                </c:pt>
                <c:pt idx="7">
                  <c:v>57516</c:v>
                </c:pt>
                <c:pt idx="8">
                  <c:v>49028</c:v>
                </c:pt>
                <c:pt idx="9">
                  <c:v>13884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374131</c:v>
                </c:pt>
                <c:pt idx="1">
                  <c:v>372570</c:v>
                </c:pt>
                <c:pt idx="2">
                  <c:v>408538</c:v>
                </c:pt>
                <c:pt idx="3">
                  <c:v>138448</c:v>
                </c:pt>
                <c:pt idx="4">
                  <c:v>178248</c:v>
                </c:pt>
                <c:pt idx="5">
                  <c:v>83547</c:v>
                </c:pt>
                <c:pt idx="6">
                  <c:v>47567</c:v>
                </c:pt>
                <c:pt idx="7">
                  <c:v>30195</c:v>
                </c:pt>
                <c:pt idx="8">
                  <c:v>35194</c:v>
                </c:pt>
                <c:pt idx="9">
                  <c:v>11581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287233</c:v>
                </c:pt>
                <c:pt idx="1">
                  <c:v>235386</c:v>
                </c:pt>
                <c:pt idx="2">
                  <c:v>108593</c:v>
                </c:pt>
                <c:pt idx="3">
                  <c:v>77662</c:v>
                </c:pt>
                <c:pt idx="4">
                  <c:v>77599</c:v>
                </c:pt>
                <c:pt idx="5">
                  <c:v>54984</c:v>
                </c:pt>
                <c:pt idx="6">
                  <c:v>39835</c:v>
                </c:pt>
                <c:pt idx="7">
                  <c:v>36974</c:v>
                </c:pt>
                <c:pt idx="8">
                  <c:v>17677</c:v>
                </c:pt>
                <c:pt idx="9">
                  <c:v>16323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264338</c:v>
                </c:pt>
                <c:pt idx="1">
                  <c:v>240832</c:v>
                </c:pt>
                <c:pt idx="2">
                  <c:v>108079</c:v>
                </c:pt>
                <c:pt idx="3">
                  <c:v>64404</c:v>
                </c:pt>
                <c:pt idx="4">
                  <c:v>81365</c:v>
                </c:pt>
                <c:pt idx="5">
                  <c:v>51166</c:v>
                </c:pt>
                <c:pt idx="6">
                  <c:v>16028</c:v>
                </c:pt>
                <c:pt idx="7">
                  <c:v>23042</c:v>
                </c:pt>
                <c:pt idx="8">
                  <c:v>21546</c:v>
                </c:pt>
                <c:pt idx="9">
                  <c:v>18245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7942</c:v>
                </c:pt>
                <c:pt idx="1">
                  <c:v>6859</c:v>
                </c:pt>
                <c:pt idx="2">
                  <c:v>4508</c:v>
                </c:pt>
                <c:pt idx="3">
                  <c:v>4430</c:v>
                </c:pt>
                <c:pt idx="4">
                  <c:v>4049</c:v>
                </c:pt>
                <c:pt idx="5">
                  <c:v>2355</c:v>
                </c:pt>
                <c:pt idx="6">
                  <c:v>2159</c:v>
                </c:pt>
                <c:pt idx="7">
                  <c:v>969</c:v>
                </c:pt>
                <c:pt idx="8">
                  <c:v>888</c:v>
                </c:pt>
                <c:pt idx="9">
                  <c:v>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8826</c:v>
                </c:pt>
                <c:pt idx="1">
                  <c:v>5535</c:v>
                </c:pt>
                <c:pt idx="2">
                  <c:v>4895</c:v>
                </c:pt>
                <c:pt idx="3">
                  <c:v>4042</c:v>
                </c:pt>
                <c:pt idx="4">
                  <c:v>3544</c:v>
                </c:pt>
                <c:pt idx="5">
                  <c:v>2415</c:v>
                </c:pt>
                <c:pt idx="6">
                  <c:v>2224</c:v>
                </c:pt>
                <c:pt idx="7">
                  <c:v>936</c:v>
                </c:pt>
                <c:pt idx="8">
                  <c:v>1078</c:v>
                </c:pt>
                <c:pt idx="9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103358178</c:v>
                </c:pt>
                <c:pt idx="1">
                  <c:v>82545194</c:v>
                </c:pt>
                <c:pt idx="2">
                  <c:v>73048712</c:v>
                </c:pt>
                <c:pt idx="3">
                  <c:v>70689240</c:v>
                </c:pt>
                <c:pt idx="4">
                  <c:v>63836473</c:v>
                </c:pt>
                <c:pt idx="5">
                  <c:v>35295958</c:v>
                </c:pt>
                <c:pt idx="6">
                  <c:v>21991965</c:v>
                </c:pt>
                <c:pt idx="7">
                  <c:v>16780900</c:v>
                </c:pt>
                <c:pt idx="8">
                  <c:v>14649932</c:v>
                </c:pt>
                <c:pt idx="9">
                  <c:v>12150636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100336795</c:v>
                </c:pt>
                <c:pt idx="1">
                  <c:v>68674697</c:v>
                </c:pt>
                <c:pt idx="2">
                  <c:v>75480853</c:v>
                </c:pt>
                <c:pt idx="3">
                  <c:v>71885178</c:v>
                </c:pt>
                <c:pt idx="4">
                  <c:v>62560533</c:v>
                </c:pt>
                <c:pt idx="5">
                  <c:v>43499229</c:v>
                </c:pt>
                <c:pt idx="6">
                  <c:v>20567814</c:v>
                </c:pt>
                <c:pt idx="7">
                  <c:v>12145343</c:v>
                </c:pt>
                <c:pt idx="8">
                  <c:v>13274273</c:v>
                </c:pt>
                <c:pt idx="9">
                  <c:v>13865022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233</c:v>
                </c:pt>
                <c:pt idx="1">
                  <c:v>223</c:v>
                </c:pt>
                <c:pt idx="2">
                  <c:v>133</c:v>
                </c:pt>
                <c:pt idx="3">
                  <c:v>83</c:v>
                </c:pt>
                <c:pt idx="4">
                  <c:v>81</c:v>
                </c:pt>
                <c:pt idx="5">
                  <c:v>63</c:v>
                </c:pt>
                <c:pt idx="6">
                  <c:v>23.00001</c:v>
                </c:pt>
                <c:pt idx="7">
                  <c:v>23</c:v>
                </c:pt>
                <c:pt idx="8">
                  <c:v>13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182</c:v>
                </c:pt>
                <c:pt idx="1">
                  <c:v>192</c:v>
                </c:pt>
                <c:pt idx="2">
                  <c:v>148</c:v>
                </c:pt>
                <c:pt idx="3">
                  <c:v>68</c:v>
                </c:pt>
                <c:pt idx="4">
                  <c:v>90</c:v>
                </c:pt>
                <c:pt idx="5">
                  <c:v>59</c:v>
                </c:pt>
                <c:pt idx="6">
                  <c:v>21</c:v>
                </c:pt>
                <c:pt idx="7">
                  <c:v>20</c:v>
                </c:pt>
                <c:pt idx="8">
                  <c:v>13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54" bestFit="1" customWidth="1"/>
    <col min="2" max="2" width="16" style="54" bestFit="1" customWidth="1"/>
    <col min="3" max="3" width="26.5703125" style="54" bestFit="1" customWidth="1"/>
    <col min="4" max="16384" width="11.42578125" style="54"/>
  </cols>
  <sheetData>
    <row r="1" spans="1:9" ht="22.5" customHeight="1" x14ac:dyDescent="0.35">
      <c r="D1" s="55" t="s">
        <v>39</v>
      </c>
    </row>
    <row r="4" spans="1:9" x14ac:dyDescent="0.25">
      <c r="F4" s="56"/>
      <c r="G4" s="56"/>
      <c r="I4" s="57">
        <v>41060</v>
      </c>
    </row>
    <row r="6" spans="1:9" x14ac:dyDescent="0.25">
      <c r="A6" s="80" t="s">
        <v>42</v>
      </c>
      <c r="B6" s="81"/>
      <c r="C6" s="81"/>
      <c r="D6" s="78" t="s">
        <v>98</v>
      </c>
      <c r="E6" s="79"/>
      <c r="F6" s="78" t="s">
        <v>40</v>
      </c>
      <c r="G6" s="79"/>
      <c r="H6" s="78" t="s">
        <v>41</v>
      </c>
      <c r="I6" s="79"/>
    </row>
    <row r="7" spans="1:9" x14ac:dyDescent="0.25">
      <c r="A7" s="82"/>
      <c r="B7" s="82"/>
      <c r="C7" s="82"/>
      <c r="D7" s="58">
        <v>2011</v>
      </c>
      <c r="E7" s="58">
        <v>2012</v>
      </c>
      <c r="F7" s="58">
        <v>2011</v>
      </c>
      <c r="G7" s="58">
        <v>2012</v>
      </c>
      <c r="H7" s="58" t="s">
        <v>0</v>
      </c>
      <c r="I7" s="58" t="s">
        <v>3</v>
      </c>
    </row>
    <row r="8" spans="1:9" x14ac:dyDescent="0.25">
      <c r="A8" s="73" t="s">
        <v>12</v>
      </c>
      <c r="B8" s="73" t="s">
        <v>13</v>
      </c>
      <c r="C8" s="59" t="s">
        <v>14</v>
      </c>
      <c r="D8" s="60">
        <v>12968905</v>
      </c>
      <c r="E8" s="60">
        <v>12065801</v>
      </c>
      <c r="F8" s="60">
        <v>49854780</v>
      </c>
      <c r="G8" s="60">
        <v>49176164</v>
      </c>
      <c r="H8" s="60">
        <v>-678616</v>
      </c>
      <c r="I8" s="61">
        <f>((G8*100/F8)-100)</f>
        <v>-1.3611854269540515</v>
      </c>
    </row>
    <row r="9" spans="1:9" x14ac:dyDescent="0.25">
      <c r="A9" s="74"/>
      <c r="B9" s="76"/>
      <c r="C9" s="59" t="s">
        <v>15</v>
      </c>
      <c r="D9" s="60">
        <v>6074620</v>
      </c>
      <c r="E9" s="60">
        <v>7631436</v>
      </c>
      <c r="F9" s="60">
        <v>24832016</v>
      </c>
      <c r="G9" s="60">
        <v>29073408</v>
      </c>
      <c r="H9" s="60">
        <v>4241392</v>
      </c>
      <c r="I9" s="61">
        <f t="shared" ref="I9:I19" si="0">((G9*100/F9)-100)</f>
        <v>17.080336932772596</v>
      </c>
    </row>
    <row r="10" spans="1:9" x14ac:dyDescent="0.25">
      <c r="A10" s="74"/>
      <c r="B10" s="73" t="s">
        <v>16</v>
      </c>
      <c r="C10" s="59" t="s">
        <v>17</v>
      </c>
      <c r="D10" s="60">
        <v>4819299</v>
      </c>
      <c r="E10" s="60">
        <v>4759610</v>
      </c>
      <c r="F10" s="60">
        <v>18140519</v>
      </c>
      <c r="G10" s="60">
        <v>18887089</v>
      </c>
      <c r="H10" s="60">
        <v>746570</v>
      </c>
      <c r="I10" s="61">
        <f t="shared" si="0"/>
        <v>4.1154831347438261</v>
      </c>
    </row>
    <row r="11" spans="1:9" x14ac:dyDescent="0.25">
      <c r="A11" s="74"/>
      <c r="B11" s="74"/>
      <c r="C11" s="59" t="s">
        <v>18</v>
      </c>
      <c r="D11" s="60">
        <v>11867772</v>
      </c>
      <c r="E11" s="60">
        <v>13586420</v>
      </c>
      <c r="F11" s="60">
        <v>45044939</v>
      </c>
      <c r="G11" s="60">
        <v>52852740</v>
      </c>
      <c r="H11" s="60">
        <v>7807801</v>
      </c>
      <c r="I11" s="61">
        <f t="shared" si="0"/>
        <v>17.333359026193818</v>
      </c>
    </row>
    <row r="12" spans="1:9" x14ac:dyDescent="0.25">
      <c r="A12" s="76"/>
      <c r="B12" s="76"/>
      <c r="C12" s="59" t="s">
        <v>2</v>
      </c>
      <c r="D12" s="60">
        <v>16687071</v>
      </c>
      <c r="E12" s="60">
        <v>18346030</v>
      </c>
      <c r="F12" s="60">
        <v>63185458</v>
      </c>
      <c r="G12" s="60">
        <v>71739829</v>
      </c>
      <c r="H12" s="60">
        <v>8554371</v>
      </c>
      <c r="I12" s="61">
        <f t="shared" si="0"/>
        <v>13.538512295028397</v>
      </c>
    </row>
    <row r="13" spans="1:9" x14ac:dyDescent="0.25">
      <c r="A13" s="62"/>
      <c r="B13" s="62"/>
      <c r="C13" s="63" t="s">
        <v>2</v>
      </c>
      <c r="D13" s="64">
        <v>35730596</v>
      </c>
      <c r="E13" s="64">
        <v>38043267</v>
      </c>
      <c r="F13" s="64">
        <v>137872254</v>
      </c>
      <c r="G13" s="64">
        <v>149989401</v>
      </c>
      <c r="H13" s="64">
        <v>12117147</v>
      </c>
      <c r="I13" s="65">
        <f t="shared" si="0"/>
        <v>8.7886769443836101</v>
      </c>
    </row>
    <row r="14" spans="1:9" x14ac:dyDescent="0.25">
      <c r="A14" s="73" t="s">
        <v>4</v>
      </c>
      <c r="B14" s="66" t="s">
        <v>5</v>
      </c>
      <c r="C14" s="59" t="s">
        <v>6</v>
      </c>
      <c r="D14" s="60">
        <v>16495</v>
      </c>
      <c r="E14" s="60">
        <v>15577</v>
      </c>
      <c r="F14" s="60">
        <v>70880</v>
      </c>
      <c r="G14" s="60">
        <v>69299</v>
      </c>
      <c r="H14" s="60">
        <v>-1581</v>
      </c>
      <c r="I14" s="61">
        <f t="shared" si="0"/>
        <v>-2.2305304740406342</v>
      </c>
    </row>
    <row r="15" spans="1:9" x14ac:dyDescent="0.25">
      <c r="A15" s="74"/>
      <c r="B15" s="73" t="s">
        <v>7</v>
      </c>
      <c r="C15" s="59" t="s">
        <v>8</v>
      </c>
      <c r="D15" s="60">
        <v>599142</v>
      </c>
      <c r="E15" s="60">
        <v>766317</v>
      </c>
      <c r="F15" s="60">
        <v>2409325</v>
      </c>
      <c r="G15" s="60">
        <v>2735663</v>
      </c>
      <c r="H15" s="60">
        <v>326338</v>
      </c>
      <c r="I15" s="61">
        <f t="shared" si="0"/>
        <v>13.544789515735729</v>
      </c>
    </row>
    <row r="16" spans="1:9" x14ac:dyDescent="0.25">
      <c r="A16" s="74"/>
      <c r="B16" s="76"/>
      <c r="C16" s="59" t="s">
        <v>9</v>
      </c>
      <c r="D16" s="60">
        <v>220351</v>
      </c>
      <c r="E16" s="60">
        <v>174388</v>
      </c>
      <c r="F16" s="60">
        <v>820125</v>
      </c>
      <c r="G16" s="60">
        <v>580905</v>
      </c>
      <c r="H16" s="60">
        <v>-239220</v>
      </c>
      <c r="I16" s="61">
        <f t="shared" si="0"/>
        <v>-29.168724279835388</v>
      </c>
    </row>
    <row r="17" spans="1:9" x14ac:dyDescent="0.25">
      <c r="A17" s="76"/>
      <c r="B17" s="66" t="s">
        <v>10</v>
      </c>
      <c r="C17" s="59" t="s">
        <v>11</v>
      </c>
      <c r="D17" s="60">
        <v>257804</v>
      </c>
      <c r="E17" s="60">
        <v>348734</v>
      </c>
      <c r="F17" s="60">
        <v>897515</v>
      </c>
      <c r="G17" s="60">
        <v>1045008</v>
      </c>
      <c r="H17" s="60">
        <v>147493</v>
      </c>
      <c r="I17" s="61">
        <f t="shared" si="0"/>
        <v>16.433485791323818</v>
      </c>
    </row>
    <row r="18" spans="1:9" x14ac:dyDescent="0.25">
      <c r="A18" s="67"/>
      <c r="B18" s="67"/>
      <c r="C18" s="63" t="s">
        <v>2</v>
      </c>
      <c r="D18" s="64">
        <v>1093792</v>
      </c>
      <c r="E18" s="64">
        <v>1305016</v>
      </c>
      <c r="F18" s="64">
        <v>4197845</v>
      </c>
      <c r="G18" s="64">
        <v>4430875</v>
      </c>
      <c r="H18" s="64">
        <v>233030</v>
      </c>
      <c r="I18" s="65">
        <f t="shared" si="0"/>
        <v>5.5511816181874281</v>
      </c>
    </row>
    <row r="19" spans="1:9" x14ac:dyDescent="0.25">
      <c r="A19" s="68"/>
      <c r="B19" s="68"/>
      <c r="C19" s="69" t="s">
        <v>1</v>
      </c>
      <c r="D19" s="70">
        <f>+D13+D18</f>
        <v>36824388</v>
      </c>
      <c r="E19" s="70">
        <f t="shared" ref="E19:G19" si="1">+E13+E18</f>
        <v>39348283</v>
      </c>
      <c r="F19" s="70">
        <f t="shared" si="1"/>
        <v>142070099</v>
      </c>
      <c r="G19" s="70">
        <f t="shared" si="1"/>
        <v>154420276</v>
      </c>
      <c r="H19" s="70">
        <f t="shared" ref="H19" si="2">G19-F19</f>
        <v>12350177</v>
      </c>
      <c r="I19" s="71">
        <f t="shared" si="0"/>
        <v>8.6930163960820437</v>
      </c>
    </row>
    <row r="20" spans="1:9" x14ac:dyDescent="0.25">
      <c r="A20" s="67"/>
      <c r="B20" s="67"/>
      <c r="I20" s="72"/>
    </row>
    <row r="21" spans="1:9" x14ac:dyDescent="0.25">
      <c r="A21" s="73" t="s">
        <v>19</v>
      </c>
      <c r="B21" s="73" t="s">
        <v>20</v>
      </c>
      <c r="C21" s="59" t="s">
        <v>21</v>
      </c>
      <c r="D21" s="60">
        <v>8220136</v>
      </c>
      <c r="E21" s="60">
        <v>9625081</v>
      </c>
      <c r="F21" s="60">
        <v>29695270</v>
      </c>
      <c r="G21" s="60">
        <v>37954207</v>
      </c>
      <c r="H21" s="60">
        <v>8258937</v>
      </c>
      <c r="I21" s="61">
        <f t="shared" ref="I21:I34" si="3">((G21*100/F21)-100)</f>
        <v>27.812298052854885</v>
      </c>
    </row>
    <row r="22" spans="1:9" x14ac:dyDescent="0.25">
      <c r="A22" s="74"/>
      <c r="B22" s="76"/>
      <c r="C22" s="59" t="s">
        <v>22</v>
      </c>
      <c r="D22" s="60">
        <v>7330695</v>
      </c>
      <c r="E22" s="60">
        <v>8844630</v>
      </c>
      <c r="F22" s="60">
        <v>27279044</v>
      </c>
      <c r="G22" s="60">
        <v>34489704</v>
      </c>
      <c r="H22" s="60">
        <v>7210660</v>
      </c>
      <c r="I22" s="61">
        <f t="shared" si="3"/>
        <v>26.432964439662911</v>
      </c>
    </row>
    <row r="23" spans="1:9" x14ac:dyDescent="0.25">
      <c r="A23" s="74"/>
      <c r="B23" s="66" t="s">
        <v>23</v>
      </c>
      <c r="C23" s="59" t="s">
        <v>24</v>
      </c>
      <c r="D23" s="60">
        <v>3586265</v>
      </c>
      <c r="E23" s="60">
        <v>3595200</v>
      </c>
      <c r="F23" s="60">
        <v>13333260</v>
      </c>
      <c r="G23" s="60">
        <v>14089839</v>
      </c>
      <c r="H23" s="60">
        <v>756579</v>
      </c>
      <c r="I23" s="61">
        <f t="shared" si="3"/>
        <v>5.6743737090554021</v>
      </c>
    </row>
    <row r="24" spans="1:9" x14ac:dyDescent="0.25">
      <c r="A24" s="74"/>
      <c r="B24" s="73" t="s">
        <v>25</v>
      </c>
      <c r="C24" s="59" t="s">
        <v>26</v>
      </c>
      <c r="D24" s="60">
        <v>1098334.5</v>
      </c>
      <c r="E24" s="60">
        <v>1144093</v>
      </c>
      <c r="F24" s="60">
        <v>4185384.75</v>
      </c>
      <c r="G24" s="60">
        <v>4508583.75</v>
      </c>
      <c r="H24" s="60">
        <v>323199</v>
      </c>
      <c r="I24" s="61">
        <f t="shared" si="3"/>
        <v>7.7220857652334161</v>
      </c>
    </row>
    <row r="25" spans="1:9" x14ac:dyDescent="0.25">
      <c r="A25" s="74"/>
      <c r="B25" s="74"/>
      <c r="C25" s="59" t="s">
        <v>21</v>
      </c>
      <c r="D25" s="60">
        <v>599861.5</v>
      </c>
      <c r="E25" s="60">
        <v>647017.5</v>
      </c>
      <c r="F25" s="60">
        <v>2205401.25</v>
      </c>
      <c r="G25" s="60">
        <v>2541000.5</v>
      </c>
      <c r="H25" s="60">
        <v>335599.25</v>
      </c>
      <c r="I25" s="61">
        <f t="shared" si="3"/>
        <v>15.217151527414799</v>
      </c>
    </row>
    <row r="26" spans="1:9" x14ac:dyDescent="0.25">
      <c r="A26" s="74"/>
      <c r="B26" s="74"/>
      <c r="C26" s="59" t="s">
        <v>27</v>
      </c>
      <c r="D26" s="60">
        <v>133334.75</v>
      </c>
      <c r="E26" s="60">
        <v>124987</v>
      </c>
      <c r="F26" s="60">
        <v>522372.5</v>
      </c>
      <c r="G26" s="60">
        <v>503552</v>
      </c>
      <c r="H26" s="60">
        <v>-18820.5</v>
      </c>
      <c r="I26" s="61">
        <f t="shared" si="3"/>
        <v>-3.6028887431861421</v>
      </c>
    </row>
    <row r="27" spans="1:9" x14ac:dyDescent="0.25">
      <c r="A27" s="74"/>
      <c r="B27" s="74"/>
      <c r="C27" s="59" t="s">
        <v>28</v>
      </c>
      <c r="D27" s="60">
        <v>365138.25</v>
      </c>
      <c r="E27" s="60">
        <v>372000.5</v>
      </c>
      <c r="F27" s="60">
        <v>1455742</v>
      </c>
      <c r="G27" s="60">
        <v>1463751.25</v>
      </c>
      <c r="H27" s="60">
        <v>8009.25</v>
      </c>
      <c r="I27" s="61">
        <f t="shared" si="3"/>
        <v>0.55018334292752513</v>
      </c>
    </row>
    <row r="28" spans="1:9" x14ac:dyDescent="0.25">
      <c r="A28" s="74"/>
      <c r="B28" s="76"/>
      <c r="C28" s="59" t="s">
        <v>29</v>
      </c>
      <c r="D28" s="60">
        <v>498473</v>
      </c>
      <c r="E28" s="60">
        <v>497075.5</v>
      </c>
      <c r="F28" s="60">
        <v>1979983.5</v>
      </c>
      <c r="G28" s="60">
        <v>1967583.25</v>
      </c>
      <c r="H28" s="60">
        <v>-12400.25</v>
      </c>
      <c r="I28" s="61">
        <f t="shared" si="3"/>
        <v>-0.62628047152918498</v>
      </c>
    </row>
    <row r="29" spans="1:9" x14ac:dyDescent="0.25">
      <c r="A29" s="74"/>
      <c r="B29" s="73" t="s">
        <v>30</v>
      </c>
      <c r="C29" s="59" t="s">
        <v>31</v>
      </c>
      <c r="D29" s="60">
        <v>2280256</v>
      </c>
      <c r="E29" s="60">
        <v>2146348</v>
      </c>
      <c r="F29" s="60">
        <v>6463630</v>
      </c>
      <c r="G29" s="60">
        <v>6656729</v>
      </c>
      <c r="H29" s="60">
        <v>193099</v>
      </c>
      <c r="I29" s="61">
        <f t="shared" si="3"/>
        <v>2.9874698892108569</v>
      </c>
    </row>
    <row r="30" spans="1:9" x14ac:dyDescent="0.25">
      <c r="A30" s="74"/>
      <c r="B30" s="76"/>
      <c r="C30" s="59" t="s">
        <v>32</v>
      </c>
      <c r="D30" s="60">
        <v>731976</v>
      </c>
      <c r="E30" s="60">
        <v>687526</v>
      </c>
      <c r="F30" s="60">
        <v>1744127</v>
      </c>
      <c r="G30" s="60">
        <v>1782338</v>
      </c>
      <c r="H30" s="60">
        <v>38211</v>
      </c>
      <c r="I30" s="61">
        <f t="shared" si="3"/>
        <v>2.1908381671747463</v>
      </c>
    </row>
    <row r="31" spans="1:9" x14ac:dyDescent="0.25">
      <c r="A31" s="74"/>
      <c r="B31" s="66" t="s">
        <v>33</v>
      </c>
      <c r="C31" s="59" t="s">
        <v>34</v>
      </c>
      <c r="D31" s="60">
        <v>294081</v>
      </c>
      <c r="E31" s="60">
        <v>302106</v>
      </c>
      <c r="F31" s="60">
        <v>916059</v>
      </c>
      <c r="G31" s="60">
        <v>1000761</v>
      </c>
      <c r="H31" s="60">
        <v>84702</v>
      </c>
      <c r="I31" s="61">
        <f t="shared" si="3"/>
        <v>9.2463476697461573</v>
      </c>
    </row>
    <row r="32" spans="1:9" x14ac:dyDescent="0.25">
      <c r="A32" s="74"/>
      <c r="B32" s="73" t="s">
        <v>35</v>
      </c>
      <c r="C32" s="59" t="s">
        <v>36</v>
      </c>
      <c r="D32" s="60">
        <v>10745</v>
      </c>
      <c r="E32" s="60">
        <v>10751</v>
      </c>
      <c r="F32" s="60">
        <v>40525</v>
      </c>
      <c r="G32" s="60">
        <v>41400</v>
      </c>
      <c r="H32" s="60">
        <v>875</v>
      </c>
      <c r="I32" s="61">
        <f t="shared" si="3"/>
        <v>2.159161011721153</v>
      </c>
    </row>
    <row r="33" spans="1:9" x14ac:dyDescent="0.25">
      <c r="A33" s="74"/>
      <c r="B33" s="74"/>
      <c r="C33" s="59" t="s">
        <v>37</v>
      </c>
      <c r="D33" s="60">
        <v>155896144</v>
      </c>
      <c r="E33" s="60">
        <v>155027349</v>
      </c>
      <c r="F33" s="60">
        <v>566019006</v>
      </c>
      <c r="G33" s="60">
        <v>586522323</v>
      </c>
      <c r="H33" s="60">
        <v>20503317</v>
      </c>
      <c r="I33" s="61">
        <f t="shared" si="3"/>
        <v>3.6223725321336673</v>
      </c>
    </row>
    <row r="34" spans="1:9" x14ac:dyDescent="0.25">
      <c r="A34" s="75"/>
      <c r="B34" s="77"/>
      <c r="C34" s="59" t="s">
        <v>38</v>
      </c>
      <c r="D34" s="60">
        <v>373</v>
      </c>
      <c r="E34" s="60">
        <v>386</v>
      </c>
      <c r="F34" s="60">
        <v>858</v>
      </c>
      <c r="G34" s="60">
        <v>934</v>
      </c>
      <c r="H34" s="60">
        <v>76</v>
      </c>
      <c r="I34" s="61">
        <f t="shared" si="3"/>
        <v>8.8578088578088625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1051676</v>
      </c>
      <c r="C7" s="27">
        <v>794084</v>
      </c>
      <c r="D7" s="27">
        <v>4009135</v>
      </c>
      <c r="E7" s="27">
        <v>3732246</v>
      </c>
      <c r="F7" s="10">
        <f>((E7*100)/D7)-100</f>
        <v>-6.9064523893558061</v>
      </c>
      <c r="G7" s="1"/>
      <c r="H7" s="1"/>
      <c r="I7" s="1"/>
    </row>
    <row r="8" spans="1:12" x14ac:dyDescent="0.25">
      <c r="A8" s="11" t="s">
        <v>45</v>
      </c>
      <c r="B8" s="28">
        <v>231309</v>
      </c>
      <c r="C8" s="28">
        <v>233098</v>
      </c>
      <c r="D8" s="28">
        <v>721589</v>
      </c>
      <c r="E8" s="28">
        <v>792318</v>
      </c>
      <c r="F8" s="13">
        <f t="shared" ref="F8:F35" si="0">((E8*100)/D8)-100</f>
        <v>9.8018401056557138</v>
      </c>
      <c r="G8" s="1"/>
      <c r="H8" s="1"/>
      <c r="I8" s="1"/>
    </row>
    <row r="9" spans="1:12" x14ac:dyDescent="0.25">
      <c r="A9" s="8" t="s">
        <v>46</v>
      </c>
      <c r="B9" s="27">
        <v>243782</v>
      </c>
      <c r="C9" s="27">
        <v>437868</v>
      </c>
      <c r="D9" s="27">
        <v>1467920</v>
      </c>
      <c r="E9" s="27">
        <v>1850718</v>
      </c>
      <c r="F9" s="10">
        <f t="shared" si="0"/>
        <v>26.077579159627234</v>
      </c>
      <c r="G9" s="1"/>
      <c r="H9" s="1"/>
      <c r="I9" s="1"/>
    </row>
    <row r="10" spans="1:12" x14ac:dyDescent="0.25">
      <c r="A10" s="11" t="s">
        <v>47</v>
      </c>
      <c r="B10" s="28">
        <v>456313</v>
      </c>
      <c r="C10" s="28">
        <v>440437</v>
      </c>
      <c r="D10" s="28">
        <v>1802832</v>
      </c>
      <c r="E10" s="28">
        <v>1705067</v>
      </c>
      <c r="F10" s="13">
        <f t="shared" si="0"/>
        <v>-5.4228569273232381</v>
      </c>
      <c r="G10" s="1"/>
      <c r="H10" s="1"/>
      <c r="I10" s="1"/>
    </row>
    <row r="11" spans="1:12" x14ac:dyDescent="0.25">
      <c r="A11" s="8" t="s">
        <v>48</v>
      </c>
      <c r="B11" s="27">
        <v>5979656</v>
      </c>
      <c r="C11" s="27">
        <v>7216288</v>
      </c>
      <c r="D11" s="27">
        <v>24069842</v>
      </c>
      <c r="E11" s="27">
        <v>28524160</v>
      </c>
      <c r="F11" s="10">
        <f t="shared" si="0"/>
        <v>18.505804898927053</v>
      </c>
      <c r="G11" s="1"/>
      <c r="H11" s="1"/>
      <c r="I11" s="1"/>
    </row>
    <row r="12" spans="1:12" x14ac:dyDescent="0.25">
      <c r="A12" s="11" t="s">
        <v>49</v>
      </c>
      <c r="B12" s="28">
        <v>300917</v>
      </c>
      <c r="C12" s="28">
        <v>255078</v>
      </c>
      <c r="D12" s="28">
        <v>1347504</v>
      </c>
      <c r="E12" s="28">
        <v>1291964</v>
      </c>
      <c r="F12" s="13">
        <f t="shared" si="0"/>
        <v>-4.1216946294779149</v>
      </c>
      <c r="G12" s="1"/>
      <c r="H12" s="1"/>
      <c r="I12" s="1"/>
    </row>
    <row r="13" spans="1:12" x14ac:dyDescent="0.25">
      <c r="A13" s="8" t="s">
        <v>50</v>
      </c>
      <c r="B13" s="27">
        <v>965281</v>
      </c>
      <c r="C13" s="27">
        <v>941196</v>
      </c>
      <c r="D13" s="27">
        <v>3570355</v>
      </c>
      <c r="E13" s="27">
        <v>3606973</v>
      </c>
      <c r="F13" s="10">
        <f t="shared" si="0"/>
        <v>1.0256122990571015</v>
      </c>
      <c r="G13" s="1"/>
      <c r="H13" s="1"/>
      <c r="I13" s="1"/>
    </row>
    <row r="14" spans="1:12" x14ac:dyDescent="0.25">
      <c r="A14" s="11" t="s">
        <v>51</v>
      </c>
      <c r="B14" s="28">
        <v>3523400</v>
      </c>
      <c r="C14" s="28">
        <v>3705101</v>
      </c>
      <c r="D14" s="28">
        <v>14786946</v>
      </c>
      <c r="E14" s="28">
        <v>13775995</v>
      </c>
      <c r="F14" s="13">
        <f t="shared" si="0"/>
        <v>-6.8367802249362342</v>
      </c>
      <c r="G14" s="1"/>
      <c r="H14" s="1"/>
      <c r="I14" s="1"/>
    </row>
    <row r="15" spans="1:12" x14ac:dyDescent="0.25">
      <c r="A15" s="8" t="s">
        <v>52</v>
      </c>
      <c r="B15" s="27">
        <v>3291864</v>
      </c>
      <c r="C15" s="27">
        <v>1937577</v>
      </c>
      <c r="D15" s="27">
        <v>11614211</v>
      </c>
      <c r="E15" s="27">
        <v>8660784</v>
      </c>
      <c r="F15" s="10">
        <f t="shared" si="0"/>
        <v>-25.429424349187386</v>
      </c>
      <c r="G15" s="1"/>
      <c r="H15" s="1"/>
      <c r="I15" s="1"/>
    </row>
    <row r="16" spans="1:12" x14ac:dyDescent="0.25">
      <c r="A16" s="11" t="s">
        <v>53</v>
      </c>
      <c r="B16" s="28">
        <v>1505150</v>
      </c>
      <c r="C16" s="28">
        <v>2795672</v>
      </c>
      <c r="D16" s="28">
        <v>6769733</v>
      </c>
      <c r="E16" s="28">
        <v>10347475</v>
      </c>
      <c r="F16" s="13">
        <f t="shared" si="0"/>
        <v>52.849085776351899</v>
      </c>
      <c r="G16" s="1"/>
      <c r="H16" s="1"/>
      <c r="I16" s="1"/>
    </row>
    <row r="17" spans="1:9" x14ac:dyDescent="0.25">
      <c r="A17" s="8" t="s">
        <v>54</v>
      </c>
      <c r="B17" s="27">
        <v>1242206</v>
      </c>
      <c r="C17" s="27">
        <v>1002452</v>
      </c>
      <c r="D17" s="27">
        <v>4411487</v>
      </c>
      <c r="E17" s="27">
        <v>4111838</v>
      </c>
      <c r="F17" s="10">
        <f t="shared" si="0"/>
        <v>-6.7924715634433426</v>
      </c>
      <c r="G17" s="1"/>
      <c r="H17" s="1"/>
      <c r="I17" s="1"/>
    </row>
    <row r="18" spans="1:9" x14ac:dyDescent="0.25">
      <c r="A18" s="11" t="s">
        <v>55</v>
      </c>
      <c r="B18" s="28">
        <v>221676</v>
      </c>
      <c r="C18" s="28">
        <v>213302</v>
      </c>
      <c r="D18" s="28">
        <v>940270</v>
      </c>
      <c r="E18" s="28">
        <v>939598</v>
      </c>
      <c r="F18" s="13">
        <f t="shared" si="0"/>
        <v>-7.1468833420183842E-2</v>
      </c>
      <c r="G18" s="1"/>
      <c r="H18" s="1"/>
      <c r="I18" s="1"/>
    </row>
    <row r="19" spans="1:9" x14ac:dyDescent="0.25">
      <c r="A19" s="8" t="s">
        <v>56</v>
      </c>
      <c r="B19" s="27">
        <v>812734</v>
      </c>
      <c r="C19" s="27">
        <v>1158661</v>
      </c>
      <c r="D19" s="27">
        <v>3608831</v>
      </c>
      <c r="E19" s="27">
        <v>4609336</v>
      </c>
      <c r="F19" s="10">
        <f t="shared" si="0"/>
        <v>27.723797539979017</v>
      </c>
      <c r="G19" s="1"/>
      <c r="H19" s="1"/>
      <c r="I19" s="1"/>
    </row>
    <row r="20" spans="1:9" x14ac:dyDescent="0.25">
      <c r="A20" s="11" t="s">
        <v>57</v>
      </c>
      <c r="B20" s="28">
        <v>1147068</v>
      </c>
      <c r="C20" s="28">
        <v>1641049</v>
      </c>
      <c r="D20" s="28">
        <v>4536204</v>
      </c>
      <c r="E20" s="28">
        <v>5580716</v>
      </c>
      <c r="F20" s="13">
        <f t="shared" si="0"/>
        <v>23.026124927362176</v>
      </c>
      <c r="G20" s="1"/>
      <c r="H20" s="1"/>
      <c r="I20" s="1"/>
    </row>
    <row r="21" spans="1:9" x14ac:dyDescent="0.25">
      <c r="A21" s="8" t="s">
        <v>58</v>
      </c>
      <c r="B21" s="27">
        <v>2510230</v>
      </c>
      <c r="C21" s="27">
        <v>2867957</v>
      </c>
      <c r="D21" s="27">
        <v>7358241</v>
      </c>
      <c r="E21" s="27">
        <v>8401431</v>
      </c>
      <c r="F21" s="10">
        <f t="shared" si="0"/>
        <v>14.177165439403254</v>
      </c>
      <c r="G21" s="1"/>
      <c r="H21" s="1"/>
      <c r="I21" s="1"/>
    </row>
    <row r="22" spans="1:9" x14ac:dyDescent="0.25">
      <c r="A22" s="11" t="s">
        <v>59</v>
      </c>
      <c r="B22" s="28">
        <v>1885129</v>
      </c>
      <c r="C22" s="28">
        <v>2099953</v>
      </c>
      <c r="D22" s="28">
        <v>7613335</v>
      </c>
      <c r="E22" s="28">
        <v>8429409</v>
      </c>
      <c r="F22" s="13">
        <f t="shared" si="0"/>
        <v>10.719008161337968</v>
      </c>
      <c r="G22" s="1"/>
      <c r="H22" s="1"/>
      <c r="I22" s="1"/>
    </row>
    <row r="23" spans="1:9" x14ac:dyDescent="0.25">
      <c r="A23" s="8" t="s">
        <v>60</v>
      </c>
      <c r="B23" s="27">
        <v>204812</v>
      </c>
      <c r="C23" s="27">
        <v>583026</v>
      </c>
      <c r="D23" s="27">
        <v>764246</v>
      </c>
      <c r="E23" s="27">
        <v>3051325</v>
      </c>
      <c r="F23" s="10">
        <f t="shared" si="0"/>
        <v>299.25953161678308</v>
      </c>
      <c r="G23" s="1"/>
      <c r="H23" s="1"/>
      <c r="I23" s="1"/>
    </row>
    <row r="24" spans="1:9" x14ac:dyDescent="0.25">
      <c r="A24" s="11" t="s">
        <v>61</v>
      </c>
      <c r="B24" s="28">
        <v>155240</v>
      </c>
      <c r="C24" s="28">
        <v>154058</v>
      </c>
      <c r="D24" s="28">
        <v>563170</v>
      </c>
      <c r="E24" s="28">
        <v>600995</v>
      </c>
      <c r="F24" s="13">
        <f t="shared" si="0"/>
        <v>6.7164444128771095</v>
      </c>
      <c r="G24" s="1"/>
      <c r="H24" s="1"/>
      <c r="I24" s="1"/>
    </row>
    <row r="25" spans="1:9" x14ac:dyDescent="0.25">
      <c r="A25" s="8" t="s">
        <v>62</v>
      </c>
      <c r="B25" s="27">
        <v>63826</v>
      </c>
      <c r="C25" s="27">
        <v>66999</v>
      </c>
      <c r="D25" s="27">
        <v>265178</v>
      </c>
      <c r="E25" s="27">
        <v>296811</v>
      </c>
      <c r="F25" s="10">
        <f t="shared" si="0"/>
        <v>11.928968466464042</v>
      </c>
      <c r="G25" s="1"/>
      <c r="H25" s="1"/>
      <c r="I25" s="1"/>
    </row>
    <row r="26" spans="1:9" x14ac:dyDescent="0.25">
      <c r="A26" s="11" t="s">
        <v>63</v>
      </c>
      <c r="B26" s="28">
        <v>170795</v>
      </c>
      <c r="C26" s="28">
        <v>138035</v>
      </c>
      <c r="D26" s="28">
        <v>722683</v>
      </c>
      <c r="E26" s="28">
        <v>598633</v>
      </c>
      <c r="F26" s="13">
        <f t="shared" si="0"/>
        <v>-17.165202446992666</v>
      </c>
      <c r="G26" s="1"/>
      <c r="H26" s="1"/>
      <c r="I26" s="1"/>
    </row>
    <row r="27" spans="1:9" x14ac:dyDescent="0.25">
      <c r="A27" s="8" t="s">
        <v>64</v>
      </c>
      <c r="B27" s="27">
        <v>251105</v>
      </c>
      <c r="C27" s="27">
        <v>309898</v>
      </c>
      <c r="D27" s="27">
        <v>1279907</v>
      </c>
      <c r="E27" s="27">
        <v>1161826</v>
      </c>
      <c r="F27" s="10">
        <f t="shared" si="0"/>
        <v>-9.2257484332846076</v>
      </c>
      <c r="G27" s="1"/>
      <c r="H27" s="1"/>
      <c r="I27" s="1"/>
    </row>
    <row r="28" spans="1:9" x14ac:dyDescent="0.25">
      <c r="A28" s="11" t="s">
        <v>65</v>
      </c>
      <c r="B28" s="28">
        <v>1246606</v>
      </c>
      <c r="C28" s="28">
        <v>896453</v>
      </c>
      <c r="D28" s="28">
        <v>4809763</v>
      </c>
      <c r="E28" s="28">
        <v>4806114</v>
      </c>
      <c r="F28" s="13">
        <f t="shared" si="0"/>
        <v>-7.5866523984657874E-2</v>
      </c>
      <c r="G28" s="1"/>
      <c r="H28" s="1"/>
      <c r="I28" s="1"/>
    </row>
    <row r="29" spans="1:9" x14ac:dyDescent="0.25">
      <c r="A29" s="8" t="s">
        <v>66</v>
      </c>
      <c r="B29" s="27">
        <v>355713</v>
      </c>
      <c r="C29" s="27">
        <v>405764</v>
      </c>
      <c r="D29" s="27">
        <v>1679267</v>
      </c>
      <c r="E29" s="27">
        <v>1591349</v>
      </c>
      <c r="F29" s="10">
        <f t="shared" si="0"/>
        <v>-5.2354985836082051</v>
      </c>
      <c r="G29" s="1"/>
      <c r="H29" s="1"/>
      <c r="I29" s="1"/>
    </row>
    <row r="30" spans="1:9" x14ac:dyDescent="0.25">
      <c r="A30" s="11" t="s">
        <v>67</v>
      </c>
      <c r="B30" s="28">
        <v>443288</v>
      </c>
      <c r="C30" s="28">
        <v>403251</v>
      </c>
      <c r="D30" s="28">
        <v>1693888</v>
      </c>
      <c r="E30" s="28">
        <v>1555635</v>
      </c>
      <c r="F30" s="13">
        <f t="shared" si="0"/>
        <v>-8.161873748441451</v>
      </c>
      <c r="G30" s="1"/>
      <c r="H30" s="1"/>
      <c r="I30" s="1"/>
    </row>
    <row r="31" spans="1:9" x14ac:dyDescent="0.25">
      <c r="A31" s="8" t="s">
        <v>68</v>
      </c>
      <c r="B31" s="27">
        <v>2750998</v>
      </c>
      <c r="C31" s="27">
        <v>2817497</v>
      </c>
      <c r="D31" s="27">
        <v>9263640</v>
      </c>
      <c r="E31" s="27">
        <v>11802986</v>
      </c>
      <c r="F31" s="10">
        <f t="shared" si="0"/>
        <v>27.411967649865502</v>
      </c>
      <c r="G31" s="1"/>
      <c r="H31" s="1"/>
      <c r="I31" s="1"/>
    </row>
    <row r="32" spans="1:9" x14ac:dyDescent="0.25">
      <c r="A32" s="11" t="s">
        <v>69</v>
      </c>
      <c r="B32" s="28">
        <v>5394179</v>
      </c>
      <c r="C32" s="28">
        <v>5469586</v>
      </c>
      <c r="D32" s="28">
        <v>20768195</v>
      </c>
      <c r="E32" s="28">
        <v>20963103</v>
      </c>
      <c r="F32" s="13">
        <f t="shared" si="0"/>
        <v>0.9384927289058993</v>
      </c>
      <c r="G32" s="1"/>
      <c r="H32" s="1"/>
      <c r="I32" s="1"/>
    </row>
    <row r="33" spans="1:9" x14ac:dyDescent="0.25">
      <c r="A33" s="8" t="s">
        <v>70</v>
      </c>
      <c r="B33" s="27">
        <v>364644</v>
      </c>
      <c r="C33" s="27">
        <v>305457</v>
      </c>
      <c r="D33" s="27">
        <v>1393194</v>
      </c>
      <c r="E33" s="27">
        <v>1304091</v>
      </c>
      <c r="F33" s="10">
        <f t="shared" si="0"/>
        <v>-6.3955917122812735</v>
      </c>
      <c r="G33" s="1"/>
      <c r="H33" s="1"/>
      <c r="I33" s="1"/>
    </row>
    <row r="34" spans="1:9" x14ac:dyDescent="0.25">
      <c r="A34" s="11" t="s">
        <v>71</v>
      </c>
      <c r="B34" s="28">
        <v>54791</v>
      </c>
      <c r="C34" s="28">
        <v>58486</v>
      </c>
      <c r="D34" s="28">
        <v>238533</v>
      </c>
      <c r="E34" s="28">
        <v>327380</v>
      </c>
      <c r="F34" s="13">
        <f t="shared" si="0"/>
        <v>37.247257192925076</v>
      </c>
      <c r="G34" s="1"/>
      <c r="H34" s="1"/>
      <c r="I34" s="1"/>
    </row>
    <row r="35" spans="1:9" x14ac:dyDescent="0.25">
      <c r="A35" s="14" t="s">
        <v>72</v>
      </c>
      <c r="B35" s="15">
        <f>SUM(B7:B34)</f>
        <v>36824388</v>
      </c>
      <c r="C35" s="15">
        <f t="shared" ref="C35:E35" si="1">SUM(C7:C34)</f>
        <v>39348283</v>
      </c>
      <c r="D35" s="15">
        <f t="shared" si="1"/>
        <v>142070099</v>
      </c>
      <c r="E35" s="15">
        <f t="shared" si="1"/>
        <v>154420276</v>
      </c>
      <c r="F35" s="16">
        <f t="shared" si="0"/>
        <v>8.6930163960820437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3732246</v>
      </c>
      <c r="C38" s="30">
        <f>D7</f>
        <v>4009135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28524160</v>
      </c>
      <c r="G38" s="31">
        <f>LOOKUP(E38,$A$38:$A$65,$C$38:$C$65)</f>
        <v>24069842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792318</v>
      </c>
      <c r="C39" s="30">
        <f t="shared" ref="C39:C65" si="5">D8</f>
        <v>721589</v>
      </c>
      <c r="D39" s="30">
        <f t="shared" ref="D39:D65" si="6">_xlfn.RANK.EQ(B39,$B$38:$B$65)+COUNTIF($B$38:$B$65,B39)-1</f>
        <v>24</v>
      </c>
      <c r="E39" s="31" t="str">
        <f t="shared" si="2"/>
        <v>VALENCIA</v>
      </c>
      <c r="F39" s="31">
        <f t="shared" ref="F39:F65" si="7">LOOKUP(E39,$A$38:$A$65,$B$38:$B$65)</f>
        <v>20963103</v>
      </c>
      <c r="G39" s="31">
        <f t="shared" ref="G39:G65" si="8">LOOKUP(E39,$A$38:$A$65,$C$38:$C$65)</f>
        <v>20768195</v>
      </c>
    </row>
    <row r="40" spans="1:9" x14ac:dyDescent="0.25">
      <c r="A40" s="31" t="str">
        <f t="shared" si="3"/>
        <v>ALMERIA</v>
      </c>
      <c r="B40" s="30">
        <f t="shared" si="4"/>
        <v>1850718</v>
      </c>
      <c r="C40" s="30">
        <f t="shared" si="5"/>
        <v>1467920</v>
      </c>
      <c r="D40" s="30">
        <f t="shared" si="6"/>
        <v>16</v>
      </c>
      <c r="E40" s="31" t="str">
        <f t="shared" si="2"/>
        <v>BARCELONA</v>
      </c>
      <c r="F40" s="31">
        <f t="shared" si="7"/>
        <v>13775995</v>
      </c>
      <c r="G40" s="31">
        <f t="shared" si="8"/>
        <v>14786946</v>
      </c>
    </row>
    <row r="41" spans="1:9" x14ac:dyDescent="0.25">
      <c r="A41" s="31" t="str">
        <f t="shared" si="3"/>
        <v>AVILES</v>
      </c>
      <c r="B41" s="30">
        <f t="shared" si="4"/>
        <v>1705067</v>
      </c>
      <c r="C41" s="30">
        <f t="shared" si="5"/>
        <v>1802832</v>
      </c>
      <c r="D41" s="30">
        <f t="shared" si="6"/>
        <v>17</v>
      </c>
      <c r="E41" s="31" t="str">
        <f t="shared" si="2"/>
        <v>TARRAGONA</v>
      </c>
      <c r="F41" s="31">
        <f t="shared" si="7"/>
        <v>11802986</v>
      </c>
      <c r="G41" s="31">
        <f t="shared" si="8"/>
        <v>9263640</v>
      </c>
    </row>
    <row r="42" spans="1:9" x14ac:dyDescent="0.25">
      <c r="A42" s="31" t="str">
        <f t="shared" si="3"/>
        <v>BAHIA DE ALGECIRAS</v>
      </c>
      <c r="B42" s="30">
        <f t="shared" si="4"/>
        <v>28524160</v>
      </c>
      <c r="C42" s="30">
        <f t="shared" si="5"/>
        <v>24069842</v>
      </c>
      <c r="D42" s="30">
        <f t="shared" si="6"/>
        <v>1</v>
      </c>
      <c r="E42" s="31" t="str">
        <f t="shared" si="2"/>
        <v>CARTAGENA</v>
      </c>
      <c r="F42" s="31">
        <f t="shared" si="7"/>
        <v>10347475</v>
      </c>
      <c r="G42" s="31">
        <f t="shared" si="8"/>
        <v>6769733</v>
      </c>
    </row>
    <row r="43" spans="1:9" x14ac:dyDescent="0.25">
      <c r="A43" s="31" t="str">
        <f t="shared" si="3"/>
        <v>BAHIA DE CADIZ</v>
      </c>
      <c r="B43" s="30">
        <f t="shared" si="4"/>
        <v>1291964</v>
      </c>
      <c r="C43" s="30">
        <f t="shared" si="5"/>
        <v>1347504</v>
      </c>
      <c r="D43" s="30">
        <f t="shared" si="6"/>
        <v>21</v>
      </c>
      <c r="E43" s="31" t="str">
        <f t="shared" si="2"/>
        <v>BILBAO</v>
      </c>
      <c r="F43" s="31">
        <f t="shared" si="7"/>
        <v>8660784</v>
      </c>
      <c r="G43" s="31">
        <f t="shared" si="8"/>
        <v>11614211</v>
      </c>
    </row>
    <row r="44" spans="1:9" x14ac:dyDescent="0.25">
      <c r="A44" s="31" t="str">
        <f t="shared" si="3"/>
        <v>BALEARES</v>
      </c>
      <c r="B44" s="30">
        <f t="shared" si="4"/>
        <v>3606973</v>
      </c>
      <c r="C44" s="30">
        <f t="shared" si="5"/>
        <v>3570355</v>
      </c>
      <c r="D44" s="30">
        <f t="shared" si="6"/>
        <v>14</v>
      </c>
      <c r="E44" s="31" t="str">
        <f t="shared" si="2"/>
        <v>LAS PALMAS</v>
      </c>
      <c r="F44" s="31">
        <f t="shared" si="7"/>
        <v>8429409</v>
      </c>
      <c r="G44" s="31">
        <f t="shared" si="8"/>
        <v>7613335</v>
      </c>
    </row>
    <row r="45" spans="1:9" x14ac:dyDescent="0.25">
      <c r="A45" s="31" t="str">
        <f t="shared" si="3"/>
        <v>BARCELONA</v>
      </c>
      <c r="B45" s="30">
        <f t="shared" si="4"/>
        <v>13775995</v>
      </c>
      <c r="C45" s="30">
        <f t="shared" si="5"/>
        <v>14786946</v>
      </c>
      <c r="D45" s="30">
        <f t="shared" si="6"/>
        <v>3</v>
      </c>
      <c r="E45" s="31" t="str">
        <f t="shared" si="2"/>
        <v>HUELVA</v>
      </c>
      <c r="F45" s="31">
        <f t="shared" si="7"/>
        <v>8401431</v>
      </c>
      <c r="G45" s="31">
        <f t="shared" si="8"/>
        <v>7358241</v>
      </c>
    </row>
    <row r="46" spans="1:9" x14ac:dyDescent="0.25">
      <c r="A46" s="31" t="str">
        <f t="shared" si="3"/>
        <v>BILBAO</v>
      </c>
      <c r="B46" s="30">
        <f t="shared" si="4"/>
        <v>8660784</v>
      </c>
      <c r="C46" s="30">
        <f t="shared" si="5"/>
        <v>11614211</v>
      </c>
      <c r="D46" s="30">
        <f t="shared" si="6"/>
        <v>6</v>
      </c>
      <c r="E46" s="31" t="str">
        <f t="shared" si="2"/>
        <v>GIJON</v>
      </c>
      <c r="F46" s="31">
        <f t="shared" si="7"/>
        <v>5580716</v>
      </c>
      <c r="G46" s="31">
        <f t="shared" si="8"/>
        <v>4536204</v>
      </c>
    </row>
    <row r="47" spans="1:9" x14ac:dyDescent="0.25">
      <c r="A47" s="31" t="str">
        <f t="shared" si="3"/>
        <v>CARTAGENA</v>
      </c>
      <c r="B47" s="30">
        <f t="shared" si="4"/>
        <v>10347475</v>
      </c>
      <c r="C47" s="30">
        <f t="shared" si="5"/>
        <v>6769733</v>
      </c>
      <c r="D47" s="30">
        <f t="shared" si="6"/>
        <v>5</v>
      </c>
      <c r="E47" s="31" t="str">
        <f t="shared" si="2"/>
        <v>SANTA CRUZ DE TENERIFE</v>
      </c>
      <c r="F47" s="31">
        <f t="shared" si="7"/>
        <v>4806114</v>
      </c>
      <c r="G47" s="31">
        <f t="shared" si="8"/>
        <v>4809763</v>
      </c>
    </row>
    <row r="48" spans="1:9" x14ac:dyDescent="0.25">
      <c r="A48" s="31" t="str">
        <f t="shared" si="3"/>
        <v>CASTELLON</v>
      </c>
      <c r="B48" s="30">
        <f t="shared" si="4"/>
        <v>4111838</v>
      </c>
      <c r="C48" s="30">
        <f t="shared" si="5"/>
        <v>4411487</v>
      </c>
      <c r="D48" s="30">
        <f t="shared" si="6"/>
        <v>12</v>
      </c>
      <c r="E48" s="31" t="str">
        <f t="shared" si="2"/>
        <v>FERROL-SAN CIBRAO</v>
      </c>
      <c r="F48" s="31">
        <f t="shared" si="7"/>
        <v>4609336</v>
      </c>
      <c r="G48" s="31">
        <f t="shared" si="8"/>
        <v>3608831</v>
      </c>
    </row>
    <row r="49" spans="1:7" x14ac:dyDescent="0.25">
      <c r="A49" s="31" t="str">
        <f t="shared" si="3"/>
        <v>CEUTA</v>
      </c>
      <c r="B49" s="30">
        <f t="shared" si="4"/>
        <v>939598</v>
      </c>
      <c r="C49" s="30">
        <f t="shared" si="5"/>
        <v>940270</v>
      </c>
      <c r="D49" s="30">
        <f t="shared" si="6"/>
        <v>23</v>
      </c>
      <c r="E49" s="31" t="str">
        <f t="shared" si="2"/>
        <v>CASTELLON</v>
      </c>
      <c r="F49" s="31">
        <f t="shared" si="7"/>
        <v>4111838</v>
      </c>
      <c r="G49" s="31">
        <f t="shared" si="8"/>
        <v>4411487</v>
      </c>
    </row>
    <row r="50" spans="1:7" x14ac:dyDescent="0.25">
      <c r="A50" s="31" t="str">
        <f t="shared" si="3"/>
        <v>FERROL-SAN CIBRAO</v>
      </c>
      <c r="B50" s="30">
        <f t="shared" si="4"/>
        <v>4609336</v>
      </c>
      <c r="C50" s="30">
        <f t="shared" si="5"/>
        <v>3608831</v>
      </c>
      <c r="D50" s="30">
        <f t="shared" si="6"/>
        <v>11</v>
      </c>
      <c r="E50" s="31" t="str">
        <f t="shared" si="2"/>
        <v>A CORUÑA</v>
      </c>
      <c r="F50" s="31">
        <f t="shared" si="7"/>
        <v>3732246</v>
      </c>
      <c r="G50" s="31">
        <f t="shared" si="8"/>
        <v>4009135</v>
      </c>
    </row>
    <row r="51" spans="1:7" x14ac:dyDescent="0.25">
      <c r="A51" s="31" t="str">
        <f t="shared" si="3"/>
        <v>GIJON</v>
      </c>
      <c r="B51" s="30">
        <f t="shared" si="4"/>
        <v>5580716</v>
      </c>
      <c r="C51" s="30">
        <f t="shared" si="5"/>
        <v>4536204</v>
      </c>
      <c r="D51" s="30">
        <f t="shared" si="6"/>
        <v>9</v>
      </c>
      <c r="E51" s="31" t="str">
        <f t="shared" si="2"/>
        <v>BALEARES</v>
      </c>
      <c r="F51" s="31">
        <f t="shared" si="7"/>
        <v>3606973</v>
      </c>
      <c r="G51" s="31">
        <f t="shared" si="8"/>
        <v>3570355</v>
      </c>
    </row>
    <row r="52" spans="1:7" x14ac:dyDescent="0.25">
      <c r="A52" s="31" t="str">
        <f t="shared" si="3"/>
        <v>HUELVA</v>
      </c>
      <c r="B52" s="30">
        <f t="shared" si="4"/>
        <v>8401431</v>
      </c>
      <c r="C52" s="30">
        <f t="shared" si="5"/>
        <v>7358241</v>
      </c>
      <c r="D52" s="30">
        <f t="shared" si="6"/>
        <v>8</v>
      </c>
      <c r="E52" s="31" t="str">
        <f t="shared" si="2"/>
        <v>MALAGA</v>
      </c>
      <c r="F52" s="31">
        <f t="shared" si="7"/>
        <v>3051325</v>
      </c>
      <c r="G52" s="31">
        <f t="shared" si="8"/>
        <v>764246</v>
      </c>
    </row>
    <row r="53" spans="1:7" x14ac:dyDescent="0.25">
      <c r="A53" s="31" t="str">
        <f t="shared" si="3"/>
        <v>LAS PALMAS</v>
      </c>
      <c r="B53" s="30">
        <f t="shared" si="4"/>
        <v>8429409</v>
      </c>
      <c r="C53" s="30">
        <f t="shared" si="5"/>
        <v>7613335</v>
      </c>
      <c r="D53" s="30">
        <f t="shared" si="6"/>
        <v>7</v>
      </c>
      <c r="E53" s="31" t="str">
        <f t="shared" si="2"/>
        <v>ALMERIA</v>
      </c>
      <c r="F53" s="31">
        <f t="shared" si="7"/>
        <v>1850718</v>
      </c>
      <c r="G53" s="31">
        <f t="shared" si="8"/>
        <v>1467920</v>
      </c>
    </row>
    <row r="54" spans="1:7" x14ac:dyDescent="0.25">
      <c r="A54" s="31" t="str">
        <f t="shared" si="3"/>
        <v>MALAGA</v>
      </c>
      <c r="B54" s="30">
        <f t="shared" si="4"/>
        <v>3051325</v>
      </c>
      <c r="C54" s="30">
        <f t="shared" si="5"/>
        <v>764246</v>
      </c>
      <c r="D54" s="30">
        <f t="shared" si="6"/>
        <v>15</v>
      </c>
      <c r="E54" s="31" t="str">
        <f t="shared" si="2"/>
        <v>AVILES</v>
      </c>
      <c r="F54" s="31">
        <f t="shared" si="7"/>
        <v>1705067</v>
      </c>
      <c r="G54" s="31">
        <f t="shared" si="8"/>
        <v>1802832</v>
      </c>
    </row>
    <row r="55" spans="1:7" x14ac:dyDescent="0.25">
      <c r="A55" s="31" t="str">
        <f t="shared" si="3"/>
        <v>MARIN Y RIA DE PONTEVEDRA</v>
      </c>
      <c r="B55" s="30">
        <f t="shared" si="4"/>
        <v>600995</v>
      </c>
      <c r="C55" s="30">
        <f t="shared" si="5"/>
        <v>563170</v>
      </c>
      <c r="D55" s="30">
        <f t="shared" si="6"/>
        <v>25</v>
      </c>
      <c r="E55" s="31" t="str">
        <f t="shared" si="2"/>
        <v>SANTANDER</v>
      </c>
      <c r="F55" s="31">
        <f t="shared" si="7"/>
        <v>1591349</v>
      </c>
      <c r="G55" s="31">
        <f t="shared" si="8"/>
        <v>1679267</v>
      </c>
    </row>
    <row r="56" spans="1:7" x14ac:dyDescent="0.25">
      <c r="A56" s="31" t="str">
        <f t="shared" si="3"/>
        <v>MELILLA</v>
      </c>
      <c r="B56" s="30">
        <f t="shared" si="4"/>
        <v>296811</v>
      </c>
      <c r="C56" s="30">
        <f t="shared" si="5"/>
        <v>265178</v>
      </c>
      <c r="D56" s="30">
        <f t="shared" si="6"/>
        <v>28</v>
      </c>
      <c r="E56" s="31" t="str">
        <f t="shared" si="2"/>
        <v>SEVILLA</v>
      </c>
      <c r="F56" s="31">
        <f t="shared" si="7"/>
        <v>1555635</v>
      </c>
      <c r="G56" s="31">
        <f t="shared" si="8"/>
        <v>1693888</v>
      </c>
    </row>
    <row r="57" spans="1:7" x14ac:dyDescent="0.25">
      <c r="A57" s="31" t="str">
        <f t="shared" si="3"/>
        <v>MOTRIL</v>
      </c>
      <c r="B57" s="30">
        <f t="shared" si="4"/>
        <v>598633</v>
      </c>
      <c r="C57" s="30">
        <f t="shared" si="5"/>
        <v>722683</v>
      </c>
      <c r="D57" s="30">
        <f t="shared" si="6"/>
        <v>26</v>
      </c>
      <c r="E57" s="31" t="str">
        <f t="shared" si="2"/>
        <v>VIGO</v>
      </c>
      <c r="F57" s="31">
        <f t="shared" si="7"/>
        <v>1304091</v>
      </c>
      <c r="G57" s="31">
        <f t="shared" si="8"/>
        <v>1393194</v>
      </c>
    </row>
    <row r="58" spans="1:7" x14ac:dyDescent="0.25">
      <c r="A58" s="31" t="str">
        <f t="shared" si="3"/>
        <v>PASAIA</v>
      </c>
      <c r="B58" s="30">
        <f t="shared" si="4"/>
        <v>1161826</v>
      </c>
      <c r="C58" s="30">
        <f t="shared" si="5"/>
        <v>1279907</v>
      </c>
      <c r="D58" s="30">
        <f t="shared" si="6"/>
        <v>22</v>
      </c>
      <c r="E58" s="31" t="str">
        <f t="shared" si="2"/>
        <v>BAHIA DE CADIZ</v>
      </c>
      <c r="F58" s="31">
        <f t="shared" si="7"/>
        <v>1291964</v>
      </c>
      <c r="G58" s="31">
        <f t="shared" si="8"/>
        <v>1347504</v>
      </c>
    </row>
    <row r="59" spans="1:7" x14ac:dyDescent="0.25">
      <c r="A59" s="31" t="str">
        <f t="shared" si="3"/>
        <v>SANTA CRUZ DE TENERIFE</v>
      </c>
      <c r="B59" s="30">
        <f t="shared" si="4"/>
        <v>4806114</v>
      </c>
      <c r="C59" s="30">
        <f t="shared" si="5"/>
        <v>4809763</v>
      </c>
      <c r="D59" s="30">
        <f t="shared" si="6"/>
        <v>10</v>
      </c>
      <c r="E59" s="31" t="str">
        <f t="shared" si="2"/>
        <v>PASAIA</v>
      </c>
      <c r="F59" s="31">
        <f t="shared" si="7"/>
        <v>1161826</v>
      </c>
      <c r="G59" s="31">
        <f t="shared" si="8"/>
        <v>1279907</v>
      </c>
    </row>
    <row r="60" spans="1:7" x14ac:dyDescent="0.25">
      <c r="A60" s="31" t="str">
        <f t="shared" si="3"/>
        <v>SANTANDER</v>
      </c>
      <c r="B60" s="30">
        <f t="shared" si="4"/>
        <v>1591349</v>
      </c>
      <c r="C60" s="30">
        <f t="shared" si="5"/>
        <v>1679267</v>
      </c>
      <c r="D60" s="30">
        <f t="shared" si="6"/>
        <v>18</v>
      </c>
      <c r="E60" s="31" t="str">
        <f t="shared" si="2"/>
        <v>CEUTA</v>
      </c>
      <c r="F60" s="31">
        <f t="shared" si="7"/>
        <v>939598</v>
      </c>
      <c r="G60" s="31">
        <f t="shared" si="8"/>
        <v>940270</v>
      </c>
    </row>
    <row r="61" spans="1:7" x14ac:dyDescent="0.25">
      <c r="A61" s="31" t="str">
        <f t="shared" si="3"/>
        <v>SEVILLA</v>
      </c>
      <c r="B61" s="30">
        <f t="shared" si="4"/>
        <v>1555635</v>
      </c>
      <c r="C61" s="30">
        <f t="shared" si="5"/>
        <v>1693888</v>
      </c>
      <c r="D61" s="30">
        <f t="shared" si="6"/>
        <v>19</v>
      </c>
      <c r="E61" s="31" t="str">
        <f t="shared" si="2"/>
        <v>ALICANTE</v>
      </c>
      <c r="F61" s="31">
        <f t="shared" si="7"/>
        <v>792318</v>
      </c>
      <c r="G61" s="31">
        <f t="shared" si="8"/>
        <v>721589</v>
      </c>
    </row>
    <row r="62" spans="1:7" x14ac:dyDescent="0.25">
      <c r="A62" s="31" t="str">
        <f t="shared" si="3"/>
        <v>TARRAGONA</v>
      </c>
      <c r="B62" s="30">
        <f t="shared" si="4"/>
        <v>11802986</v>
      </c>
      <c r="C62" s="30">
        <f t="shared" si="5"/>
        <v>9263640</v>
      </c>
      <c r="D62" s="30">
        <f t="shared" si="6"/>
        <v>4</v>
      </c>
      <c r="E62" s="31" t="str">
        <f t="shared" si="2"/>
        <v>MARIN Y RIA DE PONTEVEDRA</v>
      </c>
      <c r="F62" s="31">
        <f t="shared" si="7"/>
        <v>600995</v>
      </c>
      <c r="G62" s="31">
        <f t="shared" si="8"/>
        <v>563170</v>
      </c>
    </row>
    <row r="63" spans="1:7" x14ac:dyDescent="0.25">
      <c r="A63" s="31" t="str">
        <f t="shared" si="3"/>
        <v>VALENCIA</v>
      </c>
      <c r="B63" s="30">
        <f t="shared" si="4"/>
        <v>20963103</v>
      </c>
      <c r="C63" s="30">
        <f t="shared" si="5"/>
        <v>20768195</v>
      </c>
      <c r="D63" s="30">
        <f t="shared" si="6"/>
        <v>2</v>
      </c>
      <c r="E63" s="31" t="str">
        <f t="shared" si="2"/>
        <v>MOTRIL</v>
      </c>
      <c r="F63" s="31">
        <f t="shared" si="7"/>
        <v>598633</v>
      </c>
      <c r="G63" s="31">
        <f t="shared" si="8"/>
        <v>722683</v>
      </c>
    </row>
    <row r="64" spans="1:7" x14ac:dyDescent="0.25">
      <c r="A64" s="31" t="str">
        <f t="shared" si="3"/>
        <v>VIGO</v>
      </c>
      <c r="B64" s="30">
        <f t="shared" si="4"/>
        <v>1304091</v>
      </c>
      <c r="C64" s="30">
        <f t="shared" si="5"/>
        <v>1393194</v>
      </c>
      <c r="D64" s="30">
        <f t="shared" si="6"/>
        <v>20</v>
      </c>
      <c r="E64" s="31" t="str">
        <f t="shared" si="2"/>
        <v>VILAGARCIA</v>
      </c>
      <c r="F64" s="31">
        <f t="shared" si="7"/>
        <v>327380</v>
      </c>
      <c r="G64" s="31">
        <f t="shared" si="8"/>
        <v>238533</v>
      </c>
    </row>
    <row r="65" spans="1:7" x14ac:dyDescent="0.25">
      <c r="A65" s="31" t="str">
        <f t="shared" si="3"/>
        <v>VILAGARCIA</v>
      </c>
      <c r="B65" s="30">
        <f t="shared" si="4"/>
        <v>327380</v>
      </c>
      <c r="C65" s="30">
        <f t="shared" si="5"/>
        <v>238533</v>
      </c>
      <c r="D65" s="30">
        <f t="shared" si="6"/>
        <v>27</v>
      </c>
      <c r="E65" s="31" t="str">
        <f t="shared" si="2"/>
        <v>MELILLA</v>
      </c>
      <c r="F65" s="31">
        <f t="shared" si="7"/>
        <v>296811</v>
      </c>
      <c r="G65" s="31">
        <f t="shared" si="8"/>
        <v>265178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1025058</v>
      </c>
      <c r="C7" s="27">
        <v>774116</v>
      </c>
      <c r="D7" s="27">
        <v>3898378</v>
      </c>
      <c r="E7" s="27">
        <v>3637352</v>
      </c>
      <c r="F7" s="10">
        <f>((E7*100)/D7)-100</f>
        <v>-6.6957591080187768</v>
      </c>
      <c r="G7" s="1"/>
      <c r="H7" s="1"/>
      <c r="I7" s="1"/>
    </row>
    <row r="8" spans="1:12" x14ac:dyDescent="0.25">
      <c r="A8" s="11" t="s">
        <v>45</v>
      </c>
      <c r="B8" s="28">
        <v>230408</v>
      </c>
      <c r="C8" s="28">
        <v>231726</v>
      </c>
      <c r="D8" s="28">
        <v>718067</v>
      </c>
      <c r="E8" s="28">
        <v>789049</v>
      </c>
      <c r="F8" s="13">
        <f t="shared" ref="F8:F35" si="0">((E8*100)/D8)-100</f>
        <v>9.8851499929672286</v>
      </c>
      <c r="G8" s="1"/>
      <c r="H8" s="1"/>
      <c r="I8" s="1"/>
    </row>
    <row r="9" spans="1:12" x14ac:dyDescent="0.25">
      <c r="A9" s="8" t="s">
        <v>46</v>
      </c>
      <c r="B9" s="27">
        <v>237368</v>
      </c>
      <c r="C9" s="27">
        <v>431623</v>
      </c>
      <c r="D9" s="27">
        <v>1446906</v>
      </c>
      <c r="E9" s="27">
        <v>1827312</v>
      </c>
      <c r="F9" s="10">
        <f t="shared" si="0"/>
        <v>26.29099609788058</v>
      </c>
      <c r="G9" s="1"/>
      <c r="H9" s="1"/>
      <c r="I9" s="1"/>
    </row>
    <row r="10" spans="1:12" x14ac:dyDescent="0.25">
      <c r="A10" s="11" t="s">
        <v>47</v>
      </c>
      <c r="B10" s="28">
        <v>453008</v>
      </c>
      <c r="C10" s="28">
        <v>435836</v>
      </c>
      <c r="D10" s="28">
        <v>1784748</v>
      </c>
      <c r="E10" s="28">
        <v>1686707</v>
      </c>
      <c r="F10" s="13">
        <f t="shared" si="0"/>
        <v>-5.4932685174601659</v>
      </c>
      <c r="G10" s="1"/>
      <c r="H10" s="1"/>
      <c r="I10" s="1"/>
    </row>
    <row r="11" spans="1:12" x14ac:dyDescent="0.25">
      <c r="A11" s="8" t="s">
        <v>48</v>
      </c>
      <c r="B11" s="27">
        <v>5536112</v>
      </c>
      <c r="C11" s="27">
        <v>6619411</v>
      </c>
      <c r="D11" s="27">
        <v>22436313</v>
      </c>
      <c r="E11" s="27">
        <v>26631676</v>
      </c>
      <c r="F11" s="10">
        <f t="shared" si="0"/>
        <v>18.698985880612383</v>
      </c>
      <c r="G11" s="1"/>
      <c r="H11" s="1"/>
      <c r="I11" s="1"/>
    </row>
    <row r="12" spans="1:12" x14ac:dyDescent="0.25">
      <c r="A12" s="11" t="s">
        <v>49</v>
      </c>
      <c r="B12" s="28">
        <v>292382</v>
      </c>
      <c r="C12" s="28">
        <v>247584</v>
      </c>
      <c r="D12" s="28">
        <v>1314898</v>
      </c>
      <c r="E12" s="28">
        <v>1269538</v>
      </c>
      <c r="F12" s="13">
        <f t="shared" si="0"/>
        <v>-3.4496972388732843</v>
      </c>
      <c r="G12" s="1"/>
      <c r="H12" s="1"/>
      <c r="I12" s="1"/>
    </row>
    <row r="13" spans="1:12" x14ac:dyDescent="0.25">
      <c r="A13" s="8" t="s">
        <v>50</v>
      </c>
      <c r="B13" s="27">
        <v>944271</v>
      </c>
      <c r="C13" s="27">
        <v>923293</v>
      </c>
      <c r="D13" s="27">
        <v>3530248</v>
      </c>
      <c r="E13" s="27">
        <v>3576843</v>
      </c>
      <c r="F13" s="10">
        <f t="shared" si="0"/>
        <v>1.3198789433490248</v>
      </c>
      <c r="G13" s="1"/>
      <c r="H13" s="1"/>
      <c r="I13" s="1"/>
    </row>
    <row r="14" spans="1:12" x14ac:dyDescent="0.25">
      <c r="A14" s="11" t="s">
        <v>51</v>
      </c>
      <c r="B14" s="28">
        <v>3431209</v>
      </c>
      <c r="C14" s="28">
        <v>3524863</v>
      </c>
      <c r="D14" s="28">
        <v>14464011</v>
      </c>
      <c r="E14" s="28">
        <v>13399617</v>
      </c>
      <c r="F14" s="13">
        <f t="shared" si="0"/>
        <v>-7.3589130981717261</v>
      </c>
      <c r="G14" s="1"/>
      <c r="H14" s="1"/>
      <c r="I14" s="1"/>
    </row>
    <row r="15" spans="1:12" x14ac:dyDescent="0.25">
      <c r="A15" s="8" t="s">
        <v>52</v>
      </c>
      <c r="B15" s="27">
        <v>3250308</v>
      </c>
      <c r="C15" s="27">
        <v>1928527</v>
      </c>
      <c r="D15" s="27">
        <v>11497529</v>
      </c>
      <c r="E15" s="27">
        <v>8622337</v>
      </c>
      <c r="F15" s="10">
        <f t="shared" si="0"/>
        <v>-25.007042817634982</v>
      </c>
      <c r="G15" s="1"/>
      <c r="H15" s="1"/>
      <c r="I15" s="1"/>
    </row>
    <row r="16" spans="1:12" x14ac:dyDescent="0.25">
      <c r="A16" s="11" t="s">
        <v>53</v>
      </c>
      <c r="B16" s="28">
        <v>1501726</v>
      </c>
      <c r="C16" s="28">
        <v>2764128</v>
      </c>
      <c r="D16" s="28">
        <v>6748801</v>
      </c>
      <c r="E16" s="28">
        <v>10243111</v>
      </c>
      <c r="F16" s="13">
        <f t="shared" si="0"/>
        <v>51.776752640950605</v>
      </c>
      <c r="G16" s="1"/>
      <c r="H16" s="1"/>
      <c r="I16" s="1"/>
    </row>
    <row r="17" spans="1:9" x14ac:dyDescent="0.25">
      <c r="A17" s="8" t="s">
        <v>54</v>
      </c>
      <c r="B17" s="27">
        <v>1239604</v>
      </c>
      <c r="C17" s="27">
        <v>999858</v>
      </c>
      <c r="D17" s="27">
        <v>4399912</v>
      </c>
      <c r="E17" s="27">
        <v>4100039</v>
      </c>
      <c r="F17" s="10">
        <f t="shared" si="0"/>
        <v>-6.8154317631807118</v>
      </c>
      <c r="G17" s="1"/>
      <c r="H17" s="1"/>
      <c r="I17" s="1"/>
    </row>
    <row r="18" spans="1:9" x14ac:dyDescent="0.25">
      <c r="A18" s="11" t="s">
        <v>55</v>
      </c>
      <c r="B18" s="28">
        <v>160838</v>
      </c>
      <c r="C18" s="28">
        <v>148126</v>
      </c>
      <c r="D18" s="28">
        <v>695549</v>
      </c>
      <c r="E18" s="28">
        <v>701770</v>
      </c>
      <c r="F18" s="13">
        <f t="shared" si="0"/>
        <v>0.89440140090776765</v>
      </c>
      <c r="G18" s="1"/>
      <c r="H18" s="1"/>
      <c r="I18" s="1"/>
    </row>
    <row r="19" spans="1:9" x14ac:dyDescent="0.25">
      <c r="A19" s="8" t="s">
        <v>56</v>
      </c>
      <c r="B19" s="27">
        <v>811268</v>
      </c>
      <c r="C19" s="27">
        <v>1157745</v>
      </c>
      <c r="D19" s="27">
        <v>3601755</v>
      </c>
      <c r="E19" s="27">
        <v>4605636</v>
      </c>
      <c r="F19" s="10">
        <f t="shared" si="0"/>
        <v>27.871995735412327</v>
      </c>
      <c r="G19" s="1"/>
      <c r="H19" s="1"/>
      <c r="I19" s="1"/>
    </row>
    <row r="20" spans="1:9" x14ac:dyDescent="0.25">
      <c r="A20" s="11" t="s">
        <v>57</v>
      </c>
      <c r="B20" s="28">
        <v>1136426</v>
      </c>
      <c r="C20" s="28">
        <v>1632155</v>
      </c>
      <c r="D20" s="28">
        <v>4496433</v>
      </c>
      <c r="E20" s="28">
        <v>5549998</v>
      </c>
      <c r="F20" s="13">
        <f t="shared" si="0"/>
        <v>23.431128630183082</v>
      </c>
      <c r="G20" s="1"/>
      <c r="H20" s="1"/>
      <c r="I20" s="1"/>
    </row>
    <row r="21" spans="1:9" x14ac:dyDescent="0.25">
      <c r="A21" s="8" t="s">
        <v>58</v>
      </c>
      <c r="B21" s="27">
        <v>2497744</v>
      </c>
      <c r="C21" s="27">
        <v>2865529</v>
      </c>
      <c r="D21" s="27">
        <v>7310083</v>
      </c>
      <c r="E21" s="27">
        <v>8375069</v>
      </c>
      <c r="F21" s="10">
        <f t="shared" si="0"/>
        <v>14.568726511039614</v>
      </c>
      <c r="G21" s="1"/>
      <c r="H21" s="1"/>
      <c r="I21" s="1"/>
    </row>
    <row r="22" spans="1:9" x14ac:dyDescent="0.25">
      <c r="A22" s="11" t="s">
        <v>59</v>
      </c>
      <c r="B22" s="28">
        <v>1694588</v>
      </c>
      <c r="C22" s="28">
        <v>1900477</v>
      </c>
      <c r="D22" s="28">
        <v>6792794</v>
      </c>
      <c r="E22" s="28">
        <v>7572470</v>
      </c>
      <c r="F22" s="13">
        <f t="shared" si="0"/>
        <v>11.47798681956202</v>
      </c>
      <c r="G22" s="1"/>
      <c r="H22" s="1"/>
      <c r="I22" s="1"/>
    </row>
    <row r="23" spans="1:9" x14ac:dyDescent="0.25">
      <c r="A23" s="8" t="s">
        <v>60</v>
      </c>
      <c r="B23" s="27">
        <v>198843</v>
      </c>
      <c r="C23" s="27">
        <v>573211</v>
      </c>
      <c r="D23" s="27">
        <v>746203</v>
      </c>
      <c r="E23" s="27">
        <v>3027161</v>
      </c>
      <c r="F23" s="10">
        <f t="shared" si="0"/>
        <v>305.67526530984196</v>
      </c>
      <c r="G23" s="1"/>
      <c r="H23" s="1"/>
      <c r="I23" s="1"/>
    </row>
    <row r="24" spans="1:9" x14ac:dyDescent="0.25">
      <c r="A24" s="11" t="s">
        <v>61</v>
      </c>
      <c r="B24" s="28">
        <v>150945</v>
      </c>
      <c r="C24" s="28">
        <v>153046</v>
      </c>
      <c r="D24" s="28">
        <v>550412</v>
      </c>
      <c r="E24" s="28">
        <v>593146</v>
      </c>
      <c r="F24" s="13">
        <f t="shared" si="0"/>
        <v>7.7640022383232861</v>
      </c>
      <c r="G24" s="1"/>
      <c r="H24" s="1"/>
      <c r="I24" s="1"/>
    </row>
    <row r="25" spans="1:9" x14ac:dyDescent="0.25">
      <c r="A25" s="8" t="s">
        <v>62</v>
      </c>
      <c r="B25" s="27">
        <v>63073</v>
      </c>
      <c r="C25" s="27">
        <v>66999</v>
      </c>
      <c r="D25" s="27">
        <v>257846</v>
      </c>
      <c r="E25" s="27">
        <v>296806</v>
      </c>
      <c r="F25" s="10">
        <f t="shared" si="0"/>
        <v>15.109794218254308</v>
      </c>
      <c r="G25" s="1"/>
      <c r="H25" s="1"/>
      <c r="I25" s="1"/>
    </row>
    <row r="26" spans="1:9" x14ac:dyDescent="0.25">
      <c r="A26" s="11" t="s">
        <v>63</v>
      </c>
      <c r="B26" s="28">
        <v>169022</v>
      </c>
      <c r="C26" s="28">
        <v>135856</v>
      </c>
      <c r="D26" s="28">
        <v>712666</v>
      </c>
      <c r="E26" s="28">
        <v>591081</v>
      </c>
      <c r="F26" s="13">
        <f t="shared" si="0"/>
        <v>-17.060586586142733</v>
      </c>
      <c r="G26" s="1"/>
      <c r="H26" s="1"/>
      <c r="I26" s="1"/>
    </row>
    <row r="27" spans="1:9" x14ac:dyDescent="0.25">
      <c r="A27" s="8" t="s">
        <v>64</v>
      </c>
      <c r="B27" s="27">
        <v>246816</v>
      </c>
      <c r="C27" s="27">
        <v>306497</v>
      </c>
      <c r="D27" s="27">
        <v>1259187</v>
      </c>
      <c r="E27" s="27">
        <v>1143206</v>
      </c>
      <c r="F27" s="10">
        <f t="shared" si="0"/>
        <v>-9.2107844188353312</v>
      </c>
      <c r="G27" s="1"/>
      <c r="H27" s="1"/>
      <c r="I27" s="1"/>
    </row>
    <row r="28" spans="1:9" x14ac:dyDescent="0.25">
      <c r="A28" s="11" t="s">
        <v>65</v>
      </c>
      <c r="B28" s="28">
        <v>1165061</v>
      </c>
      <c r="C28" s="28">
        <v>831166</v>
      </c>
      <c r="D28" s="28">
        <v>4458221</v>
      </c>
      <c r="E28" s="28">
        <v>4507124</v>
      </c>
      <c r="F28" s="13">
        <f t="shared" si="0"/>
        <v>1.0969173578429547</v>
      </c>
      <c r="G28" s="1"/>
      <c r="H28" s="1"/>
      <c r="I28" s="1"/>
    </row>
    <row r="29" spans="1:9" x14ac:dyDescent="0.25">
      <c r="A29" s="8" t="s">
        <v>66</v>
      </c>
      <c r="B29" s="27">
        <v>351119</v>
      </c>
      <c r="C29" s="27">
        <v>401262</v>
      </c>
      <c r="D29" s="27">
        <v>1658706</v>
      </c>
      <c r="E29" s="27">
        <v>1572655</v>
      </c>
      <c r="F29" s="10">
        <f t="shared" si="0"/>
        <v>-5.1878391951316303</v>
      </c>
      <c r="G29" s="1"/>
      <c r="H29" s="1"/>
      <c r="I29" s="1"/>
    </row>
    <row r="30" spans="1:9" x14ac:dyDescent="0.25">
      <c r="A30" s="11" t="s">
        <v>67</v>
      </c>
      <c r="B30" s="28">
        <v>441494</v>
      </c>
      <c r="C30" s="28">
        <v>402367</v>
      </c>
      <c r="D30" s="28">
        <v>1688631</v>
      </c>
      <c r="E30" s="28">
        <v>1554751</v>
      </c>
      <c r="F30" s="13">
        <f t="shared" si="0"/>
        <v>-7.9283158961312381</v>
      </c>
      <c r="G30" s="1"/>
      <c r="H30" s="1"/>
      <c r="I30" s="1"/>
    </row>
    <row r="31" spans="1:9" x14ac:dyDescent="0.25">
      <c r="A31" s="8" t="s">
        <v>68</v>
      </c>
      <c r="B31" s="27">
        <v>2736750</v>
      </c>
      <c r="C31" s="27">
        <v>2804867</v>
      </c>
      <c r="D31" s="27">
        <v>9201962</v>
      </c>
      <c r="E31" s="27">
        <v>11728898</v>
      </c>
      <c r="F31" s="10">
        <f t="shared" si="0"/>
        <v>27.460839329699468</v>
      </c>
      <c r="G31" s="1"/>
      <c r="H31" s="1"/>
      <c r="I31" s="1"/>
    </row>
    <row r="32" spans="1:9" x14ac:dyDescent="0.25">
      <c r="A32" s="11" t="s">
        <v>69</v>
      </c>
      <c r="B32" s="28">
        <v>5371284</v>
      </c>
      <c r="C32" s="28">
        <v>5446552</v>
      </c>
      <c r="D32" s="28">
        <v>20678390</v>
      </c>
      <c r="E32" s="28">
        <v>20865568</v>
      </c>
      <c r="F32" s="13">
        <f t="shared" si="0"/>
        <v>0.90518652564344393</v>
      </c>
      <c r="G32" s="1"/>
      <c r="H32" s="1"/>
      <c r="I32" s="1"/>
    </row>
    <row r="33" spans="1:9" x14ac:dyDescent="0.25">
      <c r="A33" s="8" t="s">
        <v>70</v>
      </c>
      <c r="B33" s="27">
        <v>339220</v>
      </c>
      <c r="C33" s="27">
        <v>278509</v>
      </c>
      <c r="D33" s="27">
        <v>1287843</v>
      </c>
      <c r="E33" s="27">
        <v>1194882</v>
      </c>
      <c r="F33" s="10">
        <f t="shared" si="0"/>
        <v>-7.218348820469572</v>
      </c>
      <c r="G33" s="1"/>
      <c r="H33" s="1"/>
      <c r="I33" s="1"/>
    </row>
    <row r="34" spans="1:9" x14ac:dyDescent="0.25">
      <c r="A34" s="11" t="s">
        <v>71</v>
      </c>
      <c r="B34" s="28">
        <v>54651</v>
      </c>
      <c r="C34" s="28">
        <v>57938</v>
      </c>
      <c r="D34" s="28">
        <v>235762</v>
      </c>
      <c r="E34" s="28">
        <v>325599</v>
      </c>
      <c r="F34" s="13">
        <f t="shared" si="0"/>
        <v>38.10495330036224</v>
      </c>
      <c r="G34" s="1"/>
      <c r="H34" s="1"/>
      <c r="I34" s="1"/>
    </row>
    <row r="35" spans="1:9" x14ac:dyDescent="0.25">
      <c r="A35" s="14" t="s">
        <v>72</v>
      </c>
      <c r="B35" s="15">
        <f>SUM(B7:B34)</f>
        <v>35730596</v>
      </c>
      <c r="C35" s="15">
        <f t="shared" ref="C35:E35" si="1">SUM(C7:C34)</f>
        <v>38043267</v>
      </c>
      <c r="D35" s="15">
        <f t="shared" si="1"/>
        <v>137872254</v>
      </c>
      <c r="E35" s="15">
        <f t="shared" si="1"/>
        <v>149989401</v>
      </c>
      <c r="F35" s="16">
        <f t="shared" si="0"/>
        <v>8.7886769443836101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3637352</v>
      </c>
      <c r="C38" s="30">
        <f>D7</f>
        <v>3898378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26631676</v>
      </c>
      <c r="G38" s="31">
        <f>LOOKUP(E38,$A$38:$A$65,$C$38:$C$65)</f>
        <v>22436313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789049</v>
      </c>
      <c r="C39" s="30">
        <f t="shared" ref="C39:C65" si="5">D8</f>
        <v>718067</v>
      </c>
      <c r="D39" s="30">
        <f t="shared" ref="D39:D65" si="6">_xlfn.RANK.EQ(B39,$B$38:$B$65)+COUNTIF($B$38:$B$65,B39)-1</f>
        <v>23</v>
      </c>
      <c r="E39" s="31" t="str">
        <f t="shared" si="2"/>
        <v>VALENCIA</v>
      </c>
      <c r="F39" s="31">
        <f t="shared" ref="F39:F54" si="7">LOOKUP(E39,$A$38:$A$65,$B$38:$B$65)</f>
        <v>20865568</v>
      </c>
      <c r="G39" s="31">
        <f t="shared" ref="G39:G65" si="8">LOOKUP(E39,$A$38:$A$65,$C$38:$C$65)</f>
        <v>20678390</v>
      </c>
    </row>
    <row r="40" spans="1:9" x14ac:dyDescent="0.25">
      <c r="A40" s="31" t="str">
        <f t="shared" si="3"/>
        <v>ALMERIA</v>
      </c>
      <c r="B40" s="30">
        <f t="shared" si="4"/>
        <v>1827312</v>
      </c>
      <c r="C40" s="30">
        <f t="shared" si="5"/>
        <v>1446906</v>
      </c>
      <c r="D40" s="30">
        <f t="shared" si="6"/>
        <v>16</v>
      </c>
      <c r="E40" s="31" t="str">
        <f t="shared" si="2"/>
        <v>BARCELONA</v>
      </c>
      <c r="F40" s="31">
        <f t="shared" si="7"/>
        <v>13399617</v>
      </c>
      <c r="G40" s="31">
        <f t="shared" si="8"/>
        <v>14464011</v>
      </c>
    </row>
    <row r="41" spans="1:9" x14ac:dyDescent="0.25">
      <c r="A41" s="31" t="str">
        <f t="shared" si="3"/>
        <v>AVILES</v>
      </c>
      <c r="B41" s="30">
        <f t="shared" si="4"/>
        <v>1686707</v>
      </c>
      <c r="C41" s="30">
        <f t="shared" si="5"/>
        <v>1784748</v>
      </c>
      <c r="D41" s="30">
        <f t="shared" si="6"/>
        <v>17</v>
      </c>
      <c r="E41" s="31" t="str">
        <f t="shared" si="2"/>
        <v>TARRAGONA</v>
      </c>
      <c r="F41" s="31">
        <f t="shared" si="7"/>
        <v>11728898</v>
      </c>
      <c r="G41" s="31">
        <f t="shared" si="8"/>
        <v>9201962</v>
      </c>
    </row>
    <row r="42" spans="1:9" x14ac:dyDescent="0.25">
      <c r="A42" s="31" t="str">
        <f t="shared" si="3"/>
        <v>BAHIA DE ALGECIRAS</v>
      </c>
      <c r="B42" s="30">
        <f t="shared" si="4"/>
        <v>26631676</v>
      </c>
      <c r="C42" s="30">
        <f t="shared" si="5"/>
        <v>22436313</v>
      </c>
      <c r="D42" s="30">
        <f t="shared" si="6"/>
        <v>1</v>
      </c>
      <c r="E42" s="31" t="str">
        <f t="shared" si="2"/>
        <v>CARTAGENA</v>
      </c>
      <c r="F42" s="31">
        <f t="shared" si="7"/>
        <v>10243111</v>
      </c>
      <c r="G42" s="31">
        <f t="shared" si="8"/>
        <v>6748801</v>
      </c>
    </row>
    <row r="43" spans="1:9" x14ac:dyDescent="0.25">
      <c r="A43" s="31" t="str">
        <f t="shared" si="3"/>
        <v>BAHIA DE CADIZ</v>
      </c>
      <c r="B43" s="30">
        <f t="shared" si="4"/>
        <v>1269538</v>
      </c>
      <c r="C43" s="30">
        <f t="shared" si="5"/>
        <v>1314898</v>
      </c>
      <c r="D43" s="30">
        <f t="shared" si="6"/>
        <v>20</v>
      </c>
      <c r="E43" s="31" t="str">
        <f t="shared" si="2"/>
        <v>BILBAO</v>
      </c>
      <c r="F43" s="31">
        <f t="shared" si="7"/>
        <v>8622337</v>
      </c>
      <c r="G43" s="31">
        <f t="shared" si="8"/>
        <v>11497529</v>
      </c>
    </row>
    <row r="44" spans="1:9" x14ac:dyDescent="0.25">
      <c r="A44" s="31" t="str">
        <f t="shared" si="3"/>
        <v>BALEARES</v>
      </c>
      <c r="B44" s="30">
        <f t="shared" si="4"/>
        <v>3576843</v>
      </c>
      <c r="C44" s="30">
        <f t="shared" si="5"/>
        <v>3530248</v>
      </c>
      <c r="D44" s="30">
        <f t="shared" si="6"/>
        <v>14</v>
      </c>
      <c r="E44" s="31" t="str">
        <f t="shared" si="2"/>
        <v>HUELVA</v>
      </c>
      <c r="F44" s="31">
        <f t="shared" si="7"/>
        <v>8375069</v>
      </c>
      <c r="G44" s="31">
        <f t="shared" si="8"/>
        <v>7310083</v>
      </c>
    </row>
    <row r="45" spans="1:9" x14ac:dyDescent="0.25">
      <c r="A45" s="31" t="str">
        <f t="shared" si="3"/>
        <v>BARCELONA</v>
      </c>
      <c r="B45" s="30">
        <f t="shared" si="4"/>
        <v>13399617</v>
      </c>
      <c r="C45" s="30">
        <f t="shared" si="5"/>
        <v>14464011</v>
      </c>
      <c r="D45" s="30">
        <f t="shared" si="6"/>
        <v>3</v>
      </c>
      <c r="E45" s="31" t="str">
        <f t="shared" si="2"/>
        <v>LAS PALMAS</v>
      </c>
      <c r="F45" s="31">
        <f t="shared" si="7"/>
        <v>7572470</v>
      </c>
      <c r="G45" s="31">
        <f t="shared" si="8"/>
        <v>6792794</v>
      </c>
    </row>
    <row r="46" spans="1:9" x14ac:dyDescent="0.25">
      <c r="A46" s="31" t="str">
        <f t="shared" si="3"/>
        <v>BILBAO</v>
      </c>
      <c r="B46" s="30">
        <f t="shared" si="4"/>
        <v>8622337</v>
      </c>
      <c r="C46" s="30">
        <f t="shared" si="5"/>
        <v>11497529</v>
      </c>
      <c r="D46" s="30">
        <f t="shared" si="6"/>
        <v>6</v>
      </c>
      <c r="E46" s="31" t="str">
        <f t="shared" si="2"/>
        <v>GIJON</v>
      </c>
      <c r="F46" s="31">
        <f t="shared" si="7"/>
        <v>5549998</v>
      </c>
      <c r="G46" s="31">
        <f t="shared" si="8"/>
        <v>4496433</v>
      </c>
    </row>
    <row r="47" spans="1:9" x14ac:dyDescent="0.25">
      <c r="A47" s="31" t="str">
        <f t="shared" si="3"/>
        <v>CARTAGENA</v>
      </c>
      <c r="B47" s="30">
        <f t="shared" si="4"/>
        <v>10243111</v>
      </c>
      <c r="C47" s="30">
        <f t="shared" si="5"/>
        <v>6748801</v>
      </c>
      <c r="D47" s="30">
        <f t="shared" si="6"/>
        <v>5</v>
      </c>
      <c r="E47" s="31" t="str">
        <f t="shared" si="2"/>
        <v>FERROL-SAN CIBRAO</v>
      </c>
      <c r="F47" s="31">
        <f t="shared" si="7"/>
        <v>4605636</v>
      </c>
      <c r="G47" s="31">
        <f t="shared" si="8"/>
        <v>3601755</v>
      </c>
    </row>
    <row r="48" spans="1:9" x14ac:dyDescent="0.25">
      <c r="A48" s="31" t="str">
        <f t="shared" si="3"/>
        <v>CASTELLON</v>
      </c>
      <c r="B48" s="30">
        <f t="shared" si="4"/>
        <v>4100039</v>
      </c>
      <c r="C48" s="30">
        <f t="shared" si="5"/>
        <v>4399912</v>
      </c>
      <c r="D48" s="30">
        <f t="shared" si="6"/>
        <v>12</v>
      </c>
      <c r="E48" s="31" t="str">
        <f t="shared" si="2"/>
        <v>SANTA CRUZ DE TENERIFE</v>
      </c>
      <c r="F48" s="31">
        <f t="shared" si="7"/>
        <v>4507124</v>
      </c>
      <c r="G48" s="31">
        <f t="shared" si="8"/>
        <v>4458221</v>
      </c>
    </row>
    <row r="49" spans="1:7" x14ac:dyDescent="0.25">
      <c r="A49" s="31" t="str">
        <f t="shared" si="3"/>
        <v>CEUTA</v>
      </c>
      <c r="B49" s="30">
        <f t="shared" si="4"/>
        <v>701770</v>
      </c>
      <c r="C49" s="30">
        <f t="shared" si="5"/>
        <v>695549</v>
      </c>
      <c r="D49" s="30">
        <f t="shared" si="6"/>
        <v>24</v>
      </c>
      <c r="E49" s="31" t="str">
        <f t="shared" si="2"/>
        <v>CASTELLON</v>
      </c>
      <c r="F49" s="31">
        <f t="shared" si="7"/>
        <v>4100039</v>
      </c>
      <c r="G49" s="31">
        <f t="shared" si="8"/>
        <v>4399912</v>
      </c>
    </row>
    <row r="50" spans="1:7" x14ac:dyDescent="0.25">
      <c r="A50" s="31" t="str">
        <f t="shared" si="3"/>
        <v>FERROL-SAN CIBRAO</v>
      </c>
      <c r="B50" s="30">
        <f t="shared" si="4"/>
        <v>4605636</v>
      </c>
      <c r="C50" s="30">
        <f t="shared" si="5"/>
        <v>3601755</v>
      </c>
      <c r="D50" s="30">
        <f t="shared" si="6"/>
        <v>10</v>
      </c>
      <c r="E50" s="31" t="str">
        <f t="shared" si="2"/>
        <v>A CORUÑA</v>
      </c>
      <c r="F50" s="31">
        <f t="shared" si="7"/>
        <v>3637352</v>
      </c>
      <c r="G50" s="31">
        <f t="shared" si="8"/>
        <v>3898378</v>
      </c>
    </row>
    <row r="51" spans="1:7" x14ac:dyDescent="0.25">
      <c r="A51" s="31" t="str">
        <f t="shared" si="3"/>
        <v>GIJON</v>
      </c>
      <c r="B51" s="30">
        <f t="shared" si="4"/>
        <v>5549998</v>
      </c>
      <c r="C51" s="30">
        <f t="shared" si="5"/>
        <v>4496433</v>
      </c>
      <c r="D51" s="30">
        <f t="shared" si="6"/>
        <v>9</v>
      </c>
      <c r="E51" s="31" t="str">
        <f t="shared" si="2"/>
        <v>BALEARES</v>
      </c>
      <c r="F51" s="31">
        <f t="shared" si="7"/>
        <v>3576843</v>
      </c>
      <c r="G51" s="31">
        <f t="shared" si="8"/>
        <v>3530248</v>
      </c>
    </row>
    <row r="52" spans="1:7" x14ac:dyDescent="0.25">
      <c r="A52" s="31" t="str">
        <f t="shared" si="3"/>
        <v>HUELVA</v>
      </c>
      <c r="B52" s="30">
        <f t="shared" si="4"/>
        <v>8375069</v>
      </c>
      <c r="C52" s="30">
        <f t="shared" si="5"/>
        <v>7310083</v>
      </c>
      <c r="D52" s="30">
        <f t="shared" si="6"/>
        <v>7</v>
      </c>
      <c r="E52" s="31" t="str">
        <f t="shared" si="2"/>
        <v>MALAGA</v>
      </c>
      <c r="F52" s="31">
        <f t="shared" si="7"/>
        <v>3027161</v>
      </c>
      <c r="G52" s="31">
        <f t="shared" si="8"/>
        <v>746203</v>
      </c>
    </row>
    <row r="53" spans="1:7" x14ac:dyDescent="0.25">
      <c r="A53" s="31" t="str">
        <f t="shared" si="3"/>
        <v>LAS PALMAS</v>
      </c>
      <c r="B53" s="30">
        <f t="shared" si="4"/>
        <v>7572470</v>
      </c>
      <c r="C53" s="30">
        <f t="shared" si="5"/>
        <v>6792794</v>
      </c>
      <c r="D53" s="30">
        <f t="shared" si="6"/>
        <v>8</v>
      </c>
      <c r="E53" s="31" t="str">
        <f t="shared" si="2"/>
        <v>ALMERIA</v>
      </c>
      <c r="F53" s="31">
        <f t="shared" si="7"/>
        <v>1827312</v>
      </c>
      <c r="G53" s="31">
        <f t="shared" si="8"/>
        <v>1446906</v>
      </c>
    </row>
    <row r="54" spans="1:7" x14ac:dyDescent="0.25">
      <c r="A54" s="31" t="str">
        <f t="shared" si="3"/>
        <v>MALAGA</v>
      </c>
      <c r="B54" s="30">
        <f t="shared" si="4"/>
        <v>3027161</v>
      </c>
      <c r="C54" s="30">
        <f t="shared" si="5"/>
        <v>746203</v>
      </c>
      <c r="D54" s="30">
        <f t="shared" si="6"/>
        <v>15</v>
      </c>
      <c r="E54" s="31" t="str">
        <f t="shared" si="2"/>
        <v>AVILES</v>
      </c>
      <c r="F54" s="31">
        <f t="shared" si="7"/>
        <v>1686707</v>
      </c>
      <c r="G54" s="31">
        <f t="shared" si="8"/>
        <v>1784748</v>
      </c>
    </row>
    <row r="55" spans="1:7" x14ac:dyDescent="0.25">
      <c r="A55" s="31" t="str">
        <f t="shared" si="3"/>
        <v>MARIN Y RIA DE PONTEVEDRA</v>
      </c>
      <c r="B55" s="30">
        <f t="shared" si="4"/>
        <v>593146</v>
      </c>
      <c r="C55" s="30">
        <f t="shared" si="5"/>
        <v>550412</v>
      </c>
      <c r="D55" s="30">
        <f t="shared" si="6"/>
        <v>25</v>
      </c>
      <c r="E55" s="31" t="str">
        <f t="shared" si="2"/>
        <v>SANTANDER</v>
      </c>
      <c r="F55" s="31">
        <f t="shared" ref="F55:F65" si="9">LOOKUP(E55,$A$38:$A$65,$B$38:$B$65)</f>
        <v>1572655</v>
      </c>
      <c r="G55" s="31">
        <f t="shared" si="8"/>
        <v>1658706</v>
      </c>
    </row>
    <row r="56" spans="1:7" x14ac:dyDescent="0.25">
      <c r="A56" s="31" t="str">
        <f t="shared" si="3"/>
        <v>MELILLA</v>
      </c>
      <c r="B56" s="30">
        <f t="shared" si="4"/>
        <v>296806</v>
      </c>
      <c r="C56" s="30">
        <f t="shared" si="5"/>
        <v>257846</v>
      </c>
      <c r="D56" s="30">
        <f t="shared" si="6"/>
        <v>28</v>
      </c>
      <c r="E56" s="31" t="str">
        <f t="shared" si="2"/>
        <v>SEVILLA</v>
      </c>
      <c r="F56" s="31">
        <f t="shared" si="9"/>
        <v>1554751</v>
      </c>
      <c r="G56" s="31">
        <f t="shared" si="8"/>
        <v>1688631</v>
      </c>
    </row>
    <row r="57" spans="1:7" x14ac:dyDescent="0.25">
      <c r="A57" s="31" t="str">
        <f t="shared" si="3"/>
        <v>MOTRIL</v>
      </c>
      <c r="B57" s="30">
        <f t="shared" si="4"/>
        <v>591081</v>
      </c>
      <c r="C57" s="30">
        <f t="shared" si="5"/>
        <v>712666</v>
      </c>
      <c r="D57" s="30">
        <f t="shared" si="6"/>
        <v>26</v>
      </c>
      <c r="E57" s="31" t="str">
        <f t="shared" si="2"/>
        <v>BAHIA DE CADIZ</v>
      </c>
      <c r="F57" s="31">
        <f t="shared" si="9"/>
        <v>1269538</v>
      </c>
      <c r="G57" s="31">
        <f t="shared" si="8"/>
        <v>1314898</v>
      </c>
    </row>
    <row r="58" spans="1:7" x14ac:dyDescent="0.25">
      <c r="A58" s="31" t="str">
        <f t="shared" si="3"/>
        <v>PASAIA</v>
      </c>
      <c r="B58" s="30">
        <f t="shared" si="4"/>
        <v>1143206</v>
      </c>
      <c r="C58" s="30">
        <f t="shared" si="5"/>
        <v>1259187</v>
      </c>
      <c r="D58" s="30">
        <f t="shared" si="6"/>
        <v>22</v>
      </c>
      <c r="E58" s="31" t="str">
        <f t="shared" si="2"/>
        <v>VIGO</v>
      </c>
      <c r="F58" s="31">
        <f t="shared" si="9"/>
        <v>1194882</v>
      </c>
      <c r="G58" s="31">
        <f t="shared" si="8"/>
        <v>1287843</v>
      </c>
    </row>
    <row r="59" spans="1:7" x14ac:dyDescent="0.25">
      <c r="A59" s="31" t="str">
        <f t="shared" si="3"/>
        <v>SANTA CRUZ DE TENERIFE</v>
      </c>
      <c r="B59" s="30">
        <f t="shared" si="4"/>
        <v>4507124</v>
      </c>
      <c r="C59" s="30">
        <f t="shared" si="5"/>
        <v>4458221</v>
      </c>
      <c r="D59" s="30">
        <f t="shared" si="6"/>
        <v>11</v>
      </c>
      <c r="E59" s="31" t="str">
        <f t="shared" si="2"/>
        <v>PASAIA</v>
      </c>
      <c r="F59" s="31">
        <f t="shared" si="9"/>
        <v>1143206</v>
      </c>
      <c r="G59" s="31">
        <f t="shared" si="8"/>
        <v>1259187</v>
      </c>
    </row>
    <row r="60" spans="1:7" x14ac:dyDescent="0.25">
      <c r="A60" s="31" t="str">
        <f t="shared" si="3"/>
        <v>SANTANDER</v>
      </c>
      <c r="B60" s="30">
        <f t="shared" si="4"/>
        <v>1572655</v>
      </c>
      <c r="C60" s="30">
        <f t="shared" si="5"/>
        <v>1658706</v>
      </c>
      <c r="D60" s="30">
        <f t="shared" si="6"/>
        <v>18</v>
      </c>
      <c r="E60" s="31" t="str">
        <f t="shared" si="2"/>
        <v>ALICANTE</v>
      </c>
      <c r="F60" s="31">
        <f t="shared" si="9"/>
        <v>789049</v>
      </c>
      <c r="G60" s="31">
        <f t="shared" si="8"/>
        <v>718067</v>
      </c>
    </row>
    <row r="61" spans="1:7" x14ac:dyDescent="0.25">
      <c r="A61" s="31" t="str">
        <f t="shared" si="3"/>
        <v>SEVILLA</v>
      </c>
      <c r="B61" s="30">
        <f t="shared" si="4"/>
        <v>1554751</v>
      </c>
      <c r="C61" s="30">
        <f t="shared" si="5"/>
        <v>1688631</v>
      </c>
      <c r="D61" s="30">
        <f t="shared" si="6"/>
        <v>19</v>
      </c>
      <c r="E61" s="31" t="str">
        <f t="shared" si="2"/>
        <v>CEUTA</v>
      </c>
      <c r="F61" s="31">
        <f t="shared" si="9"/>
        <v>701770</v>
      </c>
      <c r="G61" s="31">
        <f t="shared" si="8"/>
        <v>695549</v>
      </c>
    </row>
    <row r="62" spans="1:7" x14ac:dyDescent="0.25">
      <c r="A62" s="31" t="str">
        <f t="shared" si="3"/>
        <v>TARRAGONA</v>
      </c>
      <c r="B62" s="30">
        <f t="shared" si="4"/>
        <v>11728898</v>
      </c>
      <c r="C62" s="30">
        <f t="shared" si="5"/>
        <v>9201962</v>
      </c>
      <c r="D62" s="30">
        <f t="shared" si="6"/>
        <v>4</v>
      </c>
      <c r="E62" s="31" t="str">
        <f t="shared" si="2"/>
        <v>MARIN Y RIA DE PONTEVEDRA</v>
      </c>
      <c r="F62" s="31">
        <f t="shared" si="9"/>
        <v>593146</v>
      </c>
      <c r="G62" s="31">
        <f t="shared" si="8"/>
        <v>550412</v>
      </c>
    </row>
    <row r="63" spans="1:7" x14ac:dyDescent="0.25">
      <c r="A63" s="31" t="str">
        <f t="shared" si="3"/>
        <v>VALENCIA</v>
      </c>
      <c r="B63" s="30">
        <f t="shared" si="4"/>
        <v>20865568</v>
      </c>
      <c r="C63" s="30">
        <f t="shared" si="5"/>
        <v>20678390</v>
      </c>
      <c r="D63" s="30">
        <f t="shared" si="6"/>
        <v>2</v>
      </c>
      <c r="E63" s="31" t="str">
        <f t="shared" si="2"/>
        <v>MOTRIL</v>
      </c>
      <c r="F63" s="31">
        <f t="shared" si="9"/>
        <v>591081</v>
      </c>
      <c r="G63" s="31">
        <f t="shared" si="8"/>
        <v>712666</v>
      </c>
    </row>
    <row r="64" spans="1:7" x14ac:dyDescent="0.25">
      <c r="A64" s="31" t="str">
        <f t="shared" si="3"/>
        <v>VIGO</v>
      </c>
      <c r="B64" s="30">
        <f t="shared" si="4"/>
        <v>1194882</v>
      </c>
      <c r="C64" s="30">
        <f t="shared" si="5"/>
        <v>1287843</v>
      </c>
      <c r="D64" s="30">
        <f t="shared" si="6"/>
        <v>21</v>
      </c>
      <c r="E64" s="31" t="str">
        <f t="shared" si="2"/>
        <v>VILAGARCIA</v>
      </c>
      <c r="F64" s="31">
        <f t="shared" si="9"/>
        <v>325599</v>
      </c>
      <c r="G64" s="31">
        <f t="shared" si="8"/>
        <v>235762</v>
      </c>
    </row>
    <row r="65" spans="1:7" x14ac:dyDescent="0.25">
      <c r="A65" s="31" t="str">
        <f t="shared" si="3"/>
        <v>VILAGARCIA</v>
      </c>
      <c r="B65" s="30">
        <f t="shared" si="4"/>
        <v>325599</v>
      </c>
      <c r="C65" s="30">
        <f t="shared" si="5"/>
        <v>235762</v>
      </c>
      <c r="D65" s="30">
        <f t="shared" si="6"/>
        <v>27</v>
      </c>
      <c r="E65" s="31" t="str">
        <f t="shared" si="2"/>
        <v>MELILLA</v>
      </c>
      <c r="F65" s="31">
        <f t="shared" si="9"/>
        <v>296806</v>
      </c>
      <c r="G65" s="31">
        <f t="shared" si="8"/>
        <v>257846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720451</v>
      </c>
      <c r="C7" s="27">
        <v>344158</v>
      </c>
      <c r="D7" s="27">
        <v>2629731</v>
      </c>
      <c r="E7" s="27">
        <v>1875987</v>
      </c>
      <c r="F7" s="10">
        <f>((E7*100)/D7)-100</f>
        <v>-28.662399310043497</v>
      </c>
      <c r="G7" s="1"/>
      <c r="H7" s="1"/>
      <c r="I7" s="1"/>
    </row>
    <row r="8" spans="1:12" x14ac:dyDescent="0.25">
      <c r="A8" s="11" t="s">
        <v>45</v>
      </c>
      <c r="B8" s="28">
        <v>12298</v>
      </c>
      <c r="C8" s="28">
        <v>3485</v>
      </c>
      <c r="D8" s="28">
        <v>36033</v>
      </c>
      <c r="E8" s="28">
        <v>18870</v>
      </c>
      <c r="F8" s="13">
        <f t="shared" ref="F8:F35" si="0">((E8*100)/D8)-100</f>
        <v>-47.631337940221464</v>
      </c>
      <c r="G8" s="1"/>
      <c r="H8" s="1"/>
      <c r="I8" s="1"/>
    </row>
    <row r="9" spans="1:12" x14ac:dyDescent="0.25">
      <c r="A9" s="8" t="s">
        <v>46</v>
      </c>
      <c r="B9" s="27">
        <v>1005</v>
      </c>
      <c r="C9" s="27">
        <v>0</v>
      </c>
      <c r="D9" s="27">
        <v>2986</v>
      </c>
      <c r="E9" s="27">
        <v>3150</v>
      </c>
      <c r="F9" s="10">
        <f t="shared" si="0"/>
        <v>5.4922973878097849</v>
      </c>
      <c r="G9" s="1"/>
      <c r="H9" s="1"/>
      <c r="I9" s="1"/>
    </row>
    <row r="10" spans="1:12" x14ac:dyDescent="0.25">
      <c r="A10" s="11" t="s">
        <v>47</v>
      </c>
      <c r="B10" s="28">
        <v>44408</v>
      </c>
      <c r="C10" s="28">
        <v>84273</v>
      </c>
      <c r="D10" s="28">
        <v>165259</v>
      </c>
      <c r="E10" s="28">
        <v>229341</v>
      </c>
      <c r="F10" s="13">
        <f t="shared" si="0"/>
        <v>38.776708076413399</v>
      </c>
      <c r="G10" s="1"/>
      <c r="H10" s="1"/>
      <c r="I10" s="1"/>
    </row>
    <row r="11" spans="1:12" x14ac:dyDescent="0.25">
      <c r="A11" s="8" t="s">
        <v>48</v>
      </c>
      <c r="B11" s="27">
        <v>1714199</v>
      </c>
      <c r="C11" s="27">
        <v>1531584</v>
      </c>
      <c r="D11" s="27">
        <v>8241389</v>
      </c>
      <c r="E11" s="27">
        <v>7107418</v>
      </c>
      <c r="F11" s="10">
        <f t="shared" si="0"/>
        <v>-13.759464575692277</v>
      </c>
      <c r="G11" s="1"/>
      <c r="H11" s="1"/>
      <c r="I11" s="1"/>
    </row>
    <row r="12" spans="1:12" x14ac:dyDescent="0.25">
      <c r="A12" s="11" t="s">
        <v>49</v>
      </c>
      <c r="B12" s="28">
        <v>4993</v>
      </c>
      <c r="C12" s="28">
        <v>0</v>
      </c>
      <c r="D12" s="28">
        <v>33454</v>
      </c>
      <c r="E12" s="28">
        <v>19524</v>
      </c>
      <c r="F12" s="13">
        <f t="shared" si="0"/>
        <v>-41.639265857595504</v>
      </c>
      <c r="G12" s="1"/>
      <c r="H12" s="1"/>
      <c r="I12" s="1"/>
    </row>
    <row r="13" spans="1:12" x14ac:dyDescent="0.25">
      <c r="A13" s="8" t="s">
        <v>50</v>
      </c>
      <c r="B13" s="27">
        <v>97959</v>
      </c>
      <c r="C13" s="27">
        <v>112704</v>
      </c>
      <c r="D13" s="27">
        <v>449097</v>
      </c>
      <c r="E13" s="27">
        <v>419067</v>
      </c>
      <c r="F13" s="10">
        <f t="shared" si="0"/>
        <v>-6.6867514145051103</v>
      </c>
      <c r="G13" s="1"/>
      <c r="H13" s="1"/>
      <c r="I13" s="1"/>
    </row>
    <row r="14" spans="1:12" x14ac:dyDescent="0.25">
      <c r="A14" s="11" t="s">
        <v>51</v>
      </c>
      <c r="B14" s="28">
        <v>922852</v>
      </c>
      <c r="C14" s="28">
        <v>888896</v>
      </c>
      <c r="D14" s="28">
        <v>3909216</v>
      </c>
      <c r="E14" s="28">
        <v>3449571</v>
      </c>
      <c r="F14" s="13">
        <f t="shared" si="0"/>
        <v>-11.757984209621569</v>
      </c>
      <c r="G14" s="1"/>
      <c r="H14" s="1"/>
      <c r="I14" s="1"/>
    </row>
    <row r="15" spans="1:12" x14ac:dyDescent="0.25">
      <c r="A15" s="8" t="s">
        <v>52</v>
      </c>
      <c r="B15" s="27">
        <v>1882880</v>
      </c>
      <c r="C15" s="27">
        <v>829339</v>
      </c>
      <c r="D15" s="27">
        <v>6820621</v>
      </c>
      <c r="E15" s="27">
        <v>4182244</v>
      </c>
      <c r="F15" s="10">
        <f t="shared" si="0"/>
        <v>-38.682357515540005</v>
      </c>
      <c r="G15" s="1"/>
      <c r="H15" s="1"/>
      <c r="I15" s="1"/>
    </row>
    <row r="16" spans="1:12" x14ac:dyDescent="0.25">
      <c r="A16" s="11" t="s">
        <v>53</v>
      </c>
      <c r="B16" s="28">
        <v>1055338</v>
      </c>
      <c r="C16" s="28">
        <v>2286907</v>
      </c>
      <c r="D16" s="28">
        <v>5379209</v>
      </c>
      <c r="E16" s="28">
        <v>8180333</v>
      </c>
      <c r="F16" s="13">
        <f t="shared" si="0"/>
        <v>52.073157968020951</v>
      </c>
      <c r="G16" s="1"/>
      <c r="H16" s="1"/>
      <c r="I16" s="1"/>
    </row>
    <row r="17" spans="1:9" x14ac:dyDescent="0.25">
      <c r="A17" s="8" t="s">
        <v>54</v>
      </c>
      <c r="B17" s="27">
        <v>785873</v>
      </c>
      <c r="C17" s="27">
        <v>585597</v>
      </c>
      <c r="D17" s="27">
        <v>2751811</v>
      </c>
      <c r="E17" s="27">
        <v>2506198</v>
      </c>
      <c r="F17" s="10">
        <f t="shared" si="0"/>
        <v>-8.9255039681140858</v>
      </c>
      <c r="G17" s="1"/>
      <c r="H17" s="1"/>
      <c r="I17" s="1"/>
    </row>
    <row r="18" spans="1:9" x14ac:dyDescent="0.25">
      <c r="A18" s="11" t="s">
        <v>55</v>
      </c>
      <c r="B18" s="28">
        <v>81806</v>
      </c>
      <c r="C18" s="28">
        <v>64293</v>
      </c>
      <c r="D18" s="28">
        <v>366939</v>
      </c>
      <c r="E18" s="28">
        <v>358907</v>
      </c>
      <c r="F18" s="13">
        <f t="shared" si="0"/>
        <v>-2.188919684198197</v>
      </c>
      <c r="G18" s="1"/>
      <c r="H18" s="1"/>
      <c r="I18" s="1"/>
    </row>
    <row r="19" spans="1:9" x14ac:dyDescent="0.25">
      <c r="A19" s="8" t="s">
        <v>56</v>
      </c>
      <c r="B19" s="27">
        <v>205976</v>
      </c>
      <c r="C19" s="27">
        <v>311601</v>
      </c>
      <c r="D19" s="27">
        <v>851137</v>
      </c>
      <c r="E19" s="27">
        <v>796858</v>
      </c>
      <c r="F19" s="10">
        <f t="shared" si="0"/>
        <v>-6.3772342172881622</v>
      </c>
      <c r="G19" s="1"/>
      <c r="H19" s="1"/>
      <c r="I19" s="1"/>
    </row>
    <row r="20" spans="1:9" x14ac:dyDescent="0.25">
      <c r="A20" s="11" t="s">
        <v>57</v>
      </c>
      <c r="B20" s="28">
        <v>71621</v>
      </c>
      <c r="C20" s="28">
        <v>105062</v>
      </c>
      <c r="D20" s="28">
        <v>356904</v>
      </c>
      <c r="E20" s="28">
        <v>381387</v>
      </c>
      <c r="F20" s="13">
        <f t="shared" si="0"/>
        <v>6.8598278528679941</v>
      </c>
      <c r="G20" s="1"/>
      <c r="H20" s="1"/>
      <c r="I20" s="1"/>
    </row>
    <row r="21" spans="1:9" x14ac:dyDescent="0.25">
      <c r="A21" s="8" t="s">
        <v>58</v>
      </c>
      <c r="B21" s="27">
        <v>2048504</v>
      </c>
      <c r="C21" s="27">
        <v>2137301</v>
      </c>
      <c r="D21" s="27">
        <v>6165141</v>
      </c>
      <c r="E21" s="27">
        <v>6749162</v>
      </c>
      <c r="F21" s="10">
        <f t="shared" si="0"/>
        <v>9.4729544709520894</v>
      </c>
      <c r="G21" s="1"/>
      <c r="H21" s="1"/>
      <c r="I21" s="1"/>
    </row>
    <row r="22" spans="1:9" x14ac:dyDescent="0.25">
      <c r="A22" s="11" t="s">
        <v>59</v>
      </c>
      <c r="B22" s="28">
        <v>445000</v>
      </c>
      <c r="C22" s="28">
        <v>406966</v>
      </c>
      <c r="D22" s="28">
        <v>1734592</v>
      </c>
      <c r="E22" s="28">
        <v>1554195</v>
      </c>
      <c r="F22" s="13">
        <f t="shared" si="0"/>
        <v>-10.399967254547462</v>
      </c>
      <c r="G22" s="1"/>
      <c r="H22" s="1"/>
      <c r="I22" s="1"/>
    </row>
    <row r="23" spans="1:9" x14ac:dyDescent="0.25">
      <c r="A23" s="8" t="s">
        <v>60</v>
      </c>
      <c r="B23" s="27">
        <v>3986</v>
      </c>
      <c r="C23" s="27">
        <v>6333</v>
      </c>
      <c r="D23" s="27">
        <v>12536</v>
      </c>
      <c r="E23" s="27">
        <v>42316</v>
      </c>
      <c r="F23" s="10">
        <f t="shared" si="0"/>
        <v>237.5558391831525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0</v>
      </c>
      <c r="E24" s="2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27">
        <v>4387</v>
      </c>
      <c r="C25" s="27">
        <v>2688</v>
      </c>
      <c r="D25" s="27">
        <v>21114</v>
      </c>
      <c r="E25" s="27">
        <v>23412</v>
      </c>
      <c r="F25" s="10">
        <f t="shared" si="0"/>
        <v>10.883773799374822</v>
      </c>
      <c r="G25" s="1"/>
      <c r="H25" s="1"/>
      <c r="I25" s="1"/>
    </row>
    <row r="26" spans="1:9" x14ac:dyDescent="0.25">
      <c r="A26" s="11" t="s">
        <v>63</v>
      </c>
      <c r="B26" s="28">
        <v>110368</v>
      </c>
      <c r="C26" s="28">
        <v>76507</v>
      </c>
      <c r="D26" s="28">
        <v>422758</v>
      </c>
      <c r="E26" s="28">
        <v>374523</v>
      </c>
      <c r="F26" s="13">
        <f t="shared" si="0"/>
        <v>-11.409600764503566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619100</v>
      </c>
      <c r="C28" s="28">
        <v>316718</v>
      </c>
      <c r="D28" s="28">
        <v>2328739</v>
      </c>
      <c r="E28" s="28">
        <v>2389543</v>
      </c>
      <c r="F28" s="13">
        <f t="shared" si="0"/>
        <v>2.6110268261063112</v>
      </c>
      <c r="G28" s="1"/>
      <c r="H28" s="1"/>
      <c r="I28" s="1"/>
    </row>
    <row r="29" spans="1:9" x14ac:dyDescent="0.25">
      <c r="A29" s="8" t="s">
        <v>66</v>
      </c>
      <c r="B29" s="27">
        <v>23015</v>
      </c>
      <c r="C29" s="27">
        <v>13348</v>
      </c>
      <c r="D29" s="27">
        <v>97213</v>
      </c>
      <c r="E29" s="27">
        <v>57744</v>
      </c>
      <c r="F29" s="10">
        <f t="shared" si="0"/>
        <v>-40.600536965220698</v>
      </c>
      <c r="G29" s="1"/>
      <c r="H29" s="1"/>
      <c r="I29" s="1"/>
    </row>
    <row r="30" spans="1:9" x14ac:dyDescent="0.25">
      <c r="A30" s="11" t="s">
        <v>67</v>
      </c>
      <c r="B30" s="28">
        <v>22924</v>
      </c>
      <c r="C30" s="28">
        <v>36971</v>
      </c>
      <c r="D30" s="28">
        <v>116264</v>
      </c>
      <c r="E30" s="28">
        <v>148001</v>
      </c>
      <c r="F30" s="13">
        <f t="shared" si="0"/>
        <v>27.297357737562791</v>
      </c>
      <c r="G30" s="1"/>
      <c r="H30" s="1"/>
      <c r="I30" s="1"/>
    </row>
    <row r="31" spans="1:9" x14ac:dyDescent="0.25">
      <c r="A31" s="8" t="s">
        <v>68</v>
      </c>
      <c r="B31" s="27">
        <v>1731548</v>
      </c>
      <c r="C31" s="27">
        <v>1590633</v>
      </c>
      <c r="D31" s="27">
        <v>5233049</v>
      </c>
      <c r="E31" s="27">
        <v>6875132</v>
      </c>
      <c r="F31" s="10">
        <f t="shared" si="0"/>
        <v>31.379087029378098</v>
      </c>
      <c r="G31" s="1"/>
      <c r="H31" s="1"/>
      <c r="I31" s="1"/>
    </row>
    <row r="32" spans="1:9" x14ac:dyDescent="0.25">
      <c r="A32" s="11" t="s">
        <v>69</v>
      </c>
      <c r="B32" s="28">
        <v>344736</v>
      </c>
      <c r="C32" s="28">
        <v>315970</v>
      </c>
      <c r="D32" s="28">
        <v>1640496</v>
      </c>
      <c r="E32" s="28">
        <v>1323254</v>
      </c>
      <c r="F32" s="13">
        <f t="shared" si="0"/>
        <v>-19.338175771230169</v>
      </c>
      <c r="G32" s="1"/>
      <c r="H32" s="1"/>
      <c r="I32" s="1"/>
    </row>
    <row r="33" spans="1:9" x14ac:dyDescent="0.25">
      <c r="A33" s="8" t="s">
        <v>70</v>
      </c>
      <c r="B33" s="27">
        <v>6279</v>
      </c>
      <c r="C33" s="27">
        <v>8486</v>
      </c>
      <c r="D33" s="27">
        <v>17843</v>
      </c>
      <c r="E33" s="27">
        <v>25697</v>
      </c>
      <c r="F33" s="10">
        <f t="shared" si="0"/>
        <v>44.017261671243631</v>
      </c>
      <c r="G33" s="1"/>
      <c r="H33" s="1"/>
      <c r="I33" s="1"/>
    </row>
    <row r="34" spans="1:9" x14ac:dyDescent="0.25">
      <c r="A34" s="11" t="s">
        <v>71</v>
      </c>
      <c r="B34" s="28">
        <v>7399</v>
      </c>
      <c r="C34" s="28">
        <v>5981</v>
      </c>
      <c r="D34" s="28">
        <v>71249</v>
      </c>
      <c r="E34" s="28">
        <v>84330</v>
      </c>
      <c r="F34" s="13">
        <f t="shared" si="0"/>
        <v>18.359555923591913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12968905</v>
      </c>
      <c r="C35" s="15">
        <f t="shared" ref="C35:E35" si="1">SUM(C7:C34)</f>
        <v>12065801</v>
      </c>
      <c r="D35" s="15">
        <f t="shared" si="1"/>
        <v>49854780</v>
      </c>
      <c r="E35" s="15">
        <f t="shared" si="1"/>
        <v>49176164</v>
      </c>
      <c r="F35" s="16">
        <f t="shared" si="0"/>
        <v>-1.3611854269540515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1875987</v>
      </c>
      <c r="C38" s="30">
        <f>D7</f>
        <v>2629731</v>
      </c>
      <c r="D38" s="30">
        <f>_xlfn.RANK.EQ(B38,$B$38:$B$65)+COUNTIF($B$38:$B$65,B38)-1</f>
        <v>9</v>
      </c>
      <c r="E38" s="31" t="str">
        <f t="shared" ref="E38:E65" si="2">INDEX($A$38:$B$65,MATCH(ROW()-37,$D$38:$D$65,0),1)</f>
        <v>CARTAGENA</v>
      </c>
      <c r="F38" s="31">
        <f>LOOKUP(E38,$A$38:$A$65,$B$38:$B$65)</f>
        <v>8180333</v>
      </c>
      <c r="G38" s="31">
        <f>LOOKUP(E38,$A$38:$A$65,$C$38:$C$65)</f>
        <v>5379209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18870</v>
      </c>
      <c r="C39" s="30">
        <f t="shared" ref="C39:C65" si="5">D8</f>
        <v>36033</v>
      </c>
      <c r="D39" s="30">
        <f t="shared" ref="D39:D65" si="6">_xlfn.RANK.EQ(B39,$B$38:$B$65)+COUNTIF($B$38:$B$65,B39)-1</f>
        <v>25</v>
      </c>
      <c r="E39" s="31" t="str">
        <f t="shared" si="2"/>
        <v>BAHIA DE ALGECIRAS</v>
      </c>
      <c r="F39" s="31">
        <f t="shared" ref="F39:F54" si="7">LOOKUP(E39,$A$38:$A$65,$B$38:$B$65)</f>
        <v>7107418</v>
      </c>
      <c r="G39" s="31">
        <f t="shared" ref="G39:G65" si="8">LOOKUP(E39,$A$38:$A$65,$C$38:$C$65)</f>
        <v>8241389</v>
      </c>
    </row>
    <row r="40" spans="1:9" x14ac:dyDescent="0.25">
      <c r="A40" s="31" t="str">
        <f t="shared" si="3"/>
        <v>ALMERIA</v>
      </c>
      <c r="B40" s="30">
        <f t="shared" si="4"/>
        <v>3150</v>
      </c>
      <c r="C40" s="30">
        <f t="shared" si="5"/>
        <v>2986</v>
      </c>
      <c r="D40" s="30">
        <f t="shared" si="6"/>
        <v>26</v>
      </c>
      <c r="E40" s="31" t="str">
        <f t="shared" si="2"/>
        <v>TARRAGONA</v>
      </c>
      <c r="F40" s="31">
        <f t="shared" si="7"/>
        <v>6875132</v>
      </c>
      <c r="G40" s="31">
        <f t="shared" si="8"/>
        <v>5233049</v>
      </c>
    </row>
    <row r="41" spans="1:9" x14ac:dyDescent="0.25">
      <c r="A41" s="31" t="str">
        <f t="shared" si="3"/>
        <v>AVILES</v>
      </c>
      <c r="B41" s="30">
        <f t="shared" si="4"/>
        <v>229341</v>
      </c>
      <c r="C41" s="30">
        <f t="shared" si="5"/>
        <v>165259</v>
      </c>
      <c r="D41" s="30">
        <f t="shared" si="6"/>
        <v>17</v>
      </c>
      <c r="E41" s="31" t="str">
        <f t="shared" si="2"/>
        <v>HUELVA</v>
      </c>
      <c r="F41" s="31">
        <f t="shared" si="7"/>
        <v>6749162</v>
      </c>
      <c r="G41" s="31">
        <f t="shared" si="8"/>
        <v>6165141</v>
      </c>
    </row>
    <row r="42" spans="1:9" x14ac:dyDescent="0.25">
      <c r="A42" s="31" t="str">
        <f t="shared" si="3"/>
        <v>BAHIA DE ALGECIRAS</v>
      </c>
      <c r="B42" s="30">
        <f t="shared" si="4"/>
        <v>7107418</v>
      </c>
      <c r="C42" s="30">
        <f t="shared" si="5"/>
        <v>8241389</v>
      </c>
      <c r="D42" s="30">
        <f t="shared" si="6"/>
        <v>2</v>
      </c>
      <c r="E42" s="31" t="str">
        <f t="shared" si="2"/>
        <v>BILBAO</v>
      </c>
      <c r="F42" s="31">
        <f t="shared" si="7"/>
        <v>4182244</v>
      </c>
      <c r="G42" s="31">
        <f t="shared" si="8"/>
        <v>6820621</v>
      </c>
    </row>
    <row r="43" spans="1:9" x14ac:dyDescent="0.25">
      <c r="A43" s="31" t="str">
        <f t="shared" si="3"/>
        <v>BAHIA DE CADIZ</v>
      </c>
      <c r="B43" s="30">
        <f t="shared" si="4"/>
        <v>19524</v>
      </c>
      <c r="C43" s="30">
        <f t="shared" si="5"/>
        <v>33454</v>
      </c>
      <c r="D43" s="30">
        <f t="shared" si="6"/>
        <v>24</v>
      </c>
      <c r="E43" s="31" t="str">
        <f t="shared" si="2"/>
        <v>BARCELONA</v>
      </c>
      <c r="F43" s="31">
        <f t="shared" si="7"/>
        <v>3449571</v>
      </c>
      <c r="G43" s="31">
        <f t="shared" si="8"/>
        <v>3909216</v>
      </c>
    </row>
    <row r="44" spans="1:9" x14ac:dyDescent="0.25">
      <c r="A44" s="31" t="str">
        <f t="shared" si="3"/>
        <v>BALEARES</v>
      </c>
      <c r="B44" s="30">
        <f t="shared" si="4"/>
        <v>419067</v>
      </c>
      <c r="C44" s="30">
        <f t="shared" si="5"/>
        <v>449097</v>
      </c>
      <c r="D44" s="30">
        <f t="shared" si="6"/>
        <v>13</v>
      </c>
      <c r="E44" s="31" t="str">
        <f t="shared" si="2"/>
        <v>CASTELLON</v>
      </c>
      <c r="F44" s="31">
        <f t="shared" si="7"/>
        <v>2506198</v>
      </c>
      <c r="G44" s="31">
        <f t="shared" si="8"/>
        <v>2751811</v>
      </c>
    </row>
    <row r="45" spans="1:9" x14ac:dyDescent="0.25">
      <c r="A45" s="31" t="str">
        <f t="shared" si="3"/>
        <v>BARCELONA</v>
      </c>
      <c r="B45" s="30">
        <f t="shared" si="4"/>
        <v>3449571</v>
      </c>
      <c r="C45" s="30">
        <f t="shared" si="5"/>
        <v>3909216</v>
      </c>
      <c r="D45" s="30">
        <f t="shared" si="6"/>
        <v>6</v>
      </c>
      <c r="E45" s="31" t="str">
        <f t="shared" si="2"/>
        <v>SANTA CRUZ DE TENERIFE</v>
      </c>
      <c r="F45" s="31">
        <f t="shared" si="7"/>
        <v>2389543</v>
      </c>
      <c r="G45" s="31">
        <f t="shared" si="8"/>
        <v>2328739</v>
      </c>
    </row>
    <row r="46" spans="1:9" x14ac:dyDescent="0.25">
      <c r="A46" s="31" t="str">
        <f t="shared" si="3"/>
        <v>BILBAO</v>
      </c>
      <c r="B46" s="30">
        <f t="shared" si="4"/>
        <v>4182244</v>
      </c>
      <c r="C46" s="30">
        <f t="shared" si="5"/>
        <v>6820621</v>
      </c>
      <c r="D46" s="30">
        <f t="shared" si="6"/>
        <v>5</v>
      </c>
      <c r="E46" s="31" t="str">
        <f t="shared" si="2"/>
        <v>A CORUÑA</v>
      </c>
      <c r="F46" s="31">
        <f t="shared" si="7"/>
        <v>1875987</v>
      </c>
      <c r="G46" s="31">
        <f t="shared" si="8"/>
        <v>2629731</v>
      </c>
    </row>
    <row r="47" spans="1:9" x14ac:dyDescent="0.25">
      <c r="A47" s="31" t="str">
        <f t="shared" si="3"/>
        <v>CARTAGENA</v>
      </c>
      <c r="B47" s="30">
        <f t="shared" si="4"/>
        <v>8180333</v>
      </c>
      <c r="C47" s="30">
        <f t="shared" si="5"/>
        <v>5379209</v>
      </c>
      <c r="D47" s="30">
        <f t="shared" si="6"/>
        <v>1</v>
      </c>
      <c r="E47" s="31" t="str">
        <f t="shared" si="2"/>
        <v>LAS PALMAS</v>
      </c>
      <c r="F47" s="31">
        <f t="shared" si="7"/>
        <v>1554195</v>
      </c>
      <c r="G47" s="31">
        <f t="shared" si="8"/>
        <v>1734592</v>
      </c>
    </row>
    <row r="48" spans="1:9" x14ac:dyDescent="0.25">
      <c r="A48" s="31" t="str">
        <f t="shared" si="3"/>
        <v>CASTELLON</v>
      </c>
      <c r="B48" s="30">
        <f t="shared" si="4"/>
        <v>2506198</v>
      </c>
      <c r="C48" s="30">
        <f t="shared" si="5"/>
        <v>2751811</v>
      </c>
      <c r="D48" s="30">
        <f t="shared" si="6"/>
        <v>7</v>
      </c>
      <c r="E48" s="31" t="str">
        <f t="shared" si="2"/>
        <v>VALENCIA</v>
      </c>
      <c r="F48" s="31">
        <f t="shared" si="7"/>
        <v>1323254</v>
      </c>
      <c r="G48" s="31">
        <f t="shared" si="8"/>
        <v>1640496</v>
      </c>
    </row>
    <row r="49" spans="1:7" x14ac:dyDescent="0.25">
      <c r="A49" s="31" t="str">
        <f t="shared" si="3"/>
        <v>CEUTA</v>
      </c>
      <c r="B49" s="30">
        <f t="shared" si="4"/>
        <v>358907</v>
      </c>
      <c r="C49" s="30">
        <f t="shared" si="5"/>
        <v>366939</v>
      </c>
      <c r="D49" s="30">
        <f t="shared" si="6"/>
        <v>16</v>
      </c>
      <c r="E49" s="31" t="str">
        <f t="shared" si="2"/>
        <v>FERROL-SAN CIBRAO</v>
      </c>
      <c r="F49" s="31">
        <f t="shared" si="7"/>
        <v>796858</v>
      </c>
      <c r="G49" s="31">
        <f t="shared" si="8"/>
        <v>851137</v>
      </c>
    </row>
    <row r="50" spans="1:7" x14ac:dyDescent="0.25">
      <c r="A50" s="31" t="str">
        <f t="shared" si="3"/>
        <v>FERROL-SAN CIBRAO</v>
      </c>
      <c r="B50" s="30">
        <f t="shared" si="4"/>
        <v>796858</v>
      </c>
      <c r="C50" s="30">
        <f t="shared" si="5"/>
        <v>851137</v>
      </c>
      <c r="D50" s="30">
        <f t="shared" si="6"/>
        <v>12</v>
      </c>
      <c r="E50" s="31" t="str">
        <f t="shared" si="2"/>
        <v>BALEARES</v>
      </c>
      <c r="F50" s="31">
        <f t="shared" si="7"/>
        <v>419067</v>
      </c>
      <c r="G50" s="31">
        <f t="shared" si="8"/>
        <v>449097</v>
      </c>
    </row>
    <row r="51" spans="1:7" x14ac:dyDescent="0.25">
      <c r="A51" s="31" t="str">
        <f t="shared" si="3"/>
        <v>GIJON</v>
      </c>
      <c r="B51" s="30">
        <f t="shared" si="4"/>
        <v>381387</v>
      </c>
      <c r="C51" s="30">
        <f t="shared" si="5"/>
        <v>356904</v>
      </c>
      <c r="D51" s="30">
        <f t="shared" si="6"/>
        <v>14</v>
      </c>
      <c r="E51" s="31" t="str">
        <f t="shared" si="2"/>
        <v>GIJON</v>
      </c>
      <c r="F51" s="31">
        <f t="shared" si="7"/>
        <v>381387</v>
      </c>
      <c r="G51" s="31">
        <f t="shared" si="8"/>
        <v>356904</v>
      </c>
    </row>
    <row r="52" spans="1:7" x14ac:dyDescent="0.25">
      <c r="A52" s="31" t="str">
        <f t="shared" si="3"/>
        <v>HUELVA</v>
      </c>
      <c r="B52" s="30">
        <f t="shared" si="4"/>
        <v>6749162</v>
      </c>
      <c r="C52" s="30">
        <f t="shared" si="5"/>
        <v>6165141</v>
      </c>
      <c r="D52" s="30">
        <f t="shared" si="6"/>
        <v>4</v>
      </c>
      <c r="E52" s="31" t="str">
        <f t="shared" si="2"/>
        <v>MOTRIL</v>
      </c>
      <c r="F52" s="31">
        <f t="shared" si="7"/>
        <v>374523</v>
      </c>
      <c r="G52" s="31">
        <f t="shared" si="8"/>
        <v>422758</v>
      </c>
    </row>
    <row r="53" spans="1:7" x14ac:dyDescent="0.25">
      <c r="A53" s="31" t="str">
        <f t="shared" si="3"/>
        <v>LAS PALMAS</v>
      </c>
      <c r="B53" s="30">
        <f t="shared" si="4"/>
        <v>1554195</v>
      </c>
      <c r="C53" s="30">
        <f t="shared" si="5"/>
        <v>1734592</v>
      </c>
      <c r="D53" s="30">
        <f t="shared" si="6"/>
        <v>10</v>
      </c>
      <c r="E53" s="31" t="str">
        <f t="shared" si="2"/>
        <v>CEUTA</v>
      </c>
      <c r="F53" s="31">
        <f t="shared" si="7"/>
        <v>358907</v>
      </c>
      <c r="G53" s="31">
        <f t="shared" si="8"/>
        <v>366939</v>
      </c>
    </row>
    <row r="54" spans="1:7" x14ac:dyDescent="0.25">
      <c r="A54" s="31" t="str">
        <f t="shared" si="3"/>
        <v>MALAGA</v>
      </c>
      <c r="B54" s="30">
        <f t="shared" si="4"/>
        <v>42316</v>
      </c>
      <c r="C54" s="30">
        <f t="shared" si="5"/>
        <v>12536</v>
      </c>
      <c r="D54" s="30">
        <f t="shared" si="6"/>
        <v>21</v>
      </c>
      <c r="E54" s="31" t="str">
        <f t="shared" si="2"/>
        <v>AVILES</v>
      </c>
      <c r="F54" s="31">
        <f t="shared" si="7"/>
        <v>229341</v>
      </c>
      <c r="G54" s="31">
        <f t="shared" si="8"/>
        <v>165259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148001</v>
      </c>
      <c r="G55" s="31">
        <f t="shared" si="8"/>
        <v>116264</v>
      </c>
    </row>
    <row r="56" spans="1:7" x14ac:dyDescent="0.25">
      <c r="A56" s="31" t="str">
        <f t="shared" si="3"/>
        <v>MELILLA</v>
      </c>
      <c r="B56" s="30">
        <f t="shared" si="4"/>
        <v>23412</v>
      </c>
      <c r="C56" s="30">
        <f t="shared" si="5"/>
        <v>21114</v>
      </c>
      <c r="D56" s="30">
        <f t="shared" si="6"/>
        <v>23</v>
      </c>
      <c r="E56" s="31" t="str">
        <f t="shared" si="2"/>
        <v>VILAGARCIA</v>
      </c>
      <c r="F56" s="31">
        <f t="shared" si="9"/>
        <v>84330</v>
      </c>
      <c r="G56" s="31">
        <f t="shared" si="8"/>
        <v>71249</v>
      </c>
    </row>
    <row r="57" spans="1:7" x14ac:dyDescent="0.25">
      <c r="A57" s="31" t="str">
        <f t="shared" si="3"/>
        <v>MOTRIL</v>
      </c>
      <c r="B57" s="30">
        <f t="shared" si="4"/>
        <v>374523</v>
      </c>
      <c r="C57" s="30">
        <f t="shared" si="5"/>
        <v>422758</v>
      </c>
      <c r="D57" s="30">
        <f t="shared" si="6"/>
        <v>15</v>
      </c>
      <c r="E57" s="31" t="str">
        <f t="shared" si="2"/>
        <v>SANTANDER</v>
      </c>
      <c r="F57" s="31">
        <f t="shared" si="9"/>
        <v>57744</v>
      </c>
      <c r="G57" s="31">
        <f t="shared" si="8"/>
        <v>97213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MALAGA</v>
      </c>
      <c r="F58" s="31">
        <f t="shared" si="9"/>
        <v>42316</v>
      </c>
      <c r="G58" s="31">
        <f t="shared" si="8"/>
        <v>12536</v>
      </c>
    </row>
    <row r="59" spans="1:7" x14ac:dyDescent="0.25">
      <c r="A59" s="31" t="str">
        <f t="shared" si="3"/>
        <v>SANTA CRUZ DE TENERIFE</v>
      </c>
      <c r="B59" s="30">
        <f t="shared" si="4"/>
        <v>2389543</v>
      </c>
      <c r="C59" s="30">
        <f t="shared" si="5"/>
        <v>2328739</v>
      </c>
      <c r="D59" s="30">
        <f t="shared" si="6"/>
        <v>8</v>
      </c>
      <c r="E59" s="31" t="str">
        <f t="shared" si="2"/>
        <v>VIGO</v>
      </c>
      <c r="F59" s="31">
        <f t="shared" si="9"/>
        <v>25697</v>
      </c>
      <c r="G59" s="31">
        <f t="shared" si="8"/>
        <v>17843</v>
      </c>
    </row>
    <row r="60" spans="1:7" x14ac:dyDescent="0.25">
      <c r="A60" s="31" t="str">
        <f t="shared" si="3"/>
        <v>SANTANDER</v>
      </c>
      <c r="B60" s="30">
        <f t="shared" si="4"/>
        <v>57744</v>
      </c>
      <c r="C60" s="30">
        <f t="shared" si="5"/>
        <v>97213</v>
      </c>
      <c r="D60" s="30">
        <f t="shared" si="6"/>
        <v>20</v>
      </c>
      <c r="E60" s="31" t="str">
        <f t="shared" si="2"/>
        <v>MELILLA</v>
      </c>
      <c r="F60" s="31">
        <f t="shared" si="9"/>
        <v>23412</v>
      </c>
      <c r="G60" s="31">
        <f t="shared" si="8"/>
        <v>21114</v>
      </c>
    </row>
    <row r="61" spans="1:7" x14ac:dyDescent="0.25">
      <c r="A61" s="31" t="str">
        <f t="shared" si="3"/>
        <v>SEVILLA</v>
      </c>
      <c r="B61" s="30">
        <f t="shared" si="4"/>
        <v>148001</v>
      </c>
      <c r="C61" s="30">
        <f t="shared" si="5"/>
        <v>116264</v>
      </c>
      <c r="D61" s="30">
        <f t="shared" si="6"/>
        <v>18</v>
      </c>
      <c r="E61" s="31" t="str">
        <f t="shared" si="2"/>
        <v>BAHIA DE CADIZ</v>
      </c>
      <c r="F61" s="31">
        <f t="shared" si="9"/>
        <v>19524</v>
      </c>
      <c r="G61" s="31">
        <f t="shared" si="8"/>
        <v>33454</v>
      </c>
    </row>
    <row r="62" spans="1:7" x14ac:dyDescent="0.25">
      <c r="A62" s="31" t="str">
        <f t="shared" si="3"/>
        <v>TARRAGONA</v>
      </c>
      <c r="B62" s="30">
        <f t="shared" si="4"/>
        <v>6875132</v>
      </c>
      <c r="C62" s="30">
        <f t="shared" si="5"/>
        <v>5233049</v>
      </c>
      <c r="D62" s="30">
        <f t="shared" si="6"/>
        <v>3</v>
      </c>
      <c r="E62" s="31" t="str">
        <f t="shared" si="2"/>
        <v>ALICANTE</v>
      </c>
      <c r="F62" s="31">
        <f t="shared" si="9"/>
        <v>18870</v>
      </c>
      <c r="G62" s="31">
        <f t="shared" si="8"/>
        <v>36033</v>
      </c>
    </row>
    <row r="63" spans="1:7" x14ac:dyDescent="0.25">
      <c r="A63" s="31" t="str">
        <f t="shared" si="3"/>
        <v>VALENCIA</v>
      </c>
      <c r="B63" s="30">
        <f t="shared" si="4"/>
        <v>1323254</v>
      </c>
      <c r="C63" s="30">
        <f t="shared" si="5"/>
        <v>1640496</v>
      </c>
      <c r="D63" s="30">
        <f t="shared" si="6"/>
        <v>11</v>
      </c>
      <c r="E63" s="31" t="str">
        <f t="shared" si="2"/>
        <v>ALMERIA</v>
      </c>
      <c r="F63" s="31">
        <f t="shared" si="9"/>
        <v>3150</v>
      </c>
      <c r="G63" s="31">
        <f t="shared" si="8"/>
        <v>2986</v>
      </c>
    </row>
    <row r="64" spans="1:7" x14ac:dyDescent="0.25">
      <c r="A64" s="31" t="str">
        <f t="shared" si="3"/>
        <v>VIGO</v>
      </c>
      <c r="B64" s="30">
        <f t="shared" si="4"/>
        <v>25697</v>
      </c>
      <c r="C64" s="30">
        <f t="shared" si="5"/>
        <v>17843</v>
      </c>
      <c r="D64" s="30">
        <f t="shared" si="6"/>
        <v>22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84330</v>
      </c>
      <c r="C65" s="30">
        <f t="shared" si="5"/>
        <v>71249</v>
      </c>
      <c r="D65" s="30">
        <f t="shared" si="6"/>
        <v>19</v>
      </c>
      <c r="E65" s="31" t="str">
        <f t="shared" si="2"/>
        <v>MARIN Y RIA DE PONTEVEDRA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213414</v>
      </c>
      <c r="C7" s="19">
        <v>321366</v>
      </c>
      <c r="D7" s="19">
        <v>966848</v>
      </c>
      <c r="E7" s="19">
        <v>1280697</v>
      </c>
      <c r="F7" s="10">
        <f>((E7*100)/D7)-100</f>
        <v>32.461048686039589</v>
      </c>
      <c r="G7" s="1"/>
      <c r="H7" s="1"/>
      <c r="I7" s="1"/>
    </row>
    <row r="8" spans="1:12" x14ac:dyDescent="0.25">
      <c r="A8" s="11" t="s">
        <v>45</v>
      </c>
      <c r="B8" s="20">
        <v>81410</v>
      </c>
      <c r="C8" s="20">
        <v>101665</v>
      </c>
      <c r="D8" s="20">
        <v>195165</v>
      </c>
      <c r="E8" s="20">
        <v>246835</v>
      </c>
      <c r="F8" s="13">
        <f t="shared" ref="F8:F35" si="0">((E8*100)/D8)-100</f>
        <v>26.475033945635744</v>
      </c>
      <c r="G8" s="1"/>
      <c r="H8" s="1"/>
      <c r="I8" s="1"/>
    </row>
    <row r="9" spans="1:12" x14ac:dyDescent="0.25">
      <c r="A9" s="8" t="s">
        <v>46</v>
      </c>
      <c r="B9" s="19">
        <v>185395</v>
      </c>
      <c r="C9" s="19">
        <v>383701</v>
      </c>
      <c r="D9" s="19">
        <v>1246347</v>
      </c>
      <c r="E9" s="19">
        <v>1611063</v>
      </c>
      <c r="F9" s="10">
        <f t="shared" si="0"/>
        <v>29.26279759970538</v>
      </c>
      <c r="G9" s="1"/>
      <c r="H9" s="1"/>
      <c r="I9" s="1"/>
    </row>
    <row r="10" spans="1:12" x14ac:dyDescent="0.25">
      <c r="A10" s="11" t="s">
        <v>47</v>
      </c>
      <c r="B10" s="20">
        <v>307893</v>
      </c>
      <c r="C10" s="20">
        <v>249246</v>
      </c>
      <c r="D10" s="20">
        <v>1142336</v>
      </c>
      <c r="E10" s="20">
        <v>1087983</v>
      </c>
      <c r="F10" s="13">
        <f t="shared" si="0"/>
        <v>-4.7580571740713822</v>
      </c>
      <c r="G10" s="1"/>
      <c r="H10" s="1"/>
      <c r="I10" s="1"/>
    </row>
    <row r="11" spans="1:12" x14ac:dyDescent="0.25">
      <c r="A11" s="8" t="s">
        <v>48</v>
      </c>
      <c r="B11" s="19">
        <v>59367</v>
      </c>
      <c r="C11" s="19">
        <v>74015</v>
      </c>
      <c r="D11" s="19">
        <v>543560</v>
      </c>
      <c r="E11" s="19">
        <v>574744</v>
      </c>
      <c r="F11" s="10">
        <f t="shared" si="0"/>
        <v>5.7369931562293033</v>
      </c>
      <c r="G11" s="1"/>
      <c r="H11" s="1"/>
      <c r="I11" s="1"/>
    </row>
    <row r="12" spans="1:12" x14ac:dyDescent="0.25">
      <c r="A12" s="11" t="s">
        <v>49</v>
      </c>
      <c r="B12" s="20">
        <v>135395</v>
      </c>
      <c r="C12" s="20">
        <v>132764</v>
      </c>
      <c r="D12" s="20">
        <v>643180</v>
      </c>
      <c r="E12" s="20">
        <v>664263</v>
      </c>
      <c r="F12" s="13">
        <f t="shared" si="0"/>
        <v>3.2779315277216341</v>
      </c>
      <c r="G12" s="1"/>
      <c r="H12" s="1"/>
      <c r="I12" s="1"/>
    </row>
    <row r="13" spans="1:12" x14ac:dyDescent="0.25">
      <c r="A13" s="8" t="s">
        <v>50</v>
      </c>
      <c r="B13" s="19">
        <v>135369</v>
      </c>
      <c r="C13" s="19">
        <v>118026</v>
      </c>
      <c r="D13" s="19">
        <v>582365</v>
      </c>
      <c r="E13" s="19">
        <v>578717</v>
      </c>
      <c r="F13" s="10">
        <f t="shared" si="0"/>
        <v>-0.62641127128175356</v>
      </c>
      <c r="G13" s="1"/>
      <c r="H13" s="1"/>
      <c r="I13" s="1"/>
    </row>
    <row r="14" spans="1:12" x14ac:dyDescent="0.25">
      <c r="A14" s="11" t="s">
        <v>51</v>
      </c>
      <c r="B14" s="20">
        <v>230193</v>
      </c>
      <c r="C14" s="20">
        <v>406934</v>
      </c>
      <c r="D14" s="20">
        <v>1022577</v>
      </c>
      <c r="E14" s="20">
        <v>1456803</v>
      </c>
      <c r="F14" s="13">
        <f t="shared" si="0"/>
        <v>42.463892694633273</v>
      </c>
      <c r="G14" s="1"/>
      <c r="H14" s="1"/>
      <c r="I14" s="1"/>
    </row>
    <row r="15" spans="1:12" x14ac:dyDescent="0.25">
      <c r="A15" s="8" t="s">
        <v>52</v>
      </c>
      <c r="B15" s="19">
        <v>486570</v>
      </c>
      <c r="C15" s="19">
        <v>315886</v>
      </c>
      <c r="D15" s="19">
        <v>1617263</v>
      </c>
      <c r="E15" s="19">
        <v>1377726</v>
      </c>
      <c r="F15" s="10">
        <f t="shared" si="0"/>
        <v>-14.811258280193144</v>
      </c>
      <c r="G15" s="1"/>
      <c r="H15" s="1"/>
      <c r="I15" s="1"/>
    </row>
    <row r="16" spans="1:12" x14ac:dyDescent="0.25">
      <c r="A16" s="11" t="s">
        <v>53</v>
      </c>
      <c r="B16" s="20">
        <v>359576</v>
      </c>
      <c r="C16" s="20">
        <v>388470</v>
      </c>
      <c r="D16" s="20">
        <v>1036942</v>
      </c>
      <c r="E16" s="20">
        <v>1765203</v>
      </c>
      <c r="F16" s="13">
        <f t="shared" si="0"/>
        <v>70.231604082002661</v>
      </c>
      <c r="G16" s="1"/>
      <c r="H16" s="1"/>
      <c r="I16" s="1"/>
    </row>
    <row r="17" spans="1:9" x14ac:dyDescent="0.25">
      <c r="A17" s="8" t="s">
        <v>54</v>
      </c>
      <c r="B17" s="19">
        <v>289826</v>
      </c>
      <c r="C17" s="19">
        <v>231457</v>
      </c>
      <c r="D17" s="19">
        <v>1040312</v>
      </c>
      <c r="E17" s="19">
        <v>927966</v>
      </c>
      <c r="F17" s="10">
        <f t="shared" si="0"/>
        <v>-10.799260221933423</v>
      </c>
      <c r="G17" s="1"/>
      <c r="H17" s="1"/>
      <c r="I17" s="1"/>
    </row>
    <row r="18" spans="1:9" x14ac:dyDescent="0.25">
      <c r="A18" s="11" t="s">
        <v>55</v>
      </c>
      <c r="B18" s="20">
        <v>11885</v>
      </c>
      <c r="C18" s="20">
        <v>14266</v>
      </c>
      <c r="D18" s="20">
        <v>61002</v>
      </c>
      <c r="E18" s="20">
        <v>48166</v>
      </c>
      <c r="F18" s="13">
        <f t="shared" si="0"/>
        <v>-21.041933051375366</v>
      </c>
      <c r="G18" s="1"/>
      <c r="H18" s="1"/>
      <c r="I18" s="1"/>
    </row>
    <row r="19" spans="1:9" x14ac:dyDescent="0.25">
      <c r="A19" s="8" t="s">
        <v>56</v>
      </c>
      <c r="B19" s="19">
        <v>507103</v>
      </c>
      <c r="C19" s="19">
        <v>788127</v>
      </c>
      <c r="D19" s="19">
        <v>2565033</v>
      </c>
      <c r="E19" s="19">
        <v>3560333</v>
      </c>
      <c r="F19" s="10">
        <f t="shared" si="0"/>
        <v>38.802619693391847</v>
      </c>
      <c r="G19" s="1"/>
      <c r="H19" s="1"/>
      <c r="I19" s="1"/>
    </row>
    <row r="20" spans="1:9" x14ac:dyDescent="0.25">
      <c r="A20" s="11" t="s">
        <v>57</v>
      </c>
      <c r="B20" s="20">
        <v>960646</v>
      </c>
      <c r="C20" s="20">
        <v>1394142</v>
      </c>
      <c r="D20" s="20">
        <v>3708833</v>
      </c>
      <c r="E20" s="20">
        <v>4622780</v>
      </c>
      <c r="F20" s="13">
        <f t="shared" si="0"/>
        <v>24.642441436430275</v>
      </c>
      <c r="G20" s="1"/>
      <c r="H20" s="1"/>
      <c r="I20" s="1"/>
    </row>
    <row r="21" spans="1:9" x14ac:dyDescent="0.25">
      <c r="A21" s="8" t="s">
        <v>58</v>
      </c>
      <c r="B21" s="19">
        <v>418009</v>
      </c>
      <c r="C21" s="19">
        <v>646140</v>
      </c>
      <c r="D21" s="19">
        <v>1048081</v>
      </c>
      <c r="E21" s="19">
        <v>1414418</v>
      </c>
      <c r="F21" s="10">
        <f t="shared" si="0"/>
        <v>34.953119081445038</v>
      </c>
      <c r="G21" s="1"/>
      <c r="H21" s="1"/>
      <c r="I21" s="1"/>
    </row>
    <row r="22" spans="1:9" x14ac:dyDescent="0.25">
      <c r="A22" s="11" t="s">
        <v>59</v>
      </c>
      <c r="B22" s="20">
        <v>33533</v>
      </c>
      <c r="C22" s="20">
        <v>37595</v>
      </c>
      <c r="D22" s="20">
        <v>183839</v>
      </c>
      <c r="E22" s="20">
        <v>142241</v>
      </c>
      <c r="F22" s="13">
        <f t="shared" si="0"/>
        <v>-22.627407677369874</v>
      </c>
      <c r="G22" s="1"/>
      <c r="H22" s="1"/>
      <c r="I22" s="1"/>
    </row>
    <row r="23" spans="1:9" x14ac:dyDescent="0.25">
      <c r="A23" s="8" t="s">
        <v>60</v>
      </c>
      <c r="B23" s="19">
        <v>49815</v>
      </c>
      <c r="C23" s="19">
        <v>108645</v>
      </c>
      <c r="D23" s="19">
        <v>260061</v>
      </c>
      <c r="E23" s="19">
        <v>319964</v>
      </c>
      <c r="F23" s="10">
        <f t="shared" si="0"/>
        <v>23.03421120429438</v>
      </c>
      <c r="G23" s="1"/>
      <c r="H23" s="1"/>
      <c r="I23" s="1"/>
    </row>
    <row r="24" spans="1:9" x14ac:dyDescent="0.25">
      <c r="A24" s="11" t="s">
        <v>61</v>
      </c>
      <c r="B24" s="20">
        <v>66786</v>
      </c>
      <c r="C24" s="20">
        <v>67439</v>
      </c>
      <c r="D24" s="20">
        <v>242738</v>
      </c>
      <c r="E24" s="20">
        <v>268258</v>
      </c>
      <c r="F24" s="13">
        <f t="shared" si="0"/>
        <v>10.513393041056617</v>
      </c>
      <c r="G24" s="1"/>
      <c r="H24" s="1"/>
      <c r="I24" s="1"/>
    </row>
    <row r="25" spans="1:9" x14ac:dyDescent="0.25">
      <c r="A25" s="8" t="s">
        <v>62</v>
      </c>
      <c r="B25" s="19">
        <v>3001</v>
      </c>
      <c r="C25" s="19">
        <v>700</v>
      </c>
      <c r="D25" s="19">
        <v>13195</v>
      </c>
      <c r="E25" s="19">
        <v>4452</v>
      </c>
      <c r="F25" s="10">
        <f t="shared" si="0"/>
        <v>-66.259946949602124</v>
      </c>
      <c r="G25" s="1"/>
      <c r="H25" s="1"/>
      <c r="I25" s="1"/>
    </row>
    <row r="26" spans="1:9" x14ac:dyDescent="0.25">
      <c r="A26" s="11" t="s">
        <v>63</v>
      </c>
      <c r="B26" s="20">
        <v>47901</v>
      </c>
      <c r="C26" s="20">
        <v>41770</v>
      </c>
      <c r="D26" s="20">
        <v>234779</v>
      </c>
      <c r="E26" s="20">
        <v>138738</v>
      </c>
      <c r="F26" s="13">
        <f t="shared" si="0"/>
        <v>-40.906980607294521</v>
      </c>
      <c r="G26" s="1"/>
      <c r="H26" s="1"/>
      <c r="I26" s="1"/>
    </row>
    <row r="27" spans="1:9" x14ac:dyDescent="0.25">
      <c r="A27" s="8" t="s">
        <v>64</v>
      </c>
      <c r="B27" s="19">
        <v>76786</v>
      </c>
      <c r="C27" s="19">
        <v>159750</v>
      </c>
      <c r="D27" s="19">
        <v>486327</v>
      </c>
      <c r="E27" s="19">
        <v>573924</v>
      </c>
      <c r="F27" s="10">
        <f t="shared" si="0"/>
        <v>18.011954919221012</v>
      </c>
      <c r="G27" s="1"/>
      <c r="H27" s="1"/>
      <c r="I27" s="1"/>
    </row>
    <row r="28" spans="1:9" x14ac:dyDescent="0.25">
      <c r="A28" s="11" t="s">
        <v>65</v>
      </c>
      <c r="B28" s="20">
        <v>74031</v>
      </c>
      <c r="C28" s="20">
        <v>51729</v>
      </c>
      <c r="D28" s="20">
        <v>244821</v>
      </c>
      <c r="E28" s="20">
        <v>212436</v>
      </c>
      <c r="F28" s="13">
        <f t="shared" si="0"/>
        <v>-13.228031909027408</v>
      </c>
      <c r="G28" s="1"/>
      <c r="H28" s="1"/>
      <c r="I28" s="1"/>
    </row>
    <row r="29" spans="1:9" x14ac:dyDescent="0.25">
      <c r="A29" s="8" t="s">
        <v>66</v>
      </c>
      <c r="B29" s="19">
        <v>197896</v>
      </c>
      <c r="C29" s="19">
        <v>258562</v>
      </c>
      <c r="D29" s="19">
        <v>1015778</v>
      </c>
      <c r="E29" s="19">
        <v>982138</v>
      </c>
      <c r="F29" s="10">
        <f t="shared" si="0"/>
        <v>-3.3117472518601545</v>
      </c>
      <c r="G29" s="1"/>
      <c r="H29" s="1"/>
      <c r="I29" s="1"/>
    </row>
    <row r="30" spans="1:9" x14ac:dyDescent="0.25">
      <c r="A30" s="11" t="s">
        <v>67</v>
      </c>
      <c r="B30" s="20">
        <v>212522</v>
      </c>
      <c r="C30" s="20">
        <v>180103</v>
      </c>
      <c r="D30" s="20">
        <v>777329</v>
      </c>
      <c r="E30" s="20">
        <v>631058</v>
      </c>
      <c r="F30" s="13">
        <f t="shared" si="0"/>
        <v>-18.817128911953631</v>
      </c>
      <c r="G30" s="1"/>
      <c r="H30" s="1"/>
      <c r="I30" s="1"/>
    </row>
    <row r="31" spans="1:9" x14ac:dyDescent="0.25">
      <c r="A31" s="8" t="s">
        <v>68</v>
      </c>
      <c r="B31" s="19">
        <v>725965</v>
      </c>
      <c r="C31" s="19">
        <v>967215</v>
      </c>
      <c r="D31" s="19">
        <v>2804323</v>
      </c>
      <c r="E31" s="19">
        <v>3717202</v>
      </c>
      <c r="F31" s="10">
        <f t="shared" si="0"/>
        <v>32.552562597104554</v>
      </c>
      <c r="G31" s="1"/>
      <c r="H31" s="1"/>
      <c r="I31" s="1"/>
    </row>
    <row r="32" spans="1:9" x14ac:dyDescent="0.25">
      <c r="A32" s="11" t="s">
        <v>69</v>
      </c>
      <c r="B32" s="20">
        <v>138945</v>
      </c>
      <c r="C32" s="20">
        <v>156662</v>
      </c>
      <c r="D32" s="20">
        <v>902974</v>
      </c>
      <c r="E32" s="20">
        <v>668731</v>
      </c>
      <c r="F32" s="13">
        <f t="shared" si="0"/>
        <v>-25.941278486423755</v>
      </c>
      <c r="G32" s="1"/>
      <c r="H32" s="1"/>
      <c r="I32" s="1"/>
    </row>
    <row r="33" spans="1:9" x14ac:dyDescent="0.25">
      <c r="A33" s="8" t="s">
        <v>70</v>
      </c>
      <c r="B33" s="19">
        <v>33518</v>
      </c>
      <c r="C33" s="19">
        <v>16454</v>
      </c>
      <c r="D33" s="19">
        <v>140145</v>
      </c>
      <c r="E33" s="19">
        <v>94695</v>
      </c>
      <c r="F33" s="10">
        <f t="shared" si="0"/>
        <v>-32.430696778336724</v>
      </c>
      <c r="G33" s="1"/>
      <c r="H33" s="1"/>
      <c r="I33" s="1"/>
    </row>
    <row r="34" spans="1:9" x14ac:dyDescent="0.25">
      <c r="A34" s="11" t="s">
        <v>71</v>
      </c>
      <c r="B34" s="20">
        <v>31870</v>
      </c>
      <c r="C34" s="20">
        <v>18607</v>
      </c>
      <c r="D34" s="20">
        <v>105863</v>
      </c>
      <c r="E34" s="20">
        <v>101874</v>
      </c>
      <c r="F34" s="13">
        <f t="shared" si="0"/>
        <v>-3.7680776097408852</v>
      </c>
      <c r="G34" s="1"/>
      <c r="H34" s="1"/>
      <c r="I34" s="1"/>
    </row>
    <row r="35" spans="1:9" x14ac:dyDescent="0.25">
      <c r="A35" s="14" t="s">
        <v>72</v>
      </c>
      <c r="B35" s="15">
        <f>SUM(B7:B34)</f>
        <v>6074620</v>
      </c>
      <c r="C35" s="15">
        <f t="shared" ref="C35:E35" si="1">SUM(C7:C34)</f>
        <v>7631436</v>
      </c>
      <c r="D35" s="15">
        <f t="shared" si="1"/>
        <v>24832016</v>
      </c>
      <c r="E35" s="15">
        <f t="shared" si="1"/>
        <v>29073408</v>
      </c>
      <c r="F35" s="16">
        <f t="shared" si="0"/>
        <v>17.080336932772596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1280697</v>
      </c>
      <c r="C38" s="30">
        <f>D7</f>
        <v>966848</v>
      </c>
      <c r="D38" s="30">
        <f>_xlfn.RANK.EQ(B38,$B$38:$B$65)+COUNTIF($B$38:$B$65,B38)-1</f>
        <v>9</v>
      </c>
      <c r="E38" s="31" t="str">
        <f t="shared" ref="E38:E65" si="2">INDEX($A$38:$B$65,MATCH(ROW()-37,$D$38:$D$65,0),1)</f>
        <v>GIJON</v>
      </c>
      <c r="F38" s="31">
        <f>LOOKUP(E38,$A$38:$A$65,$B$38:$B$65)</f>
        <v>4622780</v>
      </c>
      <c r="G38" s="31">
        <f>LOOKUP(E38,$A$38:$A$65,$C$38:$C$65)</f>
        <v>3708833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246835</v>
      </c>
      <c r="C39" s="30">
        <f t="shared" ref="C39:C65" si="5">D8</f>
        <v>195165</v>
      </c>
      <c r="D39" s="30">
        <f t="shared" ref="D39:D65" si="6">_xlfn.RANK.EQ(B39,$B$38:$B$65)+COUNTIF($B$38:$B$65,B39)-1</f>
        <v>21</v>
      </c>
      <c r="E39" s="31" t="str">
        <f t="shared" si="2"/>
        <v>TARRAGONA</v>
      </c>
      <c r="F39" s="31">
        <f t="shared" ref="F39:F54" si="7">LOOKUP(E39,$A$38:$A$65,$B$38:$B$65)</f>
        <v>3717202</v>
      </c>
      <c r="G39" s="31">
        <f t="shared" ref="G39:G65" si="8">LOOKUP(E39,$A$38:$A$65,$C$38:$C$65)</f>
        <v>2804323</v>
      </c>
    </row>
    <row r="40" spans="1:9" x14ac:dyDescent="0.25">
      <c r="A40" s="31" t="str">
        <f t="shared" si="3"/>
        <v>ALMERIA</v>
      </c>
      <c r="B40" s="30">
        <f t="shared" si="4"/>
        <v>1611063</v>
      </c>
      <c r="C40" s="30">
        <f t="shared" si="5"/>
        <v>1246347</v>
      </c>
      <c r="D40" s="30">
        <f t="shared" si="6"/>
        <v>5</v>
      </c>
      <c r="E40" s="31" t="str">
        <f t="shared" si="2"/>
        <v>FERROL-SAN CIBRAO</v>
      </c>
      <c r="F40" s="31">
        <f t="shared" si="7"/>
        <v>3560333</v>
      </c>
      <c r="G40" s="31">
        <f t="shared" si="8"/>
        <v>2565033</v>
      </c>
    </row>
    <row r="41" spans="1:9" x14ac:dyDescent="0.25">
      <c r="A41" s="31" t="str">
        <f t="shared" si="3"/>
        <v>AVILES</v>
      </c>
      <c r="B41" s="30">
        <f t="shared" si="4"/>
        <v>1087983</v>
      </c>
      <c r="C41" s="30">
        <f t="shared" si="5"/>
        <v>1142336</v>
      </c>
      <c r="D41" s="30">
        <f t="shared" si="6"/>
        <v>10</v>
      </c>
      <c r="E41" s="31" t="str">
        <f t="shared" si="2"/>
        <v>CARTAGENA</v>
      </c>
      <c r="F41" s="31">
        <f t="shared" si="7"/>
        <v>1765203</v>
      </c>
      <c r="G41" s="31">
        <f t="shared" si="8"/>
        <v>1036942</v>
      </c>
    </row>
    <row r="42" spans="1:9" x14ac:dyDescent="0.25">
      <c r="A42" s="31" t="str">
        <f t="shared" si="3"/>
        <v>BAHIA DE ALGECIRAS</v>
      </c>
      <c r="B42" s="30">
        <f t="shared" si="4"/>
        <v>574744</v>
      </c>
      <c r="C42" s="30">
        <f t="shared" si="5"/>
        <v>543560</v>
      </c>
      <c r="D42" s="30">
        <f t="shared" si="6"/>
        <v>17</v>
      </c>
      <c r="E42" s="31" t="str">
        <f t="shared" si="2"/>
        <v>ALMERIA</v>
      </c>
      <c r="F42" s="31">
        <f t="shared" si="7"/>
        <v>1611063</v>
      </c>
      <c r="G42" s="31">
        <f t="shared" si="8"/>
        <v>1246347</v>
      </c>
    </row>
    <row r="43" spans="1:9" x14ac:dyDescent="0.25">
      <c r="A43" s="31" t="str">
        <f t="shared" si="3"/>
        <v>BAHIA DE CADIZ</v>
      </c>
      <c r="B43" s="30">
        <f t="shared" si="4"/>
        <v>664263</v>
      </c>
      <c r="C43" s="30">
        <f t="shared" si="5"/>
        <v>643180</v>
      </c>
      <c r="D43" s="30">
        <f t="shared" si="6"/>
        <v>14</v>
      </c>
      <c r="E43" s="31" t="str">
        <f t="shared" si="2"/>
        <v>BARCELONA</v>
      </c>
      <c r="F43" s="31">
        <f t="shared" si="7"/>
        <v>1456803</v>
      </c>
      <c r="G43" s="31">
        <f t="shared" si="8"/>
        <v>1022577</v>
      </c>
    </row>
    <row r="44" spans="1:9" x14ac:dyDescent="0.25">
      <c r="A44" s="31" t="str">
        <f t="shared" si="3"/>
        <v>BALEARES</v>
      </c>
      <c r="B44" s="30">
        <f t="shared" si="4"/>
        <v>578717</v>
      </c>
      <c r="C44" s="30">
        <f t="shared" si="5"/>
        <v>582365</v>
      </c>
      <c r="D44" s="30">
        <f t="shared" si="6"/>
        <v>16</v>
      </c>
      <c r="E44" s="31" t="str">
        <f t="shared" si="2"/>
        <v>HUELVA</v>
      </c>
      <c r="F44" s="31">
        <f t="shared" si="7"/>
        <v>1414418</v>
      </c>
      <c r="G44" s="31">
        <f t="shared" si="8"/>
        <v>1048081</v>
      </c>
    </row>
    <row r="45" spans="1:9" x14ac:dyDescent="0.25">
      <c r="A45" s="31" t="str">
        <f t="shared" si="3"/>
        <v>BARCELONA</v>
      </c>
      <c r="B45" s="30">
        <f t="shared" si="4"/>
        <v>1456803</v>
      </c>
      <c r="C45" s="30">
        <f t="shared" si="5"/>
        <v>1022577</v>
      </c>
      <c r="D45" s="30">
        <f t="shared" si="6"/>
        <v>6</v>
      </c>
      <c r="E45" s="31" t="str">
        <f t="shared" si="2"/>
        <v>BILBAO</v>
      </c>
      <c r="F45" s="31">
        <f t="shared" si="7"/>
        <v>1377726</v>
      </c>
      <c r="G45" s="31">
        <f t="shared" si="8"/>
        <v>1617263</v>
      </c>
    </row>
    <row r="46" spans="1:9" x14ac:dyDescent="0.25">
      <c r="A46" s="31" t="str">
        <f t="shared" si="3"/>
        <v>BILBAO</v>
      </c>
      <c r="B46" s="30">
        <f t="shared" si="4"/>
        <v>1377726</v>
      </c>
      <c r="C46" s="30">
        <f t="shared" si="5"/>
        <v>1617263</v>
      </c>
      <c r="D46" s="30">
        <f t="shared" si="6"/>
        <v>8</v>
      </c>
      <c r="E46" s="31" t="str">
        <f t="shared" si="2"/>
        <v>A CORUÑA</v>
      </c>
      <c r="F46" s="31">
        <f t="shared" si="7"/>
        <v>1280697</v>
      </c>
      <c r="G46" s="31">
        <f t="shared" si="8"/>
        <v>966848</v>
      </c>
    </row>
    <row r="47" spans="1:9" x14ac:dyDescent="0.25">
      <c r="A47" s="31" t="str">
        <f t="shared" si="3"/>
        <v>CARTAGENA</v>
      </c>
      <c r="B47" s="30">
        <f t="shared" si="4"/>
        <v>1765203</v>
      </c>
      <c r="C47" s="30">
        <f t="shared" si="5"/>
        <v>1036942</v>
      </c>
      <c r="D47" s="30">
        <f t="shared" si="6"/>
        <v>4</v>
      </c>
      <c r="E47" s="31" t="str">
        <f t="shared" si="2"/>
        <v>AVILES</v>
      </c>
      <c r="F47" s="31">
        <f t="shared" si="7"/>
        <v>1087983</v>
      </c>
      <c r="G47" s="31">
        <f t="shared" si="8"/>
        <v>1142336</v>
      </c>
    </row>
    <row r="48" spans="1:9" x14ac:dyDescent="0.25">
      <c r="A48" s="31" t="str">
        <f t="shared" si="3"/>
        <v>CASTELLON</v>
      </c>
      <c r="B48" s="30">
        <f t="shared" si="4"/>
        <v>927966</v>
      </c>
      <c r="C48" s="30">
        <f t="shared" si="5"/>
        <v>1040312</v>
      </c>
      <c r="D48" s="30">
        <f t="shared" si="6"/>
        <v>12</v>
      </c>
      <c r="E48" s="31" t="str">
        <f t="shared" si="2"/>
        <v>SANTANDER</v>
      </c>
      <c r="F48" s="31">
        <f t="shared" si="7"/>
        <v>982138</v>
      </c>
      <c r="G48" s="31">
        <f t="shared" si="8"/>
        <v>1015778</v>
      </c>
    </row>
    <row r="49" spans="1:7" x14ac:dyDescent="0.25">
      <c r="A49" s="31" t="str">
        <f t="shared" si="3"/>
        <v>CEUTA</v>
      </c>
      <c r="B49" s="30">
        <f t="shared" si="4"/>
        <v>48166</v>
      </c>
      <c r="C49" s="30">
        <f t="shared" si="5"/>
        <v>61002</v>
      </c>
      <c r="D49" s="30">
        <f t="shared" si="6"/>
        <v>27</v>
      </c>
      <c r="E49" s="31" t="str">
        <f t="shared" si="2"/>
        <v>CASTELLON</v>
      </c>
      <c r="F49" s="31">
        <f t="shared" si="7"/>
        <v>927966</v>
      </c>
      <c r="G49" s="31">
        <f t="shared" si="8"/>
        <v>1040312</v>
      </c>
    </row>
    <row r="50" spans="1:7" x14ac:dyDescent="0.25">
      <c r="A50" s="31" t="str">
        <f t="shared" si="3"/>
        <v>FERROL-SAN CIBRAO</v>
      </c>
      <c r="B50" s="30">
        <f t="shared" si="4"/>
        <v>3560333</v>
      </c>
      <c r="C50" s="30">
        <f t="shared" si="5"/>
        <v>2565033</v>
      </c>
      <c r="D50" s="30">
        <f t="shared" si="6"/>
        <v>3</v>
      </c>
      <c r="E50" s="31" t="str">
        <f t="shared" si="2"/>
        <v>VALENCIA</v>
      </c>
      <c r="F50" s="31">
        <f t="shared" si="7"/>
        <v>668731</v>
      </c>
      <c r="G50" s="31">
        <f t="shared" si="8"/>
        <v>902974</v>
      </c>
    </row>
    <row r="51" spans="1:7" x14ac:dyDescent="0.25">
      <c r="A51" s="31" t="str">
        <f t="shared" si="3"/>
        <v>GIJON</v>
      </c>
      <c r="B51" s="30">
        <f t="shared" si="4"/>
        <v>4622780</v>
      </c>
      <c r="C51" s="30">
        <f t="shared" si="5"/>
        <v>3708833</v>
      </c>
      <c r="D51" s="30">
        <f t="shared" si="6"/>
        <v>1</v>
      </c>
      <c r="E51" s="31" t="str">
        <f t="shared" si="2"/>
        <v>BAHIA DE CADIZ</v>
      </c>
      <c r="F51" s="31">
        <f t="shared" si="7"/>
        <v>664263</v>
      </c>
      <c r="G51" s="31">
        <f t="shared" si="8"/>
        <v>643180</v>
      </c>
    </row>
    <row r="52" spans="1:7" x14ac:dyDescent="0.25">
      <c r="A52" s="31" t="str">
        <f t="shared" si="3"/>
        <v>HUELVA</v>
      </c>
      <c r="B52" s="30">
        <f t="shared" si="4"/>
        <v>1414418</v>
      </c>
      <c r="C52" s="30">
        <f t="shared" si="5"/>
        <v>1048081</v>
      </c>
      <c r="D52" s="30">
        <f t="shared" si="6"/>
        <v>7</v>
      </c>
      <c r="E52" s="31" t="str">
        <f t="shared" si="2"/>
        <v>SEVILLA</v>
      </c>
      <c r="F52" s="31">
        <f t="shared" si="7"/>
        <v>631058</v>
      </c>
      <c r="G52" s="31">
        <f t="shared" si="8"/>
        <v>777329</v>
      </c>
    </row>
    <row r="53" spans="1:7" x14ac:dyDescent="0.25">
      <c r="A53" s="31" t="str">
        <f t="shared" si="3"/>
        <v>LAS PALMAS</v>
      </c>
      <c r="B53" s="30">
        <f t="shared" si="4"/>
        <v>142241</v>
      </c>
      <c r="C53" s="30">
        <f t="shared" si="5"/>
        <v>183839</v>
      </c>
      <c r="D53" s="30">
        <f t="shared" si="6"/>
        <v>23</v>
      </c>
      <c r="E53" s="31" t="str">
        <f t="shared" si="2"/>
        <v>BALEARES</v>
      </c>
      <c r="F53" s="31">
        <f t="shared" si="7"/>
        <v>578717</v>
      </c>
      <c r="G53" s="31">
        <f t="shared" si="8"/>
        <v>582365</v>
      </c>
    </row>
    <row r="54" spans="1:7" x14ac:dyDescent="0.25">
      <c r="A54" s="31" t="str">
        <f t="shared" si="3"/>
        <v>MALAGA</v>
      </c>
      <c r="B54" s="30">
        <f t="shared" si="4"/>
        <v>319964</v>
      </c>
      <c r="C54" s="30">
        <f t="shared" si="5"/>
        <v>260061</v>
      </c>
      <c r="D54" s="30">
        <f t="shared" si="6"/>
        <v>19</v>
      </c>
      <c r="E54" s="31" t="str">
        <f t="shared" si="2"/>
        <v>BAHIA DE ALGECIRAS</v>
      </c>
      <c r="F54" s="31">
        <f t="shared" si="7"/>
        <v>574744</v>
      </c>
      <c r="G54" s="31">
        <f t="shared" si="8"/>
        <v>543560</v>
      </c>
    </row>
    <row r="55" spans="1:7" x14ac:dyDescent="0.25">
      <c r="A55" s="31" t="str">
        <f t="shared" si="3"/>
        <v>MARIN Y RIA DE PONTEVEDRA</v>
      </c>
      <c r="B55" s="30">
        <f t="shared" si="4"/>
        <v>268258</v>
      </c>
      <c r="C55" s="30">
        <f t="shared" si="5"/>
        <v>242738</v>
      </c>
      <c r="D55" s="30">
        <f t="shared" si="6"/>
        <v>20</v>
      </c>
      <c r="E55" s="31" t="str">
        <f t="shared" si="2"/>
        <v>PASAIA</v>
      </c>
      <c r="F55" s="31">
        <f t="shared" ref="F55:F65" si="9">LOOKUP(E55,$A$38:$A$65,$B$38:$B$65)</f>
        <v>573924</v>
      </c>
      <c r="G55" s="31">
        <f t="shared" si="8"/>
        <v>486327</v>
      </c>
    </row>
    <row r="56" spans="1:7" x14ac:dyDescent="0.25">
      <c r="A56" s="31" t="str">
        <f t="shared" si="3"/>
        <v>MELILLA</v>
      </c>
      <c r="B56" s="30">
        <f t="shared" si="4"/>
        <v>4452</v>
      </c>
      <c r="C56" s="30">
        <f t="shared" si="5"/>
        <v>13195</v>
      </c>
      <c r="D56" s="30">
        <f t="shared" si="6"/>
        <v>28</v>
      </c>
      <c r="E56" s="31" t="str">
        <f t="shared" si="2"/>
        <v>MALAGA</v>
      </c>
      <c r="F56" s="31">
        <f t="shared" si="9"/>
        <v>319964</v>
      </c>
      <c r="G56" s="31">
        <f t="shared" si="8"/>
        <v>260061</v>
      </c>
    </row>
    <row r="57" spans="1:7" x14ac:dyDescent="0.25">
      <c r="A57" s="31" t="str">
        <f t="shared" si="3"/>
        <v>MOTRIL</v>
      </c>
      <c r="B57" s="30">
        <f t="shared" si="4"/>
        <v>138738</v>
      </c>
      <c r="C57" s="30">
        <f t="shared" si="5"/>
        <v>234779</v>
      </c>
      <c r="D57" s="30">
        <f t="shared" si="6"/>
        <v>24</v>
      </c>
      <c r="E57" s="31" t="str">
        <f t="shared" si="2"/>
        <v>MARIN Y RIA DE PONTEVEDRA</v>
      </c>
      <c r="F57" s="31">
        <f t="shared" si="9"/>
        <v>268258</v>
      </c>
      <c r="G57" s="31">
        <f t="shared" si="8"/>
        <v>242738</v>
      </c>
    </row>
    <row r="58" spans="1:7" x14ac:dyDescent="0.25">
      <c r="A58" s="31" t="str">
        <f t="shared" si="3"/>
        <v>PASAIA</v>
      </c>
      <c r="B58" s="30">
        <f t="shared" si="4"/>
        <v>573924</v>
      </c>
      <c r="C58" s="30">
        <f t="shared" si="5"/>
        <v>486327</v>
      </c>
      <c r="D58" s="30">
        <f t="shared" si="6"/>
        <v>18</v>
      </c>
      <c r="E58" s="31" t="str">
        <f t="shared" si="2"/>
        <v>ALICANTE</v>
      </c>
      <c r="F58" s="31">
        <f t="shared" si="9"/>
        <v>246835</v>
      </c>
      <c r="G58" s="31">
        <f t="shared" si="8"/>
        <v>195165</v>
      </c>
    </row>
    <row r="59" spans="1:7" x14ac:dyDescent="0.25">
      <c r="A59" s="31" t="str">
        <f t="shared" si="3"/>
        <v>SANTA CRUZ DE TENERIFE</v>
      </c>
      <c r="B59" s="30">
        <f t="shared" si="4"/>
        <v>212436</v>
      </c>
      <c r="C59" s="30">
        <f t="shared" si="5"/>
        <v>244821</v>
      </c>
      <c r="D59" s="30">
        <f t="shared" si="6"/>
        <v>22</v>
      </c>
      <c r="E59" s="31" t="str">
        <f t="shared" si="2"/>
        <v>SANTA CRUZ DE TENERIFE</v>
      </c>
      <c r="F59" s="31">
        <f t="shared" si="9"/>
        <v>212436</v>
      </c>
      <c r="G59" s="31">
        <f t="shared" si="8"/>
        <v>244821</v>
      </c>
    </row>
    <row r="60" spans="1:7" x14ac:dyDescent="0.25">
      <c r="A60" s="31" t="str">
        <f t="shared" si="3"/>
        <v>SANTANDER</v>
      </c>
      <c r="B60" s="30">
        <f t="shared" si="4"/>
        <v>982138</v>
      </c>
      <c r="C60" s="30">
        <f t="shared" si="5"/>
        <v>1015778</v>
      </c>
      <c r="D60" s="30">
        <f t="shared" si="6"/>
        <v>11</v>
      </c>
      <c r="E60" s="31" t="str">
        <f t="shared" si="2"/>
        <v>LAS PALMAS</v>
      </c>
      <c r="F60" s="31">
        <f t="shared" si="9"/>
        <v>142241</v>
      </c>
      <c r="G60" s="31">
        <f t="shared" si="8"/>
        <v>183839</v>
      </c>
    </row>
    <row r="61" spans="1:7" x14ac:dyDescent="0.25">
      <c r="A61" s="31" t="str">
        <f t="shared" si="3"/>
        <v>SEVILLA</v>
      </c>
      <c r="B61" s="30">
        <f t="shared" si="4"/>
        <v>631058</v>
      </c>
      <c r="C61" s="30">
        <f t="shared" si="5"/>
        <v>777329</v>
      </c>
      <c r="D61" s="30">
        <f t="shared" si="6"/>
        <v>15</v>
      </c>
      <c r="E61" s="31" t="str">
        <f t="shared" si="2"/>
        <v>MOTRIL</v>
      </c>
      <c r="F61" s="31">
        <f t="shared" si="9"/>
        <v>138738</v>
      </c>
      <c r="G61" s="31">
        <f t="shared" si="8"/>
        <v>234779</v>
      </c>
    </row>
    <row r="62" spans="1:7" x14ac:dyDescent="0.25">
      <c r="A62" s="31" t="str">
        <f t="shared" si="3"/>
        <v>TARRAGONA</v>
      </c>
      <c r="B62" s="30">
        <f t="shared" si="4"/>
        <v>3717202</v>
      </c>
      <c r="C62" s="30">
        <f t="shared" si="5"/>
        <v>2804323</v>
      </c>
      <c r="D62" s="30">
        <f t="shared" si="6"/>
        <v>2</v>
      </c>
      <c r="E62" s="31" t="str">
        <f t="shared" si="2"/>
        <v>VILAGARCIA</v>
      </c>
      <c r="F62" s="31">
        <f t="shared" si="9"/>
        <v>101874</v>
      </c>
      <c r="G62" s="31">
        <f t="shared" si="8"/>
        <v>105863</v>
      </c>
    </row>
    <row r="63" spans="1:7" x14ac:dyDescent="0.25">
      <c r="A63" s="31" t="str">
        <f t="shared" si="3"/>
        <v>VALENCIA</v>
      </c>
      <c r="B63" s="30">
        <f t="shared" si="4"/>
        <v>668731</v>
      </c>
      <c r="C63" s="30">
        <f t="shared" si="5"/>
        <v>902974</v>
      </c>
      <c r="D63" s="30">
        <f t="shared" si="6"/>
        <v>13</v>
      </c>
      <c r="E63" s="31" t="str">
        <f t="shared" si="2"/>
        <v>VIGO</v>
      </c>
      <c r="F63" s="31">
        <f t="shared" si="9"/>
        <v>94695</v>
      </c>
      <c r="G63" s="31">
        <f t="shared" si="8"/>
        <v>140145</v>
      </c>
    </row>
    <row r="64" spans="1:7" x14ac:dyDescent="0.25">
      <c r="A64" s="31" t="str">
        <f t="shared" si="3"/>
        <v>VIGO</v>
      </c>
      <c r="B64" s="30">
        <f t="shared" si="4"/>
        <v>94695</v>
      </c>
      <c r="C64" s="30">
        <f t="shared" si="5"/>
        <v>140145</v>
      </c>
      <c r="D64" s="30">
        <f t="shared" si="6"/>
        <v>26</v>
      </c>
      <c r="E64" s="31" t="str">
        <f t="shared" si="2"/>
        <v>CEUTA</v>
      </c>
      <c r="F64" s="31">
        <f t="shared" si="9"/>
        <v>48166</v>
      </c>
      <c r="G64" s="31">
        <f t="shared" si="8"/>
        <v>61002</v>
      </c>
    </row>
    <row r="65" spans="1:7" x14ac:dyDescent="0.25">
      <c r="A65" s="31" t="str">
        <f t="shared" si="3"/>
        <v>VILAGARCIA</v>
      </c>
      <c r="B65" s="30">
        <f t="shared" si="4"/>
        <v>101874</v>
      </c>
      <c r="C65" s="30">
        <f t="shared" si="5"/>
        <v>105863</v>
      </c>
      <c r="D65" s="30">
        <f t="shared" si="6"/>
        <v>25</v>
      </c>
      <c r="E65" s="31" t="str">
        <f t="shared" si="2"/>
        <v>MELILLA</v>
      </c>
      <c r="F65" s="31">
        <f t="shared" si="9"/>
        <v>4452</v>
      </c>
      <c r="G65" s="31">
        <f t="shared" si="8"/>
        <v>13195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91193</v>
      </c>
      <c r="C7" s="21">
        <v>108592</v>
      </c>
      <c r="D7" s="21">
        <v>301799</v>
      </c>
      <c r="E7" s="21">
        <v>480668</v>
      </c>
      <c r="F7" s="10">
        <f>((E7*100)/D7)-100</f>
        <v>59.26759200660041</v>
      </c>
      <c r="G7" s="1"/>
      <c r="H7" s="1"/>
      <c r="I7" s="1"/>
    </row>
    <row r="8" spans="1:12" x14ac:dyDescent="0.25">
      <c r="A8" s="11" t="s">
        <v>45</v>
      </c>
      <c r="B8" s="22">
        <v>136700</v>
      </c>
      <c r="C8" s="22">
        <v>126576</v>
      </c>
      <c r="D8" s="22">
        <v>486869</v>
      </c>
      <c r="E8" s="22">
        <v>523344</v>
      </c>
      <c r="F8" s="13">
        <f t="shared" ref="F8:F35" si="0">((E8*100)/D8)-100</f>
        <v>7.4917482936888575</v>
      </c>
      <c r="G8" s="1"/>
      <c r="H8" s="1"/>
      <c r="I8" s="1"/>
    </row>
    <row r="9" spans="1:12" x14ac:dyDescent="0.25">
      <c r="A9" s="8" t="s">
        <v>46</v>
      </c>
      <c r="B9" s="21">
        <v>50968</v>
      </c>
      <c r="C9" s="21">
        <v>47922</v>
      </c>
      <c r="D9" s="21">
        <v>197573</v>
      </c>
      <c r="E9" s="21">
        <v>213099</v>
      </c>
      <c r="F9" s="10">
        <f t="shared" si="0"/>
        <v>7.8583612133236898</v>
      </c>
      <c r="G9" s="1"/>
      <c r="H9" s="1"/>
      <c r="I9" s="1"/>
    </row>
    <row r="10" spans="1:12" x14ac:dyDescent="0.25">
      <c r="A10" s="11" t="s">
        <v>47</v>
      </c>
      <c r="B10" s="22">
        <v>100707</v>
      </c>
      <c r="C10" s="22">
        <v>102317</v>
      </c>
      <c r="D10" s="22">
        <v>477153</v>
      </c>
      <c r="E10" s="22">
        <v>369383</v>
      </c>
      <c r="F10" s="13">
        <f t="shared" si="0"/>
        <v>-22.586046823555549</v>
      </c>
      <c r="G10" s="1"/>
      <c r="H10" s="1"/>
      <c r="I10" s="1"/>
    </row>
    <row r="11" spans="1:12" x14ac:dyDescent="0.25">
      <c r="A11" s="8" t="s">
        <v>48</v>
      </c>
      <c r="B11" s="21">
        <v>3762546</v>
      </c>
      <c r="C11" s="21">
        <v>5013812</v>
      </c>
      <c r="D11" s="21">
        <v>13651364</v>
      </c>
      <c r="E11" s="21">
        <v>18949514</v>
      </c>
      <c r="F11" s="10">
        <f t="shared" si="0"/>
        <v>38.810407516787336</v>
      </c>
      <c r="G11" s="1"/>
      <c r="H11" s="1"/>
      <c r="I11" s="1"/>
    </row>
    <row r="12" spans="1:12" x14ac:dyDescent="0.25">
      <c r="A12" s="11" t="s">
        <v>49</v>
      </c>
      <c r="B12" s="22">
        <v>151994</v>
      </c>
      <c r="C12" s="22">
        <v>114820</v>
      </c>
      <c r="D12" s="22">
        <v>638264</v>
      </c>
      <c r="E12" s="22">
        <v>585751</v>
      </c>
      <c r="F12" s="13">
        <f t="shared" si="0"/>
        <v>-8.2274732712482574</v>
      </c>
      <c r="G12" s="1"/>
      <c r="H12" s="1"/>
      <c r="I12" s="1"/>
    </row>
    <row r="13" spans="1:12" x14ac:dyDescent="0.25">
      <c r="A13" s="8" t="s">
        <v>50</v>
      </c>
      <c r="B13" s="21">
        <v>710943</v>
      </c>
      <c r="C13" s="21">
        <v>692563</v>
      </c>
      <c r="D13" s="21">
        <v>2498786</v>
      </c>
      <c r="E13" s="21">
        <v>2579059</v>
      </c>
      <c r="F13" s="10">
        <f t="shared" si="0"/>
        <v>3.2124799802784167</v>
      </c>
      <c r="G13" s="1"/>
      <c r="H13" s="1"/>
      <c r="I13" s="1"/>
    </row>
    <row r="14" spans="1:12" x14ac:dyDescent="0.25">
      <c r="A14" s="11" t="s">
        <v>51</v>
      </c>
      <c r="B14" s="22">
        <v>2278164</v>
      </c>
      <c r="C14" s="22">
        <v>2229033</v>
      </c>
      <c r="D14" s="22">
        <v>9532218</v>
      </c>
      <c r="E14" s="22">
        <v>8493243</v>
      </c>
      <c r="F14" s="13">
        <f t="shared" si="0"/>
        <v>-10.899614339495798</v>
      </c>
      <c r="G14" s="1"/>
      <c r="H14" s="1"/>
      <c r="I14" s="1"/>
    </row>
    <row r="15" spans="1:12" x14ac:dyDescent="0.25">
      <c r="A15" s="8" t="s">
        <v>52</v>
      </c>
      <c r="B15" s="21">
        <v>880858</v>
      </c>
      <c r="C15" s="21">
        <v>783302</v>
      </c>
      <c r="D15" s="21">
        <v>3059645</v>
      </c>
      <c r="E15" s="21">
        <v>3062367</v>
      </c>
      <c r="F15" s="10">
        <f t="shared" si="0"/>
        <v>8.8964569419005102E-2</v>
      </c>
      <c r="G15" s="1"/>
      <c r="H15" s="1"/>
      <c r="I15" s="1"/>
    </row>
    <row r="16" spans="1:12" x14ac:dyDescent="0.25">
      <c r="A16" s="11" t="s">
        <v>53</v>
      </c>
      <c r="B16" s="22">
        <v>86812</v>
      </c>
      <c r="C16" s="22">
        <v>88751</v>
      </c>
      <c r="D16" s="22">
        <v>332650</v>
      </c>
      <c r="E16" s="22">
        <v>297575</v>
      </c>
      <c r="F16" s="13">
        <f t="shared" si="0"/>
        <v>-10.544115436645129</v>
      </c>
      <c r="G16" s="1"/>
      <c r="H16" s="1"/>
      <c r="I16" s="1"/>
    </row>
    <row r="17" spans="1:9" x14ac:dyDescent="0.25">
      <c r="A17" s="8" t="s">
        <v>54</v>
      </c>
      <c r="B17" s="21">
        <v>163905</v>
      </c>
      <c r="C17" s="21">
        <v>182804</v>
      </c>
      <c r="D17" s="21">
        <v>607789</v>
      </c>
      <c r="E17" s="21">
        <v>665875</v>
      </c>
      <c r="F17" s="10">
        <f t="shared" si="0"/>
        <v>9.5569350547640681</v>
      </c>
      <c r="G17" s="1"/>
      <c r="H17" s="1"/>
      <c r="I17" s="1"/>
    </row>
    <row r="18" spans="1:9" x14ac:dyDescent="0.25">
      <c r="A18" s="11" t="s">
        <v>55</v>
      </c>
      <c r="B18" s="22">
        <v>67147</v>
      </c>
      <c r="C18" s="22">
        <v>69567</v>
      </c>
      <c r="D18" s="22">
        <v>267608</v>
      </c>
      <c r="E18" s="22">
        <v>294697</v>
      </c>
      <c r="F18" s="13">
        <f t="shared" si="0"/>
        <v>10.12264207348062</v>
      </c>
      <c r="G18" s="1"/>
      <c r="H18" s="1"/>
      <c r="I18" s="1"/>
    </row>
    <row r="19" spans="1:9" x14ac:dyDescent="0.25">
      <c r="A19" s="8" t="s">
        <v>56</v>
      </c>
      <c r="B19" s="21">
        <v>98189</v>
      </c>
      <c r="C19" s="21">
        <v>58017</v>
      </c>
      <c r="D19" s="21">
        <v>185585</v>
      </c>
      <c r="E19" s="21">
        <v>248445</v>
      </c>
      <c r="F19" s="10">
        <f t="shared" si="0"/>
        <v>33.871271923916254</v>
      </c>
      <c r="G19" s="1"/>
      <c r="H19" s="1"/>
      <c r="I19" s="1"/>
    </row>
    <row r="20" spans="1:9" x14ac:dyDescent="0.25">
      <c r="A20" s="11" t="s">
        <v>57</v>
      </c>
      <c r="B20" s="22">
        <v>104159</v>
      </c>
      <c r="C20" s="22">
        <v>132951</v>
      </c>
      <c r="D20" s="22">
        <v>430696</v>
      </c>
      <c r="E20" s="22">
        <v>545831</v>
      </c>
      <c r="F20" s="13">
        <f t="shared" si="0"/>
        <v>26.732312350242395</v>
      </c>
      <c r="G20" s="1"/>
      <c r="H20" s="1"/>
      <c r="I20" s="1"/>
    </row>
    <row r="21" spans="1:9" x14ac:dyDescent="0.25">
      <c r="A21" s="8" t="s">
        <v>58</v>
      </c>
      <c r="B21" s="21">
        <v>31231</v>
      </c>
      <c r="C21" s="21">
        <v>82088</v>
      </c>
      <c r="D21" s="21">
        <v>96861</v>
      </c>
      <c r="E21" s="21">
        <v>211489</v>
      </c>
      <c r="F21" s="10">
        <f t="shared" si="0"/>
        <v>118.34277985979909</v>
      </c>
      <c r="G21" s="1"/>
      <c r="H21" s="1"/>
      <c r="I21" s="1"/>
    </row>
    <row r="22" spans="1:9" x14ac:dyDescent="0.25">
      <c r="A22" s="11" t="s">
        <v>59</v>
      </c>
      <c r="B22" s="22">
        <v>1216055</v>
      </c>
      <c r="C22" s="22">
        <v>1455916</v>
      </c>
      <c r="D22" s="22">
        <v>4874363</v>
      </c>
      <c r="E22" s="22">
        <v>5876034</v>
      </c>
      <c r="F22" s="13">
        <f t="shared" si="0"/>
        <v>20.54978260749148</v>
      </c>
      <c r="G22" s="1"/>
      <c r="H22" s="1"/>
      <c r="I22" s="1"/>
    </row>
    <row r="23" spans="1:9" x14ac:dyDescent="0.25">
      <c r="A23" s="8" t="s">
        <v>60</v>
      </c>
      <c r="B23" s="21">
        <v>145042</v>
      </c>
      <c r="C23" s="21">
        <v>458233</v>
      </c>
      <c r="D23" s="21">
        <v>473606</v>
      </c>
      <c r="E23" s="21">
        <v>2664881</v>
      </c>
      <c r="F23" s="10">
        <f t="shared" si="0"/>
        <v>462.67889342618128</v>
      </c>
      <c r="G23" s="1"/>
      <c r="H23" s="1"/>
      <c r="I23" s="1"/>
    </row>
    <row r="24" spans="1:9" x14ac:dyDescent="0.25">
      <c r="A24" s="11" t="s">
        <v>61</v>
      </c>
      <c r="B24" s="22">
        <v>84159</v>
      </c>
      <c r="C24" s="22">
        <v>85607</v>
      </c>
      <c r="D24" s="22">
        <v>307674</v>
      </c>
      <c r="E24" s="22">
        <v>324888</v>
      </c>
      <c r="F24" s="13">
        <f t="shared" si="0"/>
        <v>5.5948828955322796</v>
      </c>
      <c r="G24" s="1"/>
      <c r="H24" s="1"/>
      <c r="I24" s="1"/>
    </row>
    <row r="25" spans="1:9" x14ac:dyDescent="0.25">
      <c r="A25" s="8" t="s">
        <v>62</v>
      </c>
      <c r="B25" s="21">
        <v>55685</v>
      </c>
      <c r="C25" s="21">
        <v>63611</v>
      </c>
      <c r="D25" s="21">
        <v>223537</v>
      </c>
      <c r="E25" s="21">
        <v>268942</v>
      </c>
      <c r="F25" s="10">
        <f t="shared" si="0"/>
        <v>20.312073616448288</v>
      </c>
      <c r="G25" s="1"/>
      <c r="H25" s="1"/>
      <c r="I25" s="1"/>
    </row>
    <row r="26" spans="1:9" x14ac:dyDescent="0.25">
      <c r="A26" s="11" t="s">
        <v>63</v>
      </c>
      <c r="B26" s="22">
        <v>10753</v>
      </c>
      <c r="C26" s="22">
        <v>17579</v>
      </c>
      <c r="D26" s="22">
        <v>55129</v>
      </c>
      <c r="E26" s="22">
        <v>77820</v>
      </c>
      <c r="F26" s="13">
        <f t="shared" si="0"/>
        <v>41.159825137404994</v>
      </c>
      <c r="G26" s="1"/>
      <c r="H26" s="1"/>
      <c r="I26" s="1"/>
    </row>
    <row r="27" spans="1:9" x14ac:dyDescent="0.25">
      <c r="A27" s="8" t="s">
        <v>64</v>
      </c>
      <c r="B27" s="21">
        <v>170030</v>
      </c>
      <c r="C27" s="21">
        <v>146747</v>
      </c>
      <c r="D27" s="21">
        <v>772860</v>
      </c>
      <c r="E27" s="21">
        <v>569282</v>
      </c>
      <c r="F27" s="10">
        <f t="shared" si="0"/>
        <v>-26.340863804570034</v>
      </c>
      <c r="G27" s="1"/>
      <c r="H27" s="1"/>
      <c r="I27" s="1"/>
    </row>
    <row r="28" spans="1:9" x14ac:dyDescent="0.25">
      <c r="A28" s="11" t="s">
        <v>65</v>
      </c>
      <c r="B28" s="22">
        <v>471930</v>
      </c>
      <c r="C28" s="22">
        <v>462719</v>
      </c>
      <c r="D28" s="22">
        <v>1884661</v>
      </c>
      <c r="E28" s="22">
        <v>1905145</v>
      </c>
      <c r="F28" s="13">
        <f t="shared" si="0"/>
        <v>1.0868798155212005</v>
      </c>
      <c r="G28" s="1"/>
      <c r="H28" s="1"/>
      <c r="I28" s="1"/>
    </row>
    <row r="29" spans="1:9" x14ac:dyDescent="0.25">
      <c r="A29" s="8" t="s">
        <v>66</v>
      </c>
      <c r="B29" s="21">
        <v>130208</v>
      </c>
      <c r="C29" s="21">
        <v>129352</v>
      </c>
      <c r="D29" s="21">
        <v>545715</v>
      </c>
      <c r="E29" s="21">
        <v>532773</v>
      </c>
      <c r="F29" s="10">
        <f t="shared" si="0"/>
        <v>-2.371567576482235</v>
      </c>
      <c r="G29" s="1"/>
      <c r="H29" s="1"/>
      <c r="I29" s="1"/>
    </row>
    <row r="30" spans="1:9" x14ac:dyDescent="0.25">
      <c r="A30" s="11" t="s">
        <v>67</v>
      </c>
      <c r="B30" s="22">
        <v>206048</v>
      </c>
      <c r="C30" s="22">
        <v>185293</v>
      </c>
      <c r="D30" s="22">
        <v>795038</v>
      </c>
      <c r="E30" s="22">
        <v>775692</v>
      </c>
      <c r="F30" s="13">
        <f t="shared" si="0"/>
        <v>-2.4333428087713997</v>
      </c>
      <c r="G30" s="1"/>
      <c r="H30" s="1"/>
      <c r="I30" s="1"/>
    </row>
    <row r="31" spans="1:9" x14ac:dyDescent="0.25">
      <c r="A31" s="8" t="s">
        <v>68</v>
      </c>
      <c r="B31" s="21">
        <v>279237</v>
      </c>
      <c r="C31" s="21">
        <v>247019</v>
      </c>
      <c r="D31" s="21">
        <v>1164590</v>
      </c>
      <c r="E31" s="21">
        <v>1136564</v>
      </c>
      <c r="F31" s="10">
        <f t="shared" si="0"/>
        <v>-2.4065121630788582</v>
      </c>
      <c r="G31" s="1"/>
      <c r="H31" s="1"/>
      <c r="I31" s="1"/>
    </row>
    <row r="32" spans="1:9" x14ac:dyDescent="0.25">
      <c r="A32" s="11" t="s">
        <v>69</v>
      </c>
      <c r="B32" s="22">
        <v>4887603</v>
      </c>
      <c r="C32" s="22">
        <v>4973920</v>
      </c>
      <c r="D32" s="22">
        <v>18134920</v>
      </c>
      <c r="E32" s="22">
        <v>18873583</v>
      </c>
      <c r="F32" s="13">
        <f t="shared" si="0"/>
        <v>4.0731527903073186</v>
      </c>
      <c r="G32" s="1"/>
      <c r="H32" s="1"/>
      <c r="I32" s="1"/>
    </row>
    <row r="33" spans="1:9" x14ac:dyDescent="0.25">
      <c r="A33" s="8" t="s">
        <v>70</v>
      </c>
      <c r="B33" s="21">
        <v>299423</v>
      </c>
      <c r="C33" s="21">
        <v>253569</v>
      </c>
      <c r="D33" s="21">
        <v>1129855</v>
      </c>
      <c r="E33" s="21">
        <v>1074490</v>
      </c>
      <c r="F33" s="10">
        <f t="shared" si="0"/>
        <v>-4.9001863070924969</v>
      </c>
      <c r="G33" s="1"/>
      <c r="H33" s="1"/>
      <c r="I33" s="1"/>
    </row>
    <row r="34" spans="1:9" x14ac:dyDescent="0.25">
      <c r="A34" s="11" t="s">
        <v>71</v>
      </c>
      <c r="B34" s="22">
        <v>15382</v>
      </c>
      <c r="C34" s="22">
        <v>33350</v>
      </c>
      <c r="D34" s="22">
        <v>58650</v>
      </c>
      <c r="E34" s="22">
        <v>139395</v>
      </c>
      <c r="F34" s="13">
        <f t="shared" si="0"/>
        <v>137.67263427109975</v>
      </c>
      <c r="G34" s="1"/>
      <c r="H34" s="1"/>
      <c r="I34" s="1"/>
    </row>
    <row r="35" spans="1:9" x14ac:dyDescent="0.25">
      <c r="A35" s="14" t="s">
        <v>72</v>
      </c>
      <c r="B35" s="15">
        <f>SUM(B7:B34)</f>
        <v>16687071</v>
      </c>
      <c r="C35" s="15">
        <f t="shared" ref="C35:E35" si="1">SUM(C7:C34)</f>
        <v>18346030</v>
      </c>
      <c r="D35" s="15">
        <f t="shared" si="1"/>
        <v>63185458</v>
      </c>
      <c r="E35" s="15">
        <f t="shared" si="1"/>
        <v>71739829</v>
      </c>
      <c r="F35" s="16">
        <f t="shared" si="0"/>
        <v>13.538512295028397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480668</v>
      </c>
      <c r="C38" s="30">
        <f>D7</f>
        <v>301799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18949514</v>
      </c>
      <c r="G38" s="31">
        <f>LOOKUP(E38,$A$38:$A$65,$C$38:$C$65)</f>
        <v>13651364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523344</v>
      </c>
      <c r="C39" s="30">
        <f t="shared" ref="C39:C65" si="5">D8</f>
        <v>486869</v>
      </c>
      <c r="D39" s="30">
        <f t="shared" ref="D39:D65" si="6">_xlfn.RANK.EQ(B39,$B$38:$B$65)+COUNTIF($B$38:$B$65,B39)-1</f>
        <v>17</v>
      </c>
      <c r="E39" s="31" t="str">
        <f t="shared" si="2"/>
        <v>VALENCIA</v>
      </c>
      <c r="F39" s="31">
        <f t="shared" ref="F39:F54" si="7">LOOKUP(E39,$A$38:$A$65,$B$38:$B$65)</f>
        <v>18873583</v>
      </c>
      <c r="G39" s="31">
        <f t="shared" ref="G39:G65" si="8">LOOKUP(E39,$A$38:$A$65,$C$38:$C$65)</f>
        <v>18134920</v>
      </c>
    </row>
    <row r="40" spans="1:9" x14ac:dyDescent="0.25">
      <c r="A40" s="31" t="str">
        <f t="shared" si="3"/>
        <v>ALMERIA</v>
      </c>
      <c r="B40" s="30">
        <f t="shared" si="4"/>
        <v>213099</v>
      </c>
      <c r="C40" s="30">
        <f t="shared" si="5"/>
        <v>197573</v>
      </c>
      <c r="D40" s="30">
        <f t="shared" si="6"/>
        <v>25</v>
      </c>
      <c r="E40" s="31" t="str">
        <f t="shared" si="2"/>
        <v>BARCELONA</v>
      </c>
      <c r="F40" s="31">
        <f t="shared" si="7"/>
        <v>8493243</v>
      </c>
      <c r="G40" s="31">
        <f t="shared" si="8"/>
        <v>9532218</v>
      </c>
    </row>
    <row r="41" spans="1:9" x14ac:dyDescent="0.25">
      <c r="A41" s="31" t="str">
        <f t="shared" si="3"/>
        <v>AVILES</v>
      </c>
      <c r="B41" s="30">
        <f t="shared" si="4"/>
        <v>369383</v>
      </c>
      <c r="C41" s="30">
        <f t="shared" si="5"/>
        <v>477153</v>
      </c>
      <c r="D41" s="30">
        <f t="shared" si="6"/>
        <v>19</v>
      </c>
      <c r="E41" s="31" t="str">
        <f t="shared" si="2"/>
        <v>LAS PALMAS</v>
      </c>
      <c r="F41" s="31">
        <f t="shared" si="7"/>
        <v>5876034</v>
      </c>
      <c r="G41" s="31">
        <f t="shared" si="8"/>
        <v>4874363</v>
      </c>
    </row>
    <row r="42" spans="1:9" x14ac:dyDescent="0.25">
      <c r="A42" s="31" t="str">
        <f t="shared" si="3"/>
        <v>BAHIA DE ALGECIRAS</v>
      </c>
      <c r="B42" s="30">
        <f t="shared" si="4"/>
        <v>18949514</v>
      </c>
      <c r="C42" s="30">
        <f t="shared" si="5"/>
        <v>13651364</v>
      </c>
      <c r="D42" s="30">
        <f t="shared" si="6"/>
        <v>1</v>
      </c>
      <c r="E42" s="31" t="str">
        <f t="shared" si="2"/>
        <v>BILBAO</v>
      </c>
      <c r="F42" s="31">
        <f t="shared" si="7"/>
        <v>3062367</v>
      </c>
      <c r="G42" s="31">
        <f t="shared" si="8"/>
        <v>3059645</v>
      </c>
    </row>
    <row r="43" spans="1:9" x14ac:dyDescent="0.25">
      <c r="A43" s="31" t="str">
        <f t="shared" si="3"/>
        <v>BAHIA DE CADIZ</v>
      </c>
      <c r="B43" s="30">
        <f t="shared" si="4"/>
        <v>585751</v>
      </c>
      <c r="C43" s="30">
        <f t="shared" si="5"/>
        <v>638264</v>
      </c>
      <c r="D43" s="30">
        <f t="shared" si="6"/>
        <v>13</v>
      </c>
      <c r="E43" s="31" t="str">
        <f t="shared" si="2"/>
        <v>MALAGA</v>
      </c>
      <c r="F43" s="31">
        <f t="shared" si="7"/>
        <v>2664881</v>
      </c>
      <c r="G43" s="31">
        <f t="shared" si="8"/>
        <v>473606</v>
      </c>
    </row>
    <row r="44" spans="1:9" x14ac:dyDescent="0.25">
      <c r="A44" s="31" t="str">
        <f t="shared" si="3"/>
        <v>BALEARES</v>
      </c>
      <c r="B44" s="30">
        <f t="shared" si="4"/>
        <v>2579059</v>
      </c>
      <c r="C44" s="30">
        <f t="shared" si="5"/>
        <v>2498786</v>
      </c>
      <c r="D44" s="30">
        <f t="shared" si="6"/>
        <v>7</v>
      </c>
      <c r="E44" s="31" t="str">
        <f t="shared" si="2"/>
        <v>BALEARES</v>
      </c>
      <c r="F44" s="31">
        <f t="shared" si="7"/>
        <v>2579059</v>
      </c>
      <c r="G44" s="31">
        <f t="shared" si="8"/>
        <v>2498786</v>
      </c>
    </row>
    <row r="45" spans="1:9" x14ac:dyDescent="0.25">
      <c r="A45" s="31" t="str">
        <f t="shared" si="3"/>
        <v>BARCELONA</v>
      </c>
      <c r="B45" s="30">
        <f t="shared" si="4"/>
        <v>8493243</v>
      </c>
      <c r="C45" s="30">
        <f t="shared" si="5"/>
        <v>9532218</v>
      </c>
      <c r="D45" s="30">
        <f t="shared" si="6"/>
        <v>3</v>
      </c>
      <c r="E45" s="31" t="str">
        <f t="shared" si="2"/>
        <v>SANTA CRUZ DE TENERIFE</v>
      </c>
      <c r="F45" s="31">
        <f t="shared" si="7"/>
        <v>1905145</v>
      </c>
      <c r="G45" s="31">
        <f t="shared" si="8"/>
        <v>1884661</v>
      </c>
    </row>
    <row r="46" spans="1:9" x14ac:dyDescent="0.25">
      <c r="A46" s="31" t="str">
        <f t="shared" si="3"/>
        <v>BILBAO</v>
      </c>
      <c r="B46" s="30">
        <f t="shared" si="4"/>
        <v>3062367</v>
      </c>
      <c r="C46" s="30">
        <f t="shared" si="5"/>
        <v>3059645</v>
      </c>
      <c r="D46" s="30">
        <f t="shared" si="6"/>
        <v>5</v>
      </c>
      <c r="E46" s="31" t="str">
        <f t="shared" si="2"/>
        <v>TARRAGONA</v>
      </c>
      <c r="F46" s="31">
        <f t="shared" si="7"/>
        <v>1136564</v>
      </c>
      <c r="G46" s="31">
        <f t="shared" si="8"/>
        <v>1164590</v>
      </c>
    </row>
    <row r="47" spans="1:9" x14ac:dyDescent="0.25">
      <c r="A47" s="31" t="str">
        <f t="shared" si="3"/>
        <v>CARTAGENA</v>
      </c>
      <c r="B47" s="30">
        <f t="shared" si="4"/>
        <v>297575</v>
      </c>
      <c r="C47" s="30">
        <f t="shared" si="5"/>
        <v>332650</v>
      </c>
      <c r="D47" s="30">
        <f t="shared" si="6"/>
        <v>21</v>
      </c>
      <c r="E47" s="31" t="str">
        <f t="shared" si="2"/>
        <v>VIGO</v>
      </c>
      <c r="F47" s="31">
        <f t="shared" si="7"/>
        <v>1074490</v>
      </c>
      <c r="G47" s="31">
        <f t="shared" si="8"/>
        <v>1129855</v>
      </c>
    </row>
    <row r="48" spans="1:9" x14ac:dyDescent="0.25">
      <c r="A48" s="31" t="str">
        <f t="shared" si="3"/>
        <v>CASTELLON</v>
      </c>
      <c r="B48" s="30">
        <f t="shared" si="4"/>
        <v>665875</v>
      </c>
      <c r="C48" s="30">
        <f t="shared" si="5"/>
        <v>607789</v>
      </c>
      <c r="D48" s="30">
        <f t="shared" si="6"/>
        <v>12</v>
      </c>
      <c r="E48" s="31" t="str">
        <f t="shared" si="2"/>
        <v>SEVILLA</v>
      </c>
      <c r="F48" s="31">
        <f t="shared" si="7"/>
        <v>775692</v>
      </c>
      <c r="G48" s="31">
        <f t="shared" si="8"/>
        <v>795038</v>
      </c>
    </row>
    <row r="49" spans="1:7" x14ac:dyDescent="0.25">
      <c r="A49" s="31" t="str">
        <f t="shared" si="3"/>
        <v>CEUTA</v>
      </c>
      <c r="B49" s="30">
        <f t="shared" si="4"/>
        <v>294697</v>
      </c>
      <c r="C49" s="30">
        <f t="shared" si="5"/>
        <v>267608</v>
      </c>
      <c r="D49" s="30">
        <f t="shared" si="6"/>
        <v>22</v>
      </c>
      <c r="E49" s="31" t="str">
        <f t="shared" si="2"/>
        <v>CASTELLON</v>
      </c>
      <c r="F49" s="31">
        <f t="shared" si="7"/>
        <v>665875</v>
      </c>
      <c r="G49" s="31">
        <f t="shared" si="8"/>
        <v>607789</v>
      </c>
    </row>
    <row r="50" spans="1:7" x14ac:dyDescent="0.25">
      <c r="A50" s="31" t="str">
        <f t="shared" si="3"/>
        <v>FERROL-SAN CIBRAO</v>
      </c>
      <c r="B50" s="30">
        <f t="shared" si="4"/>
        <v>248445</v>
      </c>
      <c r="C50" s="30">
        <f t="shared" si="5"/>
        <v>185585</v>
      </c>
      <c r="D50" s="30">
        <f t="shared" si="6"/>
        <v>24</v>
      </c>
      <c r="E50" s="31" t="str">
        <f t="shared" si="2"/>
        <v>BAHIA DE CADIZ</v>
      </c>
      <c r="F50" s="31">
        <f t="shared" si="7"/>
        <v>585751</v>
      </c>
      <c r="G50" s="31">
        <f t="shared" si="8"/>
        <v>638264</v>
      </c>
    </row>
    <row r="51" spans="1:7" x14ac:dyDescent="0.25">
      <c r="A51" s="31" t="str">
        <f t="shared" si="3"/>
        <v>GIJON</v>
      </c>
      <c r="B51" s="30">
        <f t="shared" si="4"/>
        <v>545831</v>
      </c>
      <c r="C51" s="30">
        <f t="shared" si="5"/>
        <v>430696</v>
      </c>
      <c r="D51" s="30">
        <f t="shared" si="6"/>
        <v>15</v>
      </c>
      <c r="E51" s="31" t="str">
        <f t="shared" si="2"/>
        <v>PASAIA</v>
      </c>
      <c r="F51" s="31">
        <f t="shared" si="7"/>
        <v>569282</v>
      </c>
      <c r="G51" s="31">
        <f t="shared" si="8"/>
        <v>772860</v>
      </c>
    </row>
    <row r="52" spans="1:7" x14ac:dyDescent="0.25">
      <c r="A52" s="31" t="str">
        <f t="shared" si="3"/>
        <v>HUELVA</v>
      </c>
      <c r="B52" s="30">
        <f t="shared" si="4"/>
        <v>211489</v>
      </c>
      <c r="C52" s="30">
        <f t="shared" si="5"/>
        <v>96861</v>
      </c>
      <c r="D52" s="30">
        <f t="shared" si="6"/>
        <v>26</v>
      </c>
      <c r="E52" s="31" t="str">
        <f t="shared" si="2"/>
        <v>GIJON</v>
      </c>
      <c r="F52" s="31">
        <f t="shared" si="7"/>
        <v>545831</v>
      </c>
      <c r="G52" s="31">
        <f t="shared" si="8"/>
        <v>430696</v>
      </c>
    </row>
    <row r="53" spans="1:7" x14ac:dyDescent="0.25">
      <c r="A53" s="31" t="str">
        <f t="shared" si="3"/>
        <v>LAS PALMAS</v>
      </c>
      <c r="B53" s="30">
        <f t="shared" si="4"/>
        <v>5876034</v>
      </c>
      <c r="C53" s="30">
        <f t="shared" si="5"/>
        <v>4874363</v>
      </c>
      <c r="D53" s="30">
        <f t="shared" si="6"/>
        <v>4</v>
      </c>
      <c r="E53" s="31" t="str">
        <f t="shared" si="2"/>
        <v>SANTANDER</v>
      </c>
      <c r="F53" s="31">
        <f t="shared" si="7"/>
        <v>532773</v>
      </c>
      <c r="G53" s="31">
        <f t="shared" si="8"/>
        <v>545715</v>
      </c>
    </row>
    <row r="54" spans="1:7" x14ac:dyDescent="0.25">
      <c r="A54" s="31" t="str">
        <f t="shared" si="3"/>
        <v>MALAGA</v>
      </c>
      <c r="B54" s="30">
        <f t="shared" si="4"/>
        <v>2664881</v>
      </c>
      <c r="C54" s="30">
        <f t="shared" si="5"/>
        <v>473606</v>
      </c>
      <c r="D54" s="30">
        <f t="shared" si="6"/>
        <v>6</v>
      </c>
      <c r="E54" s="31" t="str">
        <f t="shared" si="2"/>
        <v>ALICANTE</v>
      </c>
      <c r="F54" s="31">
        <f t="shared" si="7"/>
        <v>523344</v>
      </c>
      <c r="G54" s="31">
        <f t="shared" si="8"/>
        <v>486869</v>
      </c>
    </row>
    <row r="55" spans="1:7" x14ac:dyDescent="0.25">
      <c r="A55" s="31" t="str">
        <f t="shared" si="3"/>
        <v>MARIN Y RIA DE PONTEVEDRA</v>
      </c>
      <c r="B55" s="30">
        <f t="shared" si="4"/>
        <v>324888</v>
      </c>
      <c r="C55" s="30">
        <f t="shared" si="5"/>
        <v>307674</v>
      </c>
      <c r="D55" s="30">
        <f t="shared" si="6"/>
        <v>20</v>
      </c>
      <c r="E55" s="31" t="str">
        <f t="shared" si="2"/>
        <v>A CORUÑA</v>
      </c>
      <c r="F55" s="31">
        <f t="shared" ref="F55:F65" si="9">LOOKUP(E55,$A$38:$A$65,$B$38:$B$65)</f>
        <v>480668</v>
      </c>
      <c r="G55" s="31">
        <f t="shared" si="8"/>
        <v>301799</v>
      </c>
    </row>
    <row r="56" spans="1:7" x14ac:dyDescent="0.25">
      <c r="A56" s="31" t="str">
        <f t="shared" si="3"/>
        <v>MELILLA</v>
      </c>
      <c r="B56" s="30">
        <f t="shared" si="4"/>
        <v>268942</v>
      </c>
      <c r="C56" s="30">
        <f t="shared" si="5"/>
        <v>223537</v>
      </c>
      <c r="D56" s="30">
        <f t="shared" si="6"/>
        <v>23</v>
      </c>
      <c r="E56" s="31" t="str">
        <f t="shared" si="2"/>
        <v>AVILES</v>
      </c>
      <c r="F56" s="31">
        <f t="shared" si="9"/>
        <v>369383</v>
      </c>
      <c r="G56" s="31">
        <f t="shared" si="8"/>
        <v>477153</v>
      </c>
    </row>
    <row r="57" spans="1:7" x14ac:dyDescent="0.25">
      <c r="A57" s="31" t="str">
        <f t="shared" si="3"/>
        <v>MOTRIL</v>
      </c>
      <c r="B57" s="30">
        <f t="shared" si="4"/>
        <v>77820</v>
      </c>
      <c r="C57" s="30">
        <f t="shared" si="5"/>
        <v>55129</v>
      </c>
      <c r="D57" s="30">
        <f t="shared" si="6"/>
        <v>28</v>
      </c>
      <c r="E57" s="31" t="str">
        <f t="shared" si="2"/>
        <v>MARIN Y RIA DE PONTEVEDRA</v>
      </c>
      <c r="F57" s="31">
        <f t="shared" si="9"/>
        <v>324888</v>
      </c>
      <c r="G57" s="31">
        <f t="shared" si="8"/>
        <v>307674</v>
      </c>
    </row>
    <row r="58" spans="1:7" x14ac:dyDescent="0.25">
      <c r="A58" s="31" t="str">
        <f t="shared" si="3"/>
        <v>PASAIA</v>
      </c>
      <c r="B58" s="30">
        <f t="shared" si="4"/>
        <v>569282</v>
      </c>
      <c r="C58" s="30">
        <f t="shared" si="5"/>
        <v>772860</v>
      </c>
      <c r="D58" s="30">
        <f t="shared" si="6"/>
        <v>14</v>
      </c>
      <c r="E58" s="31" t="str">
        <f t="shared" si="2"/>
        <v>CARTAGENA</v>
      </c>
      <c r="F58" s="31">
        <f t="shared" si="9"/>
        <v>297575</v>
      </c>
      <c r="G58" s="31">
        <f t="shared" si="8"/>
        <v>332650</v>
      </c>
    </row>
    <row r="59" spans="1:7" x14ac:dyDescent="0.25">
      <c r="A59" s="31" t="str">
        <f t="shared" si="3"/>
        <v>SANTA CRUZ DE TENERIFE</v>
      </c>
      <c r="B59" s="30">
        <f t="shared" si="4"/>
        <v>1905145</v>
      </c>
      <c r="C59" s="30">
        <f t="shared" si="5"/>
        <v>1884661</v>
      </c>
      <c r="D59" s="30">
        <f t="shared" si="6"/>
        <v>8</v>
      </c>
      <c r="E59" s="31" t="str">
        <f t="shared" si="2"/>
        <v>CEUTA</v>
      </c>
      <c r="F59" s="31">
        <f t="shared" si="9"/>
        <v>294697</v>
      </c>
      <c r="G59" s="31">
        <f t="shared" si="8"/>
        <v>267608</v>
      </c>
    </row>
    <row r="60" spans="1:7" x14ac:dyDescent="0.25">
      <c r="A60" s="31" t="str">
        <f t="shared" si="3"/>
        <v>SANTANDER</v>
      </c>
      <c r="B60" s="30">
        <f t="shared" si="4"/>
        <v>532773</v>
      </c>
      <c r="C60" s="30">
        <f t="shared" si="5"/>
        <v>545715</v>
      </c>
      <c r="D60" s="30">
        <f t="shared" si="6"/>
        <v>16</v>
      </c>
      <c r="E60" s="31" t="str">
        <f t="shared" si="2"/>
        <v>MELILLA</v>
      </c>
      <c r="F60" s="31">
        <f t="shared" si="9"/>
        <v>268942</v>
      </c>
      <c r="G60" s="31">
        <f t="shared" si="8"/>
        <v>223537</v>
      </c>
    </row>
    <row r="61" spans="1:7" x14ac:dyDescent="0.25">
      <c r="A61" s="31" t="str">
        <f t="shared" si="3"/>
        <v>SEVILLA</v>
      </c>
      <c r="B61" s="30">
        <f t="shared" si="4"/>
        <v>775692</v>
      </c>
      <c r="C61" s="30">
        <f t="shared" si="5"/>
        <v>795038</v>
      </c>
      <c r="D61" s="30">
        <f t="shared" si="6"/>
        <v>11</v>
      </c>
      <c r="E61" s="31" t="str">
        <f t="shared" si="2"/>
        <v>FERROL-SAN CIBRAO</v>
      </c>
      <c r="F61" s="31">
        <f t="shared" si="9"/>
        <v>248445</v>
      </c>
      <c r="G61" s="31">
        <f t="shared" si="8"/>
        <v>185585</v>
      </c>
    </row>
    <row r="62" spans="1:7" x14ac:dyDescent="0.25">
      <c r="A62" s="31" t="str">
        <f t="shared" si="3"/>
        <v>TARRAGONA</v>
      </c>
      <c r="B62" s="30">
        <f t="shared" si="4"/>
        <v>1136564</v>
      </c>
      <c r="C62" s="30">
        <f t="shared" si="5"/>
        <v>1164590</v>
      </c>
      <c r="D62" s="30">
        <f t="shared" si="6"/>
        <v>9</v>
      </c>
      <c r="E62" s="31" t="str">
        <f t="shared" si="2"/>
        <v>ALMERIA</v>
      </c>
      <c r="F62" s="31">
        <f t="shared" si="9"/>
        <v>213099</v>
      </c>
      <c r="G62" s="31">
        <f t="shared" si="8"/>
        <v>197573</v>
      </c>
    </row>
    <row r="63" spans="1:7" x14ac:dyDescent="0.25">
      <c r="A63" s="31" t="str">
        <f t="shared" si="3"/>
        <v>VALENCIA</v>
      </c>
      <c r="B63" s="30">
        <f t="shared" si="4"/>
        <v>18873583</v>
      </c>
      <c r="C63" s="30">
        <f t="shared" si="5"/>
        <v>18134920</v>
      </c>
      <c r="D63" s="30">
        <f t="shared" si="6"/>
        <v>2</v>
      </c>
      <c r="E63" s="31" t="str">
        <f t="shared" si="2"/>
        <v>HUELVA</v>
      </c>
      <c r="F63" s="31">
        <f t="shared" si="9"/>
        <v>211489</v>
      </c>
      <c r="G63" s="31">
        <f t="shared" si="8"/>
        <v>96861</v>
      </c>
    </row>
    <row r="64" spans="1:7" x14ac:dyDescent="0.25">
      <c r="A64" s="31" t="str">
        <f t="shared" si="3"/>
        <v>VIGO</v>
      </c>
      <c r="B64" s="30">
        <f t="shared" si="4"/>
        <v>1074490</v>
      </c>
      <c r="C64" s="30">
        <f t="shared" si="5"/>
        <v>1129855</v>
      </c>
      <c r="D64" s="30">
        <f t="shared" si="6"/>
        <v>10</v>
      </c>
      <c r="E64" s="31" t="str">
        <f t="shared" si="2"/>
        <v>VILAGARCIA</v>
      </c>
      <c r="F64" s="31">
        <f t="shared" si="9"/>
        <v>139395</v>
      </c>
      <c r="G64" s="31">
        <f t="shared" si="8"/>
        <v>58650</v>
      </c>
    </row>
    <row r="65" spans="1:7" x14ac:dyDescent="0.25">
      <c r="A65" s="31" t="str">
        <f t="shared" si="3"/>
        <v>VILAGARCIA</v>
      </c>
      <c r="B65" s="30">
        <f t="shared" si="4"/>
        <v>139395</v>
      </c>
      <c r="C65" s="30">
        <f t="shared" si="5"/>
        <v>58650</v>
      </c>
      <c r="D65" s="30">
        <f t="shared" si="6"/>
        <v>27</v>
      </c>
      <c r="E65" s="31" t="str">
        <f t="shared" si="2"/>
        <v>MOTRIL</v>
      </c>
      <c r="F65" s="31">
        <f t="shared" si="9"/>
        <v>77820</v>
      </c>
      <c r="G65" s="31">
        <f t="shared" si="8"/>
        <v>55129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3394</v>
      </c>
      <c r="C7" s="23">
        <v>2674</v>
      </c>
      <c r="D7" s="23">
        <v>13056</v>
      </c>
      <c r="E7" s="23">
        <v>13811</v>
      </c>
      <c r="F7" s="10">
        <f>((E7*100)/D7)-100</f>
        <v>5.7827818627450966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24</v>
      </c>
      <c r="D8" s="24">
        <v>117</v>
      </c>
      <c r="E8" s="24">
        <v>101</v>
      </c>
      <c r="F8" s="13">
        <f t="shared" ref="F8:F35" si="0">((E8*100)/D8)-100</f>
        <v>-13.675213675213669</v>
      </c>
      <c r="G8" s="1"/>
      <c r="H8" s="1"/>
      <c r="I8" s="1"/>
    </row>
    <row r="9" spans="1:12" x14ac:dyDescent="0.25">
      <c r="A9" s="8" t="s">
        <v>46</v>
      </c>
      <c r="B9" s="23">
        <v>318</v>
      </c>
      <c r="C9" s="23">
        <v>340</v>
      </c>
      <c r="D9" s="23">
        <v>847</v>
      </c>
      <c r="E9" s="23">
        <v>1644</v>
      </c>
      <c r="F9" s="10">
        <f t="shared" si="0"/>
        <v>94.096812278630466</v>
      </c>
      <c r="G9" s="1"/>
      <c r="H9" s="1"/>
      <c r="I9" s="1"/>
    </row>
    <row r="10" spans="1:12" x14ac:dyDescent="0.25">
      <c r="A10" s="11" t="s">
        <v>47</v>
      </c>
      <c r="B10" s="24">
        <v>989</v>
      </c>
      <c r="C10" s="24">
        <v>891</v>
      </c>
      <c r="D10" s="24">
        <v>6276</v>
      </c>
      <c r="E10" s="24">
        <v>6006</v>
      </c>
      <c r="F10" s="13">
        <f t="shared" si="0"/>
        <v>-4.3021032504780123</v>
      </c>
      <c r="G10" s="1"/>
      <c r="H10" s="1"/>
      <c r="I10" s="1"/>
    </row>
    <row r="11" spans="1:12" x14ac:dyDescent="0.25">
      <c r="A11" s="8" t="s">
        <v>48</v>
      </c>
      <c r="B11" s="23">
        <v>80</v>
      </c>
      <c r="C11" s="23">
        <v>79</v>
      </c>
      <c r="D11" s="23">
        <v>263</v>
      </c>
      <c r="E11" s="23">
        <v>287</v>
      </c>
      <c r="F11" s="10">
        <f t="shared" si="0"/>
        <v>9.1254752851711061</v>
      </c>
      <c r="G11" s="1"/>
      <c r="H11" s="1"/>
      <c r="I11" s="1"/>
    </row>
    <row r="12" spans="1:12" x14ac:dyDescent="0.25">
      <c r="A12" s="11" t="s">
        <v>49</v>
      </c>
      <c r="B12" s="24">
        <v>1261</v>
      </c>
      <c r="C12" s="24">
        <v>1138</v>
      </c>
      <c r="D12" s="24">
        <v>4876</v>
      </c>
      <c r="E12" s="24">
        <v>3752</v>
      </c>
      <c r="F12" s="13">
        <f t="shared" si="0"/>
        <v>-23.051681706316657</v>
      </c>
      <c r="G12" s="1"/>
      <c r="H12" s="1"/>
      <c r="I12" s="1"/>
    </row>
    <row r="13" spans="1:12" x14ac:dyDescent="0.25">
      <c r="A13" s="8" t="s">
        <v>50</v>
      </c>
      <c r="B13" s="23">
        <v>285</v>
      </c>
      <c r="C13" s="23">
        <v>201</v>
      </c>
      <c r="D13" s="23">
        <v>1026</v>
      </c>
      <c r="E13" s="23">
        <v>1095</v>
      </c>
      <c r="F13" s="10">
        <f t="shared" si="0"/>
        <v>6.7251461988304158</v>
      </c>
      <c r="G13" s="1"/>
      <c r="H13" s="1"/>
      <c r="I13" s="1"/>
    </row>
    <row r="14" spans="1:12" x14ac:dyDescent="0.25">
      <c r="A14" s="11" t="s">
        <v>51</v>
      </c>
      <c r="B14" s="24">
        <v>330</v>
      </c>
      <c r="C14" s="24">
        <v>276</v>
      </c>
      <c r="D14" s="24">
        <v>948</v>
      </c>
      <c r="E14" s="24">
        <v>925</v>
      </c>
      <c r="F14" s="13">
        <f t="shared" si="0"/>
        <v>-2.4261603375527443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85</v>
      </c>
      <c r="C16" s="24">
        <v>38</v>
      </c>
      <c r="D16" s="24">
        <v>294</v>
      </c>
      <c r="E16" s="24">
        <v>172</v>
      </c>
      <c r="F16" s="13">
        <f t="shared" si="0"/>
        <v>-41.496598639455783</v>
      </c>
      <c r="G16" s="1"/>
      <c r="H16" s="1"/>
      <c r="I16" s="1"/>
    </row>
    <row r="17" spans="1:9" x14ac:dyDescent="0.25">
      <c r="A17" s="8" t="s">
        <v>54</v>
      </c>
      <c r="B17" s="23">
        <v>423</v>
      </c>
      <c r="C17" s="23">
        <v>265</v>
      </c>
      <c r="D17" s="23">
        <v>1452</v>
      </c>
      <c r="E17" s="23">
        <v>1240</v>
      </c>
      <c r="F17" s="10">
        <f t="shared" si="0"/>
        <v>-14.600550964187335</v>
      </c>
      <c r="G17" s="1"/>
      <c r="H17" s="1"/>
      <c r="I17" s="1"/>
    </row>
    <row r="18" spans="1:9" x14ac:dyDescent="0.25">
      <c r="A18" s="11" t="s">
        <v>55</v>
      </c>
      <c r="B18" s="24">
        <v>4</v>
      </c>
      <c r="C18" s="24">
        <v>0</v>
      </c>
      <c r="D18" s="24">
        <v>23</v>
      </c>
      <c r="E18" s="24">
        <v>1</v>
      </c>
      <c r="F18" s="13">
        <f t="shared" si="0"/>
        <v>-95.652173913043484</v>
      </c>
      <c r="G18" s="1"/>
      <c r="H18" s="1"/>
      <c r="I18" s="1"/>
    </row>
    <row r="19" spans="1:9" x14ac:dyDescent="0.25">
      <c r="A19" s="8" t="s">
        <v>56</v>
      </c>
      <c r="B19" s="23">
        <v>51</v>
      </c>
      <c r="C19" s="23">
        <v>38</v>
      </c>
      <c r="D19" s="23">
        <v>187</v>
      </c>
      <c r="E19" s="23">
        <v>132</v>
      </c>
      <c r="F19" s="10">
        <f t="shared" si="0"/>
        <v>-29.411764705882348</v>
      </c>
      <c r="G19" s="1"/>
      <c r="H19" s="1"/>
      <c r="I19" s="1"/>
    </row>
    <row r="20" spans="1:9" x14ac:dyDescent="0.25">
      <c r="A20" s="11" t="s">
        <v>57</v>
      </c>
      <c r="B20" s="24">
        <v>283</v>
      </c>
      <c r="C20" s="24">
        <v>891</v>
      </c>
      <c r="D20" s="24">
        <v>5196</v>
      </c>
      <c r="E20" s="24">
        <v>2918</v>
      </c>
      <c r="F20" s="13">
        <f t="shared" si="0"/>
        <v>-43.841416474210931</v>
      </c>
      <c r="G20" s="1"/>
      <c r="H20" s="1"/>
      <c r="I20" s="1"/>
    </row>
    <row r="21" spans="1:9" x14ac:dyDescent="0.25">
      <c r="A21" s="8" t="s">
        <v>58</v>
      </c>
      <c r="B21" s="23">
        <v>235</v>
      </c>
      <c r="C21" s="23">
        <v>160</v>
      </c>
      <c r="D21" s="23">
        <v>780</v>
      </c>
      <c r="E21" s="23">
        <v>750</v>
      </c>
      <c r="F21" s="10">
        <f t="shared" si="0"/>
        <v>-3.8461538461538396</v>
      </c>
      <c r="G21" s="1"/>
      <c r="H21" s="1"/>
      <c r="I21" s="1"/>
    </row>
    <row r="22" spans="1:9" x14ac:dyDescent="0.25">
      <c r="A22" s="11" t="s">
        <v>59</v>
      </c>
      <c r="B22" s="24">
        <v>107</v>
      </c>
      <c r="C22" s="24">
        <v>0</v>
      </c>
      <c r="D22" s="24">
        <v>304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36</v>
      </c>
      <c r="C23" s="23">
        <v>16</v>
      </c>
      <c r="D23" s="23">
        <v>127</v>
      </c>
      <c r="E23" s="23">
        <v>125</v>
      </c>
      <c r="F23" s="10">
        <f t="shared" si="0"/>
        <v>-1.5748031496062964</v>
      </c>
      <c r="G23" s="1"/>
      <c r="H23" s="1"/>
      <c r="I23" s="1"/>
    </row>
    <row r="24" spans="1:9" x14ac:dyDescent="0.25">
      <c r="A24" s="11" t="s">
        <v>61</v>
      </c>
      <c r="B24" s="24">
        <v>208</v>
      </c>
      <c r="C24" s="24">
        <v>140</v>
      </c>
      <c r="D24" s="24">
        <v>737</v>
      </c>
      <c r="E24" s="24">
        <v>635</v>
      </c>
      <c r="F24" s="13">
        <f t="shared" si="0"/>
        <v>-13.839891451831747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239</v>
      </c>
      <c r="C26" s="24">
        <v>185</v>
      </c>
      <c r="D26" s="24">
        <v>597</v>
      </c>
      <c r="E26" s="24">
        <v>925</v>
      </c>
      <c r="F26" s="13">
        <f t="shared" si="0"/>
        <v>54.941373534338368</v>
      </c>
      <c r="G26" s="1"/>
      <c r="H26" s="1"/>
      <c r="I26" s="1"/>
    </row>
    <row r="27" spans="1:9" x14ac:dyDescent="0.25">
      <c r="A27" s="8" t="s">
        <v>64</v>
      </c>
      <c r="B27" s="23">
        <v>1570</v>
      </c>
      <c r="C27" s="23">
        <v>1719</v>
      </c>
      <c r="D27" s="23">
        <v>8670</v>
      </c>
      <c r="E27" s="23">
        <v>9840</v>
      </c>
      <c r="F27" s="10">
        <f t="shared" si="0"/>
        <v>13.494809688581313</v>
      </c>
      <c r="G27" s="1"/>
      <c r="H27" s="1"/>
      <c r="I27" s="1"/>
    </row>
    <row r="28" spans="1:9" x14ac:dyDescent="0.25">
      <c r="A28" s="11" t="s">
        <v>65</v>
      </c>
      <c r="B28" s="24">
        <v>192</v>
      </c>
      <c r="C28" s="24">
        <v>553</v>
      </c>
      <c r="D28" s="24">
        <v>819</v>
      </c>
      <c r="E28" s="24">
        <v>1052</v>
      </c>
      <c r="F28" s="13">
        <f t="shared" si="0"/>
        <v>28.449328449328448</v>
      </c>
      <c r="G28" s="1"/>
      <c r="H28" s="1"/>
      <c r="I28" s="1"/>
    </row>
    <row r="29" spans="1:9" x14ac:dyDescent="0.25">
      <c r="A29" s="8" t="s">
        <v>66</v>
      </c>
      <c r="B29" s="23">
        <v>282</v>
      </c>
      <c r="C29" s="23">
        <v>504</v>
      </c>
      <c r="D29" s="23">
        <v>3233</v>
      </c>
      <c r="E29" s="23">
        <v>3039</v>
      </c>
      <c r="F29" s="10">
        <f t="shared" si="0"/>
        <v>-6.000618620476331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268</v>
      </c>
      <c r="C31" s="23">
        <v>145</v>
      </c>
      <c r="D31" s="23">
        <v>840</v>
      </c>
      <c r="E31" s="23">
        <v>560</v>
      </c>
      <c r="F31" s="10">
        <f t="shared" si="0"/>
        <v>-33.333333333333329</v>
      </c>
      <c r="G31" s="1"/>
      <c r="H31" s="1"/>
      <c r="I31" s="1"/>
    </row>
    <row r="32" spans="1:9" x14ac:dyDescent="0.25">
      <c r="A32" s="11" t="s">
        <v>69</v>
      </c>
      <c r="B32" s="24">
        <v>257</v>
      </c>
      <c r="C32" s="24">
        <v>234</v>
      </c>
      <c r="D32" s="24">
        <v>578</v>
      </c>
      <c r="E32" s="24">
        <v>652</v>
      </c>
      <c r="F32" s="13">
        <f t="shared" si="0"/>
        <v>12.802768166089962</v>
      </c>
      <c r="G32" s="1"/>
      <c r="H32" s="1"/>
      <c r="I32" s="1"/>
    </row>
    <row r="33" spans="1:9" x14ac:dyDescent="0.25">
      <c r="A33" s="8" t="s">
        <v>70</v>
      </c>
      <c r="B33" s="23">
        <v>5569</v>
      </c>
      <c r="C33" s="23">
        <v>5066</v>
      </c>
      <c r="D33" s="23">
        <v>19634</v>
      </c>
      <c r="E33" s="23">
        <v>19637</v>
      </c>
      <c r="F33" s="10">
        <f t="shared" si="0"/>
        <v>1.5279616990937939E-2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16495</v>
      </c>
      <c r="C35" s="15">
        <f t="shared" ref="C35:E35" si="1">SUM(C7:C34)</f>
        <v>15577</v>
      </c>
      <c r="D35" s="15">
        <f t="shared" si="1"/>
        <v>70880</v>
      </c>
      <c r="E35" s="15">
        <f t="shared" si="1"/>
        <v>69299</v>
      </c>
      <c r="F35" s="16">
        <f t="shared" si="0"/>
        <v>-2.2305304740406342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13811</v>
      </c>
      <c r="C38" s="30">
        <f>D7</f>
        <v>13056</v>
      </c>
      <c r="D38" s="30">
        <f>_xlfn.RANK.EQ(B38,$B$38:$B$65)+COUNTIF($B$38:$B$65,B38)-1</f>
        <v>2</v>
      </c>
      <c r="E38" s="31" t="str">
        <f t="shared" ref="E38:E65" si="2">INDEX($A$38:$B$65,MATCH(ROW()-37,$D$38:$D$65,0),1)</f>
        <v>VIGO</v>
      </c>
      <c r="F38" s="31">
        <f>LOOKUP(E38,$A$38:$A$65,$B$38:$B$65)</f>
        <v>19637</v>
      </c>
      <c r="G38" s="31">
        <f>LOOKUP(E38,$A$38:$A$65,$C$38:$C$65)</f>
        <v>19634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101</v>
      </c>
      <c r="C39" s="30">
        <f t="shared" ref="C39:C65" si="5">D8</f>
        <v>117</v>
      </c>
      <c r="D39" s="30">
        <f t="shared" ref="D39:D65" si="6">_xlfn.RANK.EQ(B39,$B$38:$B$65)+COUNTIF($B$38:$B$65,B39)-1</f>
        <v>22</v>
      </c>
      <c r="E39" s="31" t="str">
        <f t="shared" si="2"/>
        <v>A CORUÑA</v>
      </c>
      <c r="F39" s="31">
        <f t="shared" ref="F39:F54" si="7">LOOKUP(E39,$A$38:$A$65,$B$38:$B$65)</f>
        <v>13811</v>
      </c>
      <c r="G39" s="31">
        <f t="shared" ref="G39:G65" si="8">LOOKUP(E39,$A$38:$A$65,$C$38:$C$65)</f>
        <v>13056</v>
      </c>
    </row>
    <row r="40" spans="1:9" x14ac:dyDescent="0.25">
      <c r="A40" s="31" t="str">
        <f t="shared" si="3"/>
        <v>ALMERIA</v>
      </c>
      <c r="B40" s="30">
        <f t="shared" si="4"/>
        <v>1644</v>
      </c>
      <c r="C40" s="30">
        <f t="shared" si="5"/>
        <v>847</v>
      </c>
      <c r="D40" s="30">
        <f t="shared" si="6"/>
        <v>8</v>
      </c>
      <c r="E40" s="31" t="str">
        <f t="shared" si="2"/>
        <v>PASAIA</v>
      </c>
      <c r="F40" s="31">
        <f t="shared" si="7"/>
        <v>9840</v>
      </c>
      <c r="G40" s="31">
        <f t="shared" si="8"/>
        <v>8670</v>
      </c>
    </row>
    <row r="41" spans="1:9" x14ac:dyDescent="0.25">
      <c r="A41" s="31" t="str">
        <f t="shared" si="3"/>
        <v>AVILES</v>
      </c>
      <c r="B41" s="30">
        <f t="shared" si="4"/>
        <v>6006</v>
      </c>
      <c r="C41" s="30">
        <f t="shared" si="5"/>
        <v>6276</v>
      </c>
      <c r="D41" s="30">
        <f t="shared" si="6"/>
        <v>4</v>
      </c>
      <c r="E41" s="31" t="str">
        <f t="shared" si="2"/>
        <v>AVILES</v>
      </c>
      <c r="F41" s="31">
        <f t="shared" si="7"/>
        <v>6006</v>
      </c>
      <c r="G41" s="31">
        <f t="shared" si="8"/>
        <v>6276</v>
      </c>
    </row>
    <row r="42" spans="1:9" x14ac:dyDescent="0.25">
      <c r="A42" s="31" t="str">
        <f t="shared" si="3"/>
        <v>BAHIA DE ALGECIRAS</v>
      </c>
      <c r="B42" s="30">
        <f t="shared" si="4"/>
        <v>287</v>
      </c>
      <c r="C42" s="30">
        <f t="shared" si="5"/>
        <v>263</v>
      </c>
      <c r="D42" s="30">
        <f t="shared" si="6"/>
        <v>18</v>
      </c>
      <c r="E42" s="31" t="str">
        <f t="shared" si="2"/>
        <v>BAHIA DE CADIZ</v>
      </c>
      <c r="F42" s="31">
        <f t="shared" si="7"/>
        <v>3752</v>
      </c>
      <c r="G42" s="31">
        <f t="shared" si="8"/>
        <v>4876</v>
      </c>
    </row>
    <row r="43" spans="1:9" x14ac:dyDescent="0.25">
      <c r="A43" s="31" t="str">
        <f t="shared" si="3"/>
        <v>BAHIA DE CADIZ</v>
      </c>
      <c r="B43" s="30">
        <f t="shared" si="4"/>
        <v>3752</v>
      </c>
      <c r="C43" s="30">
        <f t="shared" si="5"/>
        <v>4876</v>
      </c>
      <c r="D43" s="30">
        <f t="shared" si="6"/>
        <v>5</v>
      </c>
      <c r="E43" s="31" t="str">
        <f t="shared" si="2"/>
        <v>SANTANDER</v>
      </c>
      <c r="F43" s="31">
        <f t="shared" si="7"/>
        <v>3039</v>
      </c>
      <c r="G43" s="31">
        <f t="shared" si="8"/>
        <v>3233</v>
      </c>
    </row>
    <row r="44" spans="1:9" x14ac:dyDescent="0.25">
      <c r="A44" s="31" t="str">
        <f t="shared" si="3"/>
        <v>BALEARES</v>
      </c>
      <c r="B44" s="30">
        <f t="shared" si="4"/>
        <v>1095</v>
      </c>
      <c r="C44" s="30">
        <f t="shared" si="5"/>
        <v>1026</v>
      </c>
      <c r="D44" s="30">
        <f t="shared" si="6"/>
        <v>10</v>
      </c>
      <c r="E44" s="31" t="str">
        <f t="shared" si="2"/>
        <v>GIJON</v>
      </c>
      <c r="F44" s="31">
        <f t="shared" si="7"/>
        <v>2918</v>
      </c>
      <c r="G44" s="31">
        <f t="shared" si="8"/>
        <v>5196</v>
      </c>
    </row>
    <row r="45" spans="1:9" x14ac:dyDescent="0.25">
      <c r="A45" s="31" t="str">
        <f t="shared" si="3"/>
        <v>BARCELONA</v>
      </c>
      <c r="B45" s="30">
        <f t="shared" si="4"/>
        <v>925</v>
      </c>
      <c r="C45" s="30">
        <f t="shared" si="5"/>
        <v>948</v>
      </c>
      <c r="D45" s="30">
        <f t="shared" si="6"/>
        <v>13</v>
      </c>
      <c r="E45" s="31" t="str">
        <f t="shared" si="2"/>
        <v>ALMERIA</v>
      </c>
      <c r="F45" s="31">
        <f t="shared" si="7"/>
        <v>1644</v>
      </c>
      <c r="G45" s="31">
        <f t="shared" si="8"/>
        <v>847</v>
      </c>
    </row>
    <row r="46" spans="1:9" x14ac:dyDescent="0.25">
      <c r="A46" s="31" t="str">
        <f t="shared" si="3"/>
        <v>BILBAO</v>
      </c>
      <c r="B46" s="30">
        <f t="shared" si="4"/>
        <v>0</v>
      </c>
      <c r="C46" s="30">
        <f t="shared" si="5"/>
        <v>0</v>
      </c>
      <c r="D46" s="30">
        <f t="shared" si="6"/>
        <v>28</v>
      </c>
      <c r="E46" s="31" t="str">
        <f t="shared" si="2"/>
        <v>CASTELLON</v>
      </c>
      <c r="F46" s="31">
        <f t="shared" si="7"/>
        <v>1240</v>
      </c>
      <c r="G46" s="31">
        <f t="shared" si="8"/>
        <v>1452</v>
      </c>
    </row>
    <row r="47" spans="1:9" x14ac:dyDescent="0.25">
      <c r="A47" s="31" t="str">
        <f t="shared" si="3"/>
        <v>CARTAGENA</v>
      </c>
      <c r="B47" s="30">
        <f t="shared" si="4"/>
        <v>172</v>
      </c>
      <c r="C47" s="30">
        <f t="shared" si="5"/>
        <v>294</v>
      </c>
      <c r="D47" s="30">
        <f t="shared" si="6"/>
        <v>19</v>
      </c>
      <c r="E47" s="31" t="str">
        <f t="shared" si="2"/>
        <v>BALEARES</v>
      </c>
      <c r="F47" s="31">
        <f t="shared" si="7"/>
        <v>1095</v>
      </c>
      <c r="G47" s="31">
        <f t="shared" si="8"/>
        <v>1026</v>
      </c>
    </row>
    <row r="48" spans="1:9" x14ac:dyDescent="0.25">
      <c r="A48" s="31" t="str">
        <f t="shared" si="3"/>
        <v>CASTELLON</v>
      </c>
      <c r="B48" s="30">
        <f t="shared" si="4"/>
        <v>1240</v>
      </c>
      <c r="C48" s="30">
        <f t="shared" si="5"/>
        <v>1452</v>
      </c>
      <c r="D48" s="30">
        <f t="shared" si="6"/>
        <v>9</v>
      </c>
      <c r="E48" s="31" t="str">
        <f t="shared" si="2"/>
        <v>SANTA CRUZ DE TENERIFE</v>
      </c>
      <c r="F48" s="31">
        <f t="shared" si="7"/>
        <v>1052</v>
      </c>
      <c r="G48" s="31">
        <f t="shared" si="8"/>
        <v>819</v>
      </c>
    </row>
    <row r="49" spans="1:7" x14ac:dyDescent="0.25">
      <c r="A49" s="31" t="str">
        <f t="shared" si="3"/>
        <v>CEUTA</v>
      </c>
      <c r="B49" s="30">
        <f t="shared" si="4"/>
        <v>1</v>
      </c>
      <c r="C49" s="30">
        <f t="shared" si="5"/>
        <v>23</v>
      </c>
      <c r="D49" s="30">
        <f t="shared" si="6"/>
        <v>23</v>
      </c>
      <c r="E49" s="31" t="e">
        <f t="shared" si="2"/>
        <v>#N/A</v>
      </c>
      <c r="F49" s="31" t="e">
        <f t="shared" si="7"/>
        <v>#N/A</v>
      </c>
      <c r="G49" s="31" t="e">
        <f t="shared" si="8"/>
        <v>#N/A</v>
      </c>
    </row>
    <row r="50" spans="1:7" x14ac:dyDescent="0.25">
      <c r="A50" s="31" t="str">
        <f t="shared" si="3"/>
        <v>FERROL-SAN CIBRAO</v>
      </c>
      <c r="B50" s="30">
        <f t="shared" si="4"/>
        <v>132</v>
      </c>
      <c r="C50" s="30">
        <f t="shared" si="5"/>
        <v>187</v>
      </c>
      <c r="D50" s="30">
        <f t="shared" si="6"/>
        <v>20</v>
      </c>
      <c r="E50" s="31" t="str">
        <f t="shared" si="2"/>
        <v>BARCELONA</v>
      </c>
      <c r="F50" s="31">
        <f t="shared" si="7"/>
        <v>925</v>
      </c>
      <c r="G50" s="31">
        <f t="shared" si="8"/>
        <v>948</v>
      </c>
    </row>
    <row r="51" spans="1:7" x14ac:dyDescent="0.25">
      <c r="A51" s="31" t="str">
        <f t="shared" si="3"/>
        <v>GIJON</v>
      </c>
      <c r="B51" s="30">
        <f t="shared" si="4"/>
        <v>2918</v>
      </c>
      <c r="C51" s="30">
        <f t="shared" si="5"/>
        <v>5196</v>
      </c>
      <c r="D51" s="30">
        <f t="shared" si="6"/>
        <v>7</v>
      </c>
      <c r="E51" s="31" t="str">
        <f t="shared" si="2"/>
        <v>HUELVA</v>
      </c>
      <c r="F51" s="31">
        <f t="shared" si="7"/>
        <v>750</v>
      </c>
      <c r="G51" s="31">
        <f t="shared" si="8"/>
        <v>780</v>
      </c>
    </row>
    <row r="52" spans="1:7" x14ac:dyDescent="0.25">
      <c r="A52" s="31" t="str">
        <f t="shared" si="3"/>
        <v>HUELVA</v>
      </c>
      <c r="B52" s="30">
        <f t="shared" si="4"/>
        <v>750</v>
      </c>
      <c r="C52" s="30">
        <f t="shared" si="5"/>
        <v>780</v>
      </c>
      <c r="D52" s="30">
        <f t="shared" si="6"/>
        <v>14</v>
      </c>
      <c r="E52" s="31" t="str">
        <f t="shared" si="2"/>
        <v>VALENCIA</v>
      </c>
      <c r="F52" s="31">
        <f t="shared" si="7"/>
        <v>652</v>
      </c>
      <c r="G52" s="31">
        <f t="shared" si="8"/>
        <v>578</v>
      </c>
    </row>
    <row r="53" spans="1:7" x14ac:dyDescent="0.25">
      <c r="A53" s="31" t="str">
        <f t="shared" si="3"/>
        <v>LAS PALMAS</v>
      </c>
      <c r="B53" s="30">
        <f t="shared" si="4"/>
        <v>0</v>
      </c>
      <c r="C53" s="30">
        <f t="shared" si="5"/>
        <v>304</v>
      </c>
      <c r="D53" s="30">
        <f t="shared" si="6"/>
        <v>28</v>
      </c>
      <c r="E53" s="31" t="str">
        <f t="shared" si="2"/>
        <v>MARIN Y RIA DE PONTEVEDRA</v>
      </c>
      <c r="F53" s="31">
        <f t="shared" si="7"/>
        <v>635</v>
      </c>
      <c r="G53" s="31">
        <f t="shared" si="8"/>
        <v>737</v>
      </c>
    </row>
    <row r="54" spans="1:7" x14ac:dyDescent="0.25">
      <c r="A54" s="31" t="str">
        <f t="shared" si="3"/>
        <v>MALAGA</v>
      </c>
      <c r="B54" s="30">
        <f t="shared" si="4"/>
        <v>125</v>
      </c>
      <c r="C54" s="30">
        <f t="shared" si="5"/>
        <v>127</v>
      </c>
      <c r="D54" s="30">
        <f t="shared" si="6"/>
        <v>21</v>
      </c>
      <c r="E54" s="31" t="str">
        <f t="shared" si="2"/>
        <v>TARRAGONA</v>
      </c>
      <c r="F54" s="31">
        <f t="shared" si="7"/>
        <v>560</v>
      </c>
      <c r="G54" s="31">
        <f t="shared" si="8"/>
        <v>840</v>
      </c>
    </row>
    <row r="55" spans="1:7" x14ac:dyDescent="0.25">
      <c r="A55" s="31" t="str">
        <f t="shared" si="3"/>
        <v>MARIN Y RIA DE PONTEVEDRA</v>
      </c>
      <c r="B55" s="30">
        <f t="shared" si="4"/>
        <v>635</v>
      </c>
      <c r="C55" s="30">
        <f t="shared" si="5"/>
        <v>737</v>
      </c>
      <c r="D55" s="30">
        <f t="shared" si="6"/>
        <v>16</v>
      </c>
      <c r="E55" s="31" t="str">
        <f t="shared" si="2"/>
        <v>BAHIA DE ALGECIRAS</v>
      </c>
      <c r="F55" s="31">
        <f t="shared" ref="F55:F65" si="9">LOOKUP(E55,$A$38:$A$65,$B$38:$B$65)</f>
        <v>287</v>
      </c>
      <c r="G55" s="31">
        <f t="shared" si="8"/>
        <v>263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str">
        <f t="shared" si="2"/>
        <v>CARTAGENA</v>
      </c>
      <c r="F56" s="31">
        <f t="shared" si="9"/>
        <v>172</v>
      </c>
      <c r="G56" s="31">
        <f t="shared" si="8"/>
        <v>294</v>
      </c>
    </row>
    <row r="57" spans="1:7" x14ac:dyDescent="0.25">
      <c r="A57" s="31" t="str">
        <f t="shared" si="3"/>
        <v>MOTRIL</v>
      </c>
      <c r="B57" s="30">
        <f t="shared" si="4"/>
        <v>925</v>
      </c>
      <c r="C57" s="30">
        <f t="shared" si="5"/>
        <v>597</v>
      </c>
      <c r="D57" s="30">
        <f t="shared" si="6"/>
        <v>13</v>
      </c>
      <c r="E57" s="31" t="str">
        <f t="shared" si="2"/>
        <v>FERROL-SAN CIBRAO</v>
      </c>
      <c r="F57" s="31">
        <f t="shared" si="9"/>
        <v>132</v>
      </c>
      <c r="G57" s="31">
        <f t="shared" si="8"/>
        <v>187</v>
      </c>
    </row>
    <row r="58" spans="1:7" x14ac:dyDescent="0.25">
      <c r="A58" s="31" t="str">
        <f t="shared" si="3"/>
        <v>PASAIA</v>
      </c>
      <c r="B58" s="30">
        <f t="shared" si="4"/>
        <v>9840</v>
      </c>
      <c r="C58" s="30">
        <f t="shared" si="5"/>
        <v>8670</v>
      </c>
      <c r="D58" s="30">
        <f t="shared" si="6"/>
        <v>3</v>
      </c>
      <c r="E58" s="31" t="str">
        <f t="shared" si="2"/>
        <v>MALAGA</v>
      </c>
      <c r="F58" s="31">
        <f t="shared" si="9"/>
        <v>125</v>
      </c>
      <c r="G58" s="31">
        <f t="shared" si="8"/>
        <v>127</v>
      </c>
    </row>
    <row r="59" spans="1:7" x14ac:dyDescent="0.25">
      <c r="A59" s="31" t="str">
        <f t="shared" si="3"/>
        <v>SANTA CRUZ DE TENERIFE</v>
      </c>
      <c r="B59" s="30">
        <f t="shared" si="4"/>
        <v>1052</v>
      </c>
      <c r="C59" s="30">
        <f t="shared" si="5"/>
        <v>819</v>
      </c>
      <c r="D59" s="30">
        <f t="shared" si="6"/>
        <v>11</v>
      </c>
      <c r="E59" s="31" t="str">
        <f t="shared" si="2"/>
        <v>ALICANTE</v>
      </c>
      <c r="F59" s="31">
        <f t="shared" si="9"/>
        <v>101</v>
      </c>
      <c r="G59" s="31">
        <f t="shared" si="8"/>
        <v>117</v>
      </c>
    </row>
    <row r="60" spans="1:7" x14ac:dyDescent="0.25">
      <c r="A60" s="31" t="str">
        <f t="shared" si="3"/>
        <v>SANTANDER</v>
      </c>
      <c r="B60" s="30">
        <f t="shared" si="4"/>
        <v>3039</v>
      </c>
      <c r="C60" s="30">
        <f t="shared" si="5"/>
        <v>3233</v>
      </c>
      <c r="D60" s="30">
        <f t="shared" si="6"/>
        <v>6</v>
      </c>
      <c r="E60" s="31" t="str">
        <f t="shared" si="2"/>
        <v>CEUTA</v>
      </c>
      <c r="F60" s="31">
        <f t="shared" si="9"/>
        <v>1</v>
      </c>
      <c r="G60" s="31">
        <f t="shared" si="8"/>
        <v>23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560</v>
      </c>
      <c r="C62" s="30">
        <f t="shared" si="5"/>
        <v>840</v>
      </c>
      <c r="D62" s="30">
        <f t="shared" si="6"/>
        <v>17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652</v>
      </c>
      <c r="C63" s="30">
        <f t="shared" si="5"/>
        <v>578</v>
      </c>
      <c r="D63" s="30">
        <f t="shared" si="6"/>
        <v>15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19637</v>
      </c>
      <c r="C64" s="30">
        <f t="shared" si="5"/>
        <v>19634</v>
      </c>
      <c r="D64" s="30">
        <f t="shared" si="6"/>
        <v>1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BILBAO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3636</v>
      </c>
      <c r="C7" s="25">
        <v>2669</v>
      </c>
      <c r="D7" s="25">
        <v>16988</v>
      </c>
      <c r="E7" s="25">
        <v>14236</v>
      </c>
      <c r="F7" s="10">
        <f>((E7*100)/D7)-100</f>
        <v>-16.199670355545095</v>
      </c>
      <c r="G7" s="1"/>
      <c r="H7" s="1"/>
      <c r="I7" s="1"/>
    </row>
    <row r="8" spans="1:12" x14ac:dyDescent="0.25">
      <c r="A8" s="11" t="s">
        <v>45</v>
      </c>
      <c r="B8" s="26">
        <v>872</v>
      </c>
      <c r="C8" s="26">
        <v>1348</v>
      </c>
      <c r="D8" s="26">
        <v>3405</v>
      </c>
      <c r="E8" s="26">
        <v>3168</v>
      </c>
      <c r="F8" s="13">
        <f t="shared" ref="F8:F35" si="0">((E8*100)/D8)-100</f>
        <v>-6.9603524229074907</v>
      </c>
      <c r="G8" s="1"/>
      <c r="H8" s="1"/>
      <c r="I8" s="1"/>
    </row>
    <row r="9" spans="1:12" x14ac:dyDescent="0.25">
      <c r="A9" s="8" t="s">
        <v>46</v>
      </c>
      <c r="B9" s="25">
        <v>6096</v>
      </c>
      <c r="C9" s="25">
        <v>5905</v>
      </c>
      <c r="D9" s="25">
        <v>20167</v>
      </c>
      <c r="E9" s="25">
        <v>21762</v>
      </c>
      <c r="F9" s="10">
        <f t="shared" si="0"/>
        <v>7.9089601824763207</v>
      </c>
      <c r="G9" s="1"/>
      <c r="H9" s="1"/>
      <c r="I9" s="1"/>
    </row>
    <row r="10" spans="1:12" x14ac:dyDescent="0.25">
      <c r="A10" s="11" t="s">
        <v>47</v>
      </c>
      <c r="B10" s="26">
        <v>2316</v>
      </c>
      <c r="C10" s="26">
        <v>3710</v>
      </c>
      <c r="D10" s="26">
        <v>11808</v>
      </c>
      <c r="E10" s="26">
        <v>12354</v>
      </c>
      <c r="F10" s="13">
        <f t="shared" si="0"/>
        <v>4.6239837398373993</v>
      </c>
      <c r="G10" s="1"/>
      <c r="H10" s="1"/>
      <c r="I10" s="1"/>
    </row>
    <row r="11" spans="1:12" x14ac:dyDescent="0.25">
      <c r="A11" s="8" t="s">
        <v>48</v>
      </c>
      <c r="B11" s="25">
        <v>233029</v>
      </c>
      <c r="C11" s="25">
        <v>289095</v>
      </c>
      <c r="D11" s="25">
        <v>886765</v>
      </c>
      <c r="E11" s="25">
        <v>1040931</v>
      </c>
      <c r="F11" s="10">
        <f t="shared" si="0"/>
        <v>17.385214797607034</v>
      </c>
      <c r="G11" s="1"/>
      <c r="H11" s="1"/>
      <c r="I11" s="1"/>
    </row>
    <row r="12" spans="1:12" x14ac:dyDescent="0.25">
      <c r="A12" s="11" t="s">
        <v>49</v>
      </c>
      <c r="B12" s="26">
        <v>7274</v>
      </c>
      <c r="C12" s="26">
        <v>6356</v>
      </c>
      <c r="D12" s="26">
        <v>27705</v>
      </c>
      <c r="E12" s="26">
        <v>18674</v>
      </c>
      <c r="F12" s="13">
        <f t="shared" si="0"/>
        <v>-32.597004150875293</v>
      </c>
      <c r="G12" s="1"/>
      <c r="H12" s="1"/>
      <c r="I12" s="1"/>
    </row>
    <row r="13" spans="1:12" x14ac:dyDescent="0.25">
      <c r="A13" s="8" t="s">
        <v>50</v>
      </c>
      <c r="B13" s="25">
        <v>20725</v>
      </c>
      <c r="C13" s="25">
        <v>17702</v>
      </c>
      <c r="D13" s="25">
        <v>39081</v>
      </c>
      <c r="E13" s="25">
        <v>29035</v>
      </c>
      <c r="F13" s="10">
        <f t="shared" si="0"/>
        <v>-25.705585834548756</v>
      </c>
      <c r="G13" s="1"/>
      <c r="H13" s="1"/>
      <c r="I13" s="1"/>
    </row>
    <row r="14" spans="1:12" x14ac:dyDescent="0.25">
      <c r="A14" s="11" t="s">
        <v>51</v>
      </c>
      <c r="B14" s="26">
        <v>91861</v>
      </c>
      <c r="C14" s="26">
        <v>179962</v>
      </c>
      <c r="D14" s="26">
        <v>321987</v>
      </c>
      <c r="E14" s="26">
        <v>375453</v>
      </c>
      <c r="F14" s="13">
        <f t="shared" si="0"/>
        <v>16.605018215021104</v>
      </c>
      <c r="G14" s="1"/>
      <c r="H14" s="1"/>
      <c r="I14" s="1"/>
    </row>
    <row r="15" spans="1:12" x14ac:dyDescent="0.25">
      <c r="A15" s="8" t="s">
        <v>52</v>
      </c>
      <c r="B15" s="25">
        <v>13800</v>
      </c>
      <c r="C15" s="25">
        <v>9050</v>
      </c>
      <c r="D15" s="25">
        <v>46485</v>
      </c>
      <c r="E15" s="25">
        <v>38447</v>
      </c>
      <c r="F15" s="10">
        <f t="shared" si="0"/>
        <v>-17.291599440679789</v>
      </c>
      <c r="G15" s="1"/>
      <c r="H15" s="1"/>
      <c r="I15" s="1"/>
    </row>
    <row r="16" spans="1:12" x14ac:dyDescent="0.25">
      <c r="A16" s="11" t="s">
        <v>53</v>
      </c>
      <c r="B16" s="26">
        <v>3339</v>
      </c>
      <c r="C16" s="26">
        <v>5100</v>
      </c>
      <c r="D16" s="26">
        <v>20638</v>
      </c>
      <c r="E16" s="26">
        <v>15940</v>
      </c>
      <c r="F16" s="13">
        <f t="shared" si="0"/>
        <v>-22.763833704816363</v>
      </c>
      <c r="G16" s="1"/>
      <c r="H16" s="1"/>
      <c r="I16" s="1"/>
    </row>
    <row r="17" spans="1:9" x14ac:dyDescent="0.25">
      <c r="A17" s="8" t="s">
        <v>54</v>
      </c>
      <c r="B17" s="25">
        <v>2179</v>
      </c>
      <c r="C17" s="25">
        <v>2329</v>
      </c>
      <c r="D17" s="25">
        <v>10123</v>
      </c>
      <c r="E17" s="25">
        <v>10559</v>
      </c>
      <c r="F17" s="10">
        <f t="shared" si="0"/>
        <v>4.3070236096018988</v>
      </c>
      <c r="G17" s="1"/>
      <c r="H17" s="1"/>
      <c r="I17" s="1"/>
    </row>
    <row r="18" spans="1:9" x14ac:dyDescent="0.25">
      <c r="A18" s="11" t="s">
        <v>55</v>
      </c>
      <c r="B18" s="26">
        <v>60834</v>
      </c>
      <c r="C18" s="26">
        <v>65176</v>
      </c>
      <c r="D18" s="26">
        <v>244698</v>
      </c>
      <c r="E18" s="26">
        <v>237827</v>
      </c>
      <c r="F18" s="13">
        <f t="shared" si="0"/>
        <v>-2.8079510253455311</v>
      </c>
      <c r="G18" s="1"/>
      <c r="H18" s="1"/>
      <c r="I18" s="1"/>
    </row>
    <row r="19" spans="1:9" x14ac:dyDescent="0.25">
      <c r="A19" s="8" t="s">
        <v>56</v>
      </c>
      <c r="B19" s="25">
        <v>1390</v>
      </c>
      <c r="C19" s="25">
        <v>878</v>
      </c>
      <c r="D19" s="25">
        <v>6864</v>
      </c>
      <c r="E19" s="25">
        <v>3568</v>
      </c>
      <c r="F19" s="10">
        <f t="shared" si="0"/>
        <v>-48.018648018648015</v>
      </c>
      <c r="G19" s="1"/>
      <c r="H19" s="1"/>
      <c r="I19" s="1"/>
    </row>
    <row r="20" spans="1:9" x14ac:dyDescent="0.25">
      <c r="A20" s="11" t="s">
        <v>57</v>
      </c>
      <c r="B20" s="26">
        <v>10359</v>
      </c>
      <c r="C20" s="26">
        <v>8003</v>
      </c>
      <c r="D20" s="26">
        <v>34571</v>
      </c>
      <c r="E20" s="26">
        <v>27798</v>
      </c>
      <c r="F20" s="13">
        <f t="shared" si="0"/>
        <v>-19.591565184692371</v>
      </c>
      <c r="G20" s="1"/>
      <c r="H20" s="1"/>
      <c r="I20" s="1"/>
    </row>
    <row r="21" spans="1:9" x14ac:dyDescent="0.25">
      <c r="A21" s="8" t="s">
        <v>58</v>
      </c>
      <c r="B21" s="25">
        <v>12251</v>
      </c>
      <c r="C21" s="25">
        <v>2268</v>
      </c>
      <c r="D21" s="25">
        <v>47378</v>
      </c>
      <c r="E21" s="25">
        <v>25612</v>
      </c>
      <c r="F21" s="10">
        <f t="shared" si="0"/>
        <v>-45.941154122166409</v>
      </c>
      <c r="G21" s="1"/>
      <c r="H21" s="1"/>
      <c r="I21" s="1"/>
    </row>
    <row r="22" spans="1:9" x14ac:dyDescent="0.25">
      <c r="A22" s="11" t="s">
        <v>59</v>
      </c>
      <c r="B22" s="26">
        <v>190434</v>
      </c>
      <c r="C22" s="26">
        <v>199476</v>
      </c>
      <c r="D22" s="26">
        <v>820237</v>
      </c>
      <c r="E22" s="26">
        <v>856939</v>
      </c>
      <c r="F22" s="13">
        <f t="shared" si="0"/>
        <v>4.4745604014449469</v>
      </c>
      <c r="G22" s="1"/>
      <c r="H22" s="1"/>
      <c r="I22" s="1"/>
    </row>
    <row r="23" spans="1:9" x14ac:dyDescent="0.25">
      <c r="A23" s="8" t="s">
        <v>60</v>
      </c>
      <c r="B23" s="25">
        <v>5933</v>
      </c>
      <c r="C23" s="25">
        <v>9799</v>
      </c>
      <c r="D23" s="25">
        <v>17916</v>
      </c>
      <c r="E23" s="25">
        <v>23977</v>
      </c>
      <c r="F23" s="10">
        <f t="shared" si="0"/>
        <v>33.830096003572237</v>
      </c>
      <c r="G23" s="1"/>
      <c r="H23" s="1"/>
      <c r="I23" s="1"/>
    </row>
    <row r="24" spans="1:9" x14ac:dyDescent="0.25">
      <c r="A24" s="11" t="s">
        <v>61</v>
      </c>
      <c r="B24" s="26">
        <v>4087</v>
      </c>
      <c r="C24" s="26">
        <v>872</v>
      </c>
      <c r="D24" s="26">
        <v>12013</v>
      </c>
      <c r="E24" s="26">
        <v>7214</v>
      </c>
      <c r="F24" s="13">
        <f t="shared" si="0"/>
        <v>-39.948389244984597</v>
      </c>
      <c r="G24" s="1"/>
      <c r="H24" s="1"/>
      <c r="I24" s="1"/>
    </row>
    <row r="25" spans="1:9" x14ac:dyDescent="0.25">
      <c r="A25" s="8" t="s">
        <v>62</v>
      </c>
      <c r="B25" s="25">
        <v>753</v>
      </c>
      <c r="C25" s="25">
        <v>0</v>
      </c>
      <c r="D25" s="25">
        <v>7332</v>
      </c>
      <c r="E25" s="25">
        <v>5</v>
      </c>
      <c r="F25" s="10">
        <f t="shared" si="0"/>
        <v>-99.931805782869617</v>
      </c>
      <c r="G25" s="1"/>
      <c r="H25" s="1"/>
      <c r="I25" s="1"/>
    </row>
    <row r="26" spans="1:9" x14ac:dyDescent="0.25">
      <c r="A26" s="11" t="s">
        <v>63</v>
      </c>
      <c r="B26" s="26">
        <v>1534</v>
      </c>
      <c r="C26" s="26">
        <v>1994</v>
      </c>
      <c r="D26" s="26">
        <v>9420</v>
      </c>
      <c r="E26" s="26">
        <v>6627</v>
      </c>
      <c r="F26" s="13">
        <f t="shared" si="0"/>
        <v>-29.649681528662427</v>
      </c>
      <c r="G26" s="1"/>
      <c r="H26" s="1"/>
      <c r="I26" s="1"/>
    </row>
    <row r="27" spans="1:9" x14ac:dyDescent="0.25">
      <c r="A27" s="8" t="s">
        <v>64</v>
      </c>
      <c r="B27" s="25">
        <v>2719</v>
      </c>
      <c r="C27" s="25">
        <v>1682</v>
      </c>
      <c r="D27" s="25">
        <v>12050</v>
      </c>
      <c r="E27" s="25">
        <v>8780</v>
      </c>
      <c r="F27" s="10">
        <f t="shared" si="0"/>
        <v>-27.136929460580916</v>
      </c>
      <c r="G27" s="1"/>
      <c r="H27" s="1"/>
      <c r="I27" s="1"/>
    </row>
    <row r="28" spans="1:9" x14ac:dyDescent="0.25">
      <c r="A28" s="11" t="s">
        <v>65</v>
      </c>
      <c r="B28" s="26">
        <v>81353</v>
      </c>
      <c r="C28" s="26">
        <v>64734</v>
      </c>
      <c r="D28" s="26">
        <v>350681</v>
      </c>
      <c r="E28" s="26">
        <v>297938</v>
      </c>
      <c r="F28" s="13">
        <f t="shared" si="0"/>
        <v>-15.040164708096526</v>
      </c>
      <c r="G28" s="1"/>
      <c r="H28" s="1"/>
      <c r="I28" s="1"/>
    </row>
    <row r="29" spans="1:9" x14ac:dyDescent="0.25">
      <c r="A29" s="8" t="s">
        <v>66</v>
      </c>
      <c r="B29" s="25">
        <v>4312</v>
      </c>
      <c r="C29" s="25">
        <v>3998</v>
      </c>
      <c r="D29" s="25">
        <v>17328</v>
      </c>
      <c r="E29" s="25">
        <v>15655</v>
      </c>
      <c r="F29" s="10">
        <f t="shared" si="0"/>
        <v>-9.6548938134810669</v>
      </c>
      <c r="G29" s="1"/>
      <c r="H29" s="1"/>
      <c r="I29" s="1"/>
    </row>
    <row r="30" spans="1:9" x14ac:dyDescent="0.25">
      <c r="A30" s="11" t="s">
        <v>67</v>
      </c>
      <c r="B30" s="26">
        <v>1794</v>
      </c>
      <c r="C30" s="26">
        <v>884</v>
      </c>
      <c r="D30" s="26">
        <v>5257</v>
      </c>
      <c r="E30" s="26">
        <v>884</v>
      </c>
      <c r="F30" s="13">
        <f t="shared" si="0"/>
        <v>-83.184325661023394</v>
      </c>
      <c r="G30" s="1"/>
      <c r="H30" s="1"/>
      <c r="I30" s="1"/>
    </row>
    <row r="31" spans="1:9" x14ac:dyDescent="0.25">
      <c r="A31" s="8" t="s">
        <v>68</v>
      </c>
      <c r="B31" s="25">
        <v>13980</v>
      </c>
      <c r="C31" s="25">
        <v>12485</v>
      </c>
      <c r="D31" s="25">
        <v>60838</v>
      </c>
      <c r="E31" s="25">
        <v>34974</v>
      </c>
      <c r="F31" s="10">
        <f t="shared" si="0"/>
        <v>-42.512903119760679</v>
      </c>
      <c r="G31" s="1"/>
      <c r="H31" s="1"/>
      <c r="I31" s="1"/>
    </row>
    <row r="32" spans="1:9" x14ac:dyDescent="0.25">
      <c r="A32" s="11" t="s">
        <v>69</v>
      </c>
      <c r="B32" s="26">
        <v>22638</v>
      </c>
      <c r="C32" s="26">
        <v>22800</v>
      </c>
      <c r="D32" s="26">
        <v>89227</v>
      </c>
      <c r="E32" s="26">
        <v>96883</v>
      </c>
      <c r="F32" s="13">
        <f t="shared" si="0"/>
        <v>8.5803624463447221</v>
      </c>
      <c r="G32" s="1"/>
      <c r="H32" s="1"/>
      <c r="I32" s="1"/>
    </row>
    <row r="33" spans="1:9" x14ac:dyDescent="0.25">
      <c r="A33" s="8" t="s">
        <v>70</v>
      </c>
      <c r="B33" s="25">
        <v>19855</v>
      </c>
      <c r="C33" s="25">
        <v>21882</v>
      </c>
      <c r="D33" s="25">
        <v>85717</v>
      </c>
      <c r="E33" s="25">
        <v>89547</v>
      </c>
      <c r="F33" s="10">
        <f t="shared" si="0"/>
        <v>4.4681918405917145</v>
      </c>
      <c r="G33" s="1"/>
      <c r="H33" s="1"/>
      <c r="I33" s="1"/>
    </row>
    <row r="34" spans="1:9" x14ac:dyDescent="0.25">
      <c r="A34" s="11" t="s">
        <v>71</v>
      </c>
      <c r="B34" s="26">
        <v>140</v>
      </c>
      <c r="C34" s="26">
        <v>548</v>
      </c>
      <c r="D34" s="26">
        <v>2771</v>
      </c>
      <c r="E34" s="26">
        <v>1781</v>
      </c>
      <c r="F34" s="13">
        <f t="shared" si="0"/>
        <v>-35.727174305304942</v>
      </c>
      <c r="G34" s="1"/>
      <c r="H34" s="1"/>
      <c r="I34" s="1"/>
    </row>
    <row r="35" spans="1:9" x14ac:dyDescent="0.25">
      <c r="A35" s="14" t="s">
        <v>72</v>
      </c>
      <c r="B35" s="15">
        <f>SUM(B7:B34)</f>
        <v>819493</v>
      </c>
      <c r="C35" s="15">
        <f t="shared" ref="C35:E35" si="1">SUM(C7:C34)</f>
        <v>940705</v>
      </c>
      <c r="D35" s="15">
        <f t="shared" si="1"/>
        <v>3229450</v>
      </c>
      <c r="E35" s="15">
        <f t="shared" si="1"/>
        <v>3316568</v>
      </c>
      <c r="F35" s="16">
        <f t="shared" si="0"/>
        <v>2.6976110483209226</v>
      </c>
      <c r="G35" s="1"/>
      <c r="H35" s="1"/>
      <c r="I35" s="1"/>
    </row>
    <row r="36" spans="1:9" x14ac:dyDescent="0.25">
      <c r="A36" s="31"/>
      <c r="B36" s="31"/>
      <c r="C36" s="31"/>
      <c r="D36" s="31"/>
      <c r="E36" s="31"/>
      <c r="F36" s="31"/>
      <c r="G36" s="3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14236</v>
      </c>
      <c r="C38" s="30">
        <f>D7</f>
        <v>16988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1040931</v>
      </c>
      <c r="G38" s="31">
        <f>LOOKUP(E38,$A$38:$A$65,$C$38:$C$65)</f>
        <v>886765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3168</v>
      </c>
      <c r="C39" s="30">
        <f t="shared" ref="C39:C65" si="5">D8</f>
        <v>3405</v>
      </c>
      <c r="D39" s="30">
        <f t="shared" ref="D39:D65" si="6">_xlfn.RANK.EQ(B39,$B$38:$B$65)+COUNTIF($B$38:$B$65,B39)-1</f>
        <v>25</v>
      </c>
      <c r="E39" s="31" t="str">
        <f t="shared" si="2"/>
        <v>LAS PALMAS</v>
      </c>
      <c r="F39" s="31">
        <f t="shared" ref="F39:F54" si="7">LOOKUP(E39,$A$38:$A$65,$B$38:$B$65)</f>
        <v>856939</v>
      </c>
      <c r="G39" s="31">
        <f t="shared" ref="G39:G65" si="8">LOOKUP(E39,$A$38:$A$65,$C$38:$C$65)</f>
        <v>820237</v>
      </c>
    </row>
    <row r="40" spans="1:9" x14ac:dyDescent="0.25">
      <c r="A40" s="31" t="str">
        <f t="shared" si="3"/>
        <v>ALMERIA</v>
      </c>
      <c r="B40" s="30">
        <f t="shared" si="4"/>
        <v>21762</v>
      </c>
      <c r="C40" s="30">
        <f t="shared" si="5"/>
        <v>20167</v>
      </c>
      <c r="D40" s="30">
        <f t="shared" si="6"/>
        <v>14</v>
      </c>
      <c r="E40" s="31" t="str">
        <f t="shared" si="2"/>
        <v>BARCELONA</v>
      </c>
      <c r="F40" s="31">
        <f t="shared" si="7"/>
        <v>375453</v>
      </c>
      <c r="G40" s="31">
        <f t="shared" si="8"/>
        <v>321987</v>
      </c>
    </row>
    <row r="41" spans="1:9" x14ac:dyDescent="0.25">
      <c r="A41" s="31" t="str">
        <f t="shared" si="3"/>
        <v>AVILES</v>
      </c>
      <c r="B41" s="30">
        <f t="shared" si="4"/>
        <v>12354</v>
      </c>
      <c r="C41" s="30">
        <f t="shared" si="5"/>
        <v>11808</v>
      </c>
      <c r="D41" s="30">
        <f t="shared" si="6"/>
        <v>19</v>
      </c>
      <c r="E41" s="31" t="str">
        <f t="shared" si="2"/>
        <v>SANTA CRUZ DE TENERIFE</v>
      </c>
      <c r="F41" s="31">
        <f t="shared" si="7"/>
        <v>297938</v>
      </c>
      <c r="G41" s="31">
        <f t="shared" si="8"/>
        <v>350681</v>
      </c>
    </row>
    <row r="42" spans="1:9" x14ac:dyDescent="0.25">
      <c r="A42" s="31" t="str">
        <f t="shared" si="3"/>
        <v>BAHIA DE ALGECIRAS</v>
      </c>
      <c r="B42" s="30">
        <f t="shared" si="4"/>
        <v>1040931</v>
      </c>
      <c r="C42" s="30">
        <f t="shared" si="5"/>
        <v>886765</v>
      </c>
      <c r="D42" s="30">
        <f t="shared" si="6"/>
        <v>1</v>
      </c>
      <c r="E42" s="31" t="str">
        <f t="shared" si="2"/>
        <v>CEUTA</v>
      </c>
      <c r="F42" s="31">
        <f t="shared" si="7"/>
        <v>237827</v>
      </c>
      <c r="G42" s="31">
        <f t="shared" si="8"/>
        <v>244698</v>
      </c>
    </row>
    <row r="43" spans="1:9" x14ac:dyDescent="0.25">
      <c r="A43" s="31" t="str">
        <f t="shared" si="3"/>
        <v>BAHIA DE CADIZ</v>
      </c>
      <c r="B43" s="30">
        <f t="shared" si="4"/>
        <v>18674</v>
      </c>
      <c r="C43" s="30">
        <f t="shared" si="5"/>
        <v>27705</v>
      </c>
      <c r="D43" s="30">
        <f t="shared" si="6"/>
        <v>15</v>
      </c>
      <c r="E43" s="31" t="str">
        <f t="shared" si="2"/>
        <v>VALENCIA</v>
      </c>
      <c r="F43" s="31">
        <f t="shared" si="7"/>
        <v>96883</v>
      </c>
      <c r="G43" s="31">
        <f t="shared" si="8"/>
        <v>89227</v>
      </c>
    </row>
    <row r="44" spans="1:9" x14ac:dyDescent="0.25">
      <c r="A44" s="31" t="str">
        <f t="shared" si="3"/>
        <v>BALEARES</v>
      </c>
      <c r="B44" s="30">
        <f t="shared" si="4"/>
        <v>29035</v>
      </c>
      <c r="C44" s="30">
        <f t="shared" si="5"/>
        <v>39081</v>
      </c>
      <c r="D44" s="30">
        <f t="shared" si="6"/>
        <v>10</v>
      </c>
      <c r="E44" s="31" t="str">
        <f t="shared" si="2"/>
        <v>VIGO</v>
      </c>
      <c r="F44" s="31">
        <f t="shared" si="7"/>
        <v>89547</v>
      </c>
      <c r="G44" s="31">
        <f t="shared" si="8"/>
        <v>85717</v>
      </c>
    </row>
    <row r="45" spans="1:9" x14ac:dyDescent="0.25">
      <c r="A45" s="31" t="str">
        <f t="shared" si="3"/>
        <v>BARCELONA</v>
      </c>
      <c r="B45" s="30">
        <f t="shared" si="4"/>
        <v>375453</v>
      </c>
      <c r="C45" s="30">
        <f t="shared" si="5"/>
        <v>321987</v>
      </c>
      <c r="D45" s="30">
        <f t="shared" si="6"/>
        <v>3</v>
      </c>
      <c r="E45" s="31" t="str">
        <f t="shared" si="2"/>
        <v>BILBAO</v>
      </c>
      <c r="F45" s="31">
        <f t="shared" si="7"/>
        <v>38447</v>
      </c>
      <c r="G45" s="31">
        <f t="shared" si="8"/>
        <v>46485</v>
      </c>
    </row>
    <row r="46" spans="1:9" x14ac:dyDescent="0.25">
      <c r="A46" s="31" t="str">
        <f t="shared" si="3"/>
        <v>BILBAO</v>
      </c>
      <c r="B46" s="30">
        <f t="shared" si="4"/>
        <v>38447</v>
      </c>
      <c r="C46" s="30">
        <f t="shared" si="5"/>
        <v>46485</v>
      </c>
      <c r="D46" s="30">
        <f t="shared" si="6"/>
        <v>8</v>
      </c>
      <c r="E46" s="31" t="str">
        <f t="shared" si="2"/>
        <v>TARRAGONA</v>
      </c>
      <c r="F46" s="31">
        <f t="shared" si="7"/>
        <v>34974</v>
      </c>
      <c r="G46" s="31">
        <f t="shared" si="8"/>
        <v>60838</v>
      </c>
    </row>
    <row r="47" spans="1:9" x14ac:dyDescent="0.25">
      <c r="A47" s="31" t="str">
        <f t="shared" si="3"/>
        <v>CARTAGENA</v>
      </c>
      <c r="B47" s="30">
        <f t="shared" si="4"/>
        <v>15940</v>
      </c>
      <c r="C47" s="30">
        <f t="shared" si="5"/>
        <v>20638</v>
      </c>
      <c r="D47" s="30">
        <f t="shared" si="6"/>
        <v>16</v>
      </c>
      <c r="E47" s="31" t="str">
        <f t="shared" si="2"/>
        <v>BALEARES</v>
      </c>
      <c r="F47" s="31">
        <f t="shared" si="7"/>
        <v>29035</v>
      </c>
      <c r="G47" s="31">
        <f t="shared" si="8"/>
        <v>39081</v>
      </c>
    </row>
    <row r="48" spans="1:9" x14ac:dyDescent="0.25">
      <c r="A48" s="31" t="str">
        <f t="shared" si="3"/>
        <v>CASTELLON</v>
      </c>
      <c r="B48" s="30">
        <f t="shared" si="4"/>
        <v>10559</v>
      </c>
      <c r="C48" s="30">
        <f t="shared" si="5"/>
        <v>10123</v>
      </c>
      <c r="D48" s="30">
        <f t="shared" si="6"/>
        <v>20</v>
      </c>
      <c r="E48" s="31" t="str">
        <f t="shared" si="2"/>
        <v>GIJON</v>
      </c>
      <c r="F48" s="31">
        <f t="shared" si="7"/>
        <v>27798</v>
      </c>
      <c r="G48" s="31">
        <f t="shared" si="8"/>
        <v>34571</v>
      </c>
    </row>
    <row r="49" spans="1:7" x14ac:dyDescent="0.25">
      <c r="A49" s="31" t="str">
        <f t="shared" si="3"/>
        <v>CEUTA</v>
      </c>
      <c r="B49" s="30">
        <f t="shared" si="4"/>
        <v>237827</v>
      </c>
      <c r="C49" s="30">
        <f t="shared" si="5"/>
        <v>244698</v>
      </c>
      <c r="D49" s="30">
        <f t="shared" si="6"/>
        <v>5</v>
      </c>
      <c r="E49" s="31" t="str">
        <f t="shared" si="2"/>
        <v>HUELVA</v>
      </c>
      <c r="F49" s="31">
        <f t="shared" si="7"/>
        <v>25612</v>
      </c>
      <c r="G49" s="31">
        <f t="shared" si="8"/>
        <v>47378</v>
      </c>
    </row>
    <row r="50" spans="1:7" x14ac:dyDescent="0.25">
      <c r="A50" s="31" t="str">
        <f t="shared" si="3"/>
        <v>FERROL-SAN CIBRAO</v>
      </c>
      <c r="B50" s="30">
        <f t="shared" si="4"/>
        <v>3568</v>
      </c>
      <c r="C50" s="30">
        <f t="shared" si="5"/>
        <v>6864</v>
      </c>
      <c r="D50" s="30">
        <f t="shared" si="6"/>
        <v>24</v>
      </c>
      <c r="E50" s="31" t="str">
        <f t="shared" si="2"/>
        <v>MALAGA</v>
      </c>
      <c r="F50" s="31">
        <f t="shared" si="7"/>
        <v>23977</v>
      </c>
      <c r="G50" s="31">
        <f t="shared" si="8"/>
        <v>17916</v>
      </c>
    </row>
    <row r="51" spans="1:7" x14ac:dyDescent="0.25">
      <c r="A51" s="31" t="str">
        <f t="shared" si="3"/>
        <v>GIJON</v>
      </c>
      <c r="B51" s="30">
        <f t="shared" si="4"/>
        <v>27798</v>
      </c>
      <c r="C51" s="30">
        <f t="shared" si="5"/>
        <v>34571</v>
      </c>
      <c r="D51" s="30">
        <f t="shared" si="6"/>
        <v>11</v>
      </c>
      <c r="E51" s="31" t="str">
        <f t="shared" si="2"/>
        <v>ALMERIA</v>
      </c>
      <c r="F51" s="31">
        <f t="shared" si="7"/>
        <v>21762</v>
      </c>
      <c r="G51" s="31">
        <f t="shared" si="8"/>
        <v>20167</v>
      </c>
    </row>
    <row r="52" spans="1:7" x14ac:dyDescent="0.25">
      <c r="A52" s="31" t="str">
        <f t="shared" si="3"/>
        <v>HUELVA</v>
      </c>
      <c r="B52" s="30">
        <f t="shared" si="4"/>
        <v>25612</v>
      </c>
      <c r="C52" s="30">
        <f t="shared" si="5"/>
        <v>47378</v>
      </c>
      <c r="D52" s="30">
        <f t="shared" si="6"/>
        <v>12</v>
      </c>
      <c r="E52" s="31" t="str">
        <f t="shared" si="2"/>
        <v>BAHIA DE CADIZ</v>
      </c>
      <c r="F52" s="31">
        <f t="shared" si="7"/>
        <v>18674</v>
      </c>
      <c r="G52" s="31">
        <f t="shared" si="8"/>
        <v>27705</v>
      </c>
    </row>
    <row r="53" spans="1:7" x14ac:dyDescent="0.25">
      <c r="A53" s="31" t="str">
        <f t="shared" si="3"/>
        <v>LAS PALMAS</v>
      </c>
      <c r="B53" s="30">
        <f t="shared" si="4"/>
        <v>856939</v>
      </c>
      <c r="C53" s="30">
        <f t="shared" si="5"/>
        <v>820237</v>
      </c>
      <c r="D53" s="30">
        <f t="shared" si="6"/>
        <v>2</v>
      </c>
      <c r="E53" s="31" t="str">
        <f t="shared" si="2"/>
        <v>CARTAGENA</v>
      </c>
      <c r="F53" s="31">
        <f t="shared" si="7"/>
        <v>15940</v>
      </c>
      <c r="G53" s="31">
        <f t="shared" si="8"/>
        <v>20638</v>
      </c>
    </row>
    <row r="54" spans="1:7" x14ac:dyDescent="0.25">
      <c r="A54" s="31" t="str">
        <f t="shared" si="3"/>
        <v>MALAGA</v>
      </c>
      <c r="B54" s="30">
        <f t="shared" si="4"/>
        <v>23977</v>
      </c>
      <c r="C54" s="30">
        <f t="shared" si="5"/>
        <v>17916</v>
      </c>
      <c r="D54" s="30">
        <f t="shared" si="6"/>
        <v>13</v>
      </c>
      <c r="E54" s="31" t="str">
        <f t="shared" si="2"/>
        <v>SANTANDER</v>
      </c>
      <c r="F54" s="31">
        <f t="shared" si="7"/>
        <v>15655</v>
      </c>
      <c r="G54" s="31">
        <f t="shared" si="8"/>
        <v>17328</v>
      </c>
    </row>
    <row r="55" spans="1:7" x14ac:dyDescent="0.25">
      <c r="A55" s="31" t="str">
        <f t="shared" si="3"/>
        <v>MARIN Y RIA DE PONTEVEDRA</v>
      </c>
      <c r="B55" s="30">
        <f t="shared" si="4"/>
        <v>7214</v>
      </c>
      <c r="C55" s="30">
        <f t="shared" si="5"/>
        <v>12013</v>
      </c>
      <c r="D55" s="30">
        <f t="shared" si="6"/>
        <v>22</v>
      </c>
      <c r="E55" s="31" t="str">
        <f t="shared" si="2"/>
        <v>A CORUÑA</v>
      </c>
      <c r="F55" s="31">
        <f t="shared" ref="F55:F65" si="9">LOOKUP(E55,$A$38:$A$65,$B$38:$B$65)</f>
        <v>14236</v>
      </c>
      <c r="G55" s="31">
        <f t="shared" si="8"/>
        <v>16988</v>
      </c>
    </row>
    <row r="56" spans="1:7" x14ac:dyDescent="0.25">
      <c r="A56" s="31" t="str">
        <f t="shared" si="3"/>
        <v>MELILLA</v>
      </c>
      <c r="B56" s="30">
        <f t="shared" si="4"/>
        <v>5</v>
      </c>
      <c r="C56" s="30">
        <f t="shared" si="5"/>
        <v>7332</v>
      </c>
      <c r="D56" s="30">
        <f t="shared" si="6"/>
        <v>28</v>
      </c>
      <c r="E56" s="31" t="str">
        <f t="shared" si="2"/>
        <v>AVILES</v>
      </c>
      <c r="F56" s="31">
        <f t="shared" si="9"/>
        <v>12354</v>
      </c>
      <c r="G56" s="31">
        <f t="shared" si="8"/>
        <v>11808</v>
      </c>
    </row>
    <row r="57" spans="1:7" x14ac:dyDescent="0.25">
      <c r="A57" s="31" t="str">
        <f t="shared" si="3"/>
        <v>MOTRIL</v>
      </c>
      <c r="B57" s="30">
        <f t="shared" si="4"/>
        <v>6627</v>
      </c>
      <c r="C57" s="30">
        <f t="shared" si="5"/>
        <v>9420</v>
      </c>
      <c r="D57" s="30">
        <f t="shared" si="6"/>
        <v>23</v>
      </c>
      <c r="E57" s="31" t="str">
        <f t="shared" si="2"/>
        <v>CASTELLON</v>
      </c>
      <c r="F57" s="31">
        <f t="shared" si="9"/>
        <v>10559</v>
      </c>
      <c r="G57" s="31">
        <f t="shared" si="8"/>
        <v>10123</v>
      </c>
    </row>
    <row r="58" spans="1:7" x14ac:dyDescent="0.25">
      <c r="A58" s="31" t="str">
        <f t="shared" si="3"/>
        <v>PASAIA</v>
      </c>
      <c r="B58" s="30">
        <f t="shared" si="4"/>
        <v>8780</v>
      </c>
      <c r="C58" s="30">
        <f t="shared" si="5"/>
        <v>12050</v>
      </c>
      <c r="D58" s="30">
        <f t="shared" si="6"/>
        <v>21</v>
      </c>
      <c r="E58" s="31" t="str">
        <f t="shared" si="2"/>
        <v>PASAIA</v>
      </c>
      <c r="F58" s="31">
        <f t="shared" si="9"/>
        <v>8780</v>
      </c>
      <c r="G58" s="31">
        <f t="shared" si="8"/>
        <v>12050</v>
      </c>
    </row>
    <row r="59" spans="1:7" x14ac:dyDescent="0.25">
      <c r="A59" s="31" t="str">
        <f t="shared" si="3"/>
        <v>SANTA CRUZ DE TENERIFE</v>
      </c>
      <c r="B59" s="30">
        <f t="shared" si="4"/>
        <v>297938</v>
      </c>
      <c r="C59" s="30">
        <f t="shared" si="5"/>
        <v>350681</v>
      </c>
      <c r="D59" s="30">
        <f t="shared" si="6"/>
        <v>4</v>
      </c>
      <c r="E59" s="31" t="str">
        <f t="shared" si="2"/>
        <v>MARIN Y RIA DE PONTEVEDRA</v>
      </c>
      <c r="F59" s="31">
        <f t="shared" si="9"/>
        <v>7214</v>
      </c>
      <c r="G59" s="31">
        <f t="shared" si="8"/>
        <v>12013</v>
      </c>
    </row>
    <row r="60" spans="1:7" x14ac:dyDescent="0.25">
      <c r="A60" s="31" t="str">
        <f t="shared" si="3"/>
        <v>SANTANDER</v>
      </c>
      <c r="B60" s="30">
        <f t="shared" si="4"/>
        <v>15655</v>
      </c>
      <c r="C60" s="30">
        <f t="shared" si="5"/>
        <v>17328</v>
      </c>
      <c r="D60" s="30">
        <f t="shared" si="6"/>
        <v>17</v>
      </c>
      <c r="E60" s="31" t="str">
        <f t="shared" si="2"/>
        <v>MOTRIL</v>
      </c>
      <c r="F60" s="31">
        <f t="shared" si="9"/>
        <v>6627</v>
      </c>
      <c r="G60" s="31">
        <f t="shared" si="8"/>
        <v>9420</v>
      </c>
    </row>
    <row r="61" spans="1:7" x14ac:dyDescent="0.25">
      <c r="A61" s="31" t="str">
        <f t="shared" si="3"/>
        <v>SEVILLA</v>
      </c>
      <c r="B61" s="30">
        <f t="shared" si="4"/>
        <v>884</v>
      </c>
      <c r="C61" s="30">
        <f t="shared" si="5"/>
        <v>5257</v>
      </c>
      <c r="D61" s="30">
        <f t="shared" si="6"/>
        <v>27</v>
      </c>
      <c r="E61" s="31" t="str">
        <f t="shared" si="2"/>
        <v>FERROL-SAN CIBRAO</v>
      </c>
      <c r="F61" s="31">
        <f t="shared" si="9"/>
        <v>3568</v>
      </c>
      <c r="G61" s="31">
        <f t="shared" si="8"/>
        <v>6864</v>
      </c>
    </row>
    <row r="62" spans="1:7" x14ac:dyDescent="0.25">
      <c r="A62" s="31" t="str">
        <f t="shared" si="3"/>
        <v>TARRAGONA</v>
      </c>
      <c r="B62" s="30">
        <f t="shared" si="4"/>
        <v>34974</v>
      </c>
      <c r="C62" s="30">
        <f t="shared" si="5"/>
        <v>60838</v>
      </c>
      <c r="D62" s="30">
        <f t="shared" si="6"/>
        <v>9</v>
      </c>
      <c r="E62" s="31" t="str">
        <f t="shared" si="2"/>
        <v>ALICANTE</v>
      </c>
      <c r="F62" s="31">
        <f t="shared" si="9"/>
        <v>3168</v>
      </c>
      <c r="G62" s="31">
        <f t="shared" si="8"/>
        <v>3405</v>
      </c>
    </row>
    <row r="63" spans="1:7" x14ac:dyDescent="0.25">
      <c r="A63" s="31" t="str">
        <f t="shared" si="3"/>
        <v>VALENCIA</v>
      </c>
      <c r="B63" s="30">
        <f t="shared" si="4"/>
        <v>96883</v>
      </c>
      <c r="C63" s="30">
        <f t="shared" si="5"/>
        <v>89227</v>
      </c>
      <c r="D63" s="30">
        <f t="shared" si="6"/>
        <v>6</v>
      </c>
      <c r="E63" s="31" t="str">
        <f t="shared" si="2"/>
        <v>VILAGARCIA</v>
      </c>
      <c r="F63" s="31">
        <f t="shared" si="9"/>
        <v>1781</v>
      </c>
      <c r="G63" s="31">
        <f t="shared" si="8"/>
        <v>2771</v>
      </c>
    </row>
    <row r="64" spans="1:7" x14ac:dyDescent="0.25">
      <c r="A64" s="31" t="str">
        <f t="shared" si="3"/>
        <v>VIGO</v>
      </c>
      <c r="B64" s="30">
        <f t="shared" si="4"/>
        <v>89547</v>
      </c>
      <c r="C64" s="30">
        <f t="shared" si="5"/>
        <v>85717</v>
      </c>
      <c r="D64" s="30">
        <f t="shared" si="6"/>
        <v>7</v>
      </c>
      <c r="E64" s="31" t="str">
        <f t="shared" si="2"/>
        <v>SEVILLA</v>
      </c>
      <c r="F64" s="31">
        <f t="shared" si="9"/>
        <v>884</v>
      </c>
      <c r="G64" s="31">
        <f t="shared" si="8"/>
        <v>5257</v>
      </c>
    </row>
    <row r="65" spans="1:7" x14ac:dyDescent="0.25">
      <c r="A65" s="31" t="str">
        <f t="shared" si="3"/>
        <v>VILAGARCIA</v>
      </c>
      <c r="B65" s="30">
        <f t="shared" si="4"/>
        <v>1781</v>
      </c>
      <c r="C65" s="30">
        <f t="shared" si="5"/>
        <v>2771</v>
      </c>
      <c r="D65" s="30">
        <f t="shared" si="6"/>
        <v>26</v>
      </c>
      <c r="E65" s="31" t="str">
        <f t="shared" si="2"/>
        <v>MELILLA</v>
      </c>
      <c r="F65" s="31">
        <f t="shared" si="9"/>
        <v>5</v>
      </c>
      <c r="G65" s="31">
        <f t="shared" si="8"/>
        <v>7332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531</v>
      </c>
      <c r="C8" s="28">
        <v>4132</v>
      </c>
      <c r="D8" s="28">
        <v>16731</v>
      </c>
      <c r="E8" s="28">
        <v>12828</v>
      </c>
      <c r="F8" s="13">
        <f t="shared" ref="F8:F35" si="0">((E8*100)/D8)-100</f>
        <v>-23.327954097184872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422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3068339</v>
      </c>
      <c r="C11" s="27">
        <v>4185157</v>
      </c>
      <c r="D11" s="27">
        <v>11067218</v>
      </c>
      <c r="E11" s="27">
        <v>16133630</v>
      </c>
      <c r="F11" s="10">
        <f t="shared" si="0"/>
        <v>45.778550670999692</v>
      </c>
      <c r="G11" s="1"/>
      <c r="H11" s="1"/>
      <c r="I11" s="1"/>
    </row>
    <row r="12" spans="1:12" x14ac:dyDescent="0.25">
      <c r="A12" s="11" t="s">
        <v>49</v>
      </c>
      <c r="B12" s="28">
        <v>123</v>
      </c>
      <c r="C12" s="28">
        <v>41</v>
      </c>
      <c r="D12" s="28">
        <v>55686</v>
      </c>
      <c r="E12" s="28">
        <v>22718</v>
      </c>
      <c r="F12" s="13">
        <f t="shared" si="0"/>
        <v>-59.203390439248643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688</v>
      </c>
      <c r="D13" s="27">
        <v>0</v>
      </c>
      <c r="E13" s="27">
        <v>28365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584733</v>
      </c>
      <c r="C14" s="28">
        <v>552407</v>
      </c>
      <c r="D14" s="28">
        <v>2813696</v>
      </c>
      <c r="E14" s="28">
        <v>1777839</v>
      </c>
      <c r="F14" s="13">
        <f t="shared" si="0"/>
        <v>-36.814815815212448</v>
      </c>
      <c r="G14" s="1"/>
      <c r="H14" s="1"/>
      <c r="I14" s="1"/>
    </row>
    <row r="15" spans="1:12" x14ac:dyDescent="0.25">
      <c r="A15" s="8" t="s">
        <v>52</v>
      </c>
      <c r="B15" s="27">
        <v>16010</v>
      </c>
      <c r="C15" s="27">
        <v>38652</v>
      </c>
      <c r="D15" s="27">
        <v>188921</v>
      </c>
      <c r="E15" s="27">
        <v>298272</v>
      </c>
      <c r="F15" s="10">
        <f t="shared" si="0"/>
        <v>57.881865965138871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7288</v>
      </c>
      <c r="D16" s="28">
        <v>450</v>
      </c>
      <c r="E16" s="28">
        <v>19156</v>
      </c>
      <c r="F16" s="13">
        <f t="shared" si="0"/>
        <v>4156.8888888888887</v>
      </c>
      <c r="G16" s="1"/>
      <c r="H16" s="1"/>
      <c r="I16" s="1"/>
    </row>
    <row r="17" spans="1:9" x14ac:dyDescent="0.25">
      <c r="A17" s="8" t="s">
        <v>54</v>
      </c>
      <c r="B17" s="27">
        <v>9524</v>
      </c>
      <c r="C17" s="27">
        <v>1205</v>
      </c>
      <c r="D17" s="27">
        <v>33278</v>
      </c>
      <c r="E17" s="27">
        <v>2391</v>
      </c>
      <c r="F17" s="10">
        <f t="shared" si="0"/>
        <v>-92.815073021215213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3948</v>
      </c>
      <c r="D18" s="28">
        <v>124</v>
      </c>
      <c r="E18" s="28">
        <v>13210</v>
      </c>
      <c r="F18" s="13">
        <f t="shared" si="0"/>
        <v>10553.225806451614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35724</v>
      </c>
      <c r="C20" s="28">
        <v>76830</v>
      </c>
      <c r="D20" s="28">
        <v>142878</v>
      </c>
      <c r="E20" s="28">
        <v>138984</v>
      </c>
      <c r="F20" s="13">
        <f t="shared" si="0"/>
        <v>-2.7254020912946686</v>
      </c>
      <c r="G20" s="1"/>
      <c r="H20" s="1"/>
      <c r="I20" s="1"/>
    </row>
    <row r="21" spans="1:9" x14ac:dyDescent="0.25">
      <c r="A21" s="8" t="s">
        <v>58</v>
      </c>
      <c r="B21" s="27">
        <v>363206</v>
      </c>
      <c r="C21" s="27">
        <v>76152</v>
      </c>
      <c r="D21" s="27">
        <v>363206</v>
      </c>
      <c r="E21" s="27">
        <v>622948</v>
      </c>
      <c r="F21" s="10">
        <f t="shared" si="0"/>
        <v>71.513686447911113</v>
      </c>
      <c r="G21" s="1"/>
      <c r="H21" s="1"/>
      <c r="I21" s="1"/>
    </row>
    <row r="22" spans="1:9" x14ac:dyDescent="0.25">
      <c r="A22" s="11" t="s">
        <v>59</v>
      </c>
      <c r="B22" s="28">
        <v>740857</v>
      </c>
      <c r="C22" s="28">
        <v>977129</v>
      </c>
      <c r="D22" s="28">
        <v>2908147</v>
      </c>
      <c r="E22" s="28">
        <v>3783402</v>
      </c>
      <c r="F22" s="13">
        <f t="shared" si="0"/>
        <v>30.09665604936751</v>
      </c>
      <c r="G22" s="1"/>
      <c r="H22" s="1"/>
      <c r="I22" s="1"/>
    </row>
    <row r="23" spans="1:9" x14ac:dyDescent="0.25">
      <c r="A23" s="8" t="s">
        <v>60</v>
      </c>
      <c r="B23" s="27">
        <v>93059</v>
      </c>
      <c r="C23" s="27">
        <v>403088</v>
      </c>
      <c r="D23" s="27">
        <v>273384</v>
      </c>
      <c r="E23" s="27">
        <v>2429158</v>
      </c>
      <c r="F23" s="10">
        <f t="shared" si="0"/>
        <v>788.55163433119719</v>
      </c>
      <c r="G23" s="1"/>
      <c r="H23" s="1"/>
      <c r="I23" s="1"/>
    </row>
    <row r="24" spans="1:9" x14ac:dyDescent="0.25">
      <c r="A24" s="11" t="s">
        <v>61</v>
      </c>
      <c r="B24" s="28">
        <v>125</v>
      </c>
      <c r="C24" s="28">
        <v>2586</v>
      </c>
      <c r="D24" s="28">
        <v>11988</v>
      </c>
      <c r="E24" s="28">
        <v>7572</v>
      </c>
      <c r="F24" s="13">
        <f t="shared" si="0"/>
        <v>-36.836836836836838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1440</v>
      </c>
      <c r="D27" s="27">
        <v>0</v>
      </c>
      <c r="E27" s="27">
        <v>5464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19568</v>
      </c>
      <c r="C28" s="28">
        <v>23373</v>
      </c>
      <c r="D28" s="28">
        <v>67423</v>
      </c>
      <c r="E28" s="28">
        <v>106923</v>
      </c>
      <c r="F28" s="13">
        <f t="shared" si="0"/>
        <v>58.585349213176499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290</v>
      </c>
      <c r="E29" s="27">
        <v>23</v>
      </c>
      <c r="F29" s="10">
        <f t="shared" si="0"/>
        <v>-92.068965517241381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478822</v>
      </c>
      <c r="C31" s="27">
        <v>466805</v>
      </c>
      <c r="D31" s="27">
        <v>1765746</v>
      </c>
      <c r="E31" s="27">
        <v>1998779</v>
      </c>
      <c r="F31" s="10">
        <f t="shared" si="0"/>
        <v>13.197424771173203</v>
      </c>
      <c r="G31" s="1"/>
      <c r="H31" s="1"/>
      <c r="I31" s="1"/>
    </row>
    <row r="32" spans="1:9" x14ac:dyDescent="0.25">
      <c r="A32" s="11" t="s">
        <v>69</v>
      </c>
      <c r="B32" s="28">
        <v>2777979</v>
      </c>
      <c r="C32" s="28">
        <v>2784988</v>
      </c>
      <c r="D32" s="28">
        <v>9872234</v>
      </c>
      <c r="E32" s="28">
        <v>10436401</v>
      </c>
      <c r="F32" s="13">
        <f t="shared" si="0"/>
        <v>5.7146842345916866</v>
      </c>
      <c r="G32" s="1"/>
      <c r="H32" s="1"/>
      <c r="I32" s="1"/>
    </row>
    <row r="33" spans="1:9" x14ac:dyDescent="0.25">
      <c r="A33" s="8" t="s">
        <v>70</v>
      </c>
      <c r="B33" s="27">
        <v>31536</v>
      </c>
      <c r="C33" s="27">
        <v>19172</v>
      </c>
      <c r="D33" s="27">
        <v>101325</v>
      </c>
      <c r="E33" s="27">
        <v>95827</v>
      </c>
      <c r="F33" s="10">
        <f t="shared" si="0"/>
        <v>-5.426104120404645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12545</v>
      </c>
      <c r="E34" s="28">
        <v>19895</v>
      </c>
      <c r="F34" s="13">
        <f t="shared" si="0"/>
        <v>58.589079314467909</v>
      </c>
      <c r="G34" s="1"/>
      <c r="H34" s="1"/>
      <c r="I34" s="1"/>
    </row>
    <row r="35" spans="1:9" x14ac:dyDescent="0.25">
      <c r="A35" s="14" t="s">
        <v>72</v>
      </c>
      <c r="B35" s="15">
        <f>SUM(B7:B34)</f>
        <v>8220136</v>
      </c>
      <c r="C35" s="15">
        <f t="shared" ref="C35:E35" si="1">SUM(C7:C34)</f>
        <v>9625081</v>
      </c>
      <c r="D35" s="15">
        <f t="shared" si="1"/>
        <v>29695270</v>
      </c>
      <c r="E35" s="15">
        <f t="shared" si="1"/>
        <v>37954207</v>
      </c>
      <c r="F35" s="16">
        <f t="shared" si="0"/>
        <v>27.812298052854885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16133630</v>
      </c>
      <c r="G38" s="31">
        <f>LOOKUP(E38,$A$38:$A$65,$C$38:$C$65)</f>
        <v>11067218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12828</v>
      </c>
      <c r="C39" s="30">
        <f t="shared" ref="C39:C65" si="5">D8</f>
        <v>16731</v>
      </c>
      <c r="D39" s="30">
        <f t="shared" ref="D39:D65" si="6">_xlfn.RANK.EQ(B39,$B$38:$B$65)+COUNTIF($B$38:$B$65,B39)-1</f>
        <v>17</v>
      </c>
      <c r="E39" s="31" t="str">
        <f t="shared" si="2"/>
        <v>VALENCIA</v>
      </c>
      <c r="F39" s="31">
        <f t="shared" ref="F39:F54" si="7">LOOKUP(E39,$A$38:$A$65,$B$38:$B$65)</f>
        <v>10436401</v>
      </c>
      <c r="G39" s="31">
        <f t="shared" ref="G39:G65" si="8">LOOKUP(E39,$A$38:$A$65,$C$38:$C$65)</f>
        <v>9872234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3783402</v>
      </c>
      <c r="G40" s="31">
        <f t="shared" si="8"/>
        <v>2908147</v>
      </c>
    </row>
    <row r="41" spans="1:9" x14ac:dyDescent="0.25">
      <c r="A41" s="31" t="str">
        <f t="shared" si="3"/>
        <v>AVILES</v>
      </c>
      <c r="B41" s="30">
        <f t="shared" si="4"/>
        <v>422</v>
      </c>
      <c r="C41" s="30">
        <f t="shared" si="5"/>
        <v>0</v>
      </c>
      <c r="D41" s="30">
        <f t="shared" si="6"/>
        <v>21</v>
      </c>
      <c r="E41" s="31" t="str">
        <f t="shared" si="2"/>
        <v>MALAGA</v>
      </c>
      <c r="F41" s="31">
        <f t="shared" si="7"/>
        <v>2429158</v>
      </c>
      <c r="G41" s="31">
        <f t="shared" si="8"/>
        <v>273384</v>
      </c>
    </row>
    <row r="42" spans="1:9" x14ac:dyDescent="0.25">
      <c r="A42" s="31" t="str">
        <f t="shared" si="3"/>
        <v>BAHIA DE ALGECIRAS</v>
      </c>
      <c r="B42" s="30">
        <f t="shared" si="4"/>
        <v>16133630</v>
      </c>
      <c r="C42" s="30">
        <f t="shared" si="5"/>
        <v>11067218</v>
      </c>
      <c r="D42" s="30">
        <f t="shared" si="6"/>
        <v>1</v>
      </c>
      <c r="E42" s="31" t="str">
        <f t="shared" si="2"/>
        <v>TARRAGONA</v>
      </c>
      <c r="F42" s="31">
        <f t="shared" si="7"/>
        <v>1998779</v>
      </c>
      <c r="G42" s="31">
        <f t="shared" si="8"/>
        <v>1765746</v>
      </c>
    </row>
    <row r="43" spans="1:9" x14ac:dyDescent="0.25">
      <c r="A43" s="31" t="str">
        <f t="shared" si="3"/>
        <v>BAHIA DE CADIZ</v>
      </c>
      <c r="B43" s="30">
        <f t="shared" si="4"/>
        <v>22718</v>
      </c>
      <c r="C43" s="30">
        <f t="shared" si="5"/>
        <v>55686</v>
      </c>
      <c r="D43" s="30">
        <f t="shared" si="6"/>
        <v>13</v>
      </c>
      <c r="E43" s="31" t="str">
        <f t="shared" si="2"/>
        <v>BARCELONA</v>
      </c>
      <c r="F43" s="31">
        <f t="shared" si="7"/>
        <v>1777839</v>
      </c>
      <c r="G43" s="31">
        <f t="shared" si="8"/>
        <v>2813696</v>
      </c>
    </row>
    <row r="44" spans="1:9" x14ac:dyDescent="0.25">
      <c r="A44" s="31" t="str">
        <f t="shared" si="3"/>
        <v>BALEARES</v>
      </c>
      <c r="B44" s="30">
        <f t="shared" si="4"/>
        <v>28365</v>
      </c>
      <c r="C44" s="30">
        <f t="shared" si="5"/>
        <v>0</v>
      </c>
      <c r="D44" s="30">
        <f t="shared" si="6"/>
        <v>12</v>
      </c>
      <c r="E44" s="31" t="str">
        <f t="shared" si="2"/>
        <v>HUELVA</v>
      </c>
      <c r="F44" s="31">
        <f t="shared" si="7"/>
        <v>622948</v>
      </c>
      <c r="G44" s="31">
        <f t="shared" si="8"/>
        <v>363206</v>
      </c>
    </row>
    <row r="45" spans="1:9" x14ac:dyDescent="0.25">
      <c r="A45" s="31" t="str">
        <f t="shared" si="3"/>
        <v>BARCELONA</v>
      </c>
      <c r="B45" s="30">
        <f t="shared" si="4"/>
        <v>1777839</v>
      </c>
      <c r="C45" s="30">
        <f t="shared" si="5"/>
        <v>2813696</v>
      </c>
      <c r="D45" s="30">
        <f t="shared" si="6"/>
        <v>6</v>
      </c>
      <c r="E45" s="31" t="str">
        <f t="shared" si="2"/>
        <v>BILBAO</v>
      </c>
      <c r="F45" s="31">
        <f t="shared" si="7"/>
        <v>298272</v>
      </c>
      <c r="G45" s="31">
        <f t="shared" si="8"/>
        <v>188921</v>
      </c>
    </row>
    <row r="46" spans="1:9" x14ac:dyDescent="0.25">
      <c r="A46" s="31" t="str">
        <f t="shared" si="3"/>
        <v>BILBAO</v>
      </c>
      <c r="B46" s="30">
        <f t="shared" si="4"/>
        <v>298272</v>
      </c>
      <c r="C46" s="30">
        <f t="shared" si="5"/>
        <v>188921</v>
      </c>
      <c r="D46" s="30">
        <f t="shared" si="6"/>
        <v>8</v>
      </c>
      <c r="E46" s="31" t="str">
        <f t="shared" si="2"/>
        <v>GIJON</v>
      </c>
      <c r="F46" s="31">
        <f t="shared" si="7"/>
        <v>138984</v>
      </c>
      <c r="G46" s="31">
        <f t="shared" si="8"/>
        <v>142878</v>
      </c>
    </row>
    <row r="47" spans="1:9" x14ac:dyDescent="0.25">
      <c r="A47" s="31" t="str">
        <f t="shared" si="3"/>
        <v>CARTAGENA</v>
      </c>
      <c r="B47" s="30">
        <f t="shared" si="4"/>
        <v>19156</v>
      </c>
      <c r="C47" s="30">
        <f t="shared" si="5"/>
        <v>450</v>
      </c>
      <c r="D47" s="30">
        <f t="shared" si="6"/>
        <v>15</v>
      </c>
      <c r="E47" s="31" t="str">
        <f t="shared" si="2"/>
        <v>SANTA CRUZ DE TENERIFE</v>
      </c>
      <c r="F47" s="31">
        <f t="shared" si="7"/>
        <v>106923</v>
      </c>
      <c r="G47" s="31">
        <f t="shared" si="8"/>
        <v>67423</v>
      </c>
    </row>
    <row r="48" spans="1:9" x14ac:dyDescent="0.25">
      <c r="A48" s="31" t="str">
        <f t="shared" si="3"/>
        <v>CASTELLON</v>
      </c>
      <c r="B48" s="30">
        <f t="shared" si="4"/>
        <v>2391</v>
      </c>
      <c r="C48" s="30">
        <f t="shared" si="5"/>
        <v>33278</v>
      </c>
      <c r="D48" s="30">
        <f t="shared" si="6"/>
        <v>20</v>
      </c>
      <c r="E48" s="31" t="str">
        <f t="shared" si="2"/>
        <v>VIGO</v>
      </c>
      <c r="F48" s="31">
        <f t="shared" si="7"/>
        <v>95827</v>
      </c>
      <c r="G48" s="31">
        <f t="shared" si="8"/>
        <v>101325</v>
      </c>
    </row>
    <row r="49" spans="1:7" x14ac:dyDescent="0.25">
      <c r="A49" s="31" t="str">
        <f t="shared" si="3"/>
        <v>CEUTA</v>
      </c>
      <c r="B49" s="30">
        <f t="shared" si="4"/>
        <v>13210</v>
      </c>
      <c r="C49" s="30">
        <f t="shared" si="5"/>
        <v>124</v>
      </c>
      <c r="D49" s="30">
        <f t="shared" si="6"/>
        <v>16</v>
      </c>
      <c r="E49" s="31" t="str">
        <f t="shared" si="2"/>
        <v>BALEARES</v>
      </c>
      <c r="F49" s="31">
        <f t="shared" si="7"/>
        <v>28365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BAHIA DE CADIZ</v>
      </c>
      <c r="F50" s="31">
        <f t="shared" si="7"/>
        <v>22718</v>
      </c>
      <c r="G50" s="31">
        <f t="shared" si="8"/>
        <v>55686</v>
      </c>
    </row>
    <row r="51" spans="1:7" x14ac:dyDescent="0.25">
      <c r="A51" s="31" t="str">
        <f t="shared" si="3"/>
        <v>GIJON</v>
      </c>
      <c r="B51" s="30">
        <f t="shared" si="4"/>
        <v>138984</v>
      </c>
      <c r="C51" s="30">
        <f t="shared" si="5"/>
        <v>142878</v>
      </c>
      <c r="D51" s="30">
        <f t="shared" si="6"/>
        <v>9</v>
      </c>
      <c r="E51" s="31" t="str">
        <f t="shared" si="2"/>
        <v>VILAGARCIA</v>
      </c>
      <c r="F51" s="31">
        <f t="shared" si="7"/>
        <v>19895</v>
      </c>
      <c r="G51" s="31">
        <f t="shared" si="8"/>
        <v>12545</v>
      </c>
    </row>
    <row r="52" spans="1:7" x14ac:dyDescent="0.25">
      <c r="A52" s="31" t="str">
        <f t="shared" si="3"/>
        <v>HUELVA</v>
      </c>
      <c r="B52" s="30">
        <f t="shared" si="4"/>
        <v>622948</v>
      </c>
      <c r="C52" s="30">
        <f t="shared" si="5"/>
        <v>363206</v>
      </c>
      <c r="D52" s="30">
        <f t="shared" si="6"/>
        <v>7</v>
      </c>
      <c r="E52" s="31" t="str">
        <f t="shared" si="2"/>
        <v>CARTAGENA</v>
      </c>
      <c r="F52" s="31">
        <f t="shared" si="7"/>
        <v>19156</v>
      </c>
      <c r="G52" s="31">
        <f t="shared" si="8"/>
        <v>450</v>
      </c>
    </row>
    <row r="53" spans="1:7" x14ac:dyDescent="0.25">
      <c r="A53" s="31" t="str">
        <f t="shared" si="3"/>
        <v>LAS PALMAS</v>
      </c>
      <c r="B53" s="30">
        <f t="shared" si="4"/>
        <v>3783402</v>
      </c>
      <c r="C53" s="30">
        <f t="shared" si="5"/>
        <v>2908147</v>
      </c>
      <c r="D53" s="30">
        <f t="shared" si="6"/>
        <v>3</v>
      </c>
      <c r="E53" s="31" t="str">
        <f t="shared" si="2"/>
        <v>CEUTA</v>
      </c>
      <c r="F53" s="31">
        <f t="shared" si="7"/>
        <v>13210</v>
      </c>
      <c r="G53" s="31">
        <f t="shared" si="8"/>
        <v>124</v>
      </c>
    </row>
    <row r="54" spans="1:7" x14ac:dyDescent="0.25">
      <c r="A54" s="31" t="str">
        <f t="shared" si="3"/>
        <v>MALAGA</v>
      </c>
      <c r="B54" s="30">
        <f t="shared" si="4"/>
        <v>2429158</v>
      </c>
      <c r="C54" s="30">
        <f t="shared" si="5"/>
        <v>273384</v>
      </c>
      <c r="D54" s="30">
        <f t="shared" si="6"/>
        <v>4</v>
      </c>
      <c r="E54" s="31" t="str">
        <f t="shared" si="2"/>
        <v>ALICANTE</v>
      </c>
      <c r="F54" s="31">
        <f t="shared" si="7"/>
        <v>12828</v>
      </c>
      <c r="G54" s="31">
        <f t="shared" si="8"/>
        <v>16731</v>
      </c>
    </row>
    <row r="55" spans="1:7" x14ac:dyDescent="0.25">
      <c r="A55" s="31" t="str">
        <f t="shared" si="3"/>
        <v>MARIN Y RIA DE PONTEVEDRA</v>
      </c>
      <c r="B55" s="30">
        <f t="shared" si="4"/>
        <v>7572</v>
      </c>
      <c r="C55" s="30">
        <f t="shared" si="5"/>
        <v>11988</v>
      </c>
      <c r="D55" s="30">
        <f t="shared" si="6"/>
        <v>18</v>
      </c>
      <c r="E55" s="31" t="str">
        <f t="shared" si="2"/>
        <v>MARIN Y RIA DE PONTEVEDRA</v>
      </c>
      <c r="F55" s="31">
        <f t="shared" ref="F55:F65" si="9">LOOKUP(E55,$A$38:$A$65,$B$38:$B$65)</f>
        <v>7572</v>
      </c>
      <c r="G55" s="31">
        <f t="shared" si="8"/>
        <v>11988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str">
        <f t="shared" si="2"/>
        <v>PASAIA</v>
      </c>
      <c r="F56" s="31">
        <f t="shared" si="9"/>
        <v>5464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str">
        <f t="shared" si="2"/>
        <v>CASTELLON</v>
      </c>
      <c r="F57" s="31">
        <f t="shared" si="9"/>
        <v>2391</v>
      </c>
      <c r="G57" s="31">
        <f t="shared" si="8"/>
        <v>33278</v>
      </c>
    </row>
    <row r="58" spans="1:7" x14ac:dyDescent="0.25">
      <c r="A58" s="31" t="str">
        <f t="shared" si="3"/>
        <v>PASAIA</v>
      </c>
      <c r="B58" s="30">
        <f t="shared" si="4"/>
        <v>5464</v>
      </c>
      <c r="C58" s="30">
        <f t="shared" si="5"/>
        <v>0</v>
      </c>
      <c r="D58" s="30">
        <f t="shared" si="6"/>
        <v>19</v>
      </c>
      <c r="E58" s="31" t="str">
        <f t="shared" si="2"/>
        <v>AVILES</v>
      </c>
      <c r="F58" s="31">
        <f t="shared" si="9"/>
        <v>422</v>
      </c>
      <c r="G58" s="31">
        <f t="shared" si="8"/>
        <v>0</v>
      </c>
    </row>
    <row r="59" spans="1:7" x14ac:dyDescent="0.25">
      <c r="A59" s="31" t="str">
        <f t="shared" si="3"/>
        <v>SANTA CRUZ DE TENERIFE</v>
      </c>
      <c r="B59" s="30">
        <f t="shared" si="4"/>
        <v>106923</v>
      </c>
      <c r="C59" s="30">
        <f t="shared" si="5"/>
        <v>67423</v>
      </c>
      <c r="D59" s="30">
        <f t="shared" si="6"/>
        <v>10</v>
      </c>
      <c r="E59" s="31" t="str">
        <f t="shared" si="2"/>
        <v>SANTANDER</v>
      </c>
      <c r="F59" s="31">
        <f t="shared" si="9"/>
        <v>23</v>
      </c>
      <c r="G59" s="31">
        <f t="shared" si="8"/>
        <v>290</v>
      </c>
    </row>
    <row r="60" spans="1:7" x14ac:dyDescent="0.25">
      <c r="A60" s="31" t="str">
        <f t="shared" si="3"/>
        <v>SANTANDER</v>
      </c>
      <c r="B60" s="30">
        <f t="shared" si="4"/>
        <v>23</v>
      </c>
      <c r="C60" s="30">
        <f t="shared" si="5"/>
        <v>290</v>
      </c>
      <c r="D60" s="30">
        <f t="shared" si="6"/>
        <v>22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1998779</v>
      </c>
      <c r="C62" s="30">
        <f t="shared" si="5"/>
        <v>1765746</v>
      </c>
      <c r="D62" s="30">
        <f t="shared" si="6"/>
        <v>5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10436401</v>
      </c>
      <c r="C63" s="30">
        <f t="shared" si="5"/>
        <v>9872234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95827</v>
      </c>
      <c r="C64" s="30">
        <f t="shared" si="5"/>
        <v>101325</v>
      </c>
      <c r="D64" s="30">
        <f t="shared" si="6"/>
        <v>11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19895</v>
      </c>
      <c r="C65" s="30">
        <f t="shared" si="5"/>
        <v>12545</v>
      </c>
      <c r="D65" s="30">
        <f t="shared" si="6"/>
        <v>14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531</v>
      </c>
      <c r="C8" s="28">
        <v>4132</v>
      </c>
      <c r="D8" s="28">
        <v>16731</v>
      </c>
      <c r="E8" s="28">
        <v>12828</v>
      </c>
      <c r="F8" s="13">
        <f t="shared" ref="F8:F35" si="0">((E8*100)/D8)-100</f>
        <v>-23.327954097184872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3032963</v>
      </c>
      <c r="C11" s="27">
        <v>4170625</v>
      </c>
      <c r="D11" s="27">
        <v>10943168</v>
      </c>
      <c r="E11" s="27">
        <v>15928058</v>
      </c>
      <c r="F11" s="10">
        <f t="shared" si="0"/>
        <v>45.552531040371491</v>
      </c>
      <c r="G11" s="1"/>
      <c r="H11" s="1"/>
      <c r="I11" s="1"/>
    </row>
    <row r="12" spans="1:12" x14ac:dyDescent="0.25">
      <c r="A12" s="11" t="s">
        <v>49</v>
      </c>
      <c r="B12" s="28">
        <v>86</v>
      </c>
      <c r="C12" s="28">
        <v>41</v>
      </c>
      <c r="D12" s="28">
        <v>2783</v>
      </c>
      <c r="E12" s="28">
        <v>5127</v>
      </c>
      <c r="F12" s="13">
        <f t="shared" si="0"/>
        <v>84.225655767157747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545924</v>
      </c>
      <c r="C14" s="28">
        <v>455012</v>
      </c>
      <c r="D14" s="28">
        <v>2719344</v>
      </c>
      <c r="E14" s="28">
        <v>1566215</v>
      </c>
      <c r="F14" s="13">
        <f t="shared" si="0"/>
        <v>-42.404675539394795</v>
      </c>
      <c r="G14" s="1"/>
      <c r="H14" s="1"/>
      <c r="I14" s="1"/>
    </row>
    <row r="15" spans="1:12" x14ac:dyDescent="0.25">
      <c r="A15" s="8" t="s">
        <v>52</v>
      </c>
      <c r="B15" s="27">
        <v>6814</v>
      </c>
      <c r="C15" s="27">
        <v>730</v>
      </c>
      <c r="D15" s="27">
        <v>28230</v>
      </c>
      <c r="E15" s="27">
        <v>5304</v>
      </c>
      <c r="F15" s="10">
        <f t="shared" si="0"/>
        <v>-81.211477151965994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228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3420</v>
      </c>
      <c r="C17" s="27">
        <v>1205</v>
      </c>
      <c r="D17" s="27">
        <v>13788</v>
      </c>
      <c r="E17" s="27">
        <v>2391</v>
      </c>
      <c r="F17" s="10">
        <f t="shared" si="0"/>
        <v>-82.658833768494347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60</v>
      </c>
      <c r="E18" s="2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0</v>
      </c>
      <c r="C20" s="28">
        <v>0</v>
      </c>
      <c r="D20" s="28">
        <v>0</v>
      </c>
      <c r="E20" s="2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698133</v>
      </c>
      <c r="C22" s="28">
        <v>920209</v>
      </c>
      <c r="D22" s="28">
        <v>2737558</v>
      </c>
      <c r="E22" s="28">
        <v>3567229</v>
      </c>
      <c r="F22" s="13">
        <f t="shared" si="0"/>
        <v>30.306974317987056</v>
      </c>
      <c r="G22" s="1"/>
      <c r="H22" s="1"/>
      <c r="I22" s="1"/>
    </row>
    <row r="23" spans="1:9" x14ac:dyDescent="0.25">
      <c r="A23" s="8" t="s">
        <v>60</v>
      </c>
      <c r="B23" s="27">
        <v>93059</v>
      </c>
      <c r="C23" s="27">
        <v>403088</v>
      </c>
      <c r="D23" s="27">
        <v>273384</v>
      </c>
      <c r="E23" s="27">
        <v>2429150</v>
      </c>
      <c r="F23" s="10">
        <f t="shared" si="0"/>
        <v>788.54870804436246</v>
      </c>
      <c r="G23" s="1"/>
      <c r="H23" s="1"/>
      <c r="I23" s="1"/>
    </row>
    <row r="24" spans="1:9" x14ac:dyDescent="0.25">
      <c r="A24" s="11" t="s">
        <v>61</v>
      </c>
      <c r="B24" s="28">
        <v>125</v>
      </c>
      <c r="C24" s="28">
        <v>2569</v>
      </c>
      <c r="D24" s="28">
        <v>11988</v>
      </c>
      <c r="E24" s="28">
        <v>7555</v>
      </c>
      <c r="F24" s="13">
        <f t="shared" si="0"/>
        <v>-36.978645311978646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17068</v>
      </c>
      <c r="C28" s="28">
        <v>6328</v>
      </c>
      <c r="D28" s="28">
        <v>55739</v>
      </c>
      <c r="E28" s="28">
        <v>24830</v>
      </c>
      <c r="F28" s="13">
        <f t="shared" si="0"/>
        <v>-55.453093883995045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116</v>
      </c>
      <c r="E29" s="27">
        <v>5</v>
      </c>
      <c r="F29" s="18">
        <f t="shared" si="0"/>
        <v>-95.689655172413794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140356</v>
      </c>
      <c r="C31" s="27">
        <v>102990</v>
      </c>
      <c r="D31" s="27">
        <v>565258</v>
      </c>
      <c r="E31" s="27">
        <v>517364</v>
      </c>
      <c r="F31" s="10">
        <f t="shared" si="0"/>
        <v>-8.4729450976368383</v>
      </c>
      <c r="G31" s="1"/>
      <c r="H31" s="1"/>
      <c r="I31" s="1"/>
    </row>
    <row r="32" spans="1:9" x14ac:dyDescent="0.25">
      <c r="A32" s="11" t="s">
        <v>69</v>
      </c>
      <c r="B32" s="28">
        <v>2774669</v>
      </c>
      <c r="C32" s="28">
        <v>2768830</v>
      </c>
      <c r="D32" s="28">
        <v>9859629</v>
      </c>
      <c r="E32" s="28">
        <v>10372685</v>
      </c>
      <c r="F32" s="13">
        <f t="shared" si="0"/>
        <v>5.2036035027281429</v>
      </c>
      <c r="G32" s="1"/>
      <c r="H32" s="1"/>
      <c r="I32" s="1"/>
    </row>
    <row r="33" spans="1:9" x14ac:dyDescent="0.25">
      <c r="A33" s="8" t="s">
        <v>70</v>
      </c>
      <c r="B33" s="27">
        <v>17547</v>
      </c>
      <c r="C33" s="27">
        <v>8871</v>
      </c>
      <c r="D33" s="27">
        <v>51040</v>
      </c>
      <c r="E33" s="27">
        <v>50889</v>
      </c>
      <c r="F33" s="10">
        <f t="shared" si="0"/>
        <v>-0.29584639498432352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74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7330695</v>
      </c>
      <c r="C35" s="15">
        <f t="shared" ref="C35:E35" si="1">SUM(C7:C34)</f>
        <v>8844630</v>
      </c>
      <c r="D35" s="15">
        <f t="shared" si="1"/>
        <v>27279044</v>
      </c>
      <c r="E35" s="15">
        <f t="shared" si="1"/>
        <v>34489704</v>
      </c>
      <c r="F35" s="16">
        <f t="shared" si="0"/>
        <v>26.432964439662911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15928058</v>
      </c>
      <c r="G38" s="31">
        <f>LOOKUP(E38,$A$38:$A$65,$C$38:$C$65)</f>
        <v>10943168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12828</v>
      </c>
      <c r="C39" s="30">
        <f t="shared" ref="C39:C65" si="5">D8</f>
        <v>16731</v>
      </c>
      <c r="D39" s="30">
        <f t="shared" ref="D39:D65" si="6">_xlfn.RANK.EQ(B39,$B$38:$B$65)+COUNTIF($B$38:$B$65,B39)-1</f>
        <v>9</v>
      </c>
      <c r="E39" s="31" t="str">
        <f t="shared" si="2"/>
        <v>VALENCIA</v>
      </c>
      <c r="F39" s="31">
        <f t="shared" ref="F39:F54" si="7">LOOKUP(E39,$A$38:$A$65,$B$38:$B$65)</f>
        <v>10372685</v>
      </c>
      <c r="G39" s="31">
        <f t="shared" ref="G39:G65" si="8">LOOKUP(E39,$A$38:$A$65,$C$38:$C$65)</f>
        <v>9859629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3567229</v>
      </c>
      <c r="G40" s="31">
        <f t="shared" si="8"/>
        <v>2737558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2429150</v>
      </c>
      <c r="G41" s="31">
        <f t="shared" si="8"/>
        <v>273384</v>
      </c>
    </row>
    <row r="42" spans="1:9" x14ac:dyDescent="0.25">
      <c r="A42" s="31" t="str">
        <f t="shared" si="3"/>
        <v>BAHIA DE ALGECIRAS</v>
      </c>
      <c r="B42" s="30">
        <f t="shared" si="4"/>
        <v>15928058</v>
      </c>
      <c r="C42" s="30">
        <f t="shared" si="5"/>
        <v>10943168</v>
      </c>
      <c r="D42" s="30">
        <f t="shared" si="6"/>
        <v>1</v>
      </c>
      <c r="E42" s="31" t="str">
        <f t="shared" si="2"/>
        <v>BARCELONA</v>
      </c>
      <c r="F42" s="31">
        <f t="shared" si="7"/>
        <v>1566215</v>
      </c>
      <c r="G42" s="31">
        <f t="shared" si="8"/>
        <v>2719344</v>
      </c>
    </row>
    <row r="43" spans="1:9" x14ac:dyDescent="0.25">
      <c r="A43" s="31" t="str">
        <f t="shared" si="3"/>
        <v>BAHIA DE CADIZ</v>
      </c>
      <c r="B43" s="30">
        <f t="shared" si="4"/>
        <v>5127</v>
      </c>
      <c r="C43" s="30">
        <f t="shared" si="5"/>
        <v>2783</v>
      </c>
      <c r="D43" s="30">
        <f t="shared" si="6"/>
        <v>12</v>
      </c>
      <c r="E43" s="31" t="str">
        <f t="shared" si="2"/>
        <v>TARRAGONA</v>
      </c>
      <c r="F43" s="31">
        <f t="shared" si="7"/>
        <v>517364</v>
      </c>
      <c r="G43" s="31">
        <f t="shared" si="8"/>
        <v>565258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VIGO</v>
      </c>
      <c r="F44" s="31">
        <f t="shared" si="7"/>
        <v>50889</v>
      </c>
      <c r="G44" s="31">
        <f t="shared" si="8"/>
        <v>51040</v>
      </c>
    </row>
    <row r="45" spans="1:9" x14ac:dyDescent="0.25">
      <c r="A45" s="31" t="str">
        <f t="shared" si="3"/>
        <v>BARCELONA</v>
      </c>
      <c r="B45" s="30">
        <f t="shared" si="4"/>
        <v>1566215</v>
      </c>
      <c r="C45" s="30">
        <f t="shared" si="5"/>
        <v>2719344</v>
      </c>
      <c r="D45" s="30">
        <f t="shared" si="6"/>
        <v>5</v>
      </c>
      <c r="E45" s="31" t="str">
        <f t="shared" si="2"/>
        <v>SANTA CRUZ DE TENERIFE</v>
      </c>
      <c r="F45" s="31">
        <f t="shared" si="7"/>
        <v>24830</v>
      </c>
      <c r="G45" s="31">
        <f t="shared" si="8"/>
        <v>55739</v>
      </c>
    </row>
    <row r="46" spans="1:9" x14ac:dyDescent="0.25">
      <c r="A46" s="31" t="str">
        <f t="shared" si="3"/>
        <v>BILBAO</v>
      </c>
      <c r="B46" s="30">
        <f t="shared" si="4"/>
        <v>5304</v>
      </c>
      <c r="C46" s="30">
        <f t="shared" si="5"/>
        <v>28230</v>
      </c>
      <c r="D46" s="30">
        <f t="shared" si="6"/>
        <v>11</v>
      </c>
      <c r="E46" s="31" t="str">
        <f t="shared" si="2"/>
        <v>ALICANTE</v>
      </c>
      <c r="F46" s="31">
        <f t="shared" si="7"/>
        <v>12828</v>
      </c>
      <c r="G46" s="31">
        <f t="shared" si="8"/>
        <v>16731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228</v>
      </c>
      <c r="D47" s="30">
        <f t="shared" si="6"/>
        <v>28</v>
      </c>
      <c r="E47" s="31" t="str">
        <f t="shared" si="2"/>
        <v>MARIN Y RIA DE PONTEVEDRA</v>
      </c>
      <c r="F47" s="31">
        <f t="shared" si="7"/>
        <v>7555</v>
      </c>
      <c r="G47" s="31">
        <f t="shared" si="8"/>
        <v>11988</v>
      </c>
    </row>
    <row r="48" spans="1:9" x14ac:dyDescent="0.25">
      <c r="A48" s="31" t="str">
        <f t="shared" si="3"/>
        <v>CASTELLON</v>
      </c>
      <c r="B48" s="30">
        <f t="shared" si="4"/>
        <v>2391</v>
      </c>
      <c r="C48" s="30">
        <f t="shared" si="5"/>
        <v>13788</v>
      </c>
      <c r="D48" s="30">
        <f t="shared" si="6"/>
        <v>13</v>
      </c>
      <c r="E48" s="31" t="str">
        <f t="shared" si="2"/>
        <v>BILBAO</v>
      </c>
      <c r="F48" s="31">
        <f t="shared" si="7"/>
        <v>5304</v>
      </c>
      <c r="G48" s="31">
        <f t="shared" si="8"/>
        <v>28230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60</v>
      </c>
      <c r="D49" s="30">
        <f t="shared" si="6"/>
        <v>28</v>
      </c>
      <c r="E49" s="31" t="str">
        <f t="shared" si="2"/>
        <v>BAHIA DE CADIZ</v>
      </c>
      <c r="F49" s="31">
        <f t="shared" si="7"/>
        <v>5127</v>
      </c>
      <c r="G49" s="31">
        <f t="shared" si="8"/>
        <v>2783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CASTELLON</v>
      </c>
      <c r="F50" s="31">
        <f t="shared" si="7"/>
        <v>2391</v>
      </c>
      <c r="G50" s="31">
        <f t="shared" si="8"/>
        <v>13788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str">
        <f t="shared" si="2"/>
        <v>VILAGARCIA</v>
      </c>
      <c r="F51" s="31">
        <f t="shared" si="7"/>
        <v>74</v>
      </c>
      <c r="G51" s="31">
        <f t="shared" si="8"/>
        <v>0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str">
        <f t="shared" si="2"/>
        <v>SANTANDER</v>
      </c>
      <c r="F52" s="31">
        <f t="shared" si="7"/>
        <v>5</v>
      </c>
      <c r="G52" s="31">
        <f t="shared" si="8"/>
        <v>116</v>
      </c>
    </row>
    <row r="53" spans="1:7" x14ac:dyDescent="0.25">
      <c r="A53" s="31" t="str">
        <f t="shared" si="3"/>
        <v>LAS PALMAS</v>
      </c>
      <c r="B53" s="30">
        <f t="shared" si="4"/>
        <v>3567229</v>
      </c>
      <c r="C53" s="30">
        <f t="shared" si="5"/>
        <v>2737558</v>
      </c>
      <c r="D53" s="30">
        <f t="shared" si="6"/>
        <v>3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2429150</v>
      </c>
      <c r="C54" s="30">
        <f t="shared" si="5"/>
        <v>273384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7555</v>
      </c>
      <c r="C55" s="30">
        <f t="shared" si="5"/>
        <v>11988</v>
      </c>
      <c r="D55" s="30">
        <f t="shared" si="6"/>
        <v>10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24830</v>
      </c>
      <c r="C59" s="30">
        <f t="shared" si="5"/>
        <v>55739</v>
      </c>
      <c r="D59" s="30">
        <f t="shared" si="6"/>
        <v>8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5</v>
      </c>
      <c r="C60" s="30">
        <f t="shared" si="5"/>
        <v>116</v>
      </c>
      <c r="D60" s="30">
        <f t="shared" si="6"/>
        <v>15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517364</v>
      </c>
      <c r="C62" s="30">
        <f t="shared" si="5"/>
        <v>565258</v>
      </c>
      <c r="D62" s="30">
        <f t="shared" si="6"/>
        <v>6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10372685</v>
      </c>
      <c r="C63" s="30">
        <f t="shared" si="5"/>
        <v>9859629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50889</v>
      </c>
      <c r="C64" s="30">
        <f t="shared" si="5"/>
        <v>51040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74</v>
      </c>
      <c r="C65" s="30">
        <f t="shared" si="5"/>
        <v>0</v>
      </c>
      <c r="D65" s="30">
        <f t="shared" si="6"/>
        <v>14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3702</v>
      </c>
      <c r="C7" s="27">
        <v>5121</v>
      </c>
      <c r="D7" s="27">
        <v>18921</v>
      </c>
      <c r="E7" s="27">
        <v>18969</v>
      </c>
      <c r="F7" s="10">
        <f>((E7*100)/D7)-100</f>
        <v>0.25368638021245715</v>
      </c>
      <c r="G7" s="1"/>
      <c r="H7" s="1"/>
      <c r="I7" s="1"/>
    </row>
    <row r="8" spans="1:12" x14ac:dyDescent="0.25">
      <c r="A8" s="11" t="s">
        <v>45</v>
      </c>
      <c r="B8" s="28">
        <v>113471</v>
      </c>
      <c r="C8" s="28">
        <v>120100</v>
      </c>
      <c r="D8" s="28">
        <v>421854</v>
      </c>
      <c r="E8" s="28">
        <v>470886</v>
      </c>
      <c r="F8" s="13">
        <f t="shared" ref="F8:F35" si="0">((E8*100)/D8)-100</f>
        <v>11.622978566044182</v>
      </c>
      <c r="G8" s="1"/>
      <c r="H8" s="1"/>
      <c r="I8" s="1"/>
    </row>
    <row r="9" spans="1:12" x14ac:dyDescent="0.25">
      <c r="A9" s="8" t="s">
        <v>46</v>
      </c>
      <c r="B9" s="27">
        <v>4330</v>
      </c>
      <c r="C9" s="27">
        <v>4929</v>
      </c>
      <c r="D9" s="27">
        <v>15389</v>
      </c>
      <c r="E9" s="27">
        <v>23594</v>
      </c>
      <c r="F9" s="10">
        <f t="shared" si="0"/>
        <v>53.317304568198068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17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3259294</v>
      </c>
      <c r="C11" s="27">
        <v>4477567</v>
      </c>
      <c r="D11" s="27">
        <v>11788641</v>
      </c>
      <c r="E11" s="27">
        <v>16846307</v>
      </c>
      <c r="F11" s="10">
        <f t="shared" si="0"/>
        <v>42.902875742844316</v>
      </c>
      <c r="G11" s="1"/>
      <c r="H11" s="1"/>
      <c r="I11" s="1"/>
    </row>
    <row r="12" spans="1:12" x14ac:dyDescent="0.25">
      <c r="A12" s="11" t="s">
        <v>49</v>
      </c>
      <c r="B12" s="28">
        <v>63756</v>
      </c>
      <c r="C12" s="28">
        <v>56144</v>
      </c>
      <c r="D12" s="28">
        <v>258617</v>
      </c>
      <c r="E12" s="28">
        <v>285290</v>
      </c>
      <c r="F12" s="13">
        <f t="shared" si="0"/>
        <v>10.313707142221901</v>
      </c>
      <c r="G12" s="1"/>
      <c r="H12" s="1"/>
      <c r="I12" s="1"/>
    </row>
    <row r="13" spans="1:12" x14ac:dyDescent="0.25">
      <c r="A13" s="8" t="s">
        <v>50</v>
      </c>
      <c r="B13" s="27">
        <v>27951</v>
      </c>
      <c r="C13" s="27">
        <v>21279</v>
      </c>
      <c r="D13" s="27">
        <v>112318</v>
      </c>
      <c r="E13" s="27">
        <v>82400</v>
      </c>
      <c r="F13" s="10">
        <f t="shared" si="0"/>
        <v>-26.636870314642351</v>
      </c>
      <c r="G13" s="1"/>
      <c r="H13" s="1"/>
      <c r="I13" s="1"/>
    </row>
    <row r="14" spans="1:12" x14ac:dyDescent="0.25">
      <c r="A14" s="11" t="s">
        <v>51</v>
      </c>
      <c r="B14" s="28">
        <v>1533564</v>
      </c>
      <c r="C14" s="28">
        <v>1439106</v>
      </c>
      <c r="D14" s="28">
        <v>6785221</v>
      </c>
      <c r="E14" s="28">
        <v>5534877</v>
      </c>
      <c r="F14" s="13">
        <f t="shared" si="0"/>
        <v>-18.427461684741004</v>
      </c>
      <c r="G14" s="1"/>
      <c r="H14" s="1"/>
      <c r="I14" s="1"/>
    </row>
    <row r="15" spans="1:12" x14ac:dyDescent="0.25">
      <c r="A15" s="8" t="s">
        <v>52</v>
      </c>
      <c r="B15" s="27">
        <v>492787</v>
      </c>
      <c r="C15" s="27">
        <v>526579</v>
      </c>
      <c r="D15" s="27">
        <v>1830524</v>
      </c>
      <c r="E15" s="27">
        <v>1993370</v>
      </c>
      <c r="F15" s="10">
        <f t="shared" si="0"/>
        <v>8.896141214209706</v>
      </c>
      <c r="G15" s="1"/>
      <c r="H15" s="1"/>
      <c r="I15" s="1"/>
    </row>
    <row r="16" spans="1:12" x14ac:dyDescent="0.25">
      <c r="A16" s="11" t="s">
        <v>53</v>
      </c>
      <c r="B16" s="28">
        <v>71217</v>
      </c>
      <c r="C16" s="28">
        <v>68142</v>
      </c>
      <c r="D16" s="28">
        <v>269042</v>
      </c>
      <c r="E16" s="28">
        <v>262348</v>
      </c>
      <c r="F16" s="13">
        <f t="shared" si="0"/>
        <v>-2.4880873618245545</v>
      </c>
      <c r="G16" s="1"/>
      <c r="H16" s="1"/>
      <c r="I16" s="1"/>
    </row>
    <row r="17" spans="1:9" x14ac:dyDescent="0.25">
      <c r="A17" s="8" t="s">
        <v>54</v>
      </c>
      <c r="B17" s="27">
        <v>148343</v>
      </c>
      <c r="C17" s="27">
        <v>159879</v>
      </c>
      <c r="D17" s="27">
        <v>493537</v>
      </c>
      <c r="E17" s="27">
        <v>546873</v>
      </c>
      <c r="F17" s="10">
        <f t="shared" si="0"/>
        <v>10.806889858308494</v>
      </c>
      <c r="G17" s="1"/>
      <c r="H17" s="1"/>
      <c r="I17" s="1"/>
    </row>
    <row r="18" spans="1:9" x14ac:dyDescent="0.25">
      <c r="A18" s="11" t="s">
        <v>55</v>
      </c>
      <c r="B18" s="28">
        <v>5100</v>
      </c>
      <c r="C18" s="28">
        <v>4934</v>
      </c>
      <c r="D18" s="28">
        <v>19810</v>
      </c>
      <c r="E18" s="28">
        <v>20741</v>
      </c>
      <c r="F18" s="13">
        <f t="shared" si="0"/>
        <v>4.6996466431095456</v>
      </c>
      <c r="G18" s="1"/>
      <c r="H18" s="1"/>
      <c r="I18" s="1"/>
    </row>
    <row r="19" spans="1:9" x14ac:dyDescent="0.25">
      <c r="A19" s="8" t="s">
        <v>56</v>
      </c>
      <c r="B19" s="27">
        <v>297</v>
      </c>
      <c r="C19" s="27">
        <v>604</v>
      </c>
      <c r="D19" s="27">
        <v>1857</v>
      </c>
      <c r="E19" s="27">
        <v>2513</v>
      </c>
      <c r="F19" s="10">
        <f t="shared" si="0"/>
        <v>35.325794291868618</v>
      </c>
      <c r="G19" s="1"/>
      <c r="H19" s="1"/>
      <c r="I19" s="1"/>
    </row>
    <row r="20" spans="1:9" x14ac:dyDescent="0.25">
      <c r="A20" s="11" t="s">
        <v>57</v>
      </c>
      <c r="B20" s="28">
        <v>28872</v>
      </c>
      <c r="C20" s="28">
        <v>58018</v>
      </c>
      <c r="D20" s="28">
        <v>139321</v>
      </c>
      <c r="E20" s="28">
        <v>209519</v>
      </c>
      <c r="F20" s="13">
        <f t="shared" si="0"/>
        <v>50.385799699973433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470</v>
      </c>
      <c r="D21" s="27">
        <v>0</v>
      </c>
      <c r="E21" s="27">
        <v>2974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965052</v>
      </c>
      <c r="C22" s="28">
        <v>1173537</v>
      </c>
      <c r="D22" s="28">
        <v>3812054</v>
      </c>
      <c r="E22" s="28">
        <v>4629284</v>
      </c>
      <c r="F22" s="13">
        <f t="shared" si="0"/>
        <v>21.438048883882544</v>
      </c>
      <c r="G22" s="1"/>
      <c r="H22" s="1"/>
      <c r="I22" s="1"/>
    </row>
    <row r="23" spans="1:9" x14ac:dyDescent="0.25">
      <c r="A23" s="8" t="s">
        <v>60</v>
      </c>
      <c r="B23" s="27">
        <v>113682</v>
      </c>
      <c r="C23" s="27">
        <v>427146</v>
      </c>
      <c r="D23" s="27">
        <v>339568</v>
      </c>
      <c r="E23" s="27">
        <v>2535806</v>
      </c>
      <c r="F23" s="10">
        <f t="shared" si="0"/>
        <v>646.7741365499694</v>
      </c>
      <c r="G23" s="1"/>
      <c r="H23" s="1"/>
      <c r="I23" s="1"/>
    </row>
    <row r="24" spans="1:9" x14ac:dyDescent="0.25">
      <c r="A24" s="11" t="s">
        <v>61</v>
      </c>
      <c r="B24" s="28">
        <v>36163</v>
      </c>
      <c r="C24" s="28">
        <v>31061</v>
      </c>
      <c r="D24" s="28">
        <v>136481</v>
      </c>
      <c r="E24" s="28">
        <v>118059</v>
      </c>
      <c r="F24" s="13">
        <f t="shared" si="0"/>
        <v>-13.497849517515263</v>
      </c>
      <c r="G24" s="1"/>
      <c r="H24" s="1"/>
      <c r="I24" s="1"/>
    </row>
    <row r="25" spans="1:9" x14ac:dyDescent="0.25">
      <c r="A25" s="8" t="s">
        <v>62</v>
      </c>
      <c r="B25" s="27">
        <v>13758</v>
      </c>
      <c r="C25" s="27">
        <v>19068</v>
      </c>
      <c r="D25" s="27">
        <v>51293</v>
      </c>
      <c r="E25" s="27">
        <v>80925</v>
      </c>
      <c r="F25" s="10">
        <f t="shared" si="0"/>
        <v>57.7700660908896</v>
      </c>
      <c r="G25" s="1"/>
      <c r="H25" s="1"/>
      <c r="I25" s="1"/>
    </row>
    <row r="26" spans="1:9" x14ac:dyDescent="0.25">
      <c r="A26" s="11" t="s">
        <v>63</v>
      </c>
      <c r="B26" s="28">
        <v>2081</v>
      </c>
      <c r="C26" s="28">
        <v>3426</v>
      </c>
      <c r="D26" s="28">
        <v>11099</v>
      </c>
      <c r="E26" s="28">
        <v>19668</v>
      </c>
      <c r="F26" s="13">
        <f t="shared" si="0"/>
        <v>77.205153617443017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14</v>
      </c>
      <c r="E27" s="27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28">
        <v>216397</v>
      </c>
      <c r="C28" s="28">
        <v>204244</v>
      </c>
      <c r="D28" s="28">
        <v>894726</v>
      </c>
      <c r="E28" s="28">
        <v>835009</v>
      </c>
      <c r="F28" s="13">
        <f t="shared" si="0"/>
        <v>-6.6743338183980399</v>
      </c>
      <c r="G28" s="1"/>
      <c r="H28" s="1"/>
      <c r="I28" s="1"/>
    </row>
    <row r="29" spans="1:9" x14ac:dyDescent="0.25">
      <c r="A29" s="8" t="s">
        <v>66</v>
      </c>
      <c r="B29" s="27">
        <v>1067</v>
      </c>
      <c r="C29" s="27">
        <v>837</v>
      </c>
      <c r="D29" s="27">
        <v>5842</v>
      </c>
      <c r="E29" s="27">
        <v>3088</v>
      </c>
      <c r="F29" s="10">
        <f t="shared" si="0"/>
        <v>-47.141389934953786</v>
      </c>
      <c r="G29" s="1"/>
      <c r="H29" s="1"/>
      <c r="I29" s="1"/>
    </row>
    <row r="30" spans="1:9" x14ac:dyDescent="0.25">
      <c r="A30" s="11" t="s">
        <v>67</v>
      </c>
      <c r="B30" s="28">
        <v>101833</v>
      </c>
      <c r="C30" s="28">
        <v>98668</v>
      </c>
      <c r="D30" s="28">
        <v>425239</v>
      </c>
      <c r="E30" s="28">
        <v>406524</v>
      </c>
      <c r="F30" s="13">
        <f t="shared" si="0"/>
        <v>-4.4010544658415682</v>
      </c>
      <c r="G30" s="1"/>
      <c r="H30" s="1"/>
      <c r="I30" s="1"/>
    </row>
    <row r="31" spans="1:9" x14ac:dyDescent="0.25">
      <c r="A31" s="8" t="s">
        <v>68</v>
      </c>
      <c r="B31" s="27">
        <v>207940</v>
      </c>
      <c r="C31" s="27">
        <v>157875</v>
      </c>
      <c r="D31" s="27">
        <v>850622</v>
      </c>
      <c r="E31" s="27">
        <v>761698</v>
      </c>
      <c r="F31" s="10">
        <f t="shared" si="0"/>
        <v>-10.453997192642561</v>
      </c>
      <c r="G31" s="1"/>
      <c r="H31" s="1"/>
      <c r="I31" s="1"/>
    </row>
    <row r="32" spans="1:9" x14ac:dyDescent="0.25">
      <c r="A32" s="11" t="s">
        <v>69</v>
      </c>
      <c r="B32" s="28">
        <v>4263347</v>
      </c>
      <c r="C32" s="28">
        <v>4346419</v>
      </c>
      <c r="D32" s="28">
        <v>15597023</v>
      </c>
      <c r="E32" s="28">
        <v>16358549</v>
      </c>
      <c r="F32" s="13">
        <f t="shared" si="0"/>
        <v>4.8825086684811652</v>
      </c>
      <c r="G32" s="1"/>
      <c r="H32" s="1"/>
      <c r="I32" s="1"/>
    </row>
    <row r="33" spans="1:9" x14ac:dyDescent="0.25">
      <c r="A33" s="8" t="s">
        <v>70</v>
      </c>
      <c r="B33" s="27">
        <v>193768</v>
      </c>
      <c r="C33" s="27">
        <v>162402</v>
      </c>
      <c r="D33" s="27">
        <v>765775</v>
      </c>
      <c r="E33" s="27">
        <v>727781</v>
      </c>
      <c r="F33" s="10">
        <f t="shared" si="0"/>
        <v>-4.9615095817962214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18865</v>
      </c>
      <c r="D34" s="28">
        <v>151</v>
      </c>
      <c r="E34" s="28">
        <v>75671</v>
      </c>
      <c r="F34" s="13">
        <f t="shared" si="0"/>
        <v>50013.24503311258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11867772</v>
      </c>
      <c r="C35" s="15">
        <f t="shared" ref="C35:E35" si="1">SUM(C7:C34)</f>
        <v>13586420</v>
      </c>
      <c r="D35" s="15">
        <f t="shared" si="1"/>
        <v>45044939</v>
      </c>
      <c r="E35" s="15">
        <f t="shared" si="1"/>
        <v>52852740</v>
      </c>
      <c r="F35" s="16">
        <f t="shared" si="0"/>
        <v>17.333359026193818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18969</v>
      </c>
      <c r="C38" s="30">
        <f>D7</f>
        <v>18921</v>
      </c>
      <c r="D38" s="30">
        <f>_xlfn.RANK.EQ(B38,$B$38:$B$65)+COUNTIF($B$38:$B$65,B38)-1</f>
        <v>23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16846307</v>
      </c>
      <c r="G38" s="31">
        <f>LOOKUP(E38,$A$38:$A$65,$C$38:$C$65)</f>
        <v>11788641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470886</v>
      </c>
      <c r="C39" s="30">
        <f t="shared" ref="C39:C65" si="5">D8</f>
        <v>421854</v>
      </c>
      <c r="D39" s="30">
        <f t="shared" ref="D39:D65" si="6">_xlfn.RANK.EQ(B39,$B$38:$B$65)+COUNTIF($B$38:$B$65,B39)-1</f>
        <v>11</v>
      </c>
      <c r="E39" s="31" t="str">
        <f t="shared" si="2"/>
        <v>VALENCIA</v>
      </c>
      <c r="F39" s="31">
        <f t="shared" ref="F39:F54" si="7">LOOKUP(E39,$A$38:$A$65,$B$38:$B$65)</f>
        <v>16358549</v>
      </c>
      <c r="G39" s="31">
        <f t="shared" ref="G39:G65" si="8">LOOKUP(E39,$A$38:$A$65,$C$38:$C$65)</f>
        <v>15597023</v>
      </c>
    </row>
    <row r="40" spans="1:9" x14ac:dyDescent="0.25">
      <c r="A40" s="31" t="str">
        <f t="shared" si="3"/>
        <v>ALMERIA</v>
      </c>
      <c r="B40" s="30">
        <f t="shared" si="4"/>
        <v>23594</v>
      </c>
      <c r="C40" s="30">
        <f t="shared" si="5"/>
        <v>15389</v>
      </c>
      <c r="D40" s="30">
        <f t="shared" si="6"/>
        <v>20</v>
      </c>
      <c r="E40" s="31" t="str">
        <f t="shared" si="2"/>
        <v>BARCELONA</v>
      </c>
      <c r="F40" s="31">
        <f t="shared" si="7"/>
        <v>5534877</v>
      </c>
      <c r="G40" s="31">
        <f t="shared" si="8"/>
        <v>6785221</v>
      </c>
    </row>
    <row r="41" spans="1:9" x14ac:dyDescent="0.25">
      <c r="A41" s="31" t="str">
        <f t="shared" si="3"/>
        <v>AVILES</v>
      </c>
      <c r="B41" s="30">
        <f t="shared" si="4"/>
        <v>17</v>
      </c>
      <c r="C41" s="30">
        <f t="shared" si="5"/>
        <v>0</v>
      </c>
      <c r="D41" s="30">
        <f t="shared" si="6"/>
        <v>27</v>
      </c>
      <c r="E41" s="31" t="str">
        <f t="shared" si="2"/>
        <v>LAS PALMAS</v>
      </c>
      <c r="F41" s="31">
        <f t="shared" si="7"/>
        <v>4629284</v>
      </c>
      <c r="G41" s="31">
        <f t="shared" si="8"/>
        <v>3812054</v>
      </c>
    </row>
    <row r="42" spans="1:9" x14ac:dyDescent="0.25">
      <c r="A42" s="31" t="str">
        <f t="shared" si="3"/>
        <v>BAHIA DE ALGECIRAS</v>
      </c>
      <c r="B42" s="30">
        <f t="shared" si="4"/>
        <v>16846307</v>
      </c>
      <c r="C42" s="30">
        <f t="shared" si="5"/>
        <v>11788641</v>
      </c>
      <c r="D42" s="30">
        <f t="shared" si="6"/>
        <v>1</v>
      </c>
      <c r="E42" s="31" t="str">
        <f t="shared" si="2"/>
        <v>MALAGA</v>
      </c>
      <c r="F42" s="31">
        <f t="shared" si="7"/>
        <v>2535806</v>
      </c>
      <c r="G42" s="31">
        <f t="shared" si="8"/>
        <v>339568</v>
      </c>
    </row>
    <row r="43" spans="1:9" x14ac:dyDescent="0.25">
      <c r="A43" s="31" t="str">
        <f t="shared" si="3"/>
        <v>BAHIA DE CADIZ</v>
      </c>
      <c r="B43" s="30">
        <f t="shared" si="4"/>
        <v>285290</v>
      </c>
      <c r="C43" s="30">
        <f t="shared" si="5"/>
        <v>258617</v>
      </c>
      <c r="D43" s="30">
        <f t="shared" si="6"/>
        <v>13</v>
      </c>
      <c r="E43" s="31" t="str">
        <f t="shared" si="2"/>
        <v>BILBAO</v>
      </c>
      <c r="F43" s="31">
        <f t="shared" si="7"/>
        <v>1993370</v>
      </c>
      <c r="G43" s="31">
        <f t="shared" si="8"/>
        <v>1830524</v>
      </c>
    </row>
    <row r="44" spans="1:9" x14ac:dyDescent="0.25">
      <c r="A44" s="31" t="str">
        <f t="shared" si="3"/>
        <v>BALEARES</v>
      </c>
      <c r="B44" s="30">
        <f t="shared" si="4"/>
        <v>82400</v>
      </c>
      <c r="C44" s="30">
        <f t="shared" si="5"/>
        <v>112318</v>
      </c>
      <c r="D44" s="30">
        <f t="shared" si="6"/>
        <v>17</v>
      </c>
      <c r="E44" s="31" t="str">
        <f t="shared" si="2"/>
        <v>SANTA CRUZ DE TENERIFE</v>
      </c>
      <c r="F44" s="31">
        <f t="shared" si="7"/>
        <v>835009</v>
      </c>
      <c r="G44" s="31">
        <f t="shared" si="8"/>
        <v>894726</v>
      </c>
    </row>
    <row r="45" spans="1:9" x14ac:dyDescent="0.25">
      <c r="A45" s="31" t="str">
        <f t="shared" si="3"/>
        <v>BARCELONA</v>
      </c>
      <c r="B45" s="30">
        <f t="shared" si="4"/>
        <v>5534877</v>
      </c>
      <c r="C45" s="30">
        <f t="shared" si="5"/>
        <v>6785221</v>
      </c>
      <c r="D45" s="30">
        <f t="shared" si="6"/>
        <v>3</v>
      </c>
      <c r="E45" s="31" t="str">
        <f t="shared" si="2"/>
        <v>TARRAGONA</v>
      </c>
      <c r="F45" s="31">
        <f t="shared" si="7"/>
        <v>761698</v>
      </c>
      <c r="G45" s="31">
        <f t="shared" si="8"/>
        <v>850622</v>
      </c>
    </row>
    <row r="46" spans="1:9" x14ac:dyDescent="0.25">
      <c r="A46" s="31" t="str">
        <f t="shared" si="3"/>
        <v>BILBAO</v>
      </c>
      <c r="B46" s="30">
        <f t="shared" si="4"/>
        <v>1993370</v>
      </c>
      <c r="C46" s="30">
        <f t="shared" si="5"/>
        <v>1830524</v>
      </c>
      <c r="D46" s="30">
        <f t="shared" si="6"/>
        <v>6</v>
      </c>
      <c r="E46" s="31" t="str">
        <f t="shared" si="2"/>
        <v>VIGO</v>
      </c>
      <c r="F46" s="31">
        <f t="shared" si="7"/>
        <v>727781</v>
      </c>
      <c r="G46" s="31">
        <f t="shared" si="8"/>
        <v>765775</v>
      </c>
    </row>
    <row r="47" spans="1:9" x14ac:dyDescent="0.25">
      <c r="A47" s="31" t="str">
        <f t="shared" si="3"/>
        <v>CARTAGENA</v>
      </c>
      <c r="B47" s="30">
        <f t="shared" si="4"/>
        <v>262348</v>
      </c>
      <c r="C47" s="30">
        <f t="shared" si="5"/>
        <v>269042</v>
      </c>
      <c r="D47" s="30">
        <f t="shared" si="6"/>
        <v>14</v>
      </c>
      <c r="E47" s="31" t="str">
        <f t="shared" si="2"/>
        <v>CASTELLON</v>
      </c>
      <c r="F47" s="31">
        <f t="shared" si="7"/>
        <v>546873</v>
      </c>
      <c r="G47" s="31">
        <f t="shared" si="8"/>
        <v>493537</v>
      </c>
    </row>
    <row r="48" spans="1:9" x14ac:dyDescent="0.25">
      <c r="A48" s="31" t="str">
        <f t="shared" si="3"/>
        <v>CASTELLON</v>
      </c>
      <c r="B48" s="30">
        <f t="shared" si="4"/>
        <v>546873</v>
      </c>
      <c r="C48" s="30">
        <f t="shared" si="5"/>
        <v>493537</v>
      </c>
      <c r="D48" s="30">
        <f t="shared" si="6"/>
        <v>10</v>
      </c>
      <c r="E48" s="31" t="str">
        <f t="shared" si="2"/>
        <v>ALICANTE</v>
      </c>
      <c r="F48" s="31">
        <f t="shared" si="7"/>
        <v>470886</v>
      </c>
      <c r="G48" s="31">
        <f t="shared" si="8"/>
        <v>421854</v>
      </c>
    </row>
    <row r="49" spans="1:7" x14ac:dyDescent="0.25">
      <c r="A49" s="31" t="str">
        <f t="shared" si="3"/>
        <v>CEUTA</v>
      </c>
      <c r="B49" s="30">
        <f t="shared" si="4"/>
        <v>20741</v>
      </c>
      <c r="C49" s="30">
        <f t="shared" si="5"/>
        <v>19810</v>
      </c>
      <c r="D49" s="30">
        <f t="shared" si="6"/>
        <v>21</v>
      </c>
      <c r="E49" s="31" t="str">
        <f t="shared" si="2"/>
        <v>SEVILLA</v>
      </c>
      <c r="F49" s="31">
        <f t="shared" si="7"/>
        <v>406524</v>
      </c>
      <c r="G49" s="31">
        <f t="shared" si="8"/>
        <v>425239</v>
      </c>
    </row>
    <row r="50" spans="1:7" x14ac:dyDescent="0.25">
      <c r="A50" s="31" t="str">
        <f t="shared" si="3"/>
        <v>FERROL-SAN CIBRAO</v>
      </c>
      <c r="B50" s="30">
        <f t="shared" si="4"/>
        <v>2513</v>
      </c>
      <c r="C50" s="30">
        <f t="shared" si="5"/>
        <v>1857</v>
      </c>
      <c r="D50" s="30">
        <f t="shared" si="6"/>
        <v>26</v>
      </c>
      <c r="E50" s="31" t="str">
        <f t="shared" si="2"/>
        <v>BAHIA DE CADIZ</v>
      </c>
      <c r="F50" s="31">
        <f t="shared" si="7"/>
        <v>285290</v>
      </c>
      <c r="G50" s="31">
        <f t="shared" si="8"/>
        <v>258617</v>
      </c>
    </row>
    <row r="51" spans="1:7" x14ac:dyDescent="0.25">
      <c r="A51" s="31" t="str">
        <f t="shared" si="3"/>
        <v>GIJON</v>
      </c>
      <c r="B51" s="30">
        <f t="shared" si="4"/>
        <v>209519</v>
      </c>
      <c r="C51" s="30">
        <f t="shared" si="5"/>
        <v>139321</v>
      </c>
      <c r="D51" s="30">
        <f t="shared" si="6"/>
        <v>15</v>
      </c>
      <c r="E51" s="31" t="str">
        <f t="shared" si="2"/>
        <v>CARTAGENA</v>
      </c>
      <c r="F51" s="31">
        <f t="shared" si="7"/>
        <v>262348</v>
      </c>
      <c r="G51" s="31">
        <f t="shared" si="8"/>
        <v>269042</v>
      </c>
    </row>
    <row r="52" spans="1:7" x14ac:dyDescent="0.25">
      <c r="A52" s="31" t="str">
        <f t="shared" si="3"/>
        <v>HUELVA</v>
      </c>
      <c r="B52" s="30">
        <f t="shared" si="4"/>
        <v>2974</v>
      </c>
      <c r="C52" s="30">
        <f t="shared" si="5"/>
        <v>0</v>
      </c>
      <c r="D52" s="30">
        <f t="shared" si="6"/>
        <v>25</v>
      </c>
      <c r="E52" s="31" t="str">
        <f t="shared" si="2"/>
        <v>GIJON</v>
      </c>
      <c r="F52" s="31">
        <f t="shared" si="7"/>
        <v>209519</v>
      </c>
      <c r="G52" s="31">
        <f t="shared" si="8"/>
        <v>139321</v>
      </c>
    </row>
    <row r="53" spans="1:7" x14ac:dyDescent="0.25">
      <c r="A53" s="31" t="str">
        <f t="shared" si="3"/>
        <v>LAS PALMAS</v>
      </c>
      <c r="B53" s="30">
        <f t="shared" si="4"/>
        <v>4629284</v>
      </c>
      <c r="C53" s="30">
        <f t="shared" si="5"/>
        <v>3812054</v>
      </c>
      <c r="D53" s="30">
        <f t="shared" si="6"/>
        <v>4</v>
      </c>
      <c r="E53" s="31" t="str">
        <f t="shared" si="2"/>
        <v>MARIN Y RIA DE PONTEVEDRA</v>
      </c>
      <c r="F53" s="31">
        <f t="shared" si="7"/>
        <v>118059</v>
      </c>
      <c r="G53" s="31">
        <f t="shared" si="8"/>
        <v>136481</v>
      </c>
    </row>
    <row r="54" spans="1:7" x14ac:dyDescent="0.25">
      <c r="A54" s="31" t="str">
        <f t="shared" si="3"/>
        <v>MALAGA</v>
      </c>
      <c r="B54" s="30">
        <f t="shared" si="4"/>
        <v>2535806</v>
      </c>
      <c r="C54" s="30">
        <f t="shared" si="5"/>
        <v>339568</v>
      </c>
      <c r="D54" s="30">
        <f t="shared" si="6"/>
        <v>5</v>
      </c>
      <c r="E54" s="31" t="str">
        <f t="shared" si="2"/>
        <v>BALEARES</v>
      </c>
      <c r="F54" s="31">
        <f t="shared" si="7"/>
        <v>82400</v>
      </c>
      <c r="G54" s="31">
        <f t="shared" si="8"/>
        <v>112318</v>
      </c>
    </row>
    <row r="55" spans="1:7" x14ac:dyDescent="0.25">
      <c r="A55" s="31" t="str">
        <f t="shared" si="3"/>
        <v>MARIN Y RIA DE PONTEVEDRA</v>
      </c>
      <c r="B55" s="30">
        <f t="shared" si="4"/>
        <v>118059</v>
      </c>
      <c r="C55" s="30">
        <f t="shared" si="5"/>
        <v>136481</v>
      </c>
      <c r="D55" s="30">
        <f t="shared" si="6"/>
        <v>16</v>
      </c>
      <c r="E55" s="31" t="str">
        <f t="shared" si="2"/>
        <v>MELILLA</v>
      </c>
      <c r="F55" s="31">
        <f t="shared" ref="F55:F65" si="9">LOOKUP(E55,$A$38:$A$65,$B$38:$B$65)</f>
        <v>80925</v>
      </c>
      <c r="G55" s="31">
        <f t="shared" si="8"/>
        <v>51293</v>
      </c>
    </row>
    <row r="56" spans="1:7" x14ac:dyDescent="0.25">
      <c r="A56" s="31" t="str">
        <f t="shared" si="3"/>
        <v>MELILLA</v>
      </c>
      <c r="B56" s="30">
        <f t="shared" si="4"/>
        <v>80925</v>
      </c>
      <c r="C56" s="30">
        <f t="shared" si="5"/>
        <v>51293</v>
      </c>
      <c r="D56" s="30">
        <f t="shared" si="6"/>
        <v>18</v>
      </c>
      <c r="E56" s="31" t="str">
        <f t="shared" si="2"/>
        <v>VILAGARCIA</v>
      </c>
      <c r="F56" s="31">
        <f t="shared" si="9"/>
        <v>75671</v>
      </c>
      <c r="G56" s="31">
        <f t="shared" si="8"/>
        <v>151</v>
      </c>
    </row>
    <row r="57" spans="1:7" x14ac:dyDescent="0.25">
      <c r="A57" s="31" t="str">
        <f t="shared" si="3"/>
        <v>MOTRIL</v>
      </c>
      <c r="B57" s="30">
        <f t="shared" si="4"/>
        <v>19668</v>
      </c>
      <c r="C57" s="30">
        <f t="shared" si="5"/>
        <v>11099</v>
      </c>
      <c r="D57" s="30">
        <f t="shared" si="6"/>
        <v>22</v>
      </c>
      <c r="E57" s="31" t="str">
        <f t="shared" si="2"/>
        <v>ALMERIA</v>
      </c>
      <c r="F57" s="31">
        <f t="shared" si="9"/>
        <v>23594</v>
      </c>
      <c r="G57" s="31">
        <f t="shared" si="8"/>
        <v>15389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14</v>
      </c>
      <c r="D58" s="30">
        <f t="shared" si="6"/>
        <v>28</v>
      </c>
      <c r="E58" s="31" t="str">
        <f t="shared" si="2"/>
        <v>CEUTA</v>
      </c>
      <c r="F58" s="31">
        <f t="shared" si="9"/>
        <v>20741</v>
      </c>
      <c r="G58" s="31">
        <f t="shared" si="8"/>
        <v>19810</v>
      </c>
    </row>
    <row r="59" spans="1:7" x14ac:dyDescent="0.25">
      <c r="A59" s="31" t="str">
        <f t="shared" si="3"/>
        <v>SANTA CRUZ DE TENERIFE</v>
      </c>
      <c r="B59" s="30">
        <f t="shared" si="4"/>
        <v>835009</v>
      </c>
      <c r="C59" s="30">
        <f t="shared" si="5"/>
        <v>894726</v>
      </c>
      <c r="D59" s="30">
        <f t="shared" si="6"/>
        <v>7</v>
      </c>
      <c r="E59" s="31" t="str">
        <f t="shared" si="2"/>
        <v>MOTRIL</v>
      </c>
      <c r="F59" s="31">
        <f t="shared" si="9"/>
        <v>19668</v>
      </c>
      <c r="G59" s="31">
        <f t="shared" si="8"/>
        <v>11099</v>
      </c>
    </row>
    <row r="60" spans="1:7" x14ac:dyDescent="0.25">
      <c r="A60" s="31" t="str">
        <f t="shared" si="3"/>
        <v>SANTANDER</v>
      </c>
      <c r="B60" s="30">
        <f t="shared" si="4"/>
        <v>3088</v>
      </c>
      <c r="C60" s="30">
        <f t="shared" si="5"/>
        <v>5842</v>
      </c>
      <c r="D60" s="30">
        <f t="shared" si="6"/>
        <v>24</v>
      </c>
      <c r="E60" s="31" t="str">
        <f t="shared" si="2"/>
        <v>A CORUÑA</v>
      </c>
      <c r="F60" s="31">
        <f t="shared" si="9"/>
        <v>18969</v>
      </c>
      <c r="G60" s="31">
        <f t="shared" si="8"/>
        <v>18921</v>
      </c>
    </row>
    <row r="61" spans="1:7" x14ac:dyDescent="0.25">
      <c r="A61" s="31" t="str">
        <f t="shared" si="3"/>
        <v>SEVILLA</v>
      </c>
      <c r="B61" s="30">
        <f t="shared" si="4"/>
        <v>406524</v>
      </c>
      <c r="C61" s="30">
        <f t="shared" si="5"/>
        <v>425239</v>
      </c>
      <c r="D61" s="30">
        <f t="shared" si="6"/>
        <v>12</v>
      </c>
      <c r="E61" s="31" t="str">
        <f t="shared" si="2"/>
        <v>SANTANDER</v>
      </c>
      <c r="F61" s="31">
        <f t="shared" si="9"/>
        <v>3088</v>
      </c>
      <c r="G61" s="31">
        <f t="shared" si="8"/>
        <v>5842</v>
      </c>
    </row>
    <row r="62" spans="1:7" x14ac:dyDescent="0.25">
      <c r="A62" s="31" t="str">
        <f t="shared" si="3"/>
        <v>TARRAGONA</v>
      </c>
      <c r="B62" s="30">
        <f t="shared" si="4"/>
        <v>761698</v>
      </c>
      <c r="C62" s="30">
        <f t="shared" si="5"/>
        <v>850622</v>
      </c>
      <c r="D62" s="30">
        <f t="shared" si="6"/>
        <v>8</v>
      </c>
      <c r="E62" s="31" t="str">
        <f t="shared" si="2"/>
        <v>HUELVA</v>
      </c>
      <c r="F62" s="31">
        <f t="shared" si="9"/>
        <v>2974</v>
      </c>
      <c r="G62" s="31">
        <f t="shared" si="8"/>
        <v>0</v>
      </c>
    </row>
    <row r="63" spans="1:7" x14ac:dyDescent="0.25">
      <c r="A63" s="31" t="str">
        <f t="shared" si="3"/>
        <v>VALENCIA</v>
      </c>
      <c r="B63" s="30">
        <f t="shared" si="4"/>
        <v>16358549</v>
      </c>
      <c r="C63" s="30">
        <f t="shared" si="5"/>
        <v>15597023</v>
      </c>
      <c r="D63" s="30">
        <f t="shared" si="6"/>
        <v>2</v>
      </c>
      <c r="E63" s="31" t="str">
        <f t="shared" si="2"/>
        <v>FERROL-SAN CIBRAO</v>
      </c>
      <c r="F63" s="31">
        <f t="shared" si="9"/>
        <v>2513</v>
      </c>
      <c r="G63" s="31">
        <f t="shared" si="8"/>
        <v>1857</v>
      </c>
    </row>
    <row r="64" spans="1:7" x14ac:dyDescent="0.25">
      <c r="A64" s="31" t="str">
        <f t="shared" si="3"/>
        <v>VIGO</v>
      </c>
      <c r="B64" s="30">
        <f t="shared" si="4"/>
        <v>727781</v>
      </c>
      <c r="C64" s="30">
        <f t="shared" si="5"/>
        <v>765775</v>
      </c>
      <c r="D64" s="30">
        <f t="shared" si="6"/>
        <v>9</v>
      </c>
      <c r="E64" s="31" t="str">
        <f t="shared" si="2"/>
        <v>AVILES</v>
      </c>
      <c r="F64" s="31">
        <f t="shared" si="9"/>
        <v>17</v>
      </c>
      <c r="G64" s="31">
        <f t="shared" si="8"/>
        <v>0</v>
      </c>
    </row>
    <row r="65" spans="1:7" x14ac:dyDescent="0.25">
      <c r="A65" s="31" t="str">
        <f t="shared" si="3"/>
        <v>VILAGARCIA</v>
      </c>
      <c r="B65" s="30">
        <f t="shared" si="4"/>
        <v>75671</v>
      </c>
      <c r="C65" s="30">
        <f t="shared" si="5"/>
        <v>151</v>
      </c>
      <c r="D65" s="30">
        <f t="shared" si="6"/>
        <v>19</v>
      </c>
      <c r="E65" s="31" t="str">
        <f t="shared" si="2"/>
        <v>PASAIA</v>
      </c>
      <c r="F65" s="31">
        <f t="shared" si="9"/>
        <v>0</v>
      </c>
      <c r="G65" s="31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459</v>
      </c>
      <c r="C8" s="28">
        <v>3769</v>
      </c>
      <c r="D8" s="28">
        <v>4366</v>
      </c>
      <c r="E8" s="28">
        <v>10571</v>
      </c>
      <c r="F8" s="13">
        <f t="shared" ref="F8:F35" si="0">((E8*100)/D8)-100</f>
        <v>142.12093449381584</v>
      </c>
      <c r="G8" s="1"/>
      <c r="H8" s="1"/>
      <c r="I8" s="1"/>
    </row>
    <row r="9" spans="1:12" x14ac:dyDescent="0.25">
      <c r="A9" s="8" t="s">
        <v>46</v>
      </c>
      <c r="B9" s="27">
        <v>36877</v>
      </c>
      <c r="C9" s="27">
        <v>39979</v>
      </c>
      <c r="D9" s="27">
        <v>140102</v>
      </c>
      <c r="E9" s="27">
        <v>154512</v>
      </c>
      <c r="F9" s="10">
        <f t="shared" si="0"/>
        <v>10.28536352086337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487794</v>
      </c>
      <c r="C11" s="27">
        <v>506284</v>
      </c>
      <c r="D11" s="27">
        <v>1799645</v>
      </c>
      <c r="E11" s="27">
        <v>1997486</v>
      </c>
      <c r="F11" s="10">
        <f t="shared" si="0"/>
        <v>10.993334796584875</v>
      </c>
      <c r="G11" s="1"/>
      <c r="H11" s="1"/>
      <c r="I11" s="1"/>
    </row>
    <row r="12" spans="1:12" x14ac:dyDescent="0.25">
      <c r="A12" s="11" t="s">
        <v>49</v>
      </c>
      <c r="B12" s="28">
        <v>92557</v>
      </c>
      <c r="C12" s="28">
        <v>73371</v>
      </c>
      <c r="D12" s="28">
        <v>353787</v>
      </c>
      <c r="E12" s="28">
        <v>309622</v>
      </c>
      <c r="F12" s="13">
        <f t="shared" si="0"/>
        <v>-12.483499959014893</v>
      </c>
      <c r="G12" s="1"/>
      <c r="H12" s="1"/>
      <c r="I12" s="1"/>
    </row>
    <row r="13" spans="1:12" x14ac:dyDescent="0.25">
      <c r="A13" s="8" t="s">
        <v>50</v>
      </c>
      <c r="B13" s="27">
        <v>700916</v>
      </c>
      <c r="C13" s="27">
        <v>684848</v>
      </c>
      <c r="D13" s="27">
        <v>2460764</v>
      </c>
      <c r="E13" s="27">
        <v>2540318</v>
      </c>
      <c r="F13" s="10">
        <f t="shared" si="0"/>
        <v>3.2328984006593089</v>
      </c>
      <c r="G13" s="1"/>
      <c r="H13" s="1"/>
      <c r="I13" s="1"/>
    </row>
    <row r="14" spans="1:12" x14ac:dyDescent="0.25">
      <c r="A14" s="11" t="s">
        <v>51</v>
      </c>
      <c r="B14" s="28">
        <v>738473</v>
      </c>
      <c r="C14" s="28">
        <v>793690</v>
      </c>
      <c r="D14" s="28">
        <v>2735151</v>
      </c>
      <c r="E14" s="28">
        <v>2912188</v>
      </c>
      <c r="F14" s="13">
        <f t="shared" si="0"/>
        <v>6.4726590963350787</v>
      </c>
      <c r="G14" s="1"/>
      <c r="H14" s="1"/>
      <c r="I14" s="1"/>
    </row>
    <row r="15" spans="1:12" x14ac:dyDescent="0.25">
      <c r="A15" s="8" t="s">
        <v>52</v>
      </c>
      <c r="B15" s="27">
        <v>76448</v>
      </c>
      <c r="C15" s="27">
        <v>85547</v>
      </c>
      <c r="D15" s="27">
        <v>233245</v>
      </c>
      <c r="E15" s="27">
        <v>286006</v>
      </c>
      <c r="F15" s="10">
        <f t="shared" si="0"/>
        <v>22.620420587793944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984</v>
      </c>
      <c r="E16" s="28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29525</v>
      </c>
      <c r="C17" s="27">
        <v>16592</v>
      </c>
      <c r="D17" s="27">
        <v>119403</v>
      </c>
      <c r="E17" s="27">
        <v>93332</v>
      </c>
      <c r="F17" s="10">
        <f t="shared" si="0"/>
        <v>-21.834459770692533</v>
      </c>
      <c r="G17" s="1"/>
      <c r="H17" s="1"/>
      <c r="I17" s="1"/>
    </row>
    <row r="18" spans="1:9" x14ac:dyDescent="0.25">
      <c r="A18" s="11" t="s">
        <v>55</v>
      </c>
      <c r="B18" s="28">
        <v>66561</v>
      </c>
      <c r="C18" s="28">
        <v>69000</v>
      </c>
      <c r="D18" s="28">
        <v>264925</v>
      </c>
      <c r="E18" s="28">
        <v>291114</v>
      </c>
      <c r="F18" s="13">
        <f t="shared" si="0"/>
        <v>9.8854392752665916</v>
      </c>
      <c r="G18" s="1"/>
      <c r="H18" s="1"/>
      <c r="I18" s="1"/>
    </row>
    <row r="19" spans="1:9" x14ac:dyDescent="0.25">
      <c r="A19" s="8" t="s">
        <v>56</v>
      </c>
      <c r="B19" s="27">
        <v>3234</v>
      </c>
      <c r="C19" s="27">
        <v>4056</v>
      </c>
      <c r="D19" s="27">
        <v>26252</v>
      </c>
      <c r="E19" s="27">
        <v>21366</v>
      </c>
      <c r="F19" s="10">
        <f t="shared" si="0"/>
        <v>-18.611915282645128</v>
      </c>
      <c r="G19" s="1"/>
      <c r="H19" s="1"/>
      <c r="I19" s="1"/>
    </row>
    <row r="20" spans="1:9" x14ac:dyDescent="0.25">
      <c r="A20" s="11" t="s">
        <v>57</v>
      </c>
      <c r="B20" s="28">
        <v>48354</v>
      </c>
      <c r="C20" s="28">
        <v>47156</v>
      </c>
      <c r="D20" s="28">
        <v>168055</v>
      </c>
      <c r="E20" s="28">
        <v>188762</v>
      </c>
      <c r="F20" s="13">
        <f t="shared" si="0"/>
        <v>12.321561393591381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15961</v>
      </c>
      <c r="D21" s="27">
        <v>0</v>
      </c>
      <c r="E21" s="27">
        <v>42867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202013</v>
      </c>
      <c r="C22" s="28">
        <v>212213</v>
      </c>
      <c r="D22" s="28">
        <v>784471</v>
      </c>
      <c r="E22" s="28">
        <v>881183</v>
      </c>
      <c r="F22" s="13">
        <f t="shared" si="0"/>
        <v>12.32830786606516</v>
      </c>
      <c r="G22" s="1"/>
      <c r="H22" s="1"/>
      <c r="I22" s="1"/>
    </row>
    <row r="23" spans="1:9" x14ac:dyDescent="0.25">
      <c r="A23" s="8" t="s">
        <v>60</v>
      </c>
      <c r="B23" s="27">
        <v>34194</v>
      </c>
      <c r="C23" s="27">
        <v>35737</v>
      </c>
      <c r="D23" s="27">
        <v>140793</v>
      </c>
      <c r="E23" s="27">
        <v>148388</v>
      </c>
      <c r="F23" s="10">
        <f t="shared" si="0"/>
        <v>5.3944443260673438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0</v>
      </c>
      <c r="E24" s="2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27">
        <v>44665</v>
      </c>
      <c r="C25" s="27">
        <v>48900</v>
      </c>
      <c r="D25" s="27">
        <v>178779</v>
      </c>
      <c r="E25" s="27">
        <v>206616</v>
      </c>
      <c r="F25" s="10">
        <f t="shared" si="0"/>
        <v>15.570620710486125</v>
      </c>
      <c r="G25" s="1"/>
      <c r="H25" s="1"/>
      <c r="I25" s="1"/>
    </row>
    <row r="26" spans="1:9" x14ac:dyDescent="0.25">
      <c r="A26" s="11" t="s">
        <v>63</v>
      </c>
      <c r="B26" s="28">
        <v>2104</v>
      </c>
      <c r="C26" s="28">
        <v>5135</v>
      </c>
      <c r="D26" s="28">
        <v>2104</v>
      </c>
      <c r="E26" s="28">
        <v>18748</v>
      </c>
      <c r="F26" s="13">
        <f t="shared" si="0"/>
        <v>791.06463878326997</v>
      </c>
      <c r="G26" s="1"/>
      <c r="H26" s="1"/>
      <c r="I26" s="1"/>
    </row>
    <row r="27" spans="1:9" x14ac:dyDescent="0.25">
      <c r="A27" s="8" t="s">
        <v>64</v>
      </c>
      <c r="B27" s="27">
        <v>48141</v>
      </c>
      <c r="C27" s="27">
        <v>43669</v>
      </c>
      <c r="D27" s="27">
        <v>192289</v>
      </c>
      <c r="E27" s="27">
        <v>181362</v>
      </c>
      <c r="F27" s="10">
        <f t="shared" si="0"/>
        <v>-5.6825923479762253</v>
      </c>
      <c r="G27" s="1"/>
      <c r="H27" s="1"/>
      <c r="I27" s="1"/>
    </row>
    <row r="28" spans="1:9" x14ac:dyDescent="0.25">
      <c r="A28" s="11" t="s">
        <v>65</v>
      </c>
      <c r="B28" s="28">
        <v>254779</v>
      </c>
      <c r="C28" s="28">
        <v>274383</v>
      </c>
      <c r="D28" s="28">
        <v>973496</v>
      </c>
      <c r="E28" s="28">
        <v>1137739</v>
      </c>
      <c r="F28" s="13">
        <f t="shared" si="0"/>
        <v>16.871461207852931</v>
      </c>
      <c r="G28" s="1"/>
      <c r="H28" s="1"/>
      <c r="I28" s="1"/>
    </row>
    <row r="29" spans="1:9" x14ac:dyDescent="0.25">
      <c r="A29" s="8" t="s">
        <v>66</v>
      </c>
      <c r="B29" s="27">
        <v>108381</v>
      </c>
      <c r="C29" s="27">
        <v>98948</v>
      </c>
      <c r="D29" s="27">
        <v>432450</v>
      </c>
      <c r="E29" s="27">
        <v>423939</v>
      </c>
      <c r="F29" s="10">
        <f t="shared" si="0"/>
        <v>-1.9680887963926494</v>
      </c>
      <c r="G29" s="1"/>
      <c r="H29" s="1"/>
      <c r="I29" s="1"/>
    </row>
    <row r="30" spans="1:9" x14ac:dyDescent="0.25">
      <c r="A30" s="11" t="s">
        <v>67</v>
      </c>
      <c r="B30" s="28">
        <v>28934</v>
      </c>
      <c r="C30" s="28">
        <v>15706</v>
      </c>
      <c r="D30" s="28">
        <v>101539</v>
      </c>
      <c r="E30" s="28">
        <v>67113</v>
      </c>
      <c r="F30" s="13">
        <f t="shared" si="0"/>
        <v>-33.904214144318928</v>
      </c>
      <c r="G30" s="1"/>
      <c r="H30" s="1"/>
      <c r="I30" s="1"/>
    </row>
    <row r="31" spans="1:9" x14ac:dyDescent="0.25">
      <c r="A31" s="8" t="s">
        <v>68</v>
      </c>
      <c r="B31" s="27">
        <v>7301</v>
      </c>
      <c r="C31" s="27">
        <v>10064</v>
      </c>
      <c r="D31" s="27">
        <v>48424</v>
      </c>
      <c r="E31" s="27">
        <v>43954</v>
      </c>
      <c r="F31" s="10">
        <f t="shared" si="0"/>
        <v>-9.230959854617538</v>
      </c>
      <c r="G31" s="1"/>
      <c r="H31" s="1"/>
      <c r="I31" s="1"/>
    </row>
    <row r="32" spans="1:9" x14ac:dyDescent="0.25">
      <c r="A32" s="11" t="s">
        <v>69</v>
      </c>
      <c r="B32" s="28">
        <v>480257</v>
      </c>
      <c r="C32" s="28">
        <v>441019</v>
      </c>
      <c r="D32" s="28">
        <v>1808767</v>
      </c>
      <c r="E32" s="28">
        <v>1828399</v>
      </c>
      <c r="F32" s="13">
        <f t="shared" si="0"/>
        <v>1.0853802618026549</v>
      </c>
      <c r="G32" s="1"/>
      <c r="H32" s="1"/>
      <c r="I32" s="1"/>
    </row>
    <row r="33" spans="1:9" x14ac:dyDescent="0.25">
      <c r="A33" s="8" t="s">
        <v>70</v>
      </c>
      <c r="B33" s="27">
        <v>94298</v>
      </c>
      <c r="C33" s="27">
        <v>69173</v>
      </c>
      <c r="D33" s="27">
        <v>362269</v>
      </c>
      <c r="E33" s="27">
        <v>303254</v>
      </c>
      <c r="F33" s="10">
        <f t="shared" si="0"/>
        <v>-16.29038090479726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1200</v>
      </c>
      <c r="E34" s="28">
        <v>1000</v>
      </c>
      <c r="F34" s="17">
        <f t="shared" si="0"/>
        <v>-16.666666666666671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3586265</v>
      </c>
      <c r="C35" s="15">
        <f t="shared" ref="C35:E35" si="1">SUM(C7:C34)</f>
        <v>3595200</v>
      </c>
      <c r="D35" s="15">
        <f t="shared" si="1"/>
        <v>13333260</v>
      </c>
      <c r="E35" s="15">
        <f t="shared" si="1"/>
        <v>14089839</v>
      </c>
      <c r="F35" s="16">
        <f t="shared" si="0"/>
        <v>5.6743737090554021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BARCELONA</v>
      </c>
      <c r="F38" s="31">
        <f>LOOKUP(E38,$A$38:$A$65,$B$38:$B$65)</f>
        <v>2912188</v>
      </c>
      <c r="G38" s="31">
        <f>LOOKUP(E38,$A$38:$A$65,$C$38:$C$65)</f>
        <v>2735151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10571</v>
      </c>
      <c r="C39" s="30">
        <f t="shared" ref="C39:C65" si="5">D8</f>
        <v>4366</v>
      </c>
      <c r="D39" s="30">
        <f t="shared" ref="D39:D65" si="6">_xlfn.RANK.EQ(B39,$B$38:$B$65)+COUNTIF($B$38:$B$65,B39)-1</f>
        <v>23</v>
      </c>
      <c r="E39" s="31" t="str">
        <f t="shared" si="2"/>
        <v>BALEARES</v>
      </c>
      <c r="F39" s="31">
        <f t="shared" ref="F39:F54" si="7">LOOKUP(E39,$A$38:$A$65,$B$38:$B$65)</f>
        <v>2540318</v>
      </c>
      <c r="G39" s="31">
        <f t="shared" ref="G39:G65" si="8">LOOKUP(E39,$A$38:$A$65,$C$38:$C$65)</f>
        <v>2460764</v>
      </c>
    </row>
    <row r="40" spans="1:9" x14ac:dyDescent="0.25">
      <c r="A40" s="31" t="str">
        <f t="shared" si="3"/>
        <v>ALMERIA</v>
      </c>
      <c r="B40" s="30">
        <f t="shared" si="4"/>
        <v>154512</v>
      </c>
      <c r="C40" s="30">
        <f t="shared" si="5"/>
        <v>140102</v>
      </c>
      <c r="D40" s="30">
        <f t="shared" si="6"/>
        <v>15</v>
      </c>
      <c r="E40" s="31" t="str">
        <f t="shared" si="2"/>
        <v>BAHIA DE ALGECIRAS</v>
      </c>
      <c r="F40" s="31">
        <f t="shared" si="7"/>
        <v>1997486</v>
      </c>
      <c r="G40" s="31">
        <f t="shared" si="8"/>
        <v>1799645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VALENCIA</v>
      </c>
      <c r="F41" s="31">
        <f t="shared" si="7"/>
        <v>1828399</v>
      </c>
      <c r="G41" s="31">
        <f t="shared" si="8"/>
        <v>1808767</v>
      </c>
    </row>
    <row r="42" spans="1:9" x14ac:dyDescent="0.25">
      <c r="A42" s="31" t="str">
        <f t="shared" si="3"/>
        <v>BAHIA DE ALGECIRAS</v>
      </c>
      <c r="B42" s="30">
        <f t="shared" si="4"/>
        <v>1997486</v>
      </c>
      <c r="C42" s="30">
        <f t="shared" si="5"/>
        <v>1799645</v>
      </c>
      <c r="D42" s="30">
        <f t="shared" si="6"/>
        <v>3</v>
      </c>
      <c r="E42" s="31" t="str">
        <f t="shared" si="2"/>
        <v>SANTA CRUZ DE TENERIFE</v>
      </c>
      <c r="F42" s="31">
        <f t="shared" si="7"/>
        <v>1137739</v>
      </c>
      <c r="G42" s="31">
        <f t="shared" si="8"/>
        <v>973496</v>
      </c>
    </row>
    <row r="43" spans="1:9" x14ac:dyDescent="0.25">
      <c r="A43" s="31" t="str">
        <f t="shared" si="3"/>
        <v>BAHIA DE CADIZ</v>
      </c>
      <c r="B43" s="30">
        <f t="shared" si="4"/>
        <v>309622</v>
      </c>
      <c r="C43" s="30">
        <f t="shared" si="5"/>
        <v>353787</v>
      </c>
      <c r="D43" s="30">
        <f t="shared" si="6"/>
        <v>8</v>
      </c>
      <c r="E43" s="31" t="str">
        <f t="shared" si="2"/>
        <v>LAS PALMAS</v>
      </c>
      <c r="F43" s="31">
        <f t="shared" si="7"/>
        <v>881183</v>
      </c>
      <c r="G43" s="31">
        <f t="shared" si="8"/>
        <v>784471</v>
      </c>
    </row>
    <row r="44" spans="1:9" x14ac:dyDescent="0.25">
      <c r="A44" s="31" t="str">
        <f t="shared" si="3"/>
        <v>BALEARES</v>
      </c>
      <c r="B44" s="30">
        <f t="shared" si="4"/>
        <v>2540318</v>
      </c>
      <c r="C44" s="30">
        <f t="shared" si="5"/>
        <v>2460764</v>
      </c>
      <c r="D44" s="30">
        <f t="shared" si="6"/>
        <v>2</v>
      </c>
      <c r="E44" s="31" t="str">
        <f t="shared" si="2"/>
        <v>SANTANDER</v>
      </c>
      <c r="F44" s="31">
        <f t="shared" si="7"/>
        <v>423939</v>
      </c>
      <c r="G44" s="31">
        <f t="shared" si="8"/>
        <v>432450</v>
      </c>
    </row>
    <row r="45" spans="1:9" x14ac:dyDescent="0.25">
      <c r="A45" s="31" t="str">
        <f t="shared" si="3"/>
        <v>BARCELONA</v>
      </c>
      <c r="B45" s="30">
        <f t="shared" si="4"/>
        <v>2912188</v>
      </c>
      <c r="C45" s="30">
        <f t="shared" si="5"/>
        <v>2735151</v>
      </c>
      <c r="D45" s="30">
        <f t="shared" si="6"/>
        <v>1</v>
      </c>
      <c r="E45" s="31" t="str">
        <f t="shared" si="2"/>
        <v>BAHIA DE CADIZ</v>
      </c>
      <c r="F45" s="31">
        <f t="shared" si="7"/>
        <v>309622</v>
      </c>
      <c r="G45" s="31">
        <f t="shared" si="8"/>
        <v>353787</v>
      </c>
    </row>
    <row r="46" spans="1:9" x14ac:dyDescent="0.25">
      <c r="A46" s="31" t="str">
        <f t="shared" si="3"/>
        <v>BILBAO</v>
      </c>
      <c r="B46" s="30">
        <f t="shared" si="4"/>
        <v>286006</v>
      </c>
      <c r="C46" s="30">
        <f t="shared" si="5"/>
        <v>233245</v>
      </c>
      <c r="D46" s="30">
        <f t="shared" si="6"/>
        <v>11</v>
      </c>
      <c r="E46" s="31" t="str">
        <f t="shared" si="2"/>
        <v>VIGO</v>
      </c>
      <c r="F46" s="31">
        <f t="shared" si="7"/>
        <v>303254</v>
      </c>
      <c r="G46" s="31">
        <f t="shared" si="8"/>
        <v>362269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984</v>
      </c>
      <c r="D47" s="30">
        <f t="shared" si="6"/>
        <v>28</v>
      </c>
      <c r="E47" s="31" t="str">
        <f t="shared" si="2"/>
        <v>CEUTA</v>
      </c>
      <c r="F47" s="31">
        <f t="shared" si="7"/>
        <v>291114</v>
      </c>
      <c r="G47" s="31">
        <f t="shared" si="8"/>
        <v>264925</v>
      </c>
    </row>
    <row r="48" spans="1:9" x14ac:dyDescent="0.25">
      <c r="A48" s="31" t="str">
        <f t="shared" si="3"/>
        <v>CASTELLON</v>
      </c>
      <c r="B48" s="30">
        <f t="shared" si="4"/>
        <v>93332</v>
      </c>
      <c r="C48" s="30">
        <f t="shared" si="5"/>
        <v>119403</v>
      </c>
      <c r="D48" s="30">
        <f t="shared" si="6"/>
        <v>17</v>
      </c>
      <c r="E48" s="31" t="str">
        <f t="shared" si="2"/>
        <v>BILBAO</v>
      </c>
      <c r="F48" s="31">
        <f t="shared" si="7"/>
        <v>286006</v>
      </c>
      <c r="G48" s="31">
        <f t="shared" si="8"/>
        <v>233245</v>
      </c>
    </row>
    <row r="49" spans="1:7" x14ac:dyDescent="0.25">
      <c r="A49" s="31" t="str">
        <f t="shared" si="3"/>
        <v>CEUTA</v>
      </c>
      <c r="B49" s="30">
        <f t="shared" si="4"/>
        <v>291114</v>
      </c>
      <c r="C49" s="30">
        <f t="shared" si="5"/>
        <v>264925</v>
      </c>
      <c r="D49" s="30">
        <f t="shared" si="6"/>
        <v>10</v>
      </c>
      <c r="E49" s="31" t="str">
        <f t="shared" si="2"/>
        <v>MELILLA</v>
      </c>
      <c r="F49" s="31">
        <f t="shared" si="7"/>
        <v>206616</v>
      </c>
      <c r="G49" s="31">
        <f t="shared" si="8"/>
        <v>178779</v>
      </c>
    </row>
    <row r="50" spans="1:7" x14ac:dyDescent="0.25">
      <c r="A50" s="31" t="str">
        <f t="shared" si="3"/>
        <v>FERROL-SAN CIBRAO</v>
      </c>
      <c r="B50" s="30">
        <f t="shared" si="4"/>
        <v>21366</v>
      </c>
      <c r="C50" s="30">
        <f t="shared" si="5"/>
        <v>26252</v>
      </c>
      <c r="D50" s="30">
        <f t="shared" si="6"/>
        <v>21</v>
      </c>
      <c r="E50" s="31" t="str">
        <f t="shared" si="2"/>
        <v>GIJON</v>
      </c>
      <c r="F50" s="31">
        <f t="shared" si="7"/>
        <v>188762</v>
      </c>
      <c r="G50" s="31">
        <f t="shared" si="8"/>
        <v>168055</v>
      </c>
    </row>
    <row r="51" spans="1:7" x14ac:dyDescent="0.25">
      <c r="A51" s="31" t="str">
        <f t="shared" si="3"/>
        <v>GIJON</v>
      </c>
      <c r="B51" s="30">
        <f t="shared" si="4"/>
        <v>188762</v>
      </c>
      <c r="C51" s="30">
        <f t="shared" si="5"/>
        <v>168055</v>
      </c>
      <c r="D51" s="30">
        <f t="shared" si="6"/>
        <v>13</v>
      </c>
      <c r="E51" s="31" t="str">
        <f t="shared" si="2"/>
        <v>PASAIA</v>
      </c>
      <c r="F51" s="31">
        <f t="shared" si="7"/>
        <v>181362</v>
      </c>
      <c r="G51" s="31">
        <f t="shared" si="8"/>
        <v>192289</v>
      </c>
    </row>
    <row r="52" spans="1:7" x14ac:dyDescent="0.25">
      <c r="A52" s="31" t="str">
        <f t="shared" si="3"/>
        <v>HUELVA</v>
      </c>
      <c r="B52" s="30">
        <f t="shared" si="4"/>
        <v>42867</v>
      </c>
      <c r="C52" s="30">
        <f t="shared" si="5"/>
        <v>0</v>
      </c>
      <c r="D52" s="30">
        <f t="shared" si="6"/>
        <v>20</v>
      </c>
      <c r="E52" s="31" t="str">
        <f t="shared" si="2"/>
        <v>ALMERIA</v>
      </c>
      <c r="F52" s="31">
        <f t="shared" si="7"/>
        <v>154512</v>
      </c>
      <c r="G52" s="31">
        <f t="shared" si="8"/>
        <v>140102</v>
      </c>
    </row>
    <row r="53" spans="1:7" x14ac:dyDescent="0.25">
      <c r="A53" s="31" t="str">
        <f t="shared" si="3"/>
        <v>LAS PALMAS</v>
      </c>
      <c r="B53" s="30">
        <f t="shared" si="4"/>
        <v>881183</v>
      </c>
      <c r="C53" s="30">
        <f t="shared" si="5"/>
        <v>784471</v>
      </c>
      <c r="D53" s="30">
        <f t="shared" si="6"/>
        <v>6</v>
      </c>
      <c r="E53" s="31" t="str">
        <f t="shared" si="2"/>
        <v>MALAGA</v>
      </c>
      <c r="F53" s="31">
        <f t="shared" si="7"/>
        <v>148388</v>
      </c>
      <c r="G53" s="31">
        <f t="shared" si="8"/>
        <v>140793</v>
      </c>
    </row>
    <row r="54" spans="1:7" x14ac:dyDescent="0.25">
      <c r="A54" s="31" t="str">
        <f t="shared" si="3"/>
        <v>MALAGA</v>
      </c>
      <c r="B54" s="30">
        <f t="shared" si="4"/>
        <v>148388</v>
      </c>
      <c r="C54" s="30">
        <f t="shared" si="5"/>
        <v>140793</v>
      </c>
      <c r="D54" s="30">
        <f t="shared" si="6"/>
        <v>16</v>
      </c>
      <c r="E54" s="31" t="str">
        <f t="shared" si="2"/>
        <v>CASTELLON</v>
      </c>
      <c r="F54" s="31">
        <f t="shared" si="7"/>
        <v>93332</v>
      </c>
      <c r="G54" s="31">
        <f t="shared" si="8"/>
        <v>119403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67113</v>
      </c>
      <c r="G55" s="31">
        <f t="shared" si="8"/>
        <v>101539</v>
      </c>
    </row>
    <row r="56" spans="1:7" x14ac:dyDescent="0.25">
      <c r="A56" s="31" t="str">
        <f t="shared" si="3"/>
        <v>MELILLA</v>
      </c>
      <c r="B56" s="30">
        <f t="shared" si="4"/>
        <v>206616</v>
      </c>
      <c r="C56" s="30">
        <f t="shared" si="5"/>
        <v>178779</v>
      </c>
      <c r="D56" s="30">
        <f t="shared" si="6"/>
        <v>12</v>
      </c>
      <c r="E56" s="31" t="str">
        <f t="shared" si="2"/>
        <v>TARRAGONA</v>
      </c>
      <c r="F56" s="31">
        <f t="shared" si="9"/>
        <v>43954</v>
      </c>
      <c r="G56" s="31">
        <f t="shared" si="8"/>
        <v>48424</v>
      </c>
    </row>
    <row r="57" spans="1:7" x14ac:dyDescent="0.25">
      <c r="A57" s="31" t="str">
        <f t="shared" si="3"/>
        <v>MOTRIL</v>
      </c>
      <c r="B57" s="30">
        <f t="shared" si="4"/>
        <v>18748</v>
      </c>
      <c r="C57" s="30">
        <f t="shared" si="5"/>
        <v>2104</v>
      </c>
      <c r="D57" s="30">
        <f t="shared" si="6"/>
        <v>22</v>
      </c>
      <c r="E57" s="31" t="str">
        <f t="shared" si="2"/>
        <v>HUELVA</v>
      </c>
      <c r="F57" s="31">
        <f t="shared" si="9"/>
        <v>42867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181362</v>
      </c>
      <c r="C58" s="30">
        <f t="shared" si="5"/>
        <v>192289</v>
      </c>
      <c r="D58" s="30">
        <f t="shared" si="6"/>
        <v>14</v>
      </c>
      <c r="E58" s="31" t="str">
        <f t="shared" si="2"/>
        <v>FERROL-SAN CIBRAO</v>
      </c>
      <c r="F58" s="31">
        <f t="shared" si="9"/>
        <v>21366</v>
      </c>
      <c r="G58" s="31">
        <f t="shared" si="8"/>
        <v>26252</v>
      </c>
    </row>
    <row r="59" spans="1:7" x14ac:dyDescent="0.25">
      <c r="A59" s="31" t="str">
        <f t="shared" si="3"/>
        <v>SANTA CRUZ DE TENERIFE</v>
      </c>
      <c r="B59" s="30">
        <f t="shared" si="4"/>
        <v>1137739</v>
      </c>
      <c r="C59" s="30">
        <f t="shared" si="5"/>
        <v>973496</v>
      </c>
      <c r="D59" s="30">
        <f t="shared" si="6"/>
        <v>5</v>
      </c>
      <c r="E59" s="31" t="str">
        <f t="shared" si="2"/>
        <v>MOTRIL</v>
      </c>
      <c r="F59" s="31">
        <f t="shared" si="9"/>
        <v>18748</v>
      </c>
      <c r="G59" s="31">
        <f t="shared" si="8"/>
        <v>2104</v>
      </c>
    </row>
    <row r="60" spans="1:7" x14ac:dyDescent="0.25">
      <c r="A60" s="31" t="str">
        <f t="shared" si="3"/>
        <v>SANTANDER</v>
      </c>
      <c r="B60" s="30">
        <f t="shared" si="4"/>
        <v>423939</v>
      </c>
      <c r="C60" s="30">
        <f t="shared" si="5"/>
        <v>432450</v>
      </c>
      <c r="D60" s="30">
        <f t="shared" si="6"/>
        <v>7</v>
      </c>
      <c r="E60" s="31" t="str">
        <f t="shared" si="2"/>
        <v>ALICANTE</v>
      </c>
      <c r="F60" s="31">
        <f t="shared" si="9"/>
        <v>10571</v>
      </c>
      <c r="G60" s="31">
        <f t="shared" si="8"/>
        <v>4366</v>
      </c>
    </row>
    <row r="61" spans="1:7" x14ac:dyDescent="0.25">
      <c r="A61" s="31" t="str">
        <f t="shared" si="3"/>
        <v>SEVILLA</v>
      </c>
      <c r="B61" s="30">
        <f t="shared" si="4"/>
        <v>67113</v>
      </c>
      <c r="C61" s="30">
        <f t="shared" si="5"/>
        <v>101539</v>
      </c>
      <c r="D61" s="30">
        <f t="shared" si="6"/>
        <v>18</v>
      </c>
      <c r="E61" s="31" t="str">
        <f t="shared" si="2"/>
        <v>VILAGARCIA</v>
      </c>
      <c r="F61" s="31">
        <f t="shared" si="9"/>
        <v>1000</v>
      </c>
      <c r="G61" s="31">
        <f t="shared" si="8"/>
        <v>1200</v>
      </c>
    </row>
    <row r="62" spans="1:7" x14ac:dyDescent="0.25">
      <c r="A62" s="31" t="str">
        <f t="shared" si="3"/>
        <v>TARRAGONA</v>
      </c>
      <c r="B62" s="30">
        <f t="shared" si="4"/>
        <v>43954</v>
      </c>
      <c r="C62" s="30">
        <f t="shared" si="5"/>
        <v>48424</v>
      </c>
      <c r="D62" s="30">
        <f t="shared" si="6"/>
        <v>19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1828399</v>
      </c>
      <c r="C63" s="30">
        <f t="shared" si="5"/>
        <v>1808767</v>
      </c>
      <c r="D63" s="30">
        <f t="shared" si="6"/>
        <v>4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303254</v>
      </c>
      <c r="C64" s="30">
        <f t="shared" si="5"/>
        <v>362269</v>
      </c>
      <c r="D64" s="30">
        <f t="shared" si="6"/>
        <v>9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1000</v>
      </c>
      <c r="C65" s="30">
        <f t="shared" si="5"/>
        <v>1200</v>
      </c>
      <c r="D65" s="30">
        <f t="shared" si="6"/>
        <v>24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I36" sqref="I35:I36"/>
    </sheetView>
  </sheetViews>
  <sheetFormatPr baseColWidth="10" defaultRowHeight="15" x14ac:dyDescent="0.25"/>
  <cols>
    <col min="1" max="1" width="21.28515625" style="96" bestFit="1" customWidth="1"/>
    <col min="2" max="5" width="11.5703125" style="96" bestFit="1" customWidth="1"/>
    <col min="6" max="6" width="8" style="96" bestFit="1" customWidth="1"/>
    <col min="7" max="7" width="11.5703125" style="96" bestFit="1" customWidth="1"/>
    <col min="8" max="16384" width="11.42578125" style="96"/>
  </cols>
  <sheetData>
    <row r="1" spans="1:12" s="91" customFormat="1" ht="22.5" customHeight="1" x14ac:dyDescent="0.35">
      <c r="F1" s="92" t="s">
        <v>86</v>
      </c>
    </row>
    <row r="2" spans="1:12" s="91" customFormat="1" ht="21" x14ac:dyDescent="0.35"/>
    <row r="5" spans="1:12" x14ac:dyDescent="0.25">
      <c r="A5" s="93" t="s">
        <v>97</v>
      </c>
      <c r="B5" s="94" t="str">
        <f>'Resumen general'!D6</f>
        <v>Mes Abril</v>
      </c>
      <c r="C5" s="95"/>
      <c r="D5" s="94" t="str">
        <f>'Resumen general'!F6</f>
        <v>Acumulado desde Enero</v>
      </c>
      <c r="E5" s="95"/>
      <c r="F5" s="95"/>
      <c r="L5" s="97">
        <f>'Resumen general'!I4</f>
        <v>41060</v>
      </c>
    </row>
    <row r="6" spans="1:12" x14ac:dyDescent="0.25">
      <c r="A6" s="98"/>
      <c r="B6" s="99">
        <f>'Resumen general'!D7</f>
        <v>2011</v>
      </c>
      <c r="C6" s="99">
        <f>'Resumen general'!E7</f>
        <v>2012</v>
      </c>
      <c r="D6" s="99">
        <f>'Resumen general'!F7</f>
        <v>2011</v>
      </c>
      <c r="E6" s="99">
        <f>'Resumen general'!G7</f>
        <v>2012</v>
      </c>
      <c r="F6" s="99" t="s">
        <v>43</v>
      </c>
    </row>
    <row r="7" spans="1:12" x14ac:dyDescent="0.25">
      <c r="A7" s="100" t="s">
        <v>44</v>
      </c>
      <c r="B7" s="101">
        <v>323</v>
      </c>
      <c r="C7" s="101">
        <v>385</v>
      </c>
      <c r="D7" s="101">
        <v>1696</v>
      </c>
      <c r="E7" s="101">
        <v>1670</v>
      </c>
      <c r="F7" s="102">
        <f>((E7*100)/D7)-100</f>
        <v>-1.5330188679245254</v>
      </c>
      <c r="G7" s="103"/>
      <c r="H7" s="103"/>
      <c r="I7" s="103"/>
    </row>
    <row r="8" spans="1:12" x14ac:dyDescent="0.25">
      <c r="A8" s="104" t="s">
        <v>45</v>
      </c>
      <c r="B8" s="105">
        <v>14023</v>
      </c>
      <c r="C8" s="105">
        <v>14524</v>
      </c>
      <c r="D8" s="105">
        <v>52322</v>
      </c>
      <c r="E8" s="105">
        <v>56243</v>
      </c>
      <c r="F8" s="106">
        <f t="shared" ref="F8:F35" si="0">((E8*100)/D8)-100</f>
        <v>7.4939795879362379</v>
      </c>
      <c r="G8" s="103"/>
      <c r="H8" s="103"/>
      <c r="I8" s="103"/>
    </row>
    <row r="9" spans="1:12" x14ac:dyDescent="0.25">
      <c r="A9" s="100" t="s">
        <v>46</v>
      </c>
      <c r="B9" s="101">
        <v>306</v>
      </c>
      <c r="C9" s="101">
        <v>450</v>
      </c>
      <c r="D9" s="101">
        <v>1010</v>
      </c>
      <c r="E9" s="101">
        <v>1863</v>
      </c>
      <c r="F9" s="102">
        <f t="shared" si="0"/>
        <v>84.455445544554465</v>
      </c>
      <c r="G9" s="103"/>
      <c r="H9" s="103"/>
      <c r="I9" s="103"/>
    </row>
    <row r="10" spans="1:12" x14ac:dyDescent="0.25">
      <c r="A10" s="104" t="s">
        <v>47</v>
      </c>
      <c r="B10" s="105">
        <v>0</v>
      </c>
      <c r="C10" s="105">
        <v>0</v>
      </c>
      <c r="D10" s="105">
        <v>0</v>
      </c>
      <c r="E10" s="105">
        <v>2</v>
      </c>
      <c r="F10" s="107" t="e">
        <f t="shared" si="0"/>
        <v>#DIV/0!</v>
      </c>
      <c r="G10" s="103"/>
      <c r="H10" s="103"/>
      <c r="I10" s="103"/>
    </row>
    <row r="11" spans="1:12" x14ac:dyDescent="0.25">
      <c r="A11" s="100" t="s">
        <v>48</v>
      </c>
      <c r="B11" s="101">
        <v>274108</v>
      </c>
      <c r="C11" s="101">
        <v>339804</v>
      </c>
      <c r="D11" s="101">
        <v>953836</v>
      </c>
      <c r="E11" s="101">
        <v>1263361</v>
      </c>
      <c r="F11" s="102">
        <f t="shared" si="0"/>
        <v>32.450547054210574</v>
      </c>
      <c r="G11" s="103"/>
      <c r="H11" s="103"/>
      <c r="I11" s="103"/>
    </row>
    <row r="12" spans="1:12" x14ac:dyDescent="0.25">
      <c r="A12" s="104" t="s">
        <v>49</v>
      </c>
      <c r="B12" s="105">
        <v>6560</v>
      </c>
      <c r="C12" s="105">
        <v>5632</v>
      </c>
      <c r="D12" s="105">
        <v>25869</v>
      </c>
      <c r="E12" s="105">
        <v>28994</v>
      </c>
      <c r="F12" s="106">
        <f t="shared" si="0"/>
        <v>12.080095867640807</v>
      </c>
      <c r="G12" s="103"/>
      <c r="H12" s="103"/>
      <c r="I12" s="103"/>
    </row>
    <row r="13" spans="1:12" x14ac:dyDescent="0.25">
      <c r="A13" s="100" t="s">
        <v>50</v>
      </c>
      <c r="B13" s="101">
        <v>5994</v>
      </c>
      <c r="C13" s="101">
        <v>4564</v>
      </c>
      <c r="D13" s="101">
        <v>21642</v>
      </c>
      <c r="E13" s="101">
        <v>16614</v>
      </c>
      <c r="F13" s="102">
        <f t="shared" si="0"/>
        <v>-23.232603271416693</v>
      </c>
      <c r="G13" s="103"/>
      <c r="H13" s="103"/>
      <c r="I13" s="103"/>
    </row>
    <row r="14" spans="1:12" x14ac:dyDescent="0.25">
      <c r="A14" s="104" t="s">
        <v>51</v>
      </c>
      <c r="B14" s="105">
        <v>156007</v>
      </c>
      <c r="C14" s="105">
        <v>139427</v>
      </c>
      <c r="D14" s="105">
        <v>692098</v>
      </c>
      <c r="E14" s="105">
        <v>549282</v>
      </c>
      <c r="F14" s="106">
        <f t="shared" si="0"/>
        <v>-20.635227959046262</v>
      </c>
      <c r="G14" s="103"/>
      <c r="H14" s="103"/>
      <c r="I14" s="103"/>
    </row>
    <row r="15" spans="1:12" x14ac:dyDescent="0.25">
      <c r="A15" s="100" t="s">
        <v>52</v>
      </c>
      <c r="B15" s="101">
        <v>47729</v>
      </c>
      <c r="C15" s="101">
        <v>51777</v>
      </c>
      <c r="D15" s="101">
        <v>173596</v>
      </c>
      <c r="E15" s="101">
        <v>193089</v>
      </c>
      <c r="F15" s="102">
        <f t="shared" si="0"/>
        <v>11.228945367404776</v>
      </c>
      <c r="G15" s="103"/>
      <c r="H15" s="103"/>
      <c r="I15" s="103"/>
    </row>
    <row r="16" spans="1:12" x14ac:dyDescent="0.25">
      <c r="A16" s="104" t="s">
        <v>53</v>
      </c>
      <c r="B16" s="105">
        <v>5431</v>
      </c>
      <c r="C16" s="105">
        <v>5773</v>
      </c>
      <c r="D16" s="105">
        <v>22391</v>
      </c>
      <c r="E16" s="105">
        <v>21365</v>
      </c>
      <c r="F16" s="106">
        <f t="shared" si="0"/>
        <v>-4.5821982046357874</v>
      </c>
      <c r="G16" s="103"/>
      <c r="H16" s="103"/>
      <c r="I16" s="103"/>
    </row>
    <row r="17" spans="1:9" x14ac:dyDescent="0.25">
      <c r="A17" s="100" t="s">
        <v>54</v>
      </c>
      <c r="B17" s="101">
        <v>11382</v>
      </c>
      <c r="C17" s="101">
        <v>12093</v>
      </c>
      <c r="D17" s="101">
        <v>37615</v>
      </c>
      <c r="E17" s="101">
        <v>41678</v>
      </c>
      <c r="F17" s="102">
        <f t="shared" si="0"/>
        <v>10.80154193805663</v>
      </c>
      <c r="G17" s="103"/>
      <c r="H17" s="103"/>
      <c r="I17" s="103"/>
    </row>
    <row r="18" spans="1:9" x14ac:dyDescent="0.25">
      <c r="A18" s="104" t="s">
        <v>55</v>
      </c>
      <c r="B18" s="105">
        <v>727</v>
      </c>
      <c r="C18" s="105">
        <v>1185</v>
      </c>
      <c r="D18" s="105">
        <v>3034</v>
      </c>
      <c r="E18" s="105">
        <v>4747</v>
      </c>
      <c r="F18" s="106">
        <f t="shared" si="0"/>
        <v>56.46011865524062</v>
      </c>
      <c r="G18" s="103"/>
      <c r="H18" s="103"/>
      <c r="I18" s="103"/>
    </row>
    <row r="19" spans="1:9" x14ac:dyDescent="0.25">
      <c r="A19" s="100" t="s">
        <v>56</v>
      </c>
      <c r="B19" s="101">
        <v>37</v>
      </c>
      <c r="C19" s="101">
        <v>56</v>
      </c>
      <c r="D19" s="101">
        <v>153</v>
      </c>
      <c r="E19" s="101">
        <v>217</v>
      </c>
      <c r="F19" s="102">
        <f t="shared" si="0"/>
        <v>41.830065359477118</v>
      </c>
      <c r="G19" s="103"/>
      <c r="H19" s="103"/>
      <c r="I19" s="103"/>
    </row>
    <row r="20" spans="1:9" x14ac:dyDescent="0.25">
      <c r="A20" s="104" t="s">
        <v>57</v>
      </c>
      <c r="B20" s="105">
        <v>2397</v>
      </c>
      <c r="C20" s="105">
        <v>3794</v>
      </c>
      <c r="D20" s="105">
        <v>12126</v>
      </c>
      <c r="E20" s="105">
        <v>16151</v>
      </c>
      <c r="F20" s="106">
        <f t="shared" si="0"/>
        <v>33.193138710209467</v>
      </c>
      <c r="G20" s="103"/>
      <c r="H20" s="103"/>
      <c r="I20" s="103"/>
    </row>
    <row r="21" spans="1:9" x14ac:dyDescent="0.25">
      <c r="A21" s="100" t="s">
        <v>58</v>
      </c>
      <c r="B21" s="101">
        <v>0</v>
      </c>
      <c r="C21" s="101">
        <v>0</v>
      </c>
      <c r="D21" s="101">
        <v>0</v>
      </c>
      <c r="E21" s="101">
        <v>618</v>
      </c>
      <c r="F21" s="102" t="e">
        <f t="shared" si="0"/>
        <v>#DIV/0!</v>
      </c>
      <c r="G21" s="103"/>
      <c r="H21" s="103"/>
      <c r="I21" s="103"/>
    </row>
    <row r="22" spans="1:9" x14ac:dyDescent="0.25">
      <c r="A22" s="104" t="s">
        <v>59</v>
      </c>
      <c r="B22" s="105">
        <v>92705</v>
      </c>
      <c r="C22" s="105">
        <v>95246</v>
      </c>
      <c r="D22" s="105">
        <v>361274</v>
      </c>
      <c r="E22" s="105">
        <v>404958</v>
      </c>
      <c r="F22" s="106">
        <f t="shared" si="0"/>
        <v>12.091653426485166</v>
      </c>
      <c r="G22" s="103"/>
      <c r="H22" s="103"/>
      <c r="I22" s="103"/>
    </row>
    <row r="23" spans="1:9" x14ac:dyDescent="0.25">
      <c r="A23" s="100" t="s">
        <v>60</v>
      </c>
      <c r="B23" s="101">
        <v>35749</v>
      </c>
      <c r="C23" s="101">
        <v>33415</v>
      </c>
      <c r="D23" s="101">
        <v>107243</v>
      </c>
      <c r="E23" s="101">
        <v>195976</v>
      </c>
      <c r="F23" s="102">
        <f t="shared" si="0"/>
        <v>82.740132223082156</v>
      </c>
      <c r="G23" s="103"/>
      <c r="H23" s="103"/>
      <c r="I23" s="103"/>
    </row>
    <row r="24" spans="1:9" x14ac:dyDescent="0.25">
      <c r="A24" s="104" t="s">
        <v>61</v>
      </c>
      <c r="B24" s="105">
        <v>4112</v>
      </c>
      <c r="C24" s="105">
        <v>3132</v>
      </c>
      <c r="D24" s="105">
        <v>15923</v>
      </c>
      <c r="E24" s="105">
        <v>12827</v>
      </c>
      <c r="F24" s="106">
        <f t="shared" si="0"/>
        <v>-19.443572191170006</v>
      </c>
      <c r="G24" s="103"/>
      <c r="H24" s="103"/>
      <c r="I24" s="103"/>
    </row>
    <row r="25" spans="1:9" x14ac:dyDescent="0.25">
      <c r="A25" s="100" t="s">
        <v>62</v>
      </c>
      <c r="B25" s="101">
        <v>1765</v>
      </c>
      <c r="C25" s="101">
        <v>2531</v>
      </c>
      <c r="D25" s="101">
        <v>6975</v>
      </c>
      <c r="E25" s="101">
        <v>10626</v>
      </c>
      <c r="F25" s="102">
        <f t="shared" si="0"/>
        <v>52.344086021505376</v>
      </c>
      <c r="G25" s="103"/>
      <c r="H25" s="103"/>
      <c r="I25" s="103"/>
    </row>
    <row r="26" spans="1:9" x14ac:dyDescent="0.25">
      <c r="A26" s="104" t="s">
        <v>63</v>
      </c>
      <c r="B26" s="105">
        <v>258</v>
      </c>
      <c r="C26" s="105">
        <v>418</v>
      </c>
      <c r="D26" s="105">
        <v>1434</v>
      </c>
      <c r="E26" s="105">
        <v>2483</v>
      </c>
      <c r="F26" s="106">
        <f t="shared" si="0"/>
        <v>73.152022315202231</v>
      </c>
      <c r="G26" s="103"/>
      <c r="H26" s="103"/>
      <c r="I26" s="103"/>
    </row>
    <row r="27" spans="1:9" x14ac:dyDescent="0.25">
      <c r="A27" s="100" t="s">
        <v>64</v>
      </c>
      <c r="B27" s="101">
        <v>0</v>
      </c>
      <c r="C27" s="101">
        <v>0</v>
      </c>
      <c r="D27" s="101">
        <v>0</v>
      </c>
      <c r="E27" s="101">
        <v>0</v>
      </c>
      <c r="F27" s="108" t="e">
        <f t="shared" si="0"/>
        <v>#DIV/0!</v>
      </c>
      <c r="G27" s="103"/>
      <c r="H27" s="103"/>
      <c r="I27" s="103"/>
    </row>
    <row r="28" spans="1:9" x14ac:dyDescent="0.25">
      <c r="A28" s="104" t="s">
        <v>65</v>
      </c>
      <c r="B28" s="105">
        <v>27409</v>
      </c>
      <c r="C28" s="105">
        <v>25515</v>
      </c>
      <c r="D28" s="105">
        <v>112975</v>
      </c>
      <c r="E28" s="105">
        <v>106053</v>
      </c>
      <c r="F28" s="106">
        <f t="shared" si="0"/>
        <v>-6.1270192520469067</v>
      </c>
      <c r="G28" s="103"/>
      <c r="H28" s="103"/>
      <c r="I28" s="103"/>
    </row>
    <row r="29" spans="1:9" x14ac:dyDescent="0.25">
      <c r="A29" s="100" t="s">
        <v>66</v>
      </c>
      <c r="B29" s="101">
        <v>128</v>
      </c>
      <c r="C29" s="101">
        <v>70</v>
      </c>
      <c r="D29" s="101">
        <v>679</v>
      </c>
      <c r="E29" s="101">
        <v>271</v>
      </c>
      <c r="F29" s="102">
        <f t="shared" si="0"/>
        <v>-60.088365243004418</v>
      </c>
      <c r="G29" s="103"/>
      <c r="H29" s="103"/>
      <c r="I29" s="103"/>
    </row>
    <row r="30" spans="1:9" x14ac:dyDescent="0.25">
      <c r="A30" s="104" t="s">
        <v>67</v>
      </c>
      <c r="B30" s="105">
        <v>13080</v>
      </c>
      <c r="C30" s="105">
        <v>12364</v>
      </c>
      <c r="D30" s="105">
        <v>54655</v>
      </c>
      <c r="E30" s="105">
        <v>51831</v>
      </c>
      <c r="F30" s="106">
        <f t="shared" si="0"/>
        <v>-5.1669563626383734</v>
      </c>
      <c r="G30" s="103"/>
      <c r="H30" s="103"/>
      <c r="I30" s="103"/>
    </row>
    <row r="31" spans="1:9" x14ac:dyDescent="0.25">
      <c r="A31" s="100" t="s">
        <v>68</v>
      </c>
      <c r="B31" s="101">
        <v>18512</v>
      </c>
      <c r="C31" s="101">
        <v>15164</v>
      </c>
      <c r="D31" s="101">
        <v>74127</v>
      </c>
      <c r="E31" s="101">
        <v>70562</v>
      </c>
      <c r="F31" s="102">
        <f t="shared" si="0"/>
        <v>-4.8093137453289643</v>
      </c>
      <c r="G31" s="103"/>
      <c r="H31" s="103"/>
      <c r="I31" s="103"/>
    </row>
    <row r="32" spans="1:9" x14ac:dyDescent="0.25">
      <c r="A32" s="104" t="s">
        <v>69</v>
      </c>
      <c r="B32" s="105">
        <v>361686</v>
      </c>
      <c r="C32" s="105">
        <v>360725</v>
      </c>
      <c r="D32" s="105">
        <v>1380411</v>
      </c>
      <c r="E32" s="105">
        <v>1384021</v>
      </c>
      <c r="F32" s="106">
        <f t="shared" si="0"/>
        <v>0.26151631651732998</v>
      </c>
      <c r="G32" s="103"/>
      <c r="H32" s="103"/>
      <c r="I32" s="103"/>
    </row>
    <row r="33" spans="1:9" x14ac:dyDescent="0.25">
      <c r="A33" s="100" t="s">
        <v>70</v>
      </c>
      <c r="B33" s="101">
        <v>17907</v>
      </c>
      <c r="C33" s="101">
        <v>13952</v>
      </c>
      <c r="D33" s="101">
        <v>72270</v>
      </c>
      <c r="E33" s="101">
        <v>64319</v>
      </c>
      <c r="F33" s="102">
        <f t="shared" si="0"/>
        <v>-11.001798810017988</v>
      </c>
      <c r="G33" s="103"/>
      <c r="H33" s="103"/>
      <c r="I33" s="103"/>
    </row>
    <row r="34" spans="1:9" x14ac:dyDescent="0.25">
      <c r="A34" s="104" t="s">
        <v>71</v>
      </c>
      <c r="B34" s="105">
        <v>0</v>
      </c>
      <c r="C34" s="105">
        <v>2098</v>
      </c>
      <c r="D34" s="105">
        <v>31</v>
      </c>
      <c r="E34" s="105">
        <v>8764</v>
      </c>
      <c r="F34" s="106">
        <f t="shared" si="0"/>
        <v>28170.967741935485</v>
      </c>
      <c r="G34" s="103"/>
      <c r="H34" s="103"/>
      <c r="I34" s="103"/>
    </row>
    <row r="35" spans="1:9" x14ac:dyDescent="0.25">
      <c r="A35" s="109" t="s">
        <v>72</v>
      </c>
      <c r="B35" s="110">
        <f>SUM(B7:B34)</f>
        <v>1098335</v>
      </c>
      <c r="C35" s="110">
        <f t="shared" ref="C35:E35" si="1">SUM(C7:C34)</f>
        <v>1144094</v>
      </c>
      <c r="D35" s="110">
        <f t="shared" si="1"/>
        <v>4185385</v>
      </c>
      <c r="E35" s="110">
        <f t="shared" si="1"/>
        <v>4508585</v>
      </c>
      <c r="F35" s="111">
        <f t="shared" si="0"/>
        <v>7.7221091966449933</v>
      </c>
      <c r="G35" s="103"/>
      <c r="H35" s="103"/>
      <c r="I35" s="103"/>
    </row>
    <row r="37" spans="1:9" x14ac:dyDescent="0.25">
      <c r="A37" s="112"/>
      <c r="B37" s="112">
        <f>E6</f>
        <v>2012</v>
      </c>
      <c r="C37" s="112">
        <f>D6</f>
        <v>2011</v>
      </c>
      <c r="D37" s="112"/>
      <c r="E37" s="112"/>
      <c r="F37" s="112">
        <f>B37</f>
        <v>2012</v>
      </c>
      <c r="G37" s="112">
        <f>C37</f>
        <v>2011</v>
      </c>
    </row>
    <row r="38" spans="1:9" x14ac:dyDescent="0.25">
      <c r="A38" s="112" t="str">
        <f>A7</f>
        <v>A CORUÑA</v>
      </c>
      <c r="B38" s="113">
        <f>E7</f>
        <v>1670</v>
      </c>
      <c r="C38" s="113">
        <f>D7</f>
        <v>1696</v>
      </c>
      <c r="D38" s="113">
        <f>_xlfn.RANK.EQ(B38,$B$38:$B$65)+COUNTIF($B$38:$B$65,B38)-1</f>
        <v>23</v>
      </c>
      <c r="E38" s="112" t="str">
        <f t="shared" ref="E38:E65" si="2">INDEX($A$38:$B$65,MATCH(ROW()-37,$D$38:$D$65,0),1)</f>
        <v>VALENCIA</v>
      </c>
      <c r="F38" s="112">
        <f>LOOKUP(E38,$A$38:$A$65,$B$38:$B$65)</f>
        <v>1384021</v>
      </c>
      <c r="G38" s="112">
        <f>LOOKUP(E38,$A$38:$A$65,$C$38:$C$65)</f>
        <v>1380411</v>
      </c>
    </row>
    <row r="39" spans="1:9" x14ac:dyDescent="0.25">
      <c r="A39" s="112" t="str">
        <f t="shared" ref="A39:A65" si="3">A8</f>
        <v>ALICANTE</v>
      </c>
      <c r="B39" s="113">
        <f t="shared" ref="B39:B65" si="4">E8</f>
        <v>56243</v>
      </c>
      <c r="C39" s="113">
        <f t="shared" ref="C39:C65" si="5">D8</f>
        <v>52322</v>
      </c>
      <c r="D39" s="113">
        <f t="shared" ref="D39:D65" si="6">_xlfn.RANK.EQ(B39,$B$38:$B$65)+COUNTIF($B$38:$B$65,B39)-1</f>
        <v>10</v>
      </c>
      <c r="E39" s="112" t="str">
        <f t="shared" si="2"/>
        <v>BAHIA DE ALGECIRAS</v>
      </c>
      <c r="F39" s="112">
        <f t="shared" ref="F39:F54" si="7">LOOKUP(E39,$A$38:$A$65,$B$38:$B$65)</f>
        <v>1263361</v>
      </c>
      <c r="G39" s="112">
        <f t="shared" ref="G39:G65" si="8">LOOKUP(E39,$A$38:$A$65,$C$38:$C$65)</f>
        <v>953836</v>
      </c>
    </row>
    <row r="40" spans="1:9" x14ac:dyDescent="0.25">
      <c r="A40" s="112" t="str">
        <f t="shared" si="3"/>
        <v>ALMERIA</v>
      </c>
      <c r="B40" s="113">
        <f t="shared" si="4"/>
        <v>1863</v>
      </c>
      <c r="C40" s="113">
        <f t="shared" si="5"/>
        <v>1010</v>
      </c>
      <c r="D40" s="113">
        <f t="shared" si="6"/>
        <v>22</v>
      </c>
      <c r="E40" s="112" t="str">
        <f t="shared" si="2"/>
        <v>BARCELONA</v>
      </c>
      <c r="F40" s="112">
        <f t="shared" si="7"/>
        <v>549282</v>
      </c>
      <c r="G40" s="112">
        <f t="shared" si="8"/>
        <v>692098</v>
      </c>
    </row>
    <row r="41" spans="1:9" x14ac:dyDescent="0.25">
      <c r="A41" s="112" t="str">
        <f t="shared" si="3"/>
        <v>AVILES</v>
      </c>
      <c r="B41" s="113">
        <f t="shared" si="4"/>
        <v>2</v>
      </c>
      <c r="C41" s="113">
        <f t="shared" si="5"/>
        <v>0</v>
      </c>
      <c r="D41" s="113">
        <f t="shared" si="6"/>
        <v>27</v>
      </c>
      <c r="E41" s="112" t="str">
        <f t="shared" si="2"/>
        <v>LAS PALMAS</v>
      </c>
      <c r="F41" s="112">
        <f t="shared" si="7"/>
        <v>404958</v>
      </c>
      <c r="G41" s="112">
        <f t="shared" si="8"/>
        <v>361274</v>
      </c>
    </row>
    <row r="42" spans="1:9" x14ac:dyDescent="0.25">
      <c r="A42" s="112" t="str">
        <f t="shared" si="3"/>
        <v>BAHIA DE ALGECIRAS</v>
      </c>
      <c r="B42" s="113">
        <f t="shared" si="4"/>
        <v>1263361</v>
      </c>
      <c r="C42" s="113">
        <f t="shared" si="5"/>
        <v>953836</v>
      </c>
      <c r="D42" s="113">
        <f t="shared" si="6"/>
        <v>2</v>
      </c>
      <c r="E42" s="112" t="str">
        <f t="shared" si="2"/>
        <v>MALAGA</v>
      </c>
      <c r="F42" s="112">
        <f t="shared" si="7"/>
        <v>195976</v>
      </c>
      <c r="G42" s="112">
        <f t="shared" si="8"/>
        <v>107243</v>
      </c>
    </row>
    <row r="43" spans="1:9" x14ac:dyDescent="0.25">
      <c r="A43" s="112" t="str">
        <f t="shared" si="3"/>
        <v>BAHIA DE CADIZ</v>
      </c>
      <c r="B43" s="113">
        <f t="shared" si="4"/>
        <v>28994</v>
      </c>
      <c r="C43" s="113">
        <f t="shared" si="5"/>
        <v>25869</v>
      </c>
      <c r="D43" s="113">
        <f t="shared" si="6"/>
        <v>13</v>
      </c>
      <c r="E43" s="112" t="str">
        <f t="shared" si="2"/>
        <v>BILBAO</v>
      </c>
      <c r="F43" s="112">
        <f t="shared" si="7"/>
        <v>193089</v>
      </c>
      <c r="G43" s="112">
        <f t="shared" si="8"/>
        <v>173596</v>
      </c>
    </row>
    <row r="44" spans="1:9" x14ac:dyDescent="0.25">
      <c r="A44" s="112" t="str">
        <f t="shared" si="3"/>
        <v>BALEARES</v>
      </c>
      <c r="B44" s="113">
        <f t="shared" si="4"/>
        <v>16614</v>
      </c>
      <c r="C44" s="113">
        <f t="shared" si="5"/>
        <v>21642</v>
      </c>
      <c r="D44" s="113">
        <f t="shared" si="6"/>
        <v>15</v>
      </c>
      <c r="E44" s="112" t="str">
        <f t="shared" si="2"/>
        <v>SANTA CRUZ DE TENERIFE</v>
      </c>
      <c r="F44" s="112">
        <f t="shared" si="7"/>
        <v>106053</v>
      </c>
      <c r="G44" s="112">
        <f t="shared" si="8"/>
        <v>112975</v>
      </c>
    </row>
    <row r="45" spans="1:9" x14ac:dyDescent="0.25">
      <c r="A45" s="112" t="str">
        <f t="shared" si="3"/>
        <v>BARCELONA</v>
      </c>
      <c r="B45" s="113">
        <f t="shared" si="4"/>
        <v>549282</v>
      </c>
      <c r="C45" s="113">
        <f t="shared" si="5"/>
        <v>692098</v>
      </c>
      <c r="D45" s="113">
        <f t="shared" si="6"/>
        <v>3</v>
      </c>
      <c r="E45" s="112" t="str">
        <f t="shared" si="2"/>
        <v>TARRAGONA</v>
      </c>
      <c r="F45" s="112">
        <f t="shared" si="7"/>
        <v>70562</v>
      </c>
      <c r="G45" s="112">
        <f t="shared" si="8"/>
        <v>74127</v>
      </c>
    </row>
    <row r="46" spans="1:9" x14ac:dyDescent="0.25">
      <c r="A46" s="112" t="str">
        <f t="shared" si="3"/>
        <v>BILBAO</v>
      </c>
      <c r="B46" s="113">
        <f t="shared" si="4"/>
        <v>193089</v>
      </c>
      <c r="C46" s="113">
        <f t="shared" si="5"/>
        <v>173596</v>
      </c>
      <c r="D46" s="113">
        <f t="shared" si="6"/>
        <v>6</v>
      </c>
      <c r="E46" s="112" t="str">
        <f t="shared" si="2"/>
        <v>VIGO</v>
      </c>
      <c r="F46" s="112">
        <f t="shared" si="7"/>
        <v>64319</v>
      </c>
      <c r="G46" s="112">
        <f t="shared" si="8"/>
        <v>72270</v>
      </c>
    </row>
    <row r="47" spans="1:9" x14ac:dyDescent="0.25">
      <c r="A47" s="112" t="str">
        <f t="shared" si="3"/>
        <v>CARTAGENA</v>
      </c>
      <c r="B47" s="113">
        <f t="shared" si="4"/>
        <v>21365</v>
      </c>
      <c r="C47" s="113">
        <f t="shared" si="5"/>
        <v>22391</v>
      </c>
      <c r="D47" s="113">
        <f t="shared" si="6"/>
        <v>14</v>
      </c>
      <c r="E47" s="112" t="str">
        <f t="shared" si="2"/>
        <v>ALICANTE</v>
      </c>
      <c r="F47" s="112">
        <f t="shared" si="7"/>
        <v>56243</v>
      </c>
      <c r="G47" s="112">
        <f t="shared" si="8"/>
        <v>52322</v>
      </c>
    </row>
    <row r="48" spans="1:9" x14ac:dyDescent="0.25">
      <c r="A48" s="112" t="str">
        <f t="shared" si="3"/>
        <v>CASTELLON</v>
      </c>
      <c r="B48" s="113">
        <f t="shared" si="4"/>
        <v>41678</v>
      </c>
      <c r="C48" s="113">
        <f t="shared" si="5"/>
        <v>37615</v>
      </c>
      <c r="D48" s="113">
        <f t="shared" si="6"/>
        <v>12</v>
      </c>
      <c r="E48" s="112" t="str">
        <f t="shared" si="2"/>
        <v>SEVILLA</v>
      </c>
      <c r="F48" s="112">
        <f t="shared" si="7"/>
        <v>51831</v>
      </c>
      <c r="G48" s="112">
        <f t="shared" si="8"/>
        <v>54655</v>
      </c>
    </row>
    <row r="49" spans="1:7" x14ac:dyDescent="0.25">
      <c r="A49" s="112" t="str">
        <f t="shared" si="3"/>
        <v>CEUTA</v>
      </c>
      <c r="B49" s="113">
        <f t="shared" si="4"/>
        <v>4747</v>
      </c>
      <c r="C49" s="113">
        <f t="shared" si="5"/>
        <v>3034</v>
      </c>
      <c r="D49" s="113">
        <f t="shared" si="6"/>
        <v>20</v>
      </c>
      <c r="E49" s="112" t="str">
        <f t="shared" si="2"/>
        <v>CASTELLON</v>
      </c>
      <c r="F49" s="112">
        <f t="shared" si="7"/>
        <v>41678</v>
      </c>
      <c r="G49" s="112">
        <f t="shared" si="8"/>
        <v>37615</v>
      </c>
    </row>
    <row r="50" spans="1:7" x14ac:dyDescent="0.25">
      <c r="A50" s="112" t="str">
        <f t="shared" si="3"/>
        <v>FERROL-SAN CIBRAO</v>
      </c>
      <c r="B50" s="113">
        <f t="shared" si="4"/>
        <v>217</v>
      </c>
      <c r="C50" s="113">
        <f t="shared" si="5"/>
        <v>153</v>
      </c>
      <c r="D50" s="113">
        <f t="shared" si="6"/>
        <v>26</v>
      </c>
      <c r="E50" s="112" t="str">
        <f t="shared" si="2"/>
        <v>BAHIA DE CADIZ</v>
      </c>
      <c r="F50" s="112">
        <f t="shared" si="7"/>
        <v>28994</v>
      </c>
      <c r="G50" s="112">
        <f t="shared" si="8"/>
        <v>25869</v>
      </c>
    </row>
    <row r="51" spans="1:7" x14ac:dyDescent="0.25">
      <c r="A51" s="112" t="str">
        <f t="shared" si="3"/>
        <v>GIJON</v>
      </c>
      <c r="B51" s="113">
        <f t="shared" si="4"/>
        <v>16151</v>
      </c>
      <c r="C51" s="113">
        <f t="shared" si="5"/>
        <v>12126</v>
      </c>
      <c r="D51" s="113">
        <f t="shared" si="6"/>
        <v>16</v>
      </c>
      <c r="E51" s="112" t="str">
        <f t="shared" si="2"/>
        <v>CARTAGENA</v>
      </c>
      <c r="F51" s="112">
        <f t="shared" si="7"/>
        <v>21365</v>
      </c>
      <c r="G51" s="112">
        <f t="shared" si="8"/>
        <v>22391</v>
      </c>
    </row>
    <row r="52" spans="1:7" x14ac:dyDescent="0.25">
      <c r="A52" s="112" t="str">
        <f t="shared" si="3"/>
        <v>HUELVA</v>
      </c>
      <c r="B52" s="113">
        <f t="shared" si="4"/>
        <v>618</v>
      </c>
      <c r="C52" s="113">
        <f t="shared" si="5"/>
        <v>0</v>
      </c>
      <c r="D52" s="113">
        <f t="shared" si="6"/>
        <v>24</v>
      </c>
      <c r="E52" s="112" t="str">
        <f t="shared" si="2"/>
        <v>BALEARES</v>
      </c>
      <c r="F52" s="112">
        <f t="shared" si="7"/>
        <v>16614</v>
      </c>
      <c r="G52" s="112">
        <f t="shared" si="8"/>
        <v>21642</v>
      </c>
    </row>
    <row r="53" spans="1:7" x14ac:dyDescent="0.25">
      <c r="A53" s="112" t="str">
        <f t="shared" si="3"/>
        <v>LAS PALMAS</v>
      </c>
      <c r="B53" s="113">
        <f t="shared" si="4"/>
        <v>404958</v>
      </c>
      <c r="C53" s="113">
        <f t="shared" si="5"/>
        <v>361274</v>
      </c>
      <c r="D53" s="113">
        <f t="shared" si="6"/>
        <v>4</v>
      </c>
      <c r="E53" s="112" t="str">
        <f t="shared" si="2"/>
        <v>GIJON</v>
      </c>
      <c r="F53" s="112">
        <f t="shared" si="7"/>
        <v>16151</v>
      </c>
      <c r="G53" s="112">
        <f t="shared" si="8"/>
        <v>12126</v>
      </c>
    </row>
    <row r="54" spans="1:7" x14ac:dyDescent="0.25">
      <c r="A54" s="112" t="str">
        <f t="shared" si="3"/>
        <v>MALAGA</v>
      </c>
      <c r="B54" s="113">
        <f t="shared" si="4"/>
        <v>195976</v>
      </c>
      <c r="C54" s="113">
        <f t="shared" si="5"/>
        <v>107243</v>
      </c>
      <c r="D54" s="113">
        <f t="shared" si="6"/>
        <v>5</v>
      </c>
      <c r="E54" s="112" t="str">
        <f t="shared" si="2"/>
        <v>MARIN Y RIA DE PONTEVEDRA</v>
      </c>
      <c r="F54" s="112">
        <f t="shared" si="7"/>
        <v>12827</v>
      </c>
      <c r="G54" s="112">
        <f t="shared" si="8"/>
        <v>15923</v>
      </c>
    </row>
    <row r="55" spans="1:7" x14ac:dyDescent="0.25">
      <c r="A55" s="112" t="str">
        <f t="shared" si="3"/>
        <v>MARIN Y RIA DE PONTEVEDRA</v>
      </c>
      <c r="B55" s="113">
        <f t="shared" si="4"/>
        <v>12827</v>
      </c>
      <c r="C55" s="113">
        <f t="shared" si="5"/>
        <v>15923</v>
      </c>
      <c r="D55" s="113">
        <f t="shared" si="6"/>
        <v>17</v>
      </c>
      <c r="E55" s="112" t="str">
        <f t="shared" si="2"/>
        <v>MELILLA</v>
      </c>
      <c r="F55" s="112">
        <f t="shared" ref="F55:F65" si="9">LOOKUP(E55,$A$38:$A$65,$B$38:$B$65)</f>
        <v>10626</v>
      </c>
      <c r="G55" s="112">
        <f t="shared" si="8"/>
        <v>6975</v>
      </c>
    </row>
    <row r="56" spans="1:7" x14ac:dyDescent="0.25">
      <c r="A56" s="112" t="str">
        <f t="shared" si="3"/>
        <v>MELILLA</v>
      </c>
      <c r="B56" s="113">
        <f t="shared" si="4"/>
        <v>10626</v>
      </c>
      <c r="C56" s="113">
        <f t="shared" si="5"/>
        <v>6975</v>
      </c>
      <c r="D56" s="113">
        <f t="shared" si="6"/>
        <v>18</v>
      </c>
      <c r="E56" s="112" t="str">
        <f t="shared" si="2"/>
        <v>VILAGARCIA</v>
      </c>
      <c r="F56" s="112">
        <f t="shared" si="9"/>
        <v>8764</v>
      </c>
      <c r="G56" s="112">
        <f t="shared" si="8"/>
        <v>31</v>
      </c>
    </row>
    <row r="57" spans="1:7" x14ac:dyDescent="0.25">
      <c r="A57" s="112" t="str">
        <f t="shared" si="3"/>
        <v>MOTRIL</v>
      </c>
      <c r="B57" s="113">
        <f t="shared" si="4"/>
        <v>2483</v>
      </c>
      <c r="C57" s="113">
        <f t="shared" si="5"/>
        <v>1434</v>
      </c>
      <c r="D57" s="113">
        <f t="shared" si="6"/>
        <v>21</v>
      </c>
      <c r="E57" s="112" t="str">
        <f t="shared" si="2"/>
        <v>CEUTA</v>
      </c>
      <c r="F57" s="112">
        <f t="shared" si="9"/>
        <v>4747</v>
      </c>
      <c r="G57" s="112">
        <f t="shared" si="8"/>
        <v>3034</v>
      </c>
    </row>
    <row r="58" spans="1:7" x14ac:dyDescent="0.25">
      <c r="A58" s="112" t="str">
        <f t="shared" si="3"/>
        <v>PASAIA</v>
      </c>
      <c r="B58" s="113">
        <f t="shared" si="4"/>
        <v>0</v>
      </c>
      <c r="C58" s="113">
        <f t="shared" si="5"/>
        <v>0</v>
      </c>
      <c r="D58" s="113">
        <f t="shared" si="6"/>
        <v>28</v>
      </c>
      <c r="E58" s="112" t="str">
        <f t="shared" si="2"/>
        <v>MOTRIL</v>
      </c>
      <c r="F58" s="112">
        <f t="shared" si="9"/>
        <v>2483</v>
      </c>
      <c r="G58" s="112">
        <f t="shared" si="8"/>
        <v>1434</v>
      </c>
    </row>
    <row r="59" spans="1:7" x14ac:dyDescent="0.25">
      <c r="A59" s="112" t="str">
        <f t="shared" si="3"/>
        <v>SANTA CRUZ DE TENERIFE</v>
      </c>
      <c r="B59" s="113">
        <f t="shared" si="4"/>
        <v>106053</v>
      </c>
      <c r="C59" s="113">
        <f t="shared" si="5"/>
        <v>112975</v>
      </c>
      <c r="D59" s="113">
        <f t="shared" si="6"/>
        <v>7</v>
      </c>
      <c r="E59" s="112" t="str">
        <f t="shared" si="2"/>
        <v>ALMERIA</v>
      </c>
      <c r="F59" s="112">
        <f t="shared" si="9"/>
        <v>1863</v>
      </c>
      <c r="G59" s="112">
        <f t="shared" si="8"/>
        <v>1010</v>
      </c>
    </row>
    <row r="60" spans="1:7" x14ac:dyDescent="0.25">
      <c r="A60" s="112" t="str">
        <f t="shared" si="3"/>
        <v>SANTANDER</v>
      </c>
      <c r="B60" s="113">
        <f t="shared" si="4"/>
        <v>271</v>
      </c>
      <c r="C60" s="113">
        <f t="shared" si="5"/>
        <v>679</v>
      </c>
      <c r="D60" s="113">
        <f t="shared" si="6"/>
        <v>25</v>
      </c>
      <c r="E60" s="112" t="str">
        <f t="shared" si="2"/>
        <v>A CORUÑA</v>
      </c>
      <c r="F60" s="112">
        <f t="shared" si="9"/>
        <v>1670</v>
      </c>
      <c r="G60" s="112">
        <f t="shared" si="8"/>
        <v>1696</v>
      </c>
    </row>
    <row r="61" spans="1:7" x14ac:dyDescent="0.25">
      <c r="A61" s="112" t="str">
        <f t="shared" si="3"/>
        <v>SEVILLA</v>
      </c>
      <c r="B61" s="113">
        <f t="shared" si="4"/>
        <v>51831</v>
      </c>
      <c r="C61" s="113">
        <f t="shared" si="5"/>
        <v>54655</v>
      </c>
      <c r="D61" s="113">
        <f t="shared" si="6"/>
        <v>11</v>
      </c>
      <c r="E61" s="112" t="str">
        <f t="shared" si="2"/>
        <v>HUELVA</v>
      </c>
      <c r="F61" s="112">
        <f t="shared" si="9"/>
        <v>618</v>
      </c>
      <c r="G61" s="112">
        <f t="shared" si="8"/>
        <v>0</v>
      </c>
    </row>
    <row r="62" spans="1:7" x14ac:dyDescent="0.25">
      <c r="A62" s="112" t="str">
        <f t="shared" si="3"/>
        <v>TARRAGONA</v>
      </c>
      <c r="B62" s="113">
        <f t="shared" si="4"/>
        <v>70562</v>
      </c>
      <c r="C62" s="113">
        <f t="shared" si="5"/>
        <v>74127</v>
      </c>
      <c r="D62" s="113">
        <f t="shared" si="6"/>
        <v>8</v>
      </c>
      <c r="E62" s="112" t="str">
        <f t="shared" si="2"/>
        <v>SANTANDER</v>
      </c>
      <c r="F62" s="112">
        <f t="shared" si="9"/>
        <v>271</v>
      </c>
      <c r="G62" s="112">
        <f t="shared" si="8"/>
        <v>679</v>
      </c>
    </row>
    <row r="63" spans="1:7" x14ac:dyDescent="0.25">
      <c r="A63" s="112" t="str">
        <f t="shared" si="3"/>
        <v>VALENCIA</v>
      </c>
      <c r="B63" s="113">
        <f t="shared" si="4"/>
        <v>1384021</v>
      </c>
      <c r="C63" s="113">
        <f t="shared" si="5"/>
        <v>1380411</v>
      </c>
      <c r="D63" s="113">
        <f t="shared" si="6"/>
        <v>1</v>
      </c>
      <c r="E63" s="112" t="str">
        <f t="shared" si="2"/>
        <v>FERROL-SAN CIBRAO</v>
      </c>
      <c r="F63" s="112">
        <f t="shared" si="9"/>
        <v>217</v>
      </c>
      <c r="G63" s="112">
        <f t="shared" si="8"/>
        <v>153</v>
      </c>
    </row>
    <row r="64" spans="1:7" x14ac:dyDescent="0.25">
      <c r="A64" s="112" t="str">
        <f t="shared" si="3"/>
        <v>VIGO</v>
      </c>
      <c r="B64" s="113">
        <f t="shared" si="4"/>
        <v>64319</v>
      </c>
      <c r="C64" s="113">
        <f t="shared" si="5"/>
        <v>72270</v>
      </c>
      <c r="D64" s="113">
        <f t="shared" si="6"/>
        <v>9</v>
      </c>
      <c r="E64" s="112" t="str">
        <f t="shared" si="2"/>
        <v>AVILES</v>
      </c>
      <c r="F64" s="112">
        <f t="shared" si="9"/>
        <v>2</v>
      </c>
      <c r="G64" s="112">
        <f t="shared" si="8"/>
        <v>0</v>
      </c>
    </row>
    <row r="65" spans="1:7" x14ac:dyDescent="0.25">
      <c r="A65" s="112" t="str">
        <f t="shared" si="3"/>
        <v>VILAGARCIA</v>
      </c>
      <c r="B65" s="113">
        <f t="shared" si="4"/>
        <v>8764</v>
      </c>
      <c r="C65" s="113">
        <f t="shared" si="5"/>
        <v>31</v>
      </c>
      <c r="D65" s="113">
        <f t="shared" si="6"/>
        <v>19</v>
      </c>
      <c r="E65" s="112" t="str">
        <f t="shared" si="2"/>
        <v>PASAIA</v>
      </c>
      <c r="F65" s="112">
        <f t="shared" si="9"/>
        <v>0</v>
      </c>
      <c r="G65" s="112">
        <f t="shared" si="8"/>
        <v>0</v>
      </c>
    </row>
    <row r="66" spans="1:7" x14ac:dyDescent="0.25">
      <c r="A66" s="112"/>
      <c r="B66" s="112"/>
      <c r="C66" s="112"/>
      <c r="D66" s="112"/>
      <c r="E66" s="112"/>
      <c r="F66" s="112"/>
      <c r="G66" s="112"/>
    </row>
    <row r="67" spans="1:7" x14ac:dyDescent="0.25">
      <c r="A67" s="114"/>
      <c r="B67" s="115"/>
      <c r="C67" s="115"/>
      <c r="D67" s="115"/>
      <c r="E67" s="115"/>
      <c r="F67" s="116"/>
      <c r="G67" s="11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56</v>
      </c>
      <c r="C8" s="28">
        <v>192</v>
      </c>
      <c r="D8" s="28">
        <v>970</v>
      </c>
      <c r="E8" s="28">
        <v>606</v>
      </c>
      <c r="F8" s="13">
        <f t="shared" ref="F8:F35" si="0">((E8*100)/D8)-100</f>
        <v>-37.52577319587629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254398</v>
      </c>
      <c r="C11" s="27">
        <v>312608</v>
      </c>
      <c r="D11" s="27">
        <v>883282</v>
      </c>
      <c r="E11" s="27">
        <v>1172688</v>
      </c>
      <c r="F11" s="10">
        <f t="shared" si="0"/>
        <v>32.764847466607506</v>
      </c>
      <c r="G11" s="1"/>
      <c r="H11" s="1"/>
      <c r="I11" s="1"/>
    </row>
    <row r="12" spans="1:12" x14ac:dyDescent="0.25">
      <c r="A12" s="11" t="s">
        <v>49</v>
      </c>
      <c r="B12" s="28">
        <v>7</v>
      </c>
      <c r="C12" s="28">
        <v>4</v>
      </c>
      <c r="D12" s="28">
        <v>212</v>
      </c>
      <c r="E12" s="28">
        <v>474</v>
      </c>
      <c r="F12" s="13">
        <f t="shared" si="0"/>
        <v>123.58490566037736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50250</v>
      </c>
      <c r="C14" s="28">
        <v>46008.5</v>
      </c>
      <c r="D14" s="28">
        <v>257085</v>
      </c>
      <c r="E14" s="28">
        <v>163191</v>
      </c>
      <c r="F14" s="13">
        <f t="shared" si="0"/>
        <v>-36.522550907287474</v>
      </c>
      <c r="G14" s="1"/>
      <c r="H14" s="1"/>
      <c r="I14" s="1"/>
    </row>
    <row r="15" spans="1:12" x14ac:dyDescent="0.25">
      <c r="A15" s="8" t="s">
        <v>52</v>
      </c>
      <c r="B15" s="27">
        <v>426.5</v>
      </c>
      <c r="C15" s="27">
        <v>63</v>
      </c>
      <c r="D15" s="27">
        <v>1688.25</v>
      </c>
      <c r="E15" s="27">
        <v>482.5</v>
      </c>
      <c r="F15" s="10">
        <f t="shared" si="0"/>
        <v>-71.42010958092699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162</v>
      </c>
      <c r="C17" s="27">
        <v>88</v>
      </c>
      <c r="D17" s="27">
        <v>932</v>
      </c>
      <c r="E17" s="27">
        <v>175</v>
      </c>
      <c r="F17" s="10">
        <f t="shared" si="0"/>
        <v>-81.223175965665234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10</v>
      </c>
      <c r="E18" s="2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0</v>
      </c>
      <c r="C20" s="28">
        <v>0</v>
      </c>
      <c r="D20" s="28">
        <v>0</v>
      </c>
      <c r="E20" s="2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57273</v>
      </c>
      <c r="C22" s="28">
        <v>60701</v>
      </c>
      <c r="D22" s="28">
        <v>217626</v>
      </c>
      <c r="E22" s="28">
        <v>263591</v>
      </c>
      <c r="F22" s="13">
        <f t="shared" si="0"/>
        <v>21.121097662963066</v>
      </c>
      <c r="G22" s="1"/>
      <c r="H22" s="1"/>
      <c r="I22" s="1"/>
    </row>
    <row r="23" spans="1:9" x14ac:dyDescent="0.25">
      <c r="A23" s="8" t="s">
        <v>60</v>
      </c>
      <c r="B23" s="27">
        <v>33636</v>
      </c>
      <c r="C23" s="27">
        <v>30568</v>
      </c>
      <c r="D23" s="27">
        <v>100135</v>
      </c>
      <c r="E23" s="27">
        <v>184096</v>
      </c>
      <c r="F23" s="10">
        <f t="shared" si="0"/>
        <v>83.847805462625445</v>
      </c>
      <c r="G23" s="1"/>
      <c r="H23" s="1"/>
      <c r="I23" s="1"/>
    </row>
    <row r="24" spans="1:9" x14ac:dyDescent="0.25">
      <c r="A24" s="11" t="s">
        <v>61</v>
      </c>
      <c r="B24" s="28">
        <v>10</v>
      </c>
      <c r="C24" s="28">
        <v>276</v>
      </c>
      <c r="D24" s="28">
        <v>1413</v>
      </c>
      <c r="E24" s="28">
        <v>911</v>
      </c>
      <c r="F24" s="13">
        <f t="shared" si="0"/>
        <v>-35.52724699221514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1399</v>
      </c>
      <c r="C28" s="28">
        <v>460</v>
      </c>
      <c r="D28" s="28">
        <v>4484</v>
      </c>
      <c r="E28" s="28">
        <v>1854</v>
      </c>
      <c r="F28" s="13">
        <f t="shared" si="0"/>
        <v>-58.652988403211417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44</v>
      </c>
      <c r="E29" s="27">
        <v>2</v>
      </c>
      <c r="F29" s="18">
        <f t="shared" si="0"/>
        <v>-95.454545454545453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12270</v>
      </c>
      <c r="C31" s="27">
        <v>8081</v>
      </c>
      <c r="D31" s="27">
        <v>48555</v>
      </c>
      <c r="E31" s="27">
        <v>40063</v>
      </c>
      <c r="F31" s="10">
        <f t="shared" si="0"/>
        <v>-17.489444959324473</v>
      </c>
      <c r="G31" s="1"/>
      <c r="H31" s="1"/>
      <c r="I31" s="1"/>
    </row>
    <row r="32" spans="1:9" x14ac:dyDescent="0.25">
      <c r="A32" s="11" t="s">
        <v>69</v>
      </c>
      <c r="B32" s="28">
        <v>189206</v>
      </c>
      <c r="C32" s="28">
        <v>187421</v>
      </c>
      <c r="D32" s="28">
        <v>686128</v>
      </c>
      <c r="E32" s="28">
        <v>709961</v>
      </c>
      <c r="F32" s="13">
        <f t="shared" si="0"/>
        <v>3.4735501247580629</v>
      </c>
      <c r="G32" s="1"/>
      <c r="H32" s="1"/>
      <c r="I32" s="1"/>
    </row>
    <row r="33" spans="1:9" x14ac:dyDescent="0.25">
      <c r="A33" s="8" t="s">
        <v>70</v>
      </c>
      <c r="B33" s="27">
        <v>768</v>
      </c>
      <c r="C33" s="27">
        <v>547</v>
      </c>
      <c r="D33" s="27">
        <v>2835</v>
      </c>
      <c r="E33" s="27">
        <v>2880</v>
      </c>
      <c r="F33" s="10">
        <f t="shared" si="0"/>
        <v>1.5873015873015817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26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599861.5</v>
      </c>
      <c r="C35" s="15">
        <f t="shared" ref="C35:E35" si="1">SUM(C7:C34)</f>
        <v>647017.5</v>
      </c>
      <c r="D35" s="15">
        <f t="shared" si="1"/>
        <v>2205401.25</v>
      </c>
      <c r="E35" s="15">
        <f t="shared" si="1"/>
        <v>2541000.5</v>
      </c>
      <c r="F35" s="16">
        <f t="shared" si="0"/>
        <v>15.217151527414799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1172688</v>
      </c>
      <c r="G38" s="31">
        <f>LOOKUP(E38,$A$38:$A$65,$C$38:$C$65)</f>
        <v>883282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606</v>
      </c>
      <c r="C39" s="30">
        <f t="shared" ref="C39:C65" si="5">D8</f>
        <v>970</v>
      </c>
      <c r="D39" s="30">
        <f t="shared" ref="D39:D65" si="6">_xlfn.RANK.EQ(B39,$B$38:$B$65)+COUNTIF($B$38:$B$65,B39)-1</f>
        <v>10</v>
      </c>
      <c r="E39" s="31" t="str">
        <f t="shared" si="2"/>
        <v>VALENCIA</v>
      </c>
      <c r="F39" s="31">
        <f t="shared" ref="F39:F54" si="7">LOOKUP(E39,$A$38:$A$65,$B$38:$B$65)</f>
        <v>709961</v>
      </c>
      <c r="G39" s="31">
        <f t="shared" ref="G39:G65" si="8">LOOKUP(E39,$A$38:$A$65,$C$38:$C$65)</f>
        <v>686128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263591</v>
      </c>
      <c r="G40" s="31">
        <f t="shared" si="8"/>
        <v>217626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184096</v>
      </c>
      <c r="G41" s="31">
        <f t="shared" si="8"/>
        <v>100135</v>
      </c>
    </row>
    <row r="42" spans="1:9" x14ac:dyDescent="0.25">
      <c r="A42" s="31" t="str">
        <f t="shared" si="3"/>
        <v>BAHIA DE ALGECIRAS</v>
      </c>
      <c r="B42" s="30">
        <f t="shared" si="4"/>
        <v>1172688</v>
      </c>
      <c r="C42" s="30">
        <f t="shared" si="5"/>
        <v>883282</v>
      </c>
      <c r="D42" s="30">
        <f t="shared" si="6"/>
        <v>1</v>
      </c>
      <c r="E42" s="31" t="str">
        <f t="shared" si="2"/>
        <v>BARCELONA</v>
      </c>
      <c r="F42" s="31">
        <f t="shared" si="7"/>
        <v>163191</v>
      </c>
      <c r="G42" s="31">
        <f t="shared" si="8"/>
        <v>257085</v>
      </c>
    </row>
    <row r="43" spans="1:9" x14ac:dyDescent="0.25">
      <c r="A43" s="31" t="str">
        <f t="shared" si="3"/>
        <v>BAHIA DE CADIZ</v>
      </c>
      <c r="B43" s="30">
        <f t="shared" si="4"/>
        <v>474</v>
      </c>
      <c r="C43" s="30">
        <f t="shared" si="5"/>
        <v>212</v>
      </c>
      <c r="D43" s="30">
        <f t="shared" si="6"/>
        <v>12</v>
      </c>
      <c r="E43" s="31" t="str">
        <f t="shared" si="2"/>
        <v>TARRAGONA</v>
      </c>
      <c r="F43" s="31">
        <f t="shared" si="7"/>
        <v>40063</v>
      </c>
      <c r="G43" s="31">
        <f t="shared" si="8"/>
        <v>48555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VIGO</v>
      </c>
      <c r="F44" s="31">
        <f t="shared" si="7"/>
        <v>2880</v>
      </c>
      <c r="G44" s="31">
        <f t="shared" si="8"/>
        <v>2835</v>
      </c>
    </row>
    <row r="45" spans="1:9" x14ac:dyDescent="0.25">
      <c r="A45" s="31" t="str">
        <f t="shared" si="3"/>
        <v>BARCELONA</v>
      </c>
      <c r="B45" s="30">
        <f t="shared" si="4"/>
        <v>163191</v>
      </c>
      <c r="C45" s="30">
        <f t="shared" si="5"/>
        <v>257085</v>
      </c>
      <c r="D45" s="30">
        <f t="shared" si="6"/>
        <v>5</v>
      </c>
      <c r="E45" s="31" t="str">
        <f t="shared" si="2"/>
        <v>SANTA CRUZ DE TENERIFE</v>
      </c>
      <c r="F45" s="31">
        <f t="shared" si="7"/>
        <v>1854</v>
      </c>
      <c r="G45" s="31">
        <f t="shared" si="8"/>
        <v>4484</v>
      </c>
    </row>
    <row r="46" spans="1:9" x14ac:dyDescent="0.25">
      <c r="A46" s="31" t="str">
        <f t="shared" si="3"/>
        <v>BILBAO</v>
      </c>
      <c r="B46" s="30">
        <f t="shared" si="4"/>
        <v>482.5</v>
      </c>
      <c r="C46" s="30">
        <f t="shared" si="5"/>
        <v>1688.25</v>
      </c>
      <c r="D46" s="30">
        <f t="shared" si="6"/>
        <v>11</v>
      </c>
      <c r="E46" s="31" t="str">
        <f t="shared" si="2"/>
        <v>MARIN Y RIA DE PONTEVEDRA</v>
      </c>
      <c r="F46" s="31">
        <f t="shared" si="7"/>
        <v>911</v>
      </c>
      <c r="G46" s="31">
        <f t="shared" si="8"/>
        <v>1413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2</v>
      </c>
      <c r="D47" s="30">
        <f t="shared" si="6"/>
        <v>28</v>
      </c>
      <c r="E47" s="31" t="str">
        <f t="shared" si="2"/>
        <v>ALICANTE</v>
      </c>
      <c r="F47" s="31">
        <f t="shared" si="7"/>
        <v>606</v>
      </c>
      <c r="G47" s="31">
        <f t="shared" si="8"/>
        <v>970</v>
      </c>
    </row>
    <row r="48" spans="1:9" x14ac:dyDescent="0.25">
      <c r="A48" s="31" t="str">
        <f t="shared" si="3"/>
        <v>CASTELLON</v>
      </c>
      <c r="B48" s="30">
        <f t="shared" si="4"/>
        <v>175</v>
      </c>
      <c r="C48" s="30">
        <f t="shared" si="5"/>
        <v>932</v>
      </c>
      <c r="D48" s="30">
        <f t="shared" si="6"/>
        <v>13</v>
      </c>
      <c r="E48" s="31" t="str">
        <f t="shared" si="2"/>
        <v>BILBAO</v>
      </c>
      <c r="F48" s="31">
        <f t="shared" si="7"/>
        <v>482.5</v>
      </c>
      <c r="G48" s="31">
        <f t="shared" si="8"/>
        <v>1688.25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10</v>
      </c>
      <c r="D49" s="30">
        <f t="shared" si="6"/>
        <v>28</v>
      </c>
      <c r="E49" s="31" t="str">
        <f t="shared" si="2"/>
        <v>BAHIA DE CADIZ</v>
      </c>
      <c r="F49" s="31">
        <f t="shared" si="7"/>
        <v>474</v>
      </c>
      <c r="G49" s="31">
        <f t="shared" si="8"/>
        <v>212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CASTELLON</v>
      </c>
      <c r="F50" s="31">
        <f t="shared" si="7"/>
        <v>175</v>
      </c>
      <c r="G50" s="31">
        <f t="shared" si="8"/>
        <v>932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str">
        <f t="shared" si="2"/>
        <v>VILAGARCIA</v>
      </c>
      <c r="F51" s="31">
        <f t="shared" si="7"/>
        <v>26</v>
      </c>
      <c r="G51" s="31">
        <f t="shared" si="8"/>
        <v>0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str">
        <f t="shared" si="2"/>
        <v>SANTANDER</v>
      </c>
      <c r="F52" s="31">
        <f t="shared" si="7"/>
        <v>2</v>
      </c>
      <c r="G52" s="31">
        <f t="shared" si="8"/>
        <v>44</v>
      </c>
    </row>
    <row r="53" spans="1:7" x14ac:dyDescent="0.25">
      <c r="A53" s="31" t="str">
        <f t="shared" si="3"/>
        <v>LAS PALMAS</v>
      </c>
      <c r="B53" s="30">
        <f t="shared" si="4"/>
        <v>263591</v>
      </c>
      <c r="C53" s="30">
        <f t="shared" si="5"/>
        <v>217626</v>
      </c>
      <c r="D53" s="30">
        <f t="shared" si="6"/>
        <v>3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184096</v>
      </c>
      <c r="C54" s="30">
        <f t="shared" si="5"/>
        <v>100135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911</v>
      </c>
      <c r="C55" s="30">
        <f t="shared" si="5"/>
        <v>1413</v>
      </c>
      <c r="D55" s="30">
        <f t="shared" si="6"/>
        <v>9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1854</v>
      </c>
      <c r="C59" s="30">
        <f t="shared" si="5"/>
        <v>4484</v>
      </c>
      <c r="D59" s="30">
        <f t="shared" si="6"/>
        <v>8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2</v>
      </c>
      <c r="C60" s="30">
        <f t="shared" si="5"/>
        <v>44</v>
      </c>
      <c r="D60" s="30">
        <f t="shared" si="6"/>
        <v>15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40063</v>
      </c>
      <c r="C62" s="30">
        <f t="shared" si="5"/>
        <v>48555</v>
      </c>
      <c r="D62" s="30">
        <f t="shared" si="6"/>
        <v>6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709961</v>
      </c>
      <c r="C63" s="30">
        <f t="shared" si="5"/>
        <v>686128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2880</v>
      </c>
      <c r="C64" s="30">
        <f t="shared" si="5"/>
        <v>2835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26</v>
      </c>
      <c r="C65" s="30">
        <f t="shared" si="5"/>
        <v>0</v>
      </c>
      <c r="D65" s="30">
        <f t="shared" si="6"/>
        <v>14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">
        <v>40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78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10825</v>
      </c>
      <c r="C8" s="12">
        <v>10954</v>
      </c>
      <c r="D8" s="12">
        <v>38711</v>
      </c>
      <c r="E8" s="12">
        <v>40234</v>
      </c>
      <c r="F8" s="13">
        <f t="shared" ref="F8:F35" si="0">((E8*100)/D8)-100</f>
        <v>3.9342822453566129</v>
      </c>
      <c r="G8" s="1"/>
      <c r="H8" s="1"/>
      <c r="I8" s="1"/>
    </row>
    <row r="9" spans="1:12" x14ac:dyDescent="0.25">
      <c r="A9" s="8" t="s">
        <v>46</v>
      </c>
      <c r="B9" s="9">
        <v>306</v>
      </c>
      <c r="C9" s="9">
        <v>372.25</v>
      </c>
      <c r="D9" s="9">
        <v>1010</v>
      </c>
      <c r="E9" s="9">
        <v>1513.25</v>
      </c>
      <c r="F9" s="10">
        <f t="shared" si="0"/>
        <v>49.826732673267315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958</v>
      </c>
      <c r="C11" s="9">
        <v>2193</v>
      </c>
      <c r="D11" s="9">
        <v>3782</v>
      </c>
      <c r="E11" s="9">
        <v>7361</v>
      </c>
      <c r="F11" s="10">
        <f t="shared" si="0"/>
        <v>94.632469592808036</v>
      </c>
      <c r="G11" s="1"/>
      <c r="H11" s="1"/>
      <c r="I11" s="1"/>
    </row>
    <row r="12" spans="1:12" x14ac:dyDescent="0.25">
      <c r="A12" s="11" t="s">
        <v>49</v>
      </c>
      <c r="B12" s="12">
        <v>3088</v>
      </c>
      <c r="C12" s="12">
        <v>2637</v>
      </c>
      <c r="D12" s="12">
        <v>12507.5</v>
      </c>
      <c r="E12" s="12">
        <v>11963.5</v>
      </c>
      <c r="F12" s="13">
        <f t="shared" si="0"/>
        <v>-4.3493903657805362</v>
      </c>
      <c r="G12" s="1"/>
      <c r="H12" s="1"/>
      <c r="I12" s="1"/>
    </row>
    <row r="13" spans="1:12" x14ac:dyDescent="0.25">
      <c r="A13" s="8" t="s">
        <v>50</v>
      </c>
      <c r="B13" s="9">
        <v>5994</v>
      </c>
      <c r="C13" s="9">
        <v>4562</v>
      </c>
      <c r="D13" s="9">
        <v>21642</v>
      </c>
      <c r="E13" s="9">
        <v>16612</v>
      </c>
      <c r="F13" s="10">
        <f t="shared" si="0"/>
        <v>-23.241844561500784</v>
      </c>
      <c r="G13" s="1"/>
      <c r="H13" s="1"/>
      <c r="I13" s="1"/>
    </row>
    <row r="14" spans="1:12" x14ac:dyDescent="0.25">
      <c r="A14" s="11" t="s">
        <v>51</v>
      </c>
      <c r="B14" s="12">
        <v>17582</v>
      </c>
      <c r="C14" s="12">
        <v>12698</v>
      </c>
      <c r="D14" s="12">
        <v>61862.5</v>
      </c>
      <c r="E14" s="12">
        <v>52189</v>
      </c>
      <c r="F14" s="13">
        <f t="shared" si="0"/>
        <v>-15.637098403717928</v>
      </c>
      <c r="G14" s="1"/>
      <c r="H14" s="1"/>
      <c r="I14" s="1"/>
    </row>
    <row r="15" spans="1:12" x14ac:dyDescent="0.25">
      <c r="A15" s="8" t="s">
        <v>52</v>
      </c>
      <c r="B15" s="9">
        <v>3864.75</v>
      </c>
      <c r="C15" s="9">
        <v>6389.75</v>
      </c>
      <c r="D15" s="9">
        <v>14555.5</v>
      </c>
      <c r="E15" s="9">
        <v>21607.25</v>
      </c>
      <c r="F15" s="10">
        <f t="shared" si="0"/>
        <v>48.447322318024106</v>
      </c>
      <c r="G15" s="1"/>
      <c r="H15" s="1"/>
      <c r="I15" s="1"/>
    </row>
    <row r="16" spans="1:12" x14ac:dyDescent="0.25">
      <c r="A16" s="11" t="s">
        <v>53</v>
      </c>
      <c r="B16" s="12">
        <v>2606</v>
      </c>
      <c r="C16" s="12">
        <v>1448</v>
      </c>
      <c r="D16" s="12">
        <v>10095</v>
      </c>
      <c r="E16" s="12">
        <v>5669</v>
      </c>
      <c r="F16" s="13">
        <f t="shared" si="0"/>
        <v>-43.843486874690441</v>
      </c>
      <c r="G16" s="1"/>
      <c r="H16" s="1"/>
      <c r="I16" s="1"/>
    </row>
    <row r="17" spans="1:9" x14ac:dyDescent="0.25">
      <c r="A17" s="8" t="s">
        <v>54</v>
      </c>
      <c r="B17" s="9">
        <v>353</v>
      </c>
      <c r="C17" s="9">
        <v>469</v>
      </c>
      <c r="D17" s="9">
        <v>1282</v>
      </c>
      <c r="E17" s="9">
        <v>2931</v>
      </c>
      <c r="F17" s="10">
        <f t="shared" si="0"/>
        <v>128.62714508580342</v>
      </c>
      <c r="G17" s="1"/>
      <c r="H17" s="1"/>
      <c r="I17" s="1"/>
    </row>
    <row r="18" spans="1:9" x14ac:dyDescent="0.25">
      <c r="A18" s="11" t="s">
        <v>55</v>
      </c>
      <c r="B18" s="12">
        <v>683</v>
      </c>
      <c r="C18" s="12">
        <v>1185</v>
      </c>
      <c r="D18" s="12">
        <v>2863</v>
      </c>
      <c r="E18" s="12">
        <v>4622</v>
      </c>
      <c r="F18" s="13">
        <f t="shared" si="0"/>
        <v>61.439049947607401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721</v>
      </c>
      <c r="C20" s="12">
        <v>537</v>
      </c>
      <c r="D20" s="12">
        <v>3563</v>
      </c>
      <c r="E20" s="12">
        <v>2713</v>
      </c>
      <c r="F20" s="13">
        <f t="shared" si="0"/>
        <v>-23.856300870053332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375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28027</v>
      </c>
      <c r="C22" s="12">
        <v>27911</v>
      </c>
      <c r="D22" s="12">
        <v>115282</v>
      </c>
      <c r="E22" s="12">
        <v>113586</v>
      </c>
      <c r="F22" s="13">
        <f t="shared" si="0"/>
        <v>-1.4711750316614882</v>
      </c>
      <c r="G22" s="1"/>
      <c r="H22" s="1"/>
      <c r="I22" s="1"/>
    </row>
    <row r="23" spans="1:9" x14ac:dyDescent="0.25">
      <c r="A23" s="8" t="s">
        <v>60</v>
      </c>
      <c r="B23" s="9">
        <v>819</v>
      </c>
      <c r="C23" s="9">
        <v>1237</v>
      </c>
      <c r="D23" s="9">
        <v>2784</v>
      </c>
      <c r="E23" s="9">
        <v>4976</v>
      </c>
      <c r="F23" s="10">
        <f t="shared" si="0"/>
        <v>78.735632183908052</v>
      </c>
      <c r="G23" s="1"/>
      <c r="H23" s="1"/>
      <c r="I23" s="1"/>
    </row>
    <row r="24" spans="1:9" x14ac:dyDescent="0.25">
      <c r="A24" s="11" t="s">
        <v>61</v>
      </c>
      <c r="B24" s="12">
        <v>2920</v>
      </c>
      <c r="C24" s="12">
        <v>285</v>
      </c>
      <c r="D24" s="12">
        <v>9916</v>
      </c>
      <c r="E24" s="12">
        <v>1703</v>
      </c>
      <c r="F24" s="13">
        <f t="shared" si="0"/>
        <v>-82.825736183945139</v>
      </c>
      <c r="G24" s="1"/>
      <c r="H24" s="1"/>
      <c r="I24" s="1"/>
    </row>
    <row r="25" spans="1:9" x14ac:dyDescent="0.25">
      <c r="A25" s="8" t="s">
        <v>62</v>
      </c>
      <c r="B25" s="9">
        <v>1115</v>
      </c>
      <c r="C25" s="9">
        <v>1573</v>
      </c>
      <c r="D25" s="9">
        <v>4240</v>
      </c>
      <c r="E25" s="9">
        <v>6632</v>
      </c>
      <c r="F25" s="10">
        <f t="shared" si="0"/>
        <v>56.415094339622641</v>
      </c>
      <c r="G25" s="1"/>
      <c r="H25" s="1"/>
      <c r="I25" s="1"/>
    </row>
    <row r="26" spans="1:9" x14ac:dyDescent="0.25">
      <c r="A26" s="11" t="s">
        <v>63</v>
      </c>
      <c r="B26" s="12">
        <v>66</v>
      </c>
      <c r="C26" s="12">
        <v>158</v>
      </c>
      <c r="D26" s="12">
        <v>454</v>
      </c>
      <c r="E26" s="12">
        <v>906</v>
      </c>
      <c r="F26" s="13">
        <f t="shared" si="0"/>
        <v>99.559471365638757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24839</v>
      </c>
      <c r="C28" s="12">
        <v>22492</v>
      </c>
      <c r="D28" s="12">
        <v>104483</v>
      </c>
      <c r="E28" s="12">
        <v>93789</v>
      </c>
      <c r="F28" s="13">
        <f t="shared" si="0"/>
        <v>-10.235157872572572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11327</v>
      </c>
      <c r="C30" s="12">
        <v>10375</v>
      </c>
      <c r="D30" s="12">
        <v>47201</v>
      </c>
      <c r="E30" s="12">
        <v>45009</v>
      </c>
      <c r="F30" s="13">
        <f t="shared" si="0"/>
        <v>-4.6439694074278037</v>
      </c>
      <c r="G30" s="1"/>
      <c r="H30" s="1"/>
      <c r="I30" s="1"/>
    </row>
    <row r="31" spans="1:9" x14ac:dyDescent="0.25">
      <c r="A31" s="8" t="s">
        <v>68</v>
      </c>
      <c r="B31" s="9">
        <v>2296</v>
      </c>
      <c r="C31" s="9">
        <v>1797</v>
      </c>
      <c r="D31" s="9">
        <v>9295</v>
      </c>
      <c r="E31" s="9">
        <v>7600</v>
      </c>
      <c r="F31" s="10">
        <f t="shared" si="0"/>
        <v>-18.235610543302855</v>
      </c>
      <c r="G31" s="1"/>
      <c r="H31" s="1"/>
      <c r="I31" s="1"/>
    </row>
    <row r="32" spans="1:9" x14ac:dyDescent="0.25">
      <c r="A32" s="11" t="s">
        <v>69</v>
      </c>
      <c r="B32" s="12">
        <v>12564</v>
      </c>
      <c r="C32" s="12">
        <v>12051</v>
      </c>
      <c r="D32" s="12">
        <v>45823</v>
      </c>
      <c r="E32" s="12">
        <v>45968</v>
      </c>
      <c r="F32" s="13">
        <f t="shared" si="0"/>
        <v>0.31643497806778953</v>
      </c>
      <c r="G32" s="1"/>
      <c r="H32" s="1"/>
      <c r="I32" s="1"/>
    </row>
    <row r="33" spans="1:9" x14ac:dyDescent="0.25">
      <c r="A33" s="8" t="s">
        <v>70</v>
      </c>
      <c r="B33" s="9">
        <v>2381</v>
      </c>
      <c r="C33" s="9">
        <v>1617</v>
      </c>
      <c r="D33" s="9">
        <v>10912</v>
      </c>
      <c r="E33" s="9">
        <v>7195</v>
      </c>
      <c r="F33" s="10">
        <f t="shared" si="0"/>
        <v>-34.063416422287389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2046</v>
      </c>
      <c r="D34" s="12">
        <v>31</v>
      </c>
      <c r="E34" s="12">
        <v>8398</v>
      </c>
      <c r="F34" s="13">
        <f t="shared" si="0"/>
        <v>26990.322580645163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133334.75</v>
      </c>
      <c r="C35" s="15">
        <f t="shared" ref="C35:E35" si="1">SUM(C7:C34)</f>
        <v>124987</v>
      </c>
      <c r="D35" s="15">
        <f t="shared" si="1"/>
        <v>522372.5</v>
      </c>
      <c r="E35" s="15">
        <f t="shared" si="1"/>
        <v>503552</v>
      </c>
      <c r="F35" s="16">
        <f t="shared" si="0"/>
        <v>-3.6028887431861421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78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LAS PALMAS</v>
      </c>
      <c r="F38" s="31">
        <f>LOOKUP(E38,$A$38:$A$65,$B$38:$B$65)</f>
        <v>113586</v>
      </c>
      <c r="G38" s="31">
        <f>LOOKUP(E38,$A$38:$A$65,$C$38:$C$65)</f>
        <v>115282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40234</v>
      </c>
      <c r="C39" s="30">
        <f t="shared" ref="C39:C65" si="5">D8</f>
        <v>38711</v>
      </c>
      <c r="D39" s="30">
        <f t="shared" ref="D39:D65" si="6">_xlfn.RANK.EQ(B39,$B$38:$B$65)+COUNTIF($B$38:$B$65,B39)-1</f>
        <v>6</v>
      </c>
      <c r="E39" s="31" t="str">
        <f t="shared" si="2"/>
        <v>SANTA CRUZ DE TENERIFE</v>
      </c>
      <c r="F39" s="31">
        <f t="shared" ref="F39:F65" si="7">LOOKUP(E39,$A$38:$A$65,$B$38:$B$65)</f>
        <v>93789</v>
      </c>
      <c r="G39" s="31">
        <f t="shared" ref="G39:G65" si="8">LOOKUP(E39,$A$38:$A$65,$C$38:$C$65)</f>
        <v>104483</v>
      </c>
    </row>
    <row r="40" spans="1:9" x14ac:dyDescent="0.25">
      <c r="A40" s="31" t="str">
        <f t="shared" si="3"/>
        <v>ALMERIA</v>
      </c>
      <c r="B40" s="30">
        <f t="shared" si="4"/>
        <v>1513.25</v>
      </c>
      <c r="C40" s="30">
        <f t="shared" si="5"/>
        <v>1010</v>
      </c>
      <c r="D40" s="30">
        <f t="shared" si="6"/>
        <v>21</v>
      </c>
      <c r="E40" s="31" t="str">
        <f t="shared" si="2"/>
        <v>BARCELONA</v>
      </c>
      <c r="F40" s="31">
        <f t="shared" si="7"/>
        <v>52189</v>
      </c>
      <c r="G40" s="31">
        <f t="shared" si="8"/>
        <v>61862.5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VALENCIA</v>
      </c>
      <c r="F41" s="31">
        <f t="shared" si="7"/>
        <v>45968</v>
      </c>
      <c r="G41" s="31">
        <f t="shared" si="8"/>
        <v>45823</v>
      </c>
    </row>
    <row r="42" spans="1:9" x14ac:dyDescent="0.25">
      <c r="A42" s="31" t="str">
        <f t="shared" si="3"/>
        <v>BAHIA DE ALGECIRAS</v>
      </c>
      <c r="B42" s="30">
        <f t="shared" si="4"/>
        <v>7361</v>
      </c>
      <c r="C42" s="30">
        <f t="shared" si="5"/>
        <v>3782</v>
      </c>
      <c r="D42" s="30">
        <f t="shared" si="6"/>
        <v>12</v>
      </c>
      <c r="E42" s="31" t="str">
        <f t="shared" si="2"/>
        <v>SEVILLA</v>
      </c>
      <c r="F42" s="31">
        <f t="shared" si="7"/>
        <v>45009</v>
      </c>
      <c r="G42" s="31">
        <f t="shared" si="8"/>
        <v>47201</v>
      </c>
    </row>
    <row r="43" spans="1:9" x14ac:dyDescent="0.25">
      <c r="A43" s="31" t="str">
        <f t="shared" si="3"/>
        <v>BAHIA DE CADIZ</v>
      </c>
      <c r="B43" s="30">
        <f t="shared" si="4"/>
        <v>11963.5</v>
      </c>
      <c r="C43" s="30">
        <f t="shared" si="5"/>
        <v>12507.5</v>
      </c>
      <c r="D43" s="30">
        <f t="shared" si="6"/>
        <v>9</v>
      </c>
      <c r="E43" s="31" t="str">
        <f t="shared" si="2"/>
        <v>ALICANTE</v>
      </c>
      <c r="F43" s="31">
        <f t="shared" si="7"/>
        <v>40234</v>
      </c>
      <c r="G43" s="31">
        <f t="shared" si="8"/>
        <v>38711</v>
      </c>
    </row>
    <row r="44" spans="1:9" x14ac:dyDescent="0.25">
      <c r="A44" s="31" t="str">
        <f t="shared" si="3"/>
        <v>BALEARES</v>
      </c>
      <c r="B44" s="30">
        <f t="shared" si="4"/>
        <v>16612</v>
      </c>
      <c r="C44" s="30">
        <f t="shared" si="5"/>
        <v>21642</v>
      </c>
      <c r="D44" s="30">
        <f t="shared" si="6"/>
        <v>8</v>
      </c>
      <c r="E44" s="31" t="str">
        <f t="shared" si="2"/>
        <v>BILBAO</v>
      </c>
      <c r="F44" s="31">
        <f t="shared" si="7"/>
        <v>21607.25</v>
      </c>
      <c r="G44" s="31">
        <f t="shared" si="8"/>
        <v>14555.5</v>
      </c>
    </row>
    <row r="45" spans="1:9" x14ac:dyDescent="0.25">
      <c r="A45" s="31" t="str">
        <f t="shared" si="3"/>
        <v>BARCELONA</v>
      </c>
      <c r="B45" s="30">
        <f t="shared" si="4"/>
        <v>52189</v>
      </c>
      <c r="C45" s="30">
        <f t="shared" si="5"/>
        <v>61862.5</v>
      </c>
      <c r="D45" s="30">
        <f t="shared" si="6"/>
        <v>3</v>
      </c>
      <c r="E45" s="31" t="str">
        <f t="shared" si="2"/>
        <v>BALEARES</v>
      </c>
      <c r="F45" s="31">
        <f t="shared" si="7"/>
        <v>16612</v>
      </c>
      <c r="G45" s="31">
        <f t="shared" si="8"/>
        <v>21642</v>
      </c>
    </row>
    <row r="46" spans="1:9" x14ac:dyDescent="0.25">
      <c r="A46" s="31" t="str">
        <f t="shared" si="3"/>
        <v>BILBAO</v>
      </c>
      <c r="B46" s="30">
        <f t="shared" si="4"/>
        <v>21607.25</v>
      </c>
      <c r="C46" s="30">
        <f t="shared" si="5"/>
        <v>14555.5</v>
      </c>
      <c r="D46" s="30">
        <f t="shared" si="6"/>
        <v>7</v>
      </c>
      <c r="E46" s="31" t="str">
        <f t="shared" si="2"/>
        <v>BAHIA DE CADIZ</v>
      </c>
      <c r="F46" s="31">
        <f t="shared" si="7"/>
        <v>11963.5</v>
      </c>
      <c r="G46" s="31">
        <f t="shared" si="8"/>
        <v>12507.5</v>
      </c>
    </row>
    <row r="47" spans="1:9" x14ac:dyDescent="0.25">
      <c r="A47" s="31" t="str">
        <f t="shared" si="3"/>
        <v>CARTAGENA</v>
      </c>
      <c r="B47" s="30">
        <f t="shared" si="4"/>
        <v>5669</v>
      </c>
      <c r="C47" s="30">
        <f t="shared" si="5"/>
        <v>10095</v>
      </c>
      <c r="D47" s="30">
        <f t="shared" si="6"/>
        <v>15</v>
      </c>
      <c r="E47" s="31" t="str">
        <f t="shared" si="2"/>
        <v>VILAGARCIA</v>
      </c>
      <c r="F47" s="31">
        <f t="shared" si="7"/>
        <v>8398</v>
      </c>
      <c r="G47" s="31">
        <f t="shared" si="8"/>
        <v>31</v>
      </c>
    </row>
    <row r="48" spans="1:9" x14ac:dyDescent="0.25">
      <c r="A48" s="31" t="str">
        <f t="shared" si="3"/>
        <v>CASTELLON</v>
      </c>
      <c r="B48" s="30">
        <f t="shared" si="4"/>
        <v>2931</v>
      </c>
      <c r="C48" s="30">
        <f t="shared" si="5"/>
        <v>1282</v>
      </c>
      <c r="D48" s="30">
        <f t="shared" si="6"/>
        <v>18</v>
      </c>
      <c r="E48" s="31" t="str">
        <f t="shared" si="2"/>
        <v>TARRAGONA</v>
      </c>
      <c r="F48" s="31">
        <f t="shared" si="7"/>
        <v>7600</v>
      </c>
      <c r="G48" s="31">
        <f t="shared" si="8"/>
        <v>9295</v>
      </c>
    </row>
    <row r="49" spans="1:7" x14ac:dyDescent="0.25">
      <c r="A49" s="31" t="str">
        <f t="shared" si="3"/>
        <v>CEUTA</v>
      </c>
      <c r="B49" s="30">
        <f t="shared" si="4"/>
        <v>4622</v>
      </c>
      <c r="C49" s="30">
        <f t="shared" si="5"/>
        <v>2863</v>
      </c>
      <c r="D49" s="30">
        <f t="shared" si="6"/>
        <v>17</v>
      </c>
      <c r="E49" s="31" t="str">
        <f t="shared" si="2"/>
        <v>BAHIA DE ALGECIRAS</v>
      </c>
      <c r="F49" s="31">
        <f t="shared" si="7"/>
        <v>7361</v>
      </c>
      <c r="G49" s="31">
        <f t="shared" si="8"/>
        <v>3782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VIGO</v>
      </c>
      <c r="F50" s="31">
        <f t="shared" si="7"/>
        <v>7195</v>
      </c>
      <c r="G50" s="31">
        <f t="shared" si="8"/>
        <v>10912</v>
      </c>
    </row>
    <row r="51" spans="1:7" x14ac:dyDescent="0.25">
      <c r="A51" s="31" t="str">
        <f t="shared" si="3"/>
        <v>GIJON</v>
      </c>
      <c r="B51" s="30">
        <f t="shared" si="4"/>
        <v>2713</v>
      </c>
      <c r="C51" s="30">
        <f t="shared" si="5"/>
        <v>3563</v>
      </c>
      <c r="D51" s="30">
        <f t="shared" si="6"/>
        <v>19</v>
      </c>
      <c r="E51" s="31" t="str">
        <f t="shared" si="2"/>
        <v>MELILLA</v>
      </c>
      <c r="F51" s="31">
        <f t="shared" si="7"/>
        <v>6632</v>
      </c>
      <c r="G51" s="31">
        <f t="shared" si="8"/>
        <v>4240</v>
      </c>
    </row>
    <row r="52" spans="1:7" x14ac:dyDescent="0.25">
      <c r="A52" s="31" t="str">
        <f t="shared" si="3"/>
        <v>HUELVA</v>
      </c>
      <c r="B52" s="30">
        <f t="shared" si="4"/>
        <v>375</v>
      </c>
      <c r="C52" s="30">
        <f t="shared" si="5"/>
        <v>0</v>
      </c>
      <c r="D52" s="30">
        <f t="shared" si="6"/>
        <v>23</v>
      </c>
      <c r="E52" s="31" t="str">
        <f t="shared" si="2"/>
        <v>CARTAGENA</v>
      </c>
      <c r="F52" s="31">
        <f t="shared" si="7"/>
        <v>5669</v>
      </c>
      <c r="G52" s="31">
        <f t="shared" si="8"/>
        <v>10095</v>
      </c>
    </row>
    <row r="53" spans="1:7" x14ac:dyDescent="0.25">
      <c r="A53" s="31" t="str">
        <f t="shared" si="3"/>
        <v>LAS PALMAS</v>
      </c>
      <c r="B53" s="30">
        <f t="shared" si="4"/>
        <v>113586</v>
      </c>
      <c r="C53" s="30">
        <f t="shared" si="5"/>
        <v>115282</v>
      </c>
      <c r="D53" s="30">
        <f t="shared" si="6"/>
        <v>1</v>
      </c>
      <c r="E53" s="31" t="str">
        <f t="shared" si="2"/>
        <v>MALAGA</v>
      </c>
      <c r="F53" s="31">
        <f t="shared" si="7"/>
        <v>4976</v>
      </c>
      <c r="G53" s="31">
        <f t="shared" si="8"/>
        <v>2784</v>
      </c>
    </row>
    <row r="54" spans="1:7" x14ac:dyDescent="0.25">
      <c r="A54" s="31" t="str">
        <f t="shared" si="3"/>
        <v>MALAGA</v>
      </c>
      <c r="B54" s="30">
        <f t="shared" si="4"/>
        <v>4976</v>
      </c>
      <c r="C54" s="30">
        <f t="shared" si="5"/>
        <v>2784</v>
      </c>
      <c r="D54" s="30">
        <f t="shared" si="6"/>
        <v>16</v>
      </c>
      <c r="E54" s="31" t="str">
        <f t="shared" si="2"/>
        <v>CEUTA</v>
      </c>
      <c r="F54" s="31">
        <f t="shared" si="7"/>
        <v>4622</v>
      </c>
      <c r="G54" s="31">
        <f t="shared" si="8"/>
        <v>2863</v>
      </c>
    </row>
    <row r="55" spans="1:7" x14ac:dyDescent="0.25">
      <c r="A55" s="31" t="str">
        <f t="shared" si="3"/>
        <v>MARIN Y RIA DE PONTEVEDRA</v>
      </c>
      <c r="B55" s="30">
        <f t="shared" si="4"/>
        <v>1703</v>
      </c>
      <c r="C55" s="30">
        <f t="shared" si="5"/>
        <v>9916</v>
      </c>
      <c r="D55" s="30">
        <f t="shared" si="6"/>
        <v>20</v>
      </c>
      <c r="E55" s="31" t="str">
        <f t="shared" si="2"/>
        <v>CASTELLON</v>
      </c>
      <c r="F55" s="31">
        <f t="shared" si="7"/>
        <v>2931</v>
      </c>
      <c r="G55" s="31">
        <f t="shared" si="8"/>
        <v>1282</v>
      </c>
    </row>
    <row r="56" spans="1:7" x14ac:dyDescent="0.25">
      <c r="A56" s="31" t="str">
        <f t="shared" si="3"/>
        <v>MELILLA</v>
      </c>
      <c r="B56" s="30">
        <f t="shared" si="4"/>
        <v>6632</v>
      </c>
      <c r="C56" s="30">
        <f t="shared" si="5"/>
        <v>4240</v>
      </c>
      <c r="D56" s="30">
        <f t="shared" si="6"/>
        <v>14</v>
      </c>
      <c r="E56" s="31" t="str">
        <f t="shared" si="2"/>
        <v>GIJON</v>
      </c>
      <c r="F56" s="31">
        <f t="shared" si="7"/>
        <v>2713</v>
      </c>
      <c r="G56" s="31">
        <f t="shared" si="8"/>
        <v>3563</v>
      </c>
    </row>
    <row r="57" spans="1:7" x14ac:dyDescent="0.25">
      <c r="A57" s="31" t="str">
        <f t="shared" si="3"/>
        <v>MOTRIL</v>
      </c>
      <c r="B57" s="30">
        <f t="shared" si="4"/>
        <v>906</v>
      </c>
      <c r="C57" s="30">
        <f t="shared" si="5"/>
        <v>454</v>
      </c>
      <c r="D57" s="30">
        <f t="shared" si="6"/>
        <v>22</v>
      </c>
      <c r="E57" s="31" t="str">
        <f t="shared" si="2"/>
        <v>MARIN Y RIA DE PONTEVEDRA</v>
      </c>
      <c r="F57" s="31">
        <f t="shared" si="7"/>
        <v>1703</v>
      </c>
      <c r="G57" s="31">
        <f t="shared" si="8"/>
        <v>9916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ALMERIA</v>
      </c>
      <c r="F58" s="31">
        <f t="shared" si="7"/>
        <v>1513.25</v>
      </c>
      <c r="G58" s="31">
        <f t="shared" si="8"/>
        <v>1010</v>
      </c>
    </row>
    <row r="59" spans="1:7" x14ac:dyDescent="0.25">
      <c r="A59" s="31" t="str">
        <f t="shared" si="3"/>
        <v>SANTA CRUZ DE TENERIFE</v>
      </c>
      <c r="B59" s="30">
        <f t="shared" si="4"/>
        <v>93789</v>
      </c>
      <c r="C59" s="30">
        <f t="shared" si="5"/>
        <v>104483</v>
      </c>
      <c r="D59" s="30">
        <f t="shared" si="6"/>
        <v>2</v>
      </c>
      <c r="E59" s="31" t="str">
        <f t="shared" si="2"/>
        <v>MOTRIL</v>
      </c>
      <c r="F59" s="31">
        <f t="shared" si="7"/>
        <v>906</v>
      </c>
      <c r="G59" s="31">
        <f t="shared" si="8"/>
        <v>454</v>
      </c>
    </row>
    <row r="60" spans="1:7" x14ac:dyDescent="0.25">
      <c r="A60" s="31" t="str">
        <f t="shared" si="3"/>
        <v>SANTANDER</v>
      </c>
      <c r="B60" s="30">
        <f t="shared" si="4"/>
        <v>0</v>
      </c>
      <c r="C60" s="30">
        <f t="shared" si="5"/>
        <v>0</v>
      </c>
      <c r="D60" s="30">
        <f t="shared" si="6"/>
        <v>28</v>
      </c>
      <c r="E60" s="31" t="str">
        <f t="shared" si="2"/>
        <v>HUELVA</v>
      </c>
      <c r="F60" s="31">
        <f t="shared" si="7"/>
        <v>375</v>
      </c>
      <c r="G60" s="31">
        <f t="shared" si="8"/>
        <v>0</v>
      </c>
    </row>
    <row r="61" spans="1:7" x14ac:dyDescent="0.25">
      <c r="A61" s="31" t="str">
        <f t="shared" si="3"/>
        <v>SEVILLA</v>
      </c>
      <c r="B61" s="30">
        <f t="shared" si="4"/>
        <v>45009</v>
      </c>
      <c r="C61" s="30">
        <f t="shared" si="5"/>
        <v>47201</v>
      </c>
      <c r="D61" s="30">
        <f t="shared" si="6"/>
        <v>5</v>
      </c>
      <c r="E61" s="31" t="e">
        <f t="shared" si="2"/>
        <v>#N/A</v>
      </c>
      <c r="F61" s="31" t="e">
        <f t="shared" si="7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7600</v>
      </c>
      <c r="C62" s="30">
        <f t="shared" si="5"/>
        <v>9295</v>
      </c>
      <c r="D62" s="30">
        <f t="shared" si="6"/>
        <v>11</v>
      </c>
      <c r="E62" s="31" t="e">
        <f t="shared" si="2"/>
        <v>#N/A</v>
      </c>
      <c r="F62" s="31" t="e">
        <f t="shared" si="7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45968</v>
      </c>
      <c r="C63" s="30">
        <f t="shared" si="5"/>
        <v>45823</v>
      </c>
      <c r="D63" s="30">
        <f t="shared" si="6"/>
        <v>4</v>
      </c>
      <c r="E63" s="31" t="e">
        <f t="shared" si="2"/>
        <v>#N/A</v>
      </c>
      <c r="F63" s="31" t="e">
        <f t="shared" si="7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7195</v>
      </c>
      <c r="C64" s="30">
        <f t="shared" si="5"/>
        <v>10912</v>
      </c>
      <c r="D64" s="30">
        <f t="shared" si="6"/>
        <v>13</v>
      </c>
      <c r="E64" s="31" t="e">
        <f t="shared" si="2"/>
        <v>#N/A</v>
      </c>
      <c r="F64" s="31" t="e">
        <f t="shared" si="7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8398</v>
      </c>
      <c r="C65" s="30">
        <f t="shared" si="5"/>
        <v>31</v>
      </c>
      <c r="D65" s="30">
        <f t="shared" si="6"/>
        <v>10</v>
      </c>
      <c r="E65" s="31" t="str">
        <f t="shared" si="2"/>
        <v>A CORUÑA</v>
      </c>
      <c r="F65" s="31">
        <f t="shared" si="7"/>
        <v>0</v>
      </c>
      <c r="G65" s="31">
        <f t="shared" si="8"/>
        <v>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">
        <v>40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323</v>
      </c>
      <c r="C7" s="9">
        <v>385</v>
      </c>
      <c r="D7" s="9">
        <v>1618</v>
      </c>
      <c r="E7" s="9">
        <v>1670</v>
      </c>
      <c r="F7" s="10">
        <f>((E7*100)/D7)-100</f>
        <v>3.2138442521631703</v>
      </c>
      <c r="G7" s="1"/>
      <c r="H7" s="1"/>
      <c r="I7" s="1"/>
    </row>
    <row r="8" spans="1:12" x14ac:dyDescent="0.25">
      <c r="A8" s="11" t="s">
        <v>45</v>
      </c>
      <c r="B8" s="12">
        <v>3142</v>
      </c>
      <c r="C8" s="12">
        <v>3378</v>
      </c>
      <c r="D8" s="12">
        <v>12641</v>
      </c>
      <c r="E8" s="12">
        <v>15403</v>
      </c>
      <c r="F8" s="13">
        <f t="shared" ref="F8:F35" si="0">((E8*100)/D8)-100</f>
        <v>21.849537220156634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78</v>
      </c>
      <c r="D9" s="9">
        <v>0</v>
      </c>
      <c r="E9" s="9">
        <v>350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18752</v>
      </c>
      <c r="C11" s="9">
        <v>25003</v>
      </c>
      <c r="D11" s="9">
        <v>64903</v>
      </c>
      <c r="E11" s="9">
        <v>83312</v>
      </c>
      <c r="F11" s="10">
        <f t="shared" si="0"/>
        <v>28.363866077068849</v>
      </c>
      <c r="G11" s="1"/>
      <c r="H11" s="1"/>
      <c r="I11" s="1"/>
    </row>
    <row r="12" spans="1:12" x14ac:dyDescent="0.25">
      <c r="A12" s="11" t="s">
        <v>49</v>
      </c>
      <c r="B12" s="12">
        <v>3464.5</v>
      </c>
      <c r="C12" s="12">
        <v>2990.5</v>
      </c>
      <c r="D12" s="12">
        <v>13149.5</v>
      </c>
      <c r="E12" s="12">
        <v>16556</v>
      </c>
      <c r="F12" s="13">
        <f t="shared" si="0"/>
        <v>25.905927982052546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2</v>
      </c>
      <c r="D13" s="9">
        <v>0</v>
      </c>
      <c r="E13" s="9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88175</v>
      </c>
      <c r="C14" s="12">
        <v>80720</v>
      </c>
      <c r="D14" s="12">
        <v>373150.5</v>
      </c>
      <c r="E14" s="12">
        <v>333833</v>
      </c>
      <c r="F14" s="13">
        <f t="shared" si="0"/>
        <v>-10.53663334231095</v>
      </c>
      <c r="G14" s="1"/>
      <c r="H14" s="1"/>
      <c r="I14" s="1"/>
    </row>
    <row r="15" spans="1:12" x14ac:dyDescent="0.25">
      <c r="A15" s="8" t="s">
        <v>52</v>
      </c>
      <c r="B15" s="9">
        <v>43437.75</v>
      </c>
      <c r="C15" s="9">
        <v>45324.5</v>
      </c>
      <c r="D15" s="9">
        <v>157352.5</v>
      </c>
      <c r="E15" s="9">
        <v>170998.75</v>
      </c>
      <c r="F15" s="10">
        <f t="shared" si="0"/>
        <v>8.6724074927312813</v>
      </c>
      <c r="G15" s="1"/>
      <c r="H15" s="1"/>
      <c r="I15" s="1"/>
    </row>
    <row r="16" spans="1:12" x14ac:dyDescent="0.25">
      <c r="A16" s="11" t="s">
        <v>53</v>
      </c>
      <c r="B16" s="12">
        <v>2825</v>
      </c>
      <c r="C16" s="12">
        <v>4325</v>
      </c>
      <c r="D16" s="12">
        <v>12294</v>
      </c>
      <c r="E16" s="12">
        <v>15696</v>
      </c>
      <c r="F16" s="13">
        <f t="shared" si="0"/>
        <v>27.672035139092245</v>
      </c>
      <c r="G16" s="1"/>
      <c r="H16" s="1"/>
      <c r="I16" s="1"/>
    </row>
    <row r="17" spans="1:9" x14ac:dyDescent="0.25">
      <c r="A17" s="8" t="s">
        <v>54</v>
      </c>
      <c r="B17" s="9">
        <v>10867</v>
      </c>
      <c r="C17" s="9">
        <v>11536</v>
      </c>
      <c r="D17" s="9">
        <v>35401</v>
      </c>
      <c r="E17" s="9">
        <v>38572</v>
      </c>
      <c r="F17" s="10">
        <f t="shared" si="0"/>
        <v>8.9573740854778094</v>
      </c>
      <c r="G17" s="1"/>
      <c r="H17" s="1"/>
      <c r="I17" s="1"/>
    </row>
    <row r="18" spans="1:9" x14ac:dyDescent="0.25">
      <c r="A18" s="11" t="s">
        <v>55</v>
      </c>
      <c r="B18" s="12">
        <v>44</v>
      </c>
      <c r="C18" s="12">
        <v>0</v>
      </c>
      <c r="D18" s="12">
        <v>161</v>
      </c>
      <c r="E18" s="12">
        <v>125</v>
      </c>
      <c r="F18" s="13">
        <f t="shared" si="0"/>
        <v>-22.360248447204967</v>
      </c>
      <c r="G18" s="1"/>
      <c r="H18" s="1"/>
      <c r="I18" s="1"/>
    </row>
    <row r="19" spans="1:9" x14ac:dyDescent="0.25">
      <c r="A19" s="8" t="s">
        <v>56</v>
      </c>
      <c r="B19" s="9">
        <v>37</v>
      </c>
      <c r="C19" s="9">
        <v>56</v>
      </c>
      <c r="D19" s="9">
        <v>153</v>
      </c>
      <c r="E19" s="9">
        <v>217</v>
      </c>
      <c r="F19" s="10">
        <f t="shared" si="0"/>
        <v>41.830065359477118</v>
      </c>
      <c r="G19" s="1"/>
      <c r="H19" s="1"/>
      <c r="I19" s="1"/>
    </row>
    <row r="20" spans="1:9" x14ac:dyDescent="0.25">
      <c r="A20" s="11" t="s">
        <v>57</v>
      </c>
      <c r="B20" s="12">
        <v>1676</v>
      </c>
      <c r="C20" s="12">
        <v>3257</v>
      </c>
      <c r="D20" s="12">
        <v>8563</v>
      </c>
      <c r="E20" s="12">
        <v>13438</v>
      </c>
      <c r="F20" s="13">
        <f t="shared" si="0"/>
        <v>56.930982132430216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243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7405</v>
      </c>
      <c r="C22" s="12">
        <v>6546</v>
      </c>
      <c r="D22" s="12">
        <v>28366</v>
      </c>
      <c r="E22" s="12">
        <v>27570</v>
      </c>
      <c r="F22" s="13">
        <f t="shared" si="0"/>
        <v>-2.8061764083762313</v>
      </c>
      <c r="G22" s="1"/>
      <c r="H22" s="1"/>
      <c r="I22" s="1"/>
    </row>
    <row r="23" spans="1:9" x14ac:dyDescent="0.25">
      <c r="A23" s="8" t="s">
        <v>60</v>
      </c>
      <c r="B23" s="9">
        <v>1294</v>
      </c>
      <c r="C23" s="9">
        <v>1610</v>
      </c>
      <c r="D23" s="9">
        <v>4324</v>
      </c>
      <c r="E23" s="9">
        <v>6904</v>
      </c>
      <c r="F23" s="10">
        <f t="shared" si="0"/>
        <v>59.666975023126724</v>
      </c>
      <c r="G23" s="1"/>
      <c r="H23" s="1"/>
      <c r="I23" s="1"/>
    </row>
    <row r="24" spans="1:9" x14ac:dyDescent="0.25">
      <c r="A24" s="11" t="s">
        <v>61</v>
      </c>
      <c r="B24" s="12">
        <v>1182</v>
      </c>
      <c r="C24" s="12">
        <v>2571</v>
      </c>
      <c r="D24" s="12">
        <v>4594</v>
      </c>
      <c r="E24" s="12">
        <v>10213</v>
      </c>
      <c r="F24" s="13">
        <f t="shared" si="0"/>
        <v>122.31171092729647</v>
      </c>
      <c r="G24" s="1"/>
      <c r="H24" s="1"/>
      <c r="I24" s="1"/>
    </row>
    <row r="25" spans="1:9" x14ac:dyDescent="0.25">
      <c r="A25" s="8" t="s">
        <v>62</v>
      </c>
      <c r="B25" s="9">
        <v>650</v>
      </c>
      <c r="C25" s="9">
        <v>958</v>
      </c>
      <c r="D25" s="9">
        <v>2735</v>
      </c>
      <c r="E25" s="9">
        <v>3994</v>
      </c>
      <c r="F25" s="10">
        <f t="shared" si="0"/>
        <v>46.032906764168189</v>
      </c>
      <c r="G25" s="1"/>
      <c r="H25" s="1"/>
      <c r="I25" s="1"/>
    </row>
    <row r="26" spans="1:9" x14ac:dyDescent="0.25">
      <c r="A26" s="11" t="s">
        <v>63</v>
      </c>
      <c r="B26" s="12">
        <v>192</v>
      </c>
      <c r="C26" s="12">
        <v>260</v>
      </c>
      <c r="D26" s="12">
        <v>980</v>
      </c>
      <c r="E26" s="12">
        <v>1577</v>
      </c>
      <c r="F26" s="13">
        <f t="shared" si="0"/>
        <v>60.918367346938766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1171</v>
      </c>
      <c r="C28" s="12">
        <v>2563</v>
      </c>
      <c r="D28" s="12">
        <v>4008</v>
      </c>
      <c r="E28" s="12">
        <v>10410</v>
      </c>
      <c r="F28" s="13">
        <f t="shared" si="0"/>
        <v>159.73053892215569</v>
      </c>
      <c r="G28" s="1"/>
      <c r="H28" s="1"/>
      <c r="I28" s="1"/>
    </row>
    <row r="29" spans="1:9" x14ac:dyDescent="0.25">
      <c r="A29" s="8" t="s">
        <v>66</v>
      </c>
      <c r="B29" s="9">
        <v>128</v>
      </c>
      <c r="C29" s="9">
        <v>70</v>
      </c>
      <c r="D29" s="9">
        <v>635</v>
      </c>
      <c r="E29" s="9">
        <v>269</v>
      </c>
      <c r="F29" s="10">
        <f t="shared" si="0"/>
        <v>-57.637795275590548</v>
      </c>
      <c r="G29" s="1"/>
      <c r="H29" s="1"/>
      <c r="I29" s="1"/>
    </row>
    <row r="30" spans="1:9" x14ac:dyDescent="0.25">
      <c r="A30" s="11" t="s">
        <v>67</v>
      </c>
      <c r="B30" s="12">
        <v>1753</v>
      </c>
      <c r="C30" s="12">
        <v>1989</v>
      </c>
      <c r="D30" s="12">
        <v>7454</v>
      </c>
      <c r="E30" s="12">
        <v>6822</v>
      </c>
      <c r="F30" s="13">
        <f t="shared" si="0"/>
        <v>-8.4786691709149409</v>
      </c>
      <c r="G30" s="1"/>
      <c r="H30" s="1"/>
      <c r="I30" s="1"/>
    </row>
    <row r="31" spans="1:9" x14ac:dyDescent="0.25">
      <c r="A31" s="8" t="s">
        <v>68</v>
      </c>
      <c r="B31" s="9">
        <v>3946</v>
      </c>
      <c r="C31" s="9">
        <v>5286</v>
      </c>
      <c r="D31" s="9">
        <v>16277</v>
      </c>
      <c r="E31" s="9">
        <v>22899</v>
      </c>
      <c r="F31" s="10">
        <f t="shared" si="0"/>
        <v>40.683172574798789</v>
      </c>
      <c r="G31" s="1"/>
      <c r="H31" s="1"/>
      <c r="I31" s="1"/>
    </row>
    <row r="32" spans="1:9" x14ac:dyDescent="0.25">
      <c r="A32" s="11" t="s">
        <v>69</v>
      </c>
      <c r="B32" s="12">
        <v>159916</v>
      </c>
      <c r="C32" s="12">
        <v>161253</v>
      </c>
      <c r="D32" s="12">
        <v>648460</v>
      </c>
      <c r="E32" s="12">
        <v>628092</v>
      </c>
      <c r="F32" s="13">
        <f t="shared" si="0"/>
        <v>-3.1409801683989826</v>
      </c>
      <c r="G32" s="1"/>
      <c r="H32" s="1"/>
      <c r="I32" s="1"/>
    </row>
    <row r="33" spans="1:9" x14ac:dyDescent="0.25">
      <c r="A33" s="8" t="s">
        <v>70</v>
      </c>
      <c r="B33" s="9">
        <v>14758</v>
      </c>
      <c r="C33" s="9">
        <v>11787.5</v>
      </c>
      <c r="D33" s="9">
        <v>58522.5</v>
      </c>
      <c r="E33" s="9">
        <v>54243.5</v>
      </c>
      <c r="F33" s="10">
        <f t="shared" si="0"/>
        <v>-7.311717715408605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52</v>
      </c>
      <c r="D34" s="12">
        <v>0</v>
      </c>
      <c r="E34" s="12">
        <v>340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365138.25</v>
      </c>
      <c r="C35" s="15">
        <f t="shared" ref="C35:E35" si="1">SUM(C7:C34)</f>
        <v>372000.5</v>
      </c>
      <c r="D35" s="15">
        <f t="shared" si="1"/>
        <v>1455742</v>
      </c>
      <c r="E35" s="15">
        <f t="shared" si="1"/>
        <v>1463751.25</v>
      </c>
      <c r="F35" s="16">
        <f t="shared" si="0"/>
        <v>0.55018334292752513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1670</v>
      </c>
      <c r="C38" s="30">
        <f>D7</f>
        <v>1618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VALENCIA</v>
      </c>
      <c r="F38" s="31">
        <f>LOOKUP(E38,$A$38:$A$65,$B$38:$B$65)</f>
        <v>628092</v>
      </c>
      <c r="G38" s="31">
        <f>LOOKUP(E38,$A$38:$A$65,$C$38:$C$65)</f>
        <v>648460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15403</v>
      </c>
      <c r="C39" s="30">
        <f t="shared" ref="C39:C65" si="5">D8</f>
        <v>12641</v>
      </c>
      <c r="D39" s="30">
        <f t="shared" ref="D39:D65" si="6">_xlfn.RANK.EQ(B39,$B$38:$B$65)+COUNTIF($B$38:$B$65,B39)-1</f>
        <v>11</v>
      </c>
      <c r="E39" s="31" t="str">
        <f t="shared" si="2"/>
        <v>BARCELONA</v>
      </c>
      <c r="F39" s="31">
        <f t="shared" ref="F39:F65" si="7">LOOKUP(E39,$A$38:$A$65,$B$38:$B$65)</f>
        <v>333833</v>
      </c>
      <c r="G39" s="31">
        <f t="shared" ref="G39:G65" si="8">LOOKUP(E39,$A$38:$A$65,$C$38:$C$65)</f>
        <v>373150.5</v>
      </c>
    </row>
    <row r="40" spans="1:9" x14ac:dyDescent="0.25">
      <c r="A40" s="31" t="str">
        <f t="shared" si="3"/>
        <v>ALMERIA</v>
      </c>
      <c r="B40" s="30">
        <f t="shared" si="4"/>
        <v>350</v>
      </c>
      <c r="C40" s="30">
        <f t="shared" si="5"/>
        <v>0</v>
      </c>
      <c r="D40" s="30">
        <f t="shared" si="6"/>
        <v>20</v>
      </c>
      <c r="E40" s="31" t="str">
        <f t="shared" si="2"/>
        <v>BILBAO</v>
      </c>
      <c r="F40" s="31">
        <f t="shared" si="7"/>
        <v>170998.75</v>
      </c>
      <c r="G40" s="31">
        <f t="shared" si="8"/>
        <v>157352.5</v>
      </c>
    </row>
    <row r="41" spans="1:9" x14ac:dyDescent="0.25">
      <c r="A41" s="31" t="str">
        <f t="shared" si="3"/>
        <v>AVILES</v>
      </c>
      <c r="B41" s="30">
        <f t="shared" si="4"/>
        <v>2</v>
      </c>
      <c r="C41" s="30">
        <f t="shared" si="5"/>
        <v>0</v>
      </c>
      <c r="D41" s="30">
        <f t="shared" si="6"/>
        <v>27</v>
      </c>
      <c r="E41" s="31" t="str">
        <f t="shared" si="2"/>
        <v>BAHIA DE ALGECIRAS</v>
      </c>
      <c r="F41" s="31">
        <f t="shared" si="7"/>
        <v>83312</v>
      </c>
      <c r="G41" s="31">
        <f t="shared" si="8"/>
        <v>64903</v>
      </c>
    </row>
    <row r="42" spans="1:9" x14ac:dyDescent="0.25">
      <c r="A42" s="31" t="str">
        <f t="shared" si="3"/>
        <v>BAHIA DE ALGECIRAS</v>
      </c>
      <c r="B42" s="30">
        <f t="shared" si="4"/>
        <v>83312</v>
      </c>
      <c r="C42" s="30">
        <f t="shared" si="5"/>
        <v>64903</v>
      </c>
      <c r="D42" s="30">
        <f t="shared" si="6"/>
        <v>4</v>
      </c>
      <c r="E42" s="31" t="str">
        <f t="shared" si="2"/>
        <v>VIGO</v>
      </c>
      <c r="F42" s="31">
        <f t="shared" si="7"/>
        <v>54243.5</v>
      </c>
      <c r="G42" s="31">
        <f t="shared" si="8"/>
        <v>58522.5</v>
      </c>
    </row>
    <row r="43" spans="1:9" x14ac:dyDescent="0.25">
      <c r="A43" s="31" t="str">
        <f t="shared" si="3"/>
        <v>BAHIA DE CADIZ</v>
      </c>
      <c r="B43" s="30">
        <f t="shared" si="4"/>
        <v>16556</v>
      </c>
      <c r="C43" s="30">
        <f t="shared" si="5"/>
        <v>13149.5</v>
      </c>
      <c r="D43" s="30">
        <f t="shared" si="6"/>
        <v>9</v>
      </c>
      <c r="E43" s="31" t="str">
        <f t="shared" si="2"/>
        <v>CASTELLON</v>
      </c>
      <c r="F43" s="31">
        <f t="shared" si="7"/>
        <v>38572</v>
      </c>
      <c r="G43" s="31">
        <f t="shared" si="8"/>
        <v>35401</v>
      </c>
    </row>
    <row r="44" spans="1:9" x14ac:dyDescent="0.25">
      <c r="A44" s="31" t="str">
        <f t="shared" si="3"/>
        <v>BALEARES</v>
      </c>
      <c r="B44" s="30">
        <f t="shared" si="4"/>
        <v>2</v>
      </c>
      <c r="C44" s="30">
        <f t="shared" si="5"/>
        <v>0</v>
      </c>
      <c r="D44" s="30">
        <f t="shared" si="6"/>
        <v>27</v>
      </c>
      <c r="E44" s="31" t="str">
        <f t="shared" si="2"/>
        <v>LAS PALMAS</v>
      </c>
      <c r="F44" s="31">
        <f t="shared" si="7"/>
        <v>27570</v>
      </c>
      <c r="G44" s="31">
        <f t="shared" si="8"/>
        <v>28366</v>
      </c>
    </row>
    <row r="45" spans="1:9" x14ac:dyDescent="0.25">
      <c r="A45" s="31" t="str">
        <f t="shared" si="3"/>
        <v>BARCELONA</v>
      </c>
      <c r="B45" s="30">
        <f t="shared" si="4"/>
        <v>333833</v>
      </c>
      <c r="C45" s="30">
        <f t="shared" si="5"/>
        <v>373150.5</v>
      </c>
      <c r="D45" s="30">
        <f t="shared" si="6"/>
        <v>2</v>
      </c>
      <c r="E45" s="31" t="str">
        <f t="shared" si="2"/>
        <v>TARRAGONA</v>
      </c>
      <c r="F45" s="31">
        <f t="shared" si="7"/>
        <v>22899</v>
      </c>
      <c r="G45" s="31">
        <f t="shared" si="8"/>
        <v>16277</v>
      </c>
    </row>
    <row r="46" spans="1:9" x14ac:dyDescent="0.25">
      <c r="A46" s="31" t="str">
        <f t="shared" si="3"/>
        <v>BILBAO</v>
      </c>
      <c r="B46" s="30">
        <f t="shared" si="4"/>
        <v>170998.75</v>
      </c>
      <c r="C46" s="30">
        <f t="shared" si="5"/>
        <v>157352.5</v>
      </c>
      <c r="D46" s="30">
        <f t="shared" si="6"/>
        <v>3</v>
      </c>
      <c r="E46" s="31" t="str">
        <f t="shared" si="2"/>
        <v>BAHIA DE CADIZ</v>
      </c>
      <c r="F46" s="31">
        <f t="shared" si="7"/>
        <v>16556</v>
      </c>
      <c r="G46" s="31">
        <f t="shared" si="8"/>
        <v>13149.5</v>
      </c>
    </row>
    <row r="47" spans="1:9" x14ac:dyDescent="0.25">
      <c r="A47" s="31" t="str">
        <f t="shared" si="3"/>
        <v>CARTAGENA</v>
      </c>
      <c r="B47" s="30">
        <f t="shared" si="4"/>
        <v>15696</v>
      </c>
      <c r="C47" s="30">
        <f t="shared" si="5"/>
        <v>12294</v>
      </c>
      <c r="D47" s="30">
        <f t="shared" si="6"/>
        <v>10</v>
      </c>
      <c r="E47" s="31" t="str">
        <f t="shared" si="2"/>
        <v>CARTAGENA</v>
      </c>
      <c r="F47" s="31">
        <f t="shared" si="7"/>
        <v>15696</v>
      </c>
      <c r="G47" s="31">
        <f t="shared" si="8"/>
        <v>12294</v>
      </c>
    </row>
    <row r="48" spans="1:9" x14ac:dyDescent="0.25">
      <c r="A48" s="31" t="str">
        <f t="shared" si="3"/>
        <v>CASTELLON</v>
      </c>
      <c r="B48" s="30">
        <f t="shared" si="4"/>
        <v>38572</v>
      </c>
      <c r="C48" s="30">
        <f t="shared" si="5"/>
        <v>35401</v>
      </c>
      <c r="D48" s="30">
        <f t="shared" si="6"/>
        <v>6</v>
      </c>
      <c r="E48" s="31" t="str">
        <f t="shared" si="2"/>
        <v>ALICANTE</v>
      </c>
      <c r="F48" s="31">
        <f t="shared" si="7"/>
        <v>15403</v>
      </c>
      <c r="G48" s="31">
        <f t="shared" si="8"/>
        <v>12641</v>
      </c>
    </row>
    <row r="49" spans="1:7" x14ac:dyDescent="0.25">
      <c r="A49" s="31" t="str">
        <f t="shared" si="3"/>
        <v>CEUTA</v>
      </c>
      <c r="B49" s="30">
        <f t="shared" si="4"/>
        <v>125</v>
      </c>
      <c r="C49" s="30">
        <f t="shared" si="5"/>
        <v>161</v>
      </c>
      <c r="D49" s="30">
        <f t="shared" si="6"/>
        <v>25</v>
      </c>
      <c r="E49" s="31" t="str">
        <f t="shared" si="2"/>
        <v>GIJON</v>
      </c>
      <c r="F49" s="31">
        <f t="shared" si="7"/>
        <v>13438</v>
      </c>
      <c r="G49" s="31">
        <f t="shared" si="8"/>
        <v>8563</v>
      </c>
    </row>
    <row r="50" spans="1:7" x14ac:dyDescent="0.25">
      <c r="A50" s="31" t="str">
        <f t="shared" si="3"/>
        <v>FERROL-SAN CIBRAO</v>
      </c>
      <c r="B50" s="30">
        <f t="shared" si="4"/>
        <v>217</v>
      </c>
      <c r="C50" s="30">
        <f t="shared" si="5"/>
        <v>153</v>
      </c>
      <c r="D50" s="30">
        <f t="shared" si="6"/>
        <v>24</v>
      </c>
      <c r="E50" s="31" t="str">
        <f t="shared" si="2"/>
        <v>SANTA CRUZ DE TENERIFE</v>
      </c>
      <c r="F50" s="31">
        <f t="shared" si="7"/>
        <v>10410</v>
      </c>
      <c r="G50" s="31">
        <f t="shared" si="8"/>
        <v>4008</v>
      </c>
    </row>
    <row r="51" spans="1:7" x14ac:dyDescent="0.25">
      <c r="A51" s="31" t="str">
        <f t="shared" si="3"/>
        <v>GIJON</v>
      </c>
      <c r="B51" s="30">
        <f t="shared" si="4"/>
        <v>13438</v>
      </c>
      <c r="C51" s="30">
        <f t="shared" si="5"/>
        <v>8563</v>
      </c>
      <c r="D51" s="30">
        <f t="shared" si="6"/>
        <v>12</v>
      </c>
      <c r="E51" s="31" t="str">
        <f t="shared" si="2"/>
        <v>MARIN Y RIA DE PONTEVEDRA</v>
      </c>
      <c r="F51" s="31">
        <f t="shared" si="7"/>
        <v>10213</v>
      </c>
      <c r="G51" s="31">
        <f t="shared" si="8"/>
        <v>4594</v>
      </c>
    </row>
    <row r="52" spans="1:7" x14ac:dyDescent="0.25">
      <c r="A52" s="31" t="str">
        <f t="shared" si="3"/>
        <v>HUELVA</v>
      </c>
      <c r="B52" s="30">
        <f t="shared" si="4"/>
        <v>243</v>
      </c>
      <c r="C52" s="30">
        <f t="shared" si="5"/>
        <v>0</v>
      </c>
      <c r="D52" s="30">
        <f t="shared" si="6"/>
        <v>23</v>
      </c>
      <c r="E52" s="31" t="str">
        <f t="shared" si="2"/>
        <v>MALAGA</v>
      </c>
      <c r="F52" s="31">
        <f t="shared" si="7"/>
        <v>6904</v>
      </c>
      <c r="G52" s="31">
        <f t="shared" si="8"/>
        <v>4324</v>
      </c>
    </row>
    <row r="53" spans="1:7" x14ac:dyDescent="0.25">
      <c r="A53" s="31" t="str">
        <f t="shared" si="3"/>
        <v>LAS PALMAS</v>
      </c>
      <c r="B53" s="30">
        <f t="shared" si="4"/>
        <v>27570</v>
      </c>
      <c r="C53" s="30">
        <f t="shared" si="5"/>
        <v>28366</v>
      </c>
      <c r="D53" s="30">
        <f t="shared" si="6"/>
        <v>7</v>
      </c>
      <c r="E53" s="31" t="str">
        <f t="shared" si="2"/>
        <v>SEVILLA</v>
      </c>
      <c r="F53" s="31">
        <f t="shared" si="7"/>
        <v>6822</v>
      </c>
      <c r="G53" s="31">
        <f t="shared" si="8"/>
        <v>7454</v>
      </c>
    </row>
    <row r="54" spans="1:7" x14ac:dyDescent="0.25">
      <c r="A54" s="31" t="str">
        <f t="shared" si="3"/>
        <v>MALAGA</v>
      </c>
      <c r="B54" s="30">
        <f t="shared" si="4"/>
        <v>6904</v>
      </c>
      <c r="C54" s="30">
        <f t="shared" si="5"/>
        <v>4324</v>
      </c>
      <c r="D54" s="30">
        <f t="shared" si="6"/>
        <v>15</v>
      </c>
      <c r="E54" s="31" t="str">
        <f t="shared" si="2"/>
        <v>MELILLA</v>
      </c>
      <c r="F54" s="31">
        <f t="shared" si="7"/>
        <v>3994</v>
      </c>
      <c r="G54" s="31">
        <f t="shared" si="8"/>
        <v>2735</v>
      </c>
    </row>
    <row r="55" spans="1:7" x14ac:dyDescent="0.25">
      <c r="A55" s="31" t="str">
        <f t="shared" si="3"/>
        <v>MARIN Y RIA DE PONTEVEDRA</v>
      </c>
      <c r="B55" s="30">
        <f t="shared" si="4"/>
        <v>10213</v>
      </c>
      <c r="C55" s="30">
        <f t="shared" si="5"/>
        <v>4594</v>
      </c>
      <c r="D55" s="30">
        <f t="shared" si="6"/>
        <v>14</v>
      </c>
      <c r="E55" s="31" t="str">
        <f t="shared" si="2"/>
        <v>A CORUÑA</v>
      </c>
      <c r="F55" s="31">
        <f t="shared" si="7"/>
        <v>1670</v>
      </c>
      <c r="G55" s="31">
        <f t="shared" si="8"/>
        <v>1618</v>
      </c>
    </row>
    <row r="56" spans="1:7" x14ac:dyDescent="0.25">
      <c r="A56" s="31" t="str">
        <f t="shared" si="3"/>
        <v>MELILLA</v>
      </c>
      <c r="B56" s="30">
        <f t="shared" si="4"/>
        <v>3994</v>
      </c>
      <c r="C56" s="30">
        <f t="shared" si="5"/>
        <v>2735</v>
      </c>
      <c r="D56" s="30">
        <f t="shared" si="6"/>
        <v>17</v>
      </c>
      <c r="E56" s="31" t="str">
        <f t="shared" si="2"/>
        <v>MOTRIL</v>
      </c>
      <c r="F56" s="31">
        <f t="shared" si="7"/>
        <v>1577</v>
      </c>
      <c r="G56" s="31">
        <f t="shared" si="8"/>
        <v>980</v>
      </c>
    </row>
    <row r="57" spans="1:7" x14ac:dyDescent="0.25">
      <c r="A57" s="31" t="str">
        <f t="shared" si="3"/>
        <v>MOTRIL</v>
      </c>
      <c r="B57" s="30">
        <f t="shared" si="4"/>
        <v>1577</v>
      </c>
      <c r="C57" s="30">
        <f t="shared" si="5"/>
        <v>980</v>
      </c>
      <c r="D57" s="30">
        <f t="shared" si="6"/>
        <v>19</v>
      </c>
      <c r="E57" s="31" t="str">
        <f t="shared" si="2"/>
        <v>ALMERIA</v>
      </c>
      <c r="F57" s="31">
        <f t="shared" si="7"/>
        <v>350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VILAGARCIA</v>
      </c>
      <c r="F58" s="31">
        <f t="shared" si="7"/>
        <v>340</v>
      </c>
      <c r="G58" s="31">
        <f t="shared" si="8"/>
        <v>0</v>
      </c>
    </row>
    <row r="59" spans="1:7" x14ac:dyDescent="0.25">
      <c r="A59" s="31" t="str">
        <f t="shared" si="3"/>
        <v>SANTA CRUZ DE TENERIFE</v>
      </c>
      <c r="B59" s="30">
        <f t="shared" si="4"/>
        <v>10410</v>
      </c>
      <c r="C59" s="30">
        <f t="shared" si="5"/>
        <v>4008</v>
      </c>
      <c r="D59" s="30">
        <f t="shared" si="6"/>
        <v>13</v>
      </c>
      <c r="E59" s="31" t="str">
        <f t="shared" si="2"/>
        <v>SANTANDER</v>
      </c>
      <c r="F59" s="31">
        <f t="shared" si="7"/>
        <v>269</v>
      </c>
      <c r="G59" s="31">
        <f t="shared" si="8"/>
        <v>635</v>
      </c>
    </row>
    <row r="60" spans="1:7" x14ac:dyDescent="0.25">
      <c r="A60" s="31" t="str">
        <f t="shared" si="3"/>
        <v>SANTANDER</v>
      </c>
      <c r="B60" s="30">
        <f t="shared" si="4"/>
        <v>269</v>
      </c>
      <c r="C60" s="30">
        <f t="shared" si="5"/>
        <v>635</v>
      </c>
      <c r="D60" s="30">
        <f t="shared" si="6"/>
        <v>22</v>
      </c>
      <c r="E60" s="31" t="str">
        <f t="shared" si="2"/>
        <v>HUELVA</v>
      </c>
      <c r="F60" s="31">
        <f t="shared" si="7"/>
        <v>243</v>
      </c>
      <c r="G60" s="31">
        <f t="shared" si="8"/>
        <v>0</v>
      </c>
    </row>
    <row r="61" spans="1:7" x14ac:dyDescent="0.25">
      <c r="A61" s="31" t="str">
        <f t="shared" si="3"/>
        <v>SEVILLA</v>
      </c>
      <c r="B61" s="30">
        <f t="shared" si="4"/>
        <v>6822</v>
      </c>
      <c r="C61" s="30">
        <f t="shared" si="5"/>
        <v>7454</v>
      </c>
      <c r="D61" s="30">
        <f t="shared" si="6"/>
        <v>16</v>
      </c>
      <c r="E61" s="31" t="str">
        <f t="shared" si="2"/>
        <v>FERROL-SAN CIBRAO</v>
      </c>
      <c r="F61" s="31">
        <f t="shared" si="7"/>
        <v>217</v>
      </c>
      <c r="G61" s="31">
        <f t="shared" si="8"/>
        <v>153</v>
      </c>
    </row>
    <row r="62" spans="1:7" x14ac:dyDescent="0.25">
      <c r="A62" s="31" t="str">
        <f t="shared" si="3"/>
        <v>TARRAGONA</v>
      </c>
      <c r="B62" s="30">
        <f t="shared" si="4"/>
        <v>22899</v>
      </c>
      <c r="C62" s="30">
        <f t="shared" si="5"/>
        <v>16277</v>
      </c>
      <c r="D62" s="30">
        <f t="shared" si="6"/>
        <v>8</v>
      </c>
      <c r="E62" s="31" t="str">
        <f t="shared" si="2"/>
        <v>CEUTA</v>
      </c>
      <c r="F62" s="31">
        <f t="shared" si="7"/>
        <v>125</v>
      </c>
      <c r="G62" s="31">
        <f t="shared" si="8"/>
        <v>161</v>
      </c>
    </row>
    <row r="63" spans="1:7" x14ac:dyDescent="0.25">
      <c r="A63" s="31" t="str">
        <f t="shared" si="3"/>
        <v>VALENCIA</v>
      </c>
      <c r="B63" s="30">
        <f t="shared" si="4"/>
        <v>628092</v>
      </c>
      <c r="C63" s="30">
        <f t="shared" si="5"/>
        <v>648460</v>
      </c>
      <c r="D63" s="30">
        <f t="shared" si="6"/>
        <v>1</v>
      </c>
      <c r="E63" s="31" t="e">
        <f t="shared" si="2"/>
        <v>#N/A</v>
      </c>
      <c r="F63" s="31" t="e">
        <f t="shared" si="7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54243.5</v>
      </c>
      <c r="C64" s="30">
        <f t="shared" si="5"/>
        <v>58522.5</v>
      </c>
      <c r="D64" s="30">
        <f t="shared" si="6"/>
        <v>5</v>
      </c>
      <c r="E64" s="31" t="str">
        <f t="shared" si="2"/>
        <v>AVILES</v>
      </c>
      <c r="F64" s="31">
        <f t="shared" si="7"/>
        <v>2</v>
      </c>
      <c r="G64" s="31">
        <f t="shared" si="8"/>
        <v>0</v>
      </c>
    </row>
    <row r="65" spans="1:7" x14ac:dyDescent="0.25">
      <c r="A65" s="31" t="str">
        <f t="shared" si="3"/>
        <v>VILAGARCIA</v>
      </c>
      <c r="B65" s="30">
        <f t="shared" si="4"/>
        <v>340</v>
      </c>
      <c r="C65" s="30">
        <f t="shared" si="5"/>
        <v>0</v>
      </c>
      <c r="D65" s="30">
        <f t="shared" si="6"/>
        <v>21</v>
      </c>
      <c r="E65" s="31" t="str">
        <f t="shared" si="2"/>
        <v>PASAIA</v>
      </c>
      <c r="F65" s="31">
        <f t="shared" si="7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85" t="s">
        <v>73</v>
      </c>
      <c r="B5" s="83" t="str">
        <f>'Resumen general'!D6</f>
        <v>Mes Abril</v>
      </c>
      <c r="C5" s="84"/>
      <c r="D5" s="83" t="s">
        <v>40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323</v>
      </c>
      <c r="C7" s="9">
        <v>385</v>
      </c>
      <c r="D7" s="9">
        <v>1696</v>
      </c>
      <c r="E7" s="9">
        <v>1670</v>
      </c>
      <c r="F7" s="10">
        <f>((E7*100)/D7)-100</f>
        <v>-1.5330188679245254</v>
      </c>
      <c r="G7" s="1"/>
      <c r="H7" s="1"/>
      <c r="I7" s="1"/>
    </row>
    <row r="8" spans="1:12" x14ac:dyDescent="0.25">
      <c r="A8" s="11" t="s">
        <v>45</v>
      </c>
      <c r="B8" s="12">
        <v>13967</v>
      </c>
      <c r="C8" s="12">
        <v>14332</v>
      </c>
      <c r="D8" s="12">
        <v>51352</v>
      </c>
      <c r="E8" s="12">
        <v>55637</v>
      </c>
      <c r="F8" s="13">
        <f t="shared" ref="F8:F35" si="0">((E8*100)/D8)-100</f>
        <v>8.3443682816638045</v>
      </c>
      <c r="G8" s="1"/>
      <c r="H8" s="1"/>
      <c r="I8" s="1"/>
    </row>
    <row r="9" spans="1:12" x14ac:dyDescent="0.25">
      <c r="A9" s="8" t="s">
        <v>46</v>
      </c>
      <c r="B9" s="9">
        <v>306</v>
      </c>
      <c r="C9" s="9">
        <v>450.25</v>
      </c>
      <c r="D9" s="9">
        <v>1010</v>
      </c>
      <c r="E9" s="9">
        <v>1863.25</v>
      </c>
      <c r="F9" s="10">
        <f t="shared" si="0"/>
        <v>84.480198019801975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19710</v>
      </c>
      <c r="C11" s="9">
        <v>27196</v>
      </c>
      <c r="D11" s="9">
        <v>70554</v>
      </c>
      <c r="E11" s="9">
        <v>90673</v>
      </c>
      <c r="F11" s="10">
        <f t="shared" si="0"/>
        <v>28.515746803866534</v>
      </c>
      <c r="G11" s="1"/>
      <c r="H11" s="1"/>
      <c r="I11" s="1"/>
    </row>
    <row r="12" spans="1:12" x14ac:dyDescent="0.25">
      <c r="A12" s="11" t="s">
        <v>49</v>
      </c>
      <c r="B12" s="12">
        <v>6552.5</v>
      </c>
      <c r="C12" s="12">
        <v>5627.5</v>
      </c>
      <c r="D12" s="12">
        <v>25657</v>
      </c>
      <c r="E12" s="12">
        <v>28519.5</v>
      </c>
      <c r="F12" s="13">
        <f t="shared" si="0"/>
        <v>11.156799314027367</v>
      </c>
      <c r="G12" s="1"/>
      <c r="H12" s="1"/>
      <c r="I12" s="1"/>
    </row>
    <row r="13" spans="1:12" x14ac:dyDescent="0.25">
      <c r="A13" s="8" t="s">
        <v>50</v>
      </c>
      <c r="B13" s="9">
        <v>5994</v>
      </c>
      <c r="C13" s="9">
        <v>4564</v>
      </c>
      <c r="D13" s="9">
        <v>21642</v>
      </c>
      <c r="E13" s="9">
        <v>16614</v>
      </c>
      <c r="F13" s="10">
        <f t="shared" si="0"/>
        <v>-23.232603271416693</v>
      </c>
      <c r="G13" s="1"/>
      <c r="H13" s="1"/>
      <c r="I13" s="1"/>
    </row>
    <row r="14" spans="1:12" x14ac:dyDescent="0.25">
      <c r="A14" s="11" t="s">
        <v>51</v>
      </c>
      <c r="B14" s="12">
        <v>105757</v>
      </c>
      <c r="C14" s="12">
        <v>93418</v>
      </c>
      <c r="D14" s="12">
        <v>435013</v>
      </c>
      <c r="E14" s="12">
        <v>386091</v>
      </c>
      <c r="F14" s="13">
        <f t="shared" si="0"/>
        <v>-11.246100691243711</v>
      </c>
      <c r="G14" s="1"/>
      <c r="H14" s="1"/>
      <c r="I14" s="1"/>
    </row>
    <row r="15" spans="1:12" x14ac:dyDescent="0.25">
      <c r="A15" s="8" t="s">
        <v>52</v>
      </c>
      <c r="B15" s="9">
        <v>47302.5</v>
      </c>
      <c r="C15" s="9">
        <v>51714.25</v>
      </c>
      <c r="D15" s="9">
        <v>171908</v>
      </c>
      <c r="E15" s="9">
        <v>192606</v>
      </c>
      <c r="F15" s="10">
        <f t="shared" si="0"/>
        <v>12.040161016357587</v>
      </c>
      <c r="G15" s="1"/>
      <c r="H15" s="1"/>
      <c r="I15" s="1"/>
    </row>
    <row r="16" spans="1:12" x14ac:dyDescent="0.25">
      <c r="A16" s="11" t="s">
        <v>53</v>
      </c>
      <c r="B16" s="12">
        <v>5431</v>
      </c>
      <c r="C16" s="12">
        <v>5773</v>
      </c>
      <c r="D16" s="12">
        <v>22389</v>
      </c>
      <c r="E16" s="12">
        <v>21365</v>
      </c>
      <c r="F16" s="13">
        <f t="shared" si="0"/>
        <v>-4.5736745723346246</v>
      </c>
      <c r="G16" s="1"/>
      <c r="H16" s="1"/>
      <c r="I16" s="1"/>
    </row>
    <row r="17" spans="1:9" x14ac:dyDescent="0.25">
      <c r="A17" s="8" t="s">
        <v>54</v>
      </c>
      <c r="B17" s="9">
        <v>11220</v>
      </c>
      <c r="C17" s="9">
        <v>12005</v>
      </c>
      <c r="D17" s="9">
        <v>36683</v>
      </c>
      <c r="E17" s="9">
        <v>41503</v>
      </c>
      <c r="F17" s="10">
        <f t="shared" si="0"/>
        <v>13.139601450263058</v>
      </c>
      <c r="G17" s="1"/>
      <c r="H17" s="1"/>
      <c r="I17" s="1"/>
    </row>
    <row r="18" spans="1:9" x14ac:dyDescent="0.25">
      <c r="A18" s="11" t="s">
        <v>55</v>
      </c>
      <c r="B18" s="12">
        <v>727</v>
      </c>
      <c r="C18" s="12">
        <v>1185</v>
      </c>
      <c r="D18" s="12">
        <v>3024</v>
      </c>
      <c r="E18" s="12">
        <v>4747</v>
      </c>
      <c r="F18" s="13">
        <f t="shared" si="0"/>
        <v>56.977513227513214</v>
      </c>
      <c r="G18" s="1"/>
      <c r="H18" s="1"/>
      <c r="I18" s="1"/>
    </row>
    <row r="19" spans="1:9" x14ac:dyDescent="0.25">
      <c r="A19" s="8" t="s">
        <v>56</v>
      </c>
      <c r="B19" s="9">
        <v>37</v>
      </c>
      <c r="C19" s="9">
        <v>56</v>
      </c>
      <c r="D19" s="9">
        <v>153</v>
      </c>
      <c r="E19" s="9">
        <v>217</v>
      </c>
      <c r="F19" s="10">
        <f t="shared" si="0"/>
        <v>41.830065359477118</v>
      </c>
      <c r="G19" s="1"/>
      <c r="H19" s="1"/>
      <c r="I19" s="1"/>
    </row>
    <row r="20" spans="1:9" x14ac:dyDescent="0.25">
      <c r="A20" s="11" t="s">
        <v>57</v>
      </c>
      <c r="B20" s="12">
        <v>2397</v>
      </c>
      <c r="C20" s="12">
        <v>3794</v>
      </c>
      <c r="D20" s="12">
        <v>12126</v>
      </c>
      <c r="E20" s="12">
        <v>16151</v>
      </c>
      <c r="F20" s="13">
        <f t="shared" si="0"/>
        <v>33.193138710209467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618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35432</v>
      </c>
      <c r="C22" s="12">
        <v>34545</v>
      </c>
      <c r="D22" s="12">
        <v>143648</v>
      </c>
      <c r="E22" s="12">
        <v>141367</v>
      </c>
      <c r="F22" s="13">
        <f t="shared" si="0"/>
        <v>-1.5879093339273851</v>
      </c>
      <c r="G22" s="1"/>
      <c r="H22" s="1"/>
      <c r="I22" s="1"/>
    </row>
    <row r="23" spans="1:9" x14ac:dyDescent="0.25">
      <c r="A23" s="8" t="s">
        <v>60</v>
      </c>
      <c r="B23" s="9">
        <v>2113</v>
      </c>
      <c r="C23" s="9">
        <v>2847</v>
      </c>
      <c r="D23" s="9">
        <v>7108</v>
      </c>
      <c r="E23" s="9">
        <v>11880</v>
      </c>
      <c r="F23" s="10">
        <f t="shared" si="0"/>
        <v>67.135621834552609</v>
      </c>
      <c r="G23" s="1"/>
      <c r="H23" s="1"/>
      <c r="I23" s="1"/>
    </row>
    <row r="24" spans="1:9" x14ac:dyDescent="0.25">
      <c r="A24" s="11" t="s">
        <v>61</v>
      </c>
      <c r="B24" s="12">
        <v>4102</v>
      </c>
      <c r="C24" s="12">
        <v>2856</v>
      </c>
      <c r="D24" s="12">
        <v>14510</v>
      </c>
      <c r="E24" s="12">
        <v>11916</v>
      </c>
      <c r="F24" s="13">
        <f t="shared" si="0"/>
        <v>-17.877325982081317</v>
      </c>
      <c r="G24" s="1"/>
      <c r="H24" s="1"/>
      <c r="I24" s="1"/>
    </row>
    <row r="25" spans="1:9" x14ac:dyDescent="0.25">
      <c r="A25" s="8" t="s">
        <v>62</v>
      </c>
      <c r="B25" s="9">
        <v>1765</v>
      </c>
      <c r="C25" s="9">
        <v>2531</v>
      </c>
      <c r="D25" s="9">
        <v>6975</v>
      </c>
      <c r="E25" s="9">
        <v>10626</v>
      </c>
      <c r="F25" s="10">
        <f t="shared" si="0"/>
        <v>52.344086021505376</v>
      </c>
      <c r="G25" s="1"/>
      <c r="H25" s="1"/>
      <c r="I25" s="1"/>
    </row>
    <row r="26" spans="1:9" x14ac:dyDescent="0.25">
      <c r="A26" s="11" t="s">
        <v>63</v>
      </c>
      <c r="B26" s="12">
        <v>258</v>
      </c>
      <c r="C26" s="12">
        <v>418</v>
      </c>
      <c r="D26" s="12">
        <v>1434</v>
      </c>
      <c r="E26" s="12">
        <v>2483</v>
      </c>
      <c r="F26" s="13">
        <f t="shared" si="0"/>
        <v>73.152022315202231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26010</v>
      </c>
      <c r="C28" s="12">
        <v>25055</v>
      </c>
      <c r="D28" s="12">
        <v>108491</v>
      </c>
      <c r="E28" s="12">
        <v>104199</v>
      </c>
      <c r="F28" s="13">
        <f t="shared" si="0"/>
        <v>-3.9560885234719905</v>
      </c>
      <c r="G28" s="1"/>
      <c r="H28" s="1"/>
      <c r="I28" s="1"/>
    </row>
    <row r="29" spans="1:9" x14ac:dyDescent="0.25">
      <c r="A29" s="8" t="s">
        <v>66</v>
      </c>
      <c r="B29" s="9">
        <v>128</v>
      </c>
      <c r="C29" s="9">
        <v>70</v>
      </c>
      <c r="D29" s="9">
        <v>635</v>
      </c>
      <c r="E29" s="9">
        <v>269</v>
      </c>
      <c r="F29" s="10">
        <f t="shared" si="0"/>
        <v>-57.637795275590548</v>
      </c>
      <c r="G29" s="1"/>
      <c r="H29" s="1"/>
      <c r="I29" s="1"/>
    </row>
    <row r="30" spans="1:9" x14ac:dyDescent="0.25">
      <c r="A30" s="11" t="s">
        <v>67</v>
      </c>
      <c r="B30" s="12">
        <v>13080</v>
      </c>
      <c r="C30" s="12">
        <v>12364</v>
      </c>
      <c r="D30" s="12">
        <v>54655</v>
      </c>
      <c r="E30" s="12">
        <v>51831</v>
      </c>
      <c r="F30" s="13">
        <f t="shared" si="0"/>
        <v>-5.1669563626383734</v>
      </c>
      <c r="G30" s="1"/>
      <c r="H30" s="1"/>
      <c r="I30" s="1"/>
    </row>
    <row r="31" spans="1:9" x14ac:dyDescent="0.25">
      <c r="A31" s="8" t="s">
        <v>68</v>
      </c>
      <c r="B31" s="9">
        <v>6242</v>
      </c>
      <c r="C31" s="9">
        <v>7083</v>
      </c>
      <c r="D31" s="9">
        <v>25572</v>
      </c>
      <c r="E31" s="9">
        <v>30499</v>
      </c>
      <c r="F31" s="10">
        <f t="shared" si="0"/>
        <v>19.267167214140471</v>
      </c>
      <c r="G31" s="1"/>
      <c r="H31" s="1"/>
      <c r="I31" s="1"/>
    </row>
    <row r="32" spans="1:9" x14ac:dyDescent="0.25">
      <c r="A32" s="11" t="s">
        <v>69</v>
      </c>
      <c r="B32" s="12">
        <v>172480</v>
      </c>
      <c r="C32" s="12">
        <v>173304</v>
      </c>
      <c r="D32" s="12">
        <v>694283</v>
      </c>
      <c r="E32" s="12">
        <v>674060</v>
      </c>
      <c r="F32" s="13">
        <f t="shared" si="0"/>
        <v>-2.912789165225135</v>
      </c>
      <c r="G32" s="1"/>
      <c r="H32" s="1"/>
      <c r="I32" s="1"/>
    </row>
    <row r="33" spans="1:9" x14ac:dyDescent="0.25">
      <c r="A33" s="8" t="s">
        <v>70</v>
      </c>
      <c r="B33" s="9">
        <v>17139</v>
      </c>
      <c r="C33" s="9">
        <v>13404.5</v>
      </c>
      <c r="D33" s="9">
        <v>69434.5</v>
      </c>
      <c r="E33" s="9">
        <v>61438.5</v>
      </c>
      <c r="F33" s="10">
        <f t="shared" si="0"/>
        <v>-11.515889075315584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2098</v>
      </c>
      <c r="D34" s="12">
        <v>31</v>
      </c>
      <c r="E34" s="12">
        <v>8738</v>
      </c>
      <c r="F34" s="13">
        <f t="shared" si="0"/>
        <v>28087.096774193549</v>
      </c>
      <c r="G34" s="1"/>
      <c r="H34" s="1"/>
      <c r="I34" s="1"/>
    </row>
    <row r="35" spans="1:9" x14ac:dyDescent="0.25">
      <c r="A35" s="14" t="s">
        <v>72</v>
      </c>
      <c r="B35" s="15">
        <f>SUM(B7:B34)</f>
        <v>498473</v>
      </c>
      <c r="C35" s="15">
        <f t="shared" ref="C35:E35" si="1">SUM(C7:C34)</f>
        <v>497075.5</v>
      </c>
      <c r="D35" s="15">
        <f t="shared" si="1"/>
        <v>1979983.5</v>
      </c>
      <c r="E35" s="15">
        <f t="shared" si="1"/>
        <v>1967583.25</v>
      </c>
      <c r="F35" s="16">
        <f t="shared" si="0"/>
        <v>-0.62628047152918498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1670</v>
      </c>
      <c r="C38" s="30">
        <f>D7</f>
        <v>1696</v>
      </c>
      <c r="D38" s="30">
        <f>_xlfn.RANK.EQ(B38,$B$38:$B$65)+COUNTIF($B$38:$B$65,B38)-1</f>
        <v>23</v>
      </c>
      <c r="E38" s="31" t="str">
        <f t="shared" ref="E38:E65" si="2">INDEX($A$38:$B$65,MATCH(ROW()-37,$D$38:$D$65,0),1)</f>
        <v>VALENCIA</v>
      </c>
      <c r="F38" s="31">
        <f>LOOKUP(E38,$A$38:$A$65,$B$38:$B$65)</f>
        <v>674060</v>
      </c>
      <c r="G38" s="31">
        <f>LOOKUP(E38,$A$38:$A$65,$C$38:$C$65)</f>
        <v>694283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55637</v>
      </c>
      <c r="C39" s="30">
        <f t="shared" ref="C39:C65" si="5">D8</f>
        <v>51352</v>
      </c>
      <c r="D39" s="30">
        <f t="shared" ref="D39:D65" si="6">_xlfn.RANK.EQ(B39,$B$38:$B$65)+COUNTIF($B$38:$B$65,B39)-1</f>
        <v>8</v>
      </c>
      <c r="E39" s="31" t="str">
        <f t="shared" si="2"/>
        <v>BARCELONA</v>
      </c>
      <c r="F39" s="31">
        <f t="shared" ref="F39:F65" si="7">LOOKUP(E39,$A$38:$A$65,$B$38:$B$65)</f>
        <v>386091</v>
      </c>
      <c r="G39" s="31">
        <f t="shared" ref="G39:G65" si="8">LOOKUP(E39,$A$38:$A$65,$C$38:$C$65)</f>
        <v>435013</v>
      </c>
    </row>
    <row r="40" spans="1:9" x14ac:dyDescent="0.25">
      <c r="A40" s="31" t="str">
        <f t="shared" si="3"/>
        <v>ALMERIA</v>
      </c>
      <c r="B40" s="30">
        <f t="shared" si="4"/>
        <v>1863.25</v>
      </c>
      <c r="C40" s="30">
        <f t="shared" si="5"/>
        <v>1010</v>
      </c>
      <c r="D40" s="30">
        <f t="shared" si="6"/>
        <v>22</v>
      </c>
      <c r="E40" s="31" t="str">
        <f t="shared" si="2"/>
        <v>BILBAO</v>
      </c>
      <c r="F40" s="31">
        <f t="shared" si="7"/>
        <v>192606</v>
      </c>
      <c r="G40" s="31">
        <f t="shared" si="8"/>
        <v>171908</v>
      </c>
    </row>
    <row r="41" spans="1:9" x14ac:dyDescent="0.25">
      <c r="A41" s="31" t="str">
        <f t="shared" si="3"/>
        <v>AVILES</v>
      </c>
      <c r="B41" s="30">
        <f t="shared" si="4"/>
        <v>2</v>
      </c>
      <c r="C41" s="30">
        <f t="shared" si="5"/>
        <v>0</v>
      </c>
      <c r="D41" s="30">
        <f t="shared" si="6"/>
        <v>27</v>
      </c>
      <c r="E41" s="31" t="str">
        <f t="shared" si="2"/>
        <v>LAS PALMAS</v>
      </c>
      <c r="F41" s="31">
        <f t="shared" si="7"/>
        <v>141367</v>
      </c>
      <c r="G41" s="31">
        <f t="shared" si="8"/>
        <v>143648</v>
      </c>
    </row>
    <row r="42" spans="1:9" x14ac:dyDescent="0.25">
      <c r="A42" s="31" t="str">
        <f t="shared" si="3"/>
        <v>BAHIA DE ALGECIRAS</v>
      </c>
      <c r="B42" s="30">
        <f t="shared" si="4"/>
        <v>90673</v>
      </c>
      <c r="C42" s="30">
        <f t="shared" si="5"/>
        <v>70554</v>
      </c>
      <c r="D42" s="30">
        <f t="shared" si="6"/>
        <v>6</v>
      </c>
      <c r="E42" s="31" t="str">
        <f t="shared" si="2"/>
        <v>SANTA CRUZ DE TENERIFE</v>
      </c>
      <c r="F42" s="31">
        <f t="shared" si="7"/>
        <v>104199</v>
      </c>
      <c r="G42" s="31">
        <f t="shared" si="8"/>
        <v>108491</v>
      </c>
    </row>
    <row r="43" spans="1:9" x14ac:dyDescent="0.25">
      <c r="A43" s="31" t="str">
        <f t="shared" si="3"/>
        <v>BAHIA DE CADIZ</v>
      </c>
      <c r="B43" s="30">
        <f t="shared" si="4"/>
        <v>28519.5</v>
      </c>
      <c r="C43" s="30">
        <f t="shared" si="5"/>
        <v>25657</v>
      </c>
      <c r="D43" s="30">
        <f t="shared" si="6"/>
        <v>12</v>
      </c>
      <c r="E43" s="31" t="str">
        <f t="shared" si="2"/>
        <v>BAHIA DE ALGECIRAS</v>
      </c>
      <c r="F43" s="31">
        <f t="shared" si="7"/>
        <v>90673</v>
      </c>
      <c r="G43" s="31">
        <f t="shared" si="8"/>
        <v>70554</v>
      </c>
    </row>
    <row r="44" spans="1:9" x14ac:dyDescent="0.25">
      <c r="A44" s="31" t="str">
        <f t="shared" si="3"/>
        <v>BALEARES</v>
      </c>
      <c r="B44" s="30">
        <f t="shared" si="4"/>
        <v>16614</v>
      </c>
      <c r="C44" s="30">
        <f t="shared" si="5"/>
        <v>21642</v>
      </c>
      <c r="D44" s="30">
        <f t="shared" si="6"/>
        <v>14</v>
      </c>
      <c r="E44" s="31" t="str">
        <f t="shared" si="2"/>
        <v>VIGO</v>
      </c>
      <c r="F44" s="31">
        <f t="shared" si="7"/>
        <v>61438.5</v>
      </c>
      <c r="G44" s="31">
        <f t="shared" si="8"/>
        <v>69434.5</v>
      </c>
    </row>
    <row r="45" spans="1:9" x14ac:dyDescent="0.25">
      <c r="A45" s="31" t="str">
        <f t="shared" si="3"/>
        <v>BARCELONA</v>
      </c>
      <c r="B45" s="30">
        <f t="shared" si="4"/>
        <v>386091</v>
      </c>
      <c r="C45" s="30">
        <f t="shared" si="5"/>
        <v>435013</v>
      </c>
      <c r="D45" s="30">
        <f t="shared" si="6"/>
        <v>2</v>
      </c>
      <c r="E45" s="31" t="str">
        <f t="shared" si="2"/>
        <v>ALICANTE</v>
      </c>
      <c r="F45" s="31">
        <f t="shared" si="7"/>
        <v>55637</v>
      </c>
      <c r="G45" s="31">
        <f t="shared" si="8"/>
        <v>51352</v>
      </c>
    </row>
    <row r="46" spans="1:9" x14ac:dyDescent="0.25">
      <c r="A46" s="31" t="str">
        <f t="shared" si="3"/>
        <v>BILBAO</v>
      </c>
      <c r="B46" s="30">
        <f t="shared" si="4"/>
        <v>192606</v>
      </c>
      <c r="C46" s="30">
        <f t="shared" si="5"/>
        <v>171908</v>
      </c>
      <c r="D46" s="30">
        <f t="shared" si="6"/>
        <v>3</v>
      </c>
      <c r="E46" s="31" t="str">
        <f t="shared" si="2"/>
        <v>SEVILLA</v>
      </c>
      <c r="F46" s="31">
        <f t="shared" si="7"/>
        <v>51831</v>
      </c>
      <c r="G46" s="31">
        <f t="shared" si="8"/>
        <v>54655</v>
      </c>
    </row>
    <row r="47" spans="1:9" x14ac:dyDescent="0.25">
      <c r="A47" s="31" t="str">
        <f t="shared" si="3"/>
        <v>CARTAGENA</v>
      </c>
      <c r="B47" s="30">
        <f t="shared" si="4"/>
        <v>21365</v>
      </c>
      <c r="C47" s="30">
        <f t="shared" si="5"/>
        <v>22389</v>
      </c>
      <c r="D47" s="30">
        <f t="shared" si="6"/>
        <v>13</v>
      </c>
      <c r="E47" s="31" t="str">
        <f t="shared" si="2"/>
        <v>CASTELLON</v>
      </c>
      <c r="F47" s="31">
        <f t="shared" si="7"/>
        <v>41503</v>
      </c>
      <c r="G47" s="31">
        <f t="shared" si="8"/>
        <v>36683</v>
      </c>
    </row>
    <row r="48" spans="1:9" x14ac:dyDescent="0.25">
      <c r="A48" s="31" t="str">
        <f t="shared" si="3"/>
        <v>CASTELLON</v>
      </c>
      <c r="B48" s="30">
        <f t="shared" si="4"/>
        <v>41503</v>
      </c>
      <c r="C48" s="30">
        <f t="shared" si="5"/>
        <v>36683</v>
      </c>
      <c r="D48" s="30">
        <f t="shared" si="6"/>
        <v>10</v>
      </c>
      <c r="E48" s="31" t="str">
        <f t="shared" si="2"/>
        <v>TARRAGONA</v>
      </c>
      <c r="F48" s="31">
        <f t="shared" si="7"/>
        <v>30499</v>
      </c>
      <c r="G48" s="31">
        <f t="shared" si="8"/>
        <v>25572</v>
      </c>
    </row>
    <row r="49" spans="1:7" x14ac:dyDescent="0.25">
      <c r="A49" s="31" t="str">
        <f t="shared" si="3"/>
        <v>CEUTA</v>
      </c>
      <c r="B49" s="30">
        <f t="shared" si="4"/>
        <v>4747</v>
      </c>
      <c r="C49" s="30">
        <f t="shared" si="5"/>
        <v>3024</v>
      </c>
      <c r="D49" s="30">
        <f t="shared" si="6"/>
        <v>20</v>
      </c>
      <c r="E49" s="31" t="str">
        <f t="shared" si="2"/>
        <v>BAHIA DE CADIZ</v>
      </c>
      <c r="F49" s="31">
        <f t="shared" si="7"/>
        <v>28519.5</v>
      </c>
      <c r="G49" s="31">
        <f t="shared" si="8"/>
        <v>25657</v>
      </c>
    </row>
    <row r="50" spans="1:7" x14ac:dyDescent="0.25">
      <c r="A50" s="31" t="str">
        <f t="shared" si="3"/>
        <v>FERROL-SAN CIBRAO</v>
      </c>
      <c r="B50" s="30">
        <f t="shared" si="4"/>
        <v>217</v>
      </c>
      <c r="C50" s="30">
        <f t="shared" si="5"/>
        <v>153</v>
      </c>
      <c r="D50" s="30">
        <f t="shared" si="6"/>
        <v>26</v>
      </c>
      <c r="E50" s="31" t="str">
        <f t="shared" si="2"/>
        <v>CARTAGENA</v>
      </c>
      <c r="F50" s="31">
        <f t="shared" si="7"/>
        <v>21365</v>
      </c>
      <c r="G50" s="31">
        <f t="shared" si="8"/>
        <v>22389</v>
      </c>
    </row>
    <row r="51" spans="1:7" x14ac:dyDescent="0.25">
      <c r="A51" s="31" t="str">
        <f t="shared" si="3"/>
        <v>GIJON</v>
      </c>
      <c r="B51" s="30">
        <f t="shared" si="4"/>
        <v>16151</v>
      </c>
      <c r="C51" s="30">
        <f t="shared" si="5"/>
        <v>12126</v>
      </c>
      <c r="D51" s="30">
        <f t="shared" si="6"/>
        <v>15</v>
      </c>
      <c r="E51" s="31" t="str">
        <f t="shared" si="2"/>
        <v>BALEARES</v>
      </c>
      <c r="F51" s="31">
        <f t="shared" si="7"/>
        <v>16614</v>
      </c>
      <c r="G51" s="31">
        <f t="shared" si="8"/>
        <v>21642</v>
      </c>
    </row>
    <row r="52" spans="1:7" x14ac:dyDescent="0.25">
      <c r="A52" s="31" t="str">
        <f t="shared" si="3"/>
        <v>HUELVA</v>
      </c>
      <c r="B52" s="30">
        <f t="shared" si="4"/>
        <v>618</v>
      </c>
      <c r="C52" s="30">
        <f t="shared" si="5"/>
        <v>0</v>
      </c>
      <c r="D52" s="30">
        <f t="shared" si="6"/>
        <v>24</v>
      </c>
      <c r="E52" s="31" t="str">
        <f t="shared" si="2"/>
        <v>GIJON</v>
      </c>
      <c r="F52" s="31">
        <f t="shared" si="7"/>
        <v>16151</v>
      </c>
      <c r="G52" s="31">
        <f t="shared" si="8"/>
        <v>12126</v>
      </c>
    </row>
    <row r="53" spans="1:7" x14ac:dyDescent="0.25">
      <c r="A53" s="31" t="str">
        <f t="shared" si="3"/>
        <v>LAS PALMAS</v>
      </c>
      <c r="B53" s="30">
        <f t="shared" si="4"/>
        <v>141367</v>
      </c>
      <c r="C53" s="30">
        <f t="shared" si="5"/>
        <v>143648</v>
      </c>
      <c r="D53" s="30">
        <f t="shared" si="6"/>
        <v>4</v>
      </c>
      <c r="E53" s="31" t="str">
        <f t="shared" si="2"/>
        <v>MARIN Y RIA DE PONTEVEDRA</v>
      </c>
      <c r="F53" s="31">
        <f t="shared" si="7"/>
        <v>11916</v>
      </c>
      <c r="G53" s="31">
        <f t="shared" si="8"/>
        <v>14510</v>
      </c>
    </row>
    <row r="54" spans="1:7" x14ac:dyDescent="0.25">
      <c r="A54" s="31" t="str">
        <f t="shared" si="3"/>
        <v>MALAGA</v>
      </c>
      <c r="B54" s="30">
        <f t="shared" si="4"/>
        <v>11880</v>
      </c>
      <c r="C54" s="30">
        <f t="shared" si="5"/>
        <v>7108</v>
      </c>
      <c r="D54" s="30">
        <f t="shared" si="6"/>
        <v>17</v>
      </c>
      <c r="E54" s="31" t="str">
        <f t="shared" si="2"/>
        <v>MALAGA</v>
      </c>
      <c r="F54" s="31">
        <f t="shared" si="7"/>
        <v>11880</v>
      </c>
      <c r="G54" s="31">
        <f t="shared" si="8"/>
        <v>7108</v>
      </c>
    </row>
    <row r="55" spans="1:7" x14ac:dyDescent="0.25">
      <c r="A55" s="31" t="str">
        <f t="shared" si="3"/>
        <v>MARIN Y RIA DE PONTEVEDRA</v>
      </c>
      <c r="B55" s="30">
        <f t="shared" si="4"/>
        <v>11916</v>
      </c>
      <c r="C55" s="30">
        <f t="shared" si="5"/>
        <v>14510</v>
      </c>
      <c r="D55" s="30">
        <f t="shared" si="6"/>
        <v>16</v>
      </c>
      <c r="E55" s="31" t="str">
        <f t="shared" si="2"/>
        <v>MELILLA</v>
      </c>
      <c r="F55" s="31">
        <f t="shared" si="7"/>
        <v>10626</v>
      </c>
      <c r="G55" s="31">
        <f t="shared" si="8"/>
        <v>6975</v>
      </c>
    </row>
    <row r="56" spans="1:7" x14ac:dyDescent="0.25">
      <c r="A56" s="31" t="str">
        <f t="shared" si="3"/>
        <v>MELILLA</v>
      </c>
      <c r="B56" s="30">
        <f t="shared" si="4"/>
        <v>10626</v>
      </c>
      <c r="C56" s="30">
        <f t="shared" si="5"/>
        <v>6975</v>
      </c>
      <c r="D56" s="30">
        <f t="shared" si="6"/>
        <v>18</v>
      </c>
      <c r="E56" s="31" t="str">
        <f t="shared" si="2"/>
        <v>VILAGARCIA</v>
      </c>
      <c r="F56" s="31">
        <f t="shared" si="7"/>
        <v>8738</v>
      </c>
      <c r="G56" s="31">
        <f t="shared" si="8"/>
        <v>31</v>
      </c>
    </row>
    <row r="57" spans="1:7" x14ac:dyDescent="0.25">
      <c r="A57" s="31" t="str">
        <f t="shared" si="3"/>
        <v>MOTRIL</v>
      </c>
      <c r="B57" s="30">
        <f t="shared" si="4"/>
        <v>2483</v>
      </c>
      <c r="C57" s="30">
        <f t="shared" si="5"/>
        <v>1434</v>
      </c>
      <c r="D57" s="30">
        <f t="shared" si="6"/>
        <v>21</v>
      </c>
      <c r="E57" s="31" t="str">
        <f t="shared" si="2"/>
        <v>CEUTA</v>
      </c>
      <c r="F57" s="31">
        <f t="shared" si="7"/>
        <v>4747</v>
      </c>
      <c r="G57" s="31">
        <f t="shared" si="8"/>
        <v>3024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MOTRIL</v>
      </c>
      <c r="F58" s="31">
        <f t="shared" si="7"/>
        <v>2483</v>
      </c>
      <c r="G58" s="31">
        <f t="shared" si="8"/>
        <v>1434</v>
      </c>
    </row>
    <row r="59" spans="1:7" x14ac:dyDescent="0.25">
      <c r="A59" s="31" t="str">
        <f t="shared" si="3"/>
        <v>SANTA CRUZ DE TENERIFE</v>
      </c>
      <c r="B59" s="30">
        <f t="shared" si="4"/>
        <v>104199</v>
      </c>
      <c r="C59" s="30">
        <f t="shared" si="5"/>
        <v>108491</v>
      </c>
      <c r="D59" s="30">
        <f t="shared" si="6"/>
        <v>5</v>
      </c>
      <c r="E59" s="31" t="str">
        <f t="shared" si="2"/>
        <v>ALMERIA</v>
      </c>
      <c r="F59" s="31">
        <f t="shared" si="7"/>
        <v>1863.25</v>
      </c>
      <c r="G59" s="31">
        <f t="shared" si="8"/>
        <v>1010</v>
      </c>
    </row>
    <row r="60" spans="1:7" x14ac:dyDescent="0.25">
      <c r="A60" s="31" t="str">
        <f t="shared" si="3"/>
        <v>SANTANDER</v>
      </c>
      <c r="B60" s="30">
        <f t="shared" si="4"/>
        <v>269</v>
      </c>
      <c r="C60" s="30">
        <f t="shared" si="5"/>
        <v>635</v>
      </c>
      <c r="D60" s="30">
        <f t="shared" si="6"/>
        <v>25</v>
      </c>
      <c r="E60" s="31" t="str">
        <f t="shared" si="2"/>
        <v>A CORUÑA</v>
      </c>
      <c r="F60" s="31">
        <f t="shared" si="7"/>
        <v>1670</v>
      </c>
      <c r="G60" s="31">
        <f t="shared" si="8"/>
        <v>1696</v>
      </c>
    </row>
    <row r="61" spans="1:7" x14ac:dyDescent="0.25">
      <c r="A61" s="31" t="str">
        <f t="shared" si="3"/>
        <v>SEVILLA</v>
      </c>
      <c r="B61" s="30">
        <f t="shared" si="4"/>
        <v>51831</v>
      </c>
      <c r="C61" s="30">
        <f t="shared" si="5"/>
        <v>54655</v>
      </c>
      <c r="D61" s="30">
        <f t="shared" si="6"/>
        <v>9</v>
      </c>
      <c r="E61" s="31" t="str">
        <f t="shared" si="2"/>
        <v>HUELVA</v>
      </c>
      <c r="F61" s="31">
        <f t="shared" si="7"/>
        <v>618</v>
      </c>
      <c r="G61" s="31">
        <f t="shared" si="8"/>
        <v>0</v>
      </c>
    </row>
    <row r="62" spans="1:7" x14ac:dyDescent="0.25">
      <c r="A62" s="31" t="str">
        <f t="shared" si="3"/>
        <v>TARRAGONA</v>
      </c>
      <c r="B62" s="30">
        <f t="shared" si="4"/>
        <v>30499</v>
      </c>
      <c r="C62" s="30">
        <f t="shared" si="5"/>
        <v>25572</v>
      </c>
      <c r="D62" s="30">
        <f t="shared" si="6"/>
        <v>11</v>
      </c>
      <c r="E62" s="31" t="str">
        <f t="shared" si="2"/>
        <v>SANTANDER</v>
      </c>
      <c r="F62" s="31">
        <f t="shared" si="7"/>
        <v>269</v>
      </c>
      <c r="G62" s="31">
        <f t="shared" si="8"/>
        <v>635</v>
      </c>
    </row>
    <row r="63" spans="1:7" x14ac:dyDescent="0.25">
      <c r="A63" s="31" t="str">
        <f t="shared" si="3"/>
        <v>VALENCIA</v>
      </c>
      <c r="B63" s="30">
        <f t="shared" si="4"/>
        <v>674060</v>
      </c>
      <c r="C63" s="30">
        <f t="shared" si="5"/>
        <v>694283</v>
      </c>
      <c r="D63" s="30">
        <f t="shared" si="6"/>
        <v>1</v>
      </c>
      <c r="E63" s="31" t="str">
        <f t="shared" si="2"/>
        <v>FERROL-SAN CIBRAO</v>
      </c>
      <c r="F63" s="31">
        <f t="shared" si="7"/>
        <v>217</v>
      </c>
      <c r="G63" s="31">
        <f t="shared" si="8"/>
        <v>153</v>
      </c>
    </row>
    <row r="64" spans="1:7" x14ac:dyDescent="0.25">
      <c r="A64" s="31" t="str">
        <f t="shared" si="3"/>
        <v>VIGO</v>
      </c>
      <c r="B64" s="30">
        <f t="shared" si="4"/>
        <v>61438.5</v>
      </c>
      <c r="C64" s="30">
        <f t="shared" si="5"/>
        <v>69434.5</v>
      </c>
      <c r="D64" s="30">
        <f t="shared" si="6"/>
        <v>7</v>
      </c>
      <c r="E64" s="31" t="str">
        <f t="shared" si="2"/>
        <v>AVILES</v>
      </c>
      <c r="F64" s="31">
        <f t="shared" si="7"/>
        <v>2</v>
      </c>
      <c r="G64" s="31">
        <f t="shared" si="8"/>
        <v>0</v>
      </c>
    </row>
    <row r="65" spans="1:7" x14ac:dyDescent="0.25">
      <c r="A65" s="31" t="str">
        <f t="shared" si="3"/>
        <v>VILAGARCIA</v>
      </c>
      <c r="B65" s="30">
        <f t="shared" si="4"/>
        <v>8738</v>
      </c>
      <c r="C65" s="30">
        <f t="shared" si="5"/>
        <v>31</v>
      </c>
      <c r="D65" s="30">
        <f t="shared" si="6"/>
        <v>19</v>
      </c>
      <c r="E65" s="31" t="str">
        <f t="shared" si="2"/>
        <v>PASAIA</v>
      </c>
      <c r="F65" s="31">
        <f t="shared" si="7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25455</v>
      </c>
      <c r="C7" s="9">
        <v>13706</v>
      </c>
      <c r="D7" s="9">
        <v>35194</v>
      </c>
      <c r="E7" s="9">
        <v>49028</v>
      </c>
      <c r="F7" s="10">
        <f>((E7*100)/D7)-100</f>
        <v>39.307836563050529</v>
      </c>
      <c r="G7" s="1"/>
      <c r="H7" s="1"/>
      <c r="I7" s="1"/>
    </row>
    <row r="8" spans="1:12" x14ac:dyDescent="0.25">
      <c r="A8" s="11" t="s">
        <v>45</v>
      </c>
      <c r="B8" s="12">
        <v>32912</v>
      </c>
      <c r="C8" s="12">
        <v>17907</v>
      </c>
      <c r="D8" s="12">
        <v>84548</v>
      </c>
      <c r="E8" s="12">
        <v>52278</v>
      </c>
      <c r="F8" s="13">
        <f t="shared" ref="F8:F35" si="0">((E8*100)/D8)-100</f>
        <v>-38.167668070208641</v>
      </c>
      <c r="G8" s="1"/>
      <c r="H8" s="1"/>
      <c r="I8" s="1"/>
    </row>
    <row r="9" spans="1:12" x14ac:dyDescent="0.25">
      <c r="A9" s="8" t="s">
        <v>46</v>
      </c>
      <c r="B9" s="9">
        <v>43725</v>
      </c>
      <c r="C9" s="9">
        <v>42742</v>
      </c>
      <c r="D9" s="9">
        <v>152217</v>
      </c>
      <c r="E9" s="9">
        <v>161546</v>
      </c>
      <c r="F9" s="10">
        <f t="shared" si="0"/>
        <v>6.1287504023860606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333420</v>
      </c>
      <c r="C11" s="9">
        <v>361539</v>
      </c>
      <c r="D11" s="9">
        <v>1116152</v>
      </c>
      <c r="E11" s="9">
        <v>1245008</v>
      </c>
      <c r="F11" s="10">
        <f t="shared" si="0"/>
        <v>11.544664167604409</v>
      </c>
      <c r="G11" s="1"/>
      <c r="H11" s="1"/>
      <c r="I11" s="1"/>
    </row>
    <row r="12" spans="1:12" x14ac:dyDescent="0.25">
      <c r="A12" s="11" t="s">
        <v>49</v>
      </c>
      <c r="B12" s="12">
        <v>44063</v>
      </c>
      <c r="C12" s="12">
        <v>48897</v>
      </c>
      <c r="D12" s="12">
        <v>88297</v>
      </c>
      <c r="E12" s="12">
        <v>86647</v>
      </c>
      <c r="F12" s="13">
        <f t="shared" si="0"/>
        <v>-1.8686931605830353</v>
      </c>
      <c r="G12" s="1"/>
      <c r="H12" s="1"/>
      <c r="I12" s="1"/>
    </row>
    <row r="13" spans="1:12" x14ac:dyDescent="0.25">
      <c r="A13" s="8" t="s">
        <v>50</v>
      </c>
      <c r="B13" s="9">
        <v>417559</v>
      </c>
      <c r="C13" s="9">
        <v>347652</v>
      </c>
      <c r="D13" s="9">
        <v>895321</v>
      </c>
      <c r="E13" s="9">
        <v>799221</v>
      </c>
      <c r="F13" s="10">
        <f t="shared" si="0"/>
        <v>-10.733580470021366</v>
      </c>
      <c r="G13" s="1"/>
      <c r="H13" s="1"/>
      <c r="I13" s="1"/>
    </row>
    <row r="14" spans="1:12" x14ac:dyDescent="0.25">
      <c r="A14" s="11" t="s">
        <v>51</v>
      </c>
      <c r="B14" s="12">
        <v>336458</v>
      </c>
      <c r="C14" s="12">
        <v>297340</v>
      </c>
      <c r="D14" s="12">
        <v>663870</v>
      </c>
      <c r="E14" s="12">
        <v>600408</v>
      </c>
      <c r="F14" s="13">
        <f t="shared" si="0"/>
        <v>-9.5594016900899277</v>
      </c>
      <c r="G14" s="1"/>
      <c r="H14" s="1"/>
      <c r="I14" s="1"/>
    </row>
    <row r="15" spans="1:12" x14ac:dyDescent="0.25">
      <c r="A15" s="8" t="s">
        <v>52</v>
      </c>
      <c r="B15" s="9">
        <v>19454</v>
      </c>
      <c r="C15" s="9">
        <v>7046</v>
      </c>
      <c r="D15" s="9">
        <v>19454</v>
      </c>
      <c r="E15" s="9">
        <v>17014</v>
      </c>
      <c r="F15" s="10">
        <f t="shared" si="0"/>
        <v>-12.542407731057878</v>
      </c>
      <c r="G15" s="1"/>
      <c r="H15" s="1"/>
      <c r="I15" s="1"/>
    </row>
    <row r="16" spans="1:12" x14ac:dyDescent="0.25">
      <c r="A16" s="11" t="s">
        <v>53</v>
      </c>
      <c r="B16" s="12">
        <v>8820</v>
      </c>
      <c r="C16" s="12">
        <v>12143</v>
      </c>
      <c r="D16" s="12">
        <v>11581</v>
      </c>
      <c r="E16" s="12">
        <v>13884</v>
      </c>
      <c r="F16" s="13">
        <f t="shared" si="0"/>
        <v>19.886020205509027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157006</v>
      </c>
      <c r="C18" s="12">
        <v>151776</v>
      </c>
      <c r="D18" s="12">
        <v>536328</v>
      </c>
      <c r="E18" s="12">
        <v>553615</v>
      </c>
      <c r="F18" s="13">
        <f t="shared" si="0"/>
        <v>3.2232141525335294</v>
      </c>
      <c r="G18" s="1"/>
      <c r="H18" s="1"/>
      <c r="I18" s="1"/>
    </row>
    <row r="19" spans="1:9" x14ac:dyDescent="0.25">
      <c r="A19" s="8" t="s">
        <v>56</v>
      </c>
      <c r="B19" s="9">
        <v>4948</v>
      </c>
      <c r="C19" s="9">
        <v>487</v>
      </c>
      <c r="D19" s="9">
        <v>4948</v>
      </c>
      <c r="E19" s="9">
        <v>915</v>
      </c>
      <c r="F19" s="10">
        <f t="shared" si="0"/>
        <v>-81.507679870654812</v>
      </c>
      <c r="G19" s="1"/>
      <c r="H19" s="1"/>
      <c r="I19" s="1"/>
    </row>
    <row r="20" spans="1:9" x14ac:dyDescent="0.25">
      <c r="A20" s="11" t="s">
        <v>57</v>
      </c>
      <c r="B20" s="12">
        <v>5382</v>
      </c>
      <c r="C20" s="12">
        <v>3870</v>
      </c>
      <c r="D20" s="12">
        <v>11159</v>
      </c>
      <c r="E20" s="12">
        <v>10688</v>
      </c>
      <c r="F20" s="13">
        <f t="shared" si="0"/>
        <v>-4.2208083161573597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2318</v>
      </c>
      <c r="D21" s="9">
        <v>0</v>
      </c>
      <c r="E21" s="9">
        <v>5876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163124</v>
      </c>
      <c r="C22" s="12">
        <v>163742</v>
      </c>
      <c r="D22" s="12">
        <v>606550</v>
      </c>
      <c r="E22" s="12">
        <v>686099</v>
      </c>
      <c r="F22" s="13">
        <f t="shared" si="0"/>
        <v>13.114994641826726</v>
      </c>
      <c r="G22" s="1"/>
      <c r="H22" s="1"/>
      <c r="I22" s="1"/>
    </row>
    <row r="23" spans="1:9" x14ac:dyDescent="0.25">
      <c r="A23" s="8" t="s">
        <v>60</v>
      </c>
      <c r="B23" s="9">
        <v>73344</v>
      </c>
      <c r="C23" s="9">
        <v>92757</v>
      </c>
      <c r="D23" s="9">
        <v>212749</v>
      </c>
      <c r="E23" s="9">
        <v>243075</v>
      </c>
      <c r="F23" s="10">
        <f t="shared" si="0"/>
        <v>14.25435607217895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44966</v>
      </c>
      <c r="C25" s="9">
        <v>56384</v>
      </c>
      <c r="D25" s="9">
        <v>146336</v>
      </c>
      <c r="E25" s="9">
        <v>193033</v>
      </c>
      <c r="F25" s="10">
        <f t="shared" si="0"/>
        <v>31.910808003498801</v>
      </c>
      <c r="G25" s="1"/>
      <c r="H25" s="1"/>
      <c r="I25" s="1"/>
    </row>
    <row r="26" spans="1:9" x14ac:dyDescent="0.25">
      <c r="A26" s="11" t="s">
        <v>63</v>
      </c>
      <c r="B26" s="12">
        <v>237</v>
      </c>
      <c r="C26" s="12">
        <v>16047</v>
      </c>
      <c r="D26" s="12">
        <v>237</v>
      </c>
      <c r="E26" s="12">
        <v>43863</v>
      </c>
      <c r="F26" s="13">
        <f t="shared" si="0"/>
        <v>18407.594936708861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467093</v>
      </c>
      <c r="C28" s="12">
        <v>405537</v>
      </c>
      <c r="D28" s="12">
        <v>1670538</v>
      </c>
      <c r="E28" s="12">
        <v>1653325</v>
      </c>
      <c r="F28" s="13">
        <f t="shared" si="0"/>
        <v>-1.0303866179637993</v>
      </c>
      <c r="G28" s="1"/>
      <c r="H28" s="1"/>
      <c r="I28" s="1"/>
    </row>
    <row r="29" spans="1:9" x14ac:dyDescent="0.25">
      <c r="A29" s="8" t="s">
        <v>66</v>
      </c>
      <c r="B29" s="9">
        <v>17529</v>
      </c>
      <c r="C29" s="9">
        <v>14069</v>
      </c>
      <c r="D29" s="9">
        <v>53747</v>
      </c>
      <c r="E29" s="9">
        <v>47132</v>
      </c>
      <c r="F29" s="10">
        <f t="shared" si="0"/>
        <v>-12.307663683554438</v>
      </c>
      <c r="G29" s="1"/>
      <c r="H29" s="1"/>
      <c r="I29" s="1"/>
    </row>
    <row r="30" spans="1:9" x14ac:dyDescent="0.25">
      <c r="A30" s="11" t="s">
        <v>67</v>
      </c>
      <c r="B30" s="12">
        <v>1493</v>
      </c>
      <c r="C30" s="12">
        <v>1591</v>
      </c>
      <c r="D30" s="12">
        <v>3129</v>
      </c>
      <c r="E30" s="12">
        <v>3968</v>
      </c>
      <c r="F30" s="13">
        <f t="shared" si="0"/>
        <v>26.813678491530837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54543</v>
      </c>
      <c r="C32" s="12">
        <v>56055</v>
      </c>
      <c r="D32" s="12">
        <v>103523</v>
      </c>
      <c r="E32" s="12">
        <v>125146</v>
      </c>
      <c r="F32" s="13">
        <f t="shared" si="0"/>
        <v>20.887145851646494</v>
      </c>
      <c r="G32" s="1"/>
      <c r="H32" s="1"/>
      <c r="I32" s="1"/>
    </row>
    <row r="33" spans="1:9" x14ac:dyDescent="0.25">
      <c r="A33" s="8" t="s">
        <v>70</v>
      </c>
      <c r="B33" s="9">
        <v>28540</v>
      </c>
      <c r="C33" s="9">
        <v>32279</v>
      </c>
      <c r="D33" s="9">
        <v>47567</v>
      </c>
      <c r="E33" s="9">
        <v>64496</v>
      </c>
      <c r="F33" s="10">
        <f t="shared" si="0"/>
        <v>35.589799651018552</v>
      </c>
      <c r="G33" s="1"/>
      <c r="H33" s="1"/>
      <c r="I33" s="1"/>
    </row>
    <row r="34" spans="1:9" x14ac:dyDescent="0.25">
      <c r="A34" s="11" t="s">
        <v>71</v>
      </c>
      <c r="B34" s="12">
        <v>185</v>
      </c>
      <c r="C34" s="12">
        <v>464</v>
      </c>
      <c r="D34" s="12">
        <v>185</v>
      </c>
      <c r="E34" s="12">
        <v>464</v>
      </c>
      <c r="F34" s="13">
        <f t="shared" si="0"/>
        <v>150.81081081081081</v>
      </c>
      <c r="G34" s="1"/>
      <c r="H34" s="1"/>
      <c r="I34" s="1"/>
    </row>
    <row r="35" spans="1:9" x14ac:dyDescent="0.25">
      <c r="A35" s="14" t="s">
        <v>72</v>
      </c>
      <c r="B35" s="15">
        <f>SUM(B7:B34)</f>
        <v>2280256</v>
      </c>
      <c r="C35" s="15">
        <f t="shared" ref="C35:E35" si="1">SUM(C7:C34)</f>
        <v>2146348</v>
      </c>
      <c r="D35" s="15">
        <f t="shared" si="1"/>
        <v>6463630</v>
      </c>
      <c r="E35" s="15">
        <f t="shared" si="1"/>
        <v>6656729</v>
      </c>
      <c r="F35" s="16">
        <f t="shared" si="0"/>
        <v>2.9874698892108569</v>
      </c>
      <c r="G35" s="1"/>
      <c r="H35" s="1"/>
      <c r="I35" s="1"/>
    </row>
    <row r="36" spans="1:9" x14ac:dyDescent="0.25">
      <c r="A36" s="31"/>
      <c r="B36" s="31"/>
      <c r="C36" s="31"/>
      <c r="D36" s="31"/>
      <c r="E36" s="31"/>
      <c r="F36" s="31"/>
      <c r="G36" s="3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49028</v>
      </c>
      <c r="C38" s="30">
        <f>D7</f>
        <v>35194</v>
      </c>
      <c r="D38" s="30">
        <f>_xlfn.RANK.EQ(B38,$B$38:$B$65)+COUNTIF($B$38:$B$65,B38)-1</f>
        <v>14</v>
      </c>
      <c r="E38" s="31" t="str">
        <f t="shared" ref="E38:E65" si="2">INDEX($A$38:$B$65,MATCH(ROW()-37,$D$38:$D$65,0),1)</f>
        <v>SANTA CRUZ DE TENERIFE</v>
      </c>
      <c r="F38" s="31">
        <f>LOOKUP(E38,$A$38:$A$65,$B$38:$B$65)</f>
        <v>1653325</v>
      </c>
      <c r="G38" s="31">
        <f>LOOKUP(E38,$A$38:$A$65,$C$38:$C$65)</f>
        <v>1670538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52278</v>
      </c>
      <c r="C39" s="30">
        <f t="shared" ref="C39:C65" si="5">D8</f>
        <v>84548</v>
      </c>
      <c r="D39" s="30">
        <f t="shared" ref="D39:D65" si="6">_xlfn.RANK.EQ(B39,$B$38:$B$65)+COUNTIF($B$38:$B$65,B39)-1</f>
        <v>13</v>
      </c>
      <c r="E39" s="31" t="str">
        <f t="shared" si="2"/>
        <v>BAHIA DE ALGECIRAS</v>
      </c>
      <c r="F39" s="31">
        <f t="shared" ref="F39:F54" si="7">LOOKUP(E39,$A$38:$A$65,$B$38:$B$65)</f>
        <v>1245008</v>
      </c>
      <c r="G39" s="31">
        <f t="shared" ref="G39:G65" si="8">LOOKUP(E39,$A$38:$A$65,$C$38:$C$65)</f>
        <v>1116152</v>
      </c>
    </row>
    <row r="40" spans="1:9" x14ac:dyDescent="0.25">
      <c r="A40" s="31" t="str">
        <f t="shared" si="3"/>
        <v>ALMERIA</v>
      </c>
      <c r="B40" s="30">
        <f t="shared" si="4"/>
        <v>161546</v>
      </c>
      <c r="C40" s="30">
        <f t="shared" si="5"/>
        <v>152217</v>
      </c>
      <c r="D40" s="30">
        <f t="shared" si="6"/>
        <v>9</v>
      </c>
      <c r="E40" s="31" t="str">
        <f t="shared" si="2"/>
        <v>BALEARES</v>
      </c>
      <c r="F40" s="31">
        <f t="shared" si="7"/>
        <v>799221</v>
      </c>
      <c r="G40" s="31">
        <f t="shared" si="8"/>
        <v>895321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LAS PALMAS</v>
      </c>
      <c r="F41" s="31">
        <f t="shared" si="7"/>
        <v>686099</v>
      </c>
      <c r="G41" s="31">
        <f t="shared" si="8"/>
        <v>606550</v>
      </c>
    </row>
    <row r="42" spans="1:9" x14ac:dyDescent="0.25">
      <c r="A42" s="31" t="str">
        <f t="shared" si="3"/>
        <v>BAHIA DE ALGECIRAS</v>
      </c>
      <c r="B42" s="30">
        <f t="shared" si="4"/>
        <v>1245008</v>
      </c>
      <c r="C42" s="30">
        <f t="shared" si="5"/>
        <v>1116152</v>
      </c>
      <c r="D42" s="30">
        <f t="shared" si="6"/>
        <v>2</v>
      </c>
      <c r="E42" s="31" t="str">
        <f t="shared" si="2"/>
        <v>BARCELONA</v>
      </c>
      <c r="F42" s="31">
        <f t="shared" si="7"/>
        <v>600408</v>
      </c>
      <c r="G42" s="31">
        <f t="shared" si="8"/>
        <v>663870</v>
      </c>
    </row>
    <row r="43" spans="1:9" x14ac:dyDescent="0.25">
      <c r="A43" s="31" t="str">
        <f t="shared" si="3"/>
        <v>BAHIA DE CADIZ</v>
      </c>
      <c r="B43" s="30">
        <f t="shared" si="4"/>
        <v>86647</v>
      </c>
      <c r="C43" s="30">
        <f t="shared" si="5"/>
        <v>88297</v>
      </c>
      <c r="D43" s="30">
        <f t="shared" si="6"/>
        <v>11</v>
      </c>
      <c r="E43" s="31" t="str">
        <f t="shared" si="2"/>
        <v>CEUTA</v>
      </c>
      <c r="F43" s="31">
        <f t="shared" si="7"/>
        <v>553615</v>
      </c>
      <c r="G43" s="31">
        <f t="shared" si="8"/>
        <v>536328</v>
      </c>
    </row>
    <row r="44" spans="1:9" x14ac:dyDescent="0.25">
      <c r="A44" s="31" t="str">
        <f t="shared" si="3"/>
        <v>BALEARES</v>
      </c>
      <c r="B44" s="30">
        <f t="shared" si="4"/>
        <v>799221</v>
      </c>
      <c r="C44" s="30">
        <f t="shared" si="5"/>
        <v>895321</v>
      </c>
      <c r="D44" s="30">
        <f t="shared" si="6"/>
        <v>3</v>
      </c>
      <c r="E44" s="31" t="str">
        <f t="shared" si="2"/>
        <v>MALAGA</v>
      </c>
      <c r="F44" s="31">
        <f t="shared" si="7"/>
        <v>243075</v>
      </c>
      <c r="G44" s="31">
        <f t="shared" si="8"/>
        <v>212749</v>
      </c>
    </row>
    <row r="45" spans="1:9" x14ac:dyDescent="0.25">
      <c r="A45" s="31" t="str">
        <f t="shared" si="3"/>
        <v>BARCELONA</v>
      </c>
      <c r="B45" s="30">
        <f t="shared" si="4"/>
        <v>600408</v>
      </c>
      <c r="C45" s="30">
        <f t="shared" si="5"/>
        <v>663870</v>
      </c>
      <c r="D45" s="30">
        <f t="shared" si="6"/>
        <v>5</v>
      </c>
      <c r="E45" s="31" t="str">
        <f t="shared" si="2"/>
        <v>MELILLA</v>
      </c>
      <c r="F45" s="31">
        <f t="shared" si="7"/>
        <v>193033</v>
      </c>
      <c r="G45" s="31">
        <f t="shared" si="8"/>
        <v>146336</v>
      </c>
    </row>
    <row r="46" spans="1:9" x14ac:dyDescent="0.25">
      <c r="A46" s="31" t="str">
        <f t="shared" si="3"/>
        <v>BILBAO</v>
      </c>
      <c r="B46" s="30">
        <f t="shared" si="4"/>
        <v>17014</v>
      </c>
      <c r="C46" s="30">
        <f t="shared" si="5"/>
        <v>19454</v>
      </c>
      <c r="D46" s="30">
        <f t="shared" si="6"/>
        <v>17</v>
      </c>
      <c r="E46" s="31" t="str">
        <f t="shared" si="2"/>
        <v>ALMERIA</v>
      </c>
      <c r="F46" s="31">
        <f t="shared" si="7"/>
        <v>161546</v>
      </c>
      <c r="G46" s="31">
        <f t="shared" si="8"/>
        <v>152217</v>
      </c>
    </row>
    <row r="47" spans="1:9" x14ac:dyDescent="0.25">
      <c r="A47" s="31" t="str">
        <f t="shared" si="3"/>
        <v>CARTAGENA</v>
      </c>
      <c r="B47" s="30">
        <f t="shared" si="4"/>
        <v>13884</v>
      </c>
      <c r="C47" s="30">
        <f t="shared" si="5"/>
        <v>11581</v>
      </c>
      <c r="D47" s="30">
        <f t="shared" si="6"/>
        <v>18</v>
      </c>
      <c r="E47" s="31" t="str">
        <f t="shared" si="2"/>
        <v>VALENCIA</v>
      </c>
      <c r="F47" s="31">
        <f t="shared" si="7"/>
        <v>125146</v>
      </c>
      <c r="G47" s="31">
        <f t="shared" si="8"/>
        <v>103523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BAHIA DE CADIZ</v>
      </c>
      <c r="F48" s="31">
        <f t="shared" si="7"/>
        <v>86647</v>
      </c>
      <c r="G48" s="31">
        <f t="shared" si="8"/>
        <v>88297</v>
      </c>
    </row>
    <row r="49" spans="1:7" x14ac:dyDescent="0.25">
      <c r="A49" s="31" t="str">
        <f t="shared" si="3"/>
        <v>CEUTA</v>
      </c>
      <c r="B49" s="30">
        <f t="shared" si="4"/>
        <v>553615</v>
      </c>
      <c r="C49" s="30">
        <f t="shared" si="5"/>
        <v>536328</v>
      </c>
      <c r="D49" s="30">
        <f t="shared" si="6"/>
        <v>6</v>
      </c>
      <c r="E49" s="31" t="str">
        <f t="shared" si="2"/>
        <v>VIGO</v>
      </c>
      <c r="F49" s="31">
        <f t="shared" si="7"/>
        <v>64496</v>
      </c>
      <c r="G49" s="31">
        <f t="shared" si="8"/>
        <v>47567</v>
      </c>
    </row>
    <row r="50" spans="1:7" x14ac:dyDescent="0.25">
      <c r="A50" s="31" t="str">
        <f t="shared" si="3"/>
        <v>FERROL-SAN CIBRAO</v>
      </c>
      <c r="B50" s="30">
        <f t="shared" si="4"/>
        <v>915</v>
      </c>
      <c r="C50" s="30">
        <f t="shared" si="5"/>
        <v>4948</v>
      </c>
      <c r="D50" s="30">
        <f t="shared" si="6"/>
        <v>22</v>
      </c>
      <c r="E50" s="31" t="str">
        <f t="shared" si="2"/>
        <v>ALICANTE</v>
      </c>
      <c r="F50" s="31">
        <f t="shared" si="7"/>
        <v>52278</v>
      </c>
      <c r="G50" s="31">
        <f t="shared" si="8"/>
        <v>84548</v>
      </c>
    </row>
    <row r="51" spans="1:7" x14ac:dyDescent="0.25">
      <c r="A51" s="31" t="str">
        <f t="shared" si="3"/>
        <v>GIJON</v>
      </c>
      <c r="B51" s="30">
        <f t="shared" si="4"/>
        <v>10688</v>
      </c>
      <c r="C51" s="30">
        <f t="shared" si="5"/>
        <v>11159</v>
      </c>
      <c r="D51" s="30">
        <f t="shared" si="6"/>
        <v>19</v>
      </c>
      <c r="E51" s="31" t="str">
        <f t="shared" si="2"/>
        <v>A CORUÑA</v>
      </c>
      <c r="F51" s="31">
        <f t="shared" si="7"/>
        <v>49028</v>
      </c>
      <c r="G51" s="31">
        <f t="shared" si="8"/>
        <v>35194</v>
      </c>
    </row>
    <row r="52" spans="1:7" x14ac:dyDescent="0.25">
      <c r="A52" s="31" t="str">
        <f t="shared" si="3"/>
        <v>HUELVA</v>
      </c>
      <c r="B52" s="30">
        <f t="shared" si="4"/>
        <v>5876</v>
      </c>
      <c r="C52" s="30">
        <f t="shared" si="5"/>
        <v>0</v>
      </c>
      <c r="D52" s="30">
        <f t="shared" si="6"/>
        <v>20</v>
      </c>
      <c r="E52" s="31" t="str">
        <f t="shared" si="2"/>
        <v>SANTANDER</v>
      </c>
      <c r="F52" s="31">
        <f t="shared" si="7"/>
        <v>47132</v>
      </c>
      <c r="G52" s="31">
        <f t="shared" si="8"/>
        <v>53747</v>
      </c>
    </row>
    <row r="53" spans="1:7" x14ac:dyDescent="0.25">
      <c r="A53" s="31" t="str">
        <f t="shared" si="3"/>
        <v>LAS PALMAS</v>
      </c>
      <c r="B53" s="30">
        <f t="shared" si="4"/>
        <v>686099</v>
      </c>
      <c r="C53" s="30">
        <f t="shared" si="5"/>
        <v>606550</v>
      </c>
      <c r="D53" s="30">
        <f t="shared" si="6"/>
        <v>4</v>
      </c>
      <c r="E53" s="31" t="str">
        <f t="shared" si="2"/>
        <v>MOTRIL</v>
      </c>
      <c r="F53" s="31">
        <f t="shared" si="7"/>
        <v>43863</v>
      </c>
      <c r="G53" s="31">
        <f t="shared" si="8"/>
        <v>237</v>
      </c>
    </row>
    <row r="54" spans="1:7" x14ac:dyDescent="0.25">
      <c r="A54" s="31" t="str">
        <f t="shared" si="3"/>
        <v>MALAGA</v>
      </c>
      <c r="B54" s="30">
        <f t="shared" si="4"/>
        <v>243075</v>
      </c>
      <c r="C54" s="30">
        <f t="shared" si="5"/>
        <v>212749</v>
      </c>
      <c r="D54" s="30">
        <f t="shared" si="6"/>
        <v>7</v>
      </c>
      <c r="E54" s="31" t="str">
        <f t="shared" si="2"/>
        <v>BILBAO</v>
      </c>
      <c r="F54" s="31">
        <f t="shared" si="7"/>
        <v>17014</v>
      </c>
      <c r="G54" s="31">
        <f t="shared" si="8"/>
        <v>19454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CARTAGENA</v>
      </c>
      <c r="F55" s="31">
        <f t="shared" ref="F55:F65" si="9">LOOKUP(E55,$A$38:$A$65,$B$38:$B$65)</f>
        <v>13884</v>
      </c>
      <c r="G55" s="31">
        <f t="shared" si="8"/>
        <v>11581</v>
      </c>
    </row>
    <row r="56" spans="1:7" x14ac:dyDescent="0.25">
      <c r="A56" s="31" t="str">
        <f t="shared" si="3"/>
        <v>MELILLA</v>
      </c>
      <c r="B56" s="30">
        <f t="shared" si="4"/>
        <v>193033</v>
      </c>
      <c r="C56" s="30">
        <f t="shared" si="5"/>
        <v>146336</v>
      </c>
      <c r="D56" s="30">
        <f t="shared" si="6"/>
        <v>8</v>
      </c>
      <c r="E56" s="31" t="str">
        <f t="shared" si="2"/>
        <v>GIJON</v>
      </c>
      <c r="F56" s="31">
        <f t="shared" si="9"/>
        <v>10688</v>
      </c>
      <c r="G56" s="31">
        <f t="shared" si="8"/>
        <v>11159</v>
      </c>
    </row>
    <row r="57" spans="1:7" x14ac:dyDescent="0.25">
      <c r="A57" s="31" t="str">
        <f t="shared" si="3"/>
        <v>MOTRIL</v>
      </c>
      <c r="B57" s="30">
        <f t="shared" si="4"/>
        <v>43863</v>
      </c>
      <c r="C57" s="30">
        <f t="shared" si="5"/>
        <v>237</v>
      </c>
      <c r="D57" s="30">
        <f t="shared" si="6"/>
        <v>16</v>
      </c>
      <c r="E57" s="31" t="str">
        <f t="shared" si="2"/>
        <v>HUELVA</v>
      </c>
      <c r="F57" s="31">
        <f t="shared" si="9"/>
        <v>5876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SEVILLA</v>
      </c>
      <c r="F58" s="31">
        <f t="shared" si="9"/>
        <v>3968</v>
      </c>
      <c r="G58" s="31">
        <f t="shared" si="8"/>
        <v>3129</v>
      </c>
    </row>
    <row r="59" spans="1:7" x14ac:dyDescent="0.25">
      <c r="A59" s="31" t="str">
        <f t="shared" si="3"/>
        <v>SANTA CRUZ DE TENERIFE</v>
      </c>
      <c r="B59" s="30">
        <f t="shared" si="4"/>
        <v>1653325</v>
      </c>
      <c r="C59" s="30">
        <f t="shared" si="5"/>
        <v>1670538</v>
      </c>
      <c r="D59" s="30">
        <f t="shared" si="6"/>
        <v>1</v>
      </c>
      <c r="E59" s="31" t="str">
        <f t="shared" si="2"/>
        <v>FERROL-SAN CIBRAO</v>
      </c>
      <c r="F59" s="31">
        <f t="shared" si="9"/>
        <v>915</v>
      </c>
      <c r="G59" s="31">
        <f t="shared" si="8"/>
        <v>4948</v>
      </c>
    </row>
    <row r="60" spans="1:7" x14ac:dyDescent="0.25">
      <c r="A60" s="31" t="str">
        <f t="shared" si="3"/>
        <v>SANTANDER</v>
      </c>
      <c r="B60" s="30">
        <f t="shared" si="4"/>
        <v>47132</v>
      </c>
      <c r="C60" s="30">
        <f t="shared" si="5"/>
        <v>53747</v>
      </c>
      <c r="D60" s="30">
        <f t="shared" si="6"/>
        <v>15</v>
      </c>
      <c r="E60" s="31" t="str">
        <f t="shared" si="2"/>
        <v>VILAGARCIA</v>
      </c>
      <c r="F60" s="31">
        <f t="shared" si="9"/>
        <v>464</v>
      </c>
      <c r="G60" s="31">
        <f t="shared" si="8"/>
        <v>185</v>
      </c>
    </row>
    <row r="61" spans="1:7" x14ac:dyDescent="0.25">
      <c r="A61" s="31" t="str">
        <f t="shared" si="3"/>
        <v>SEVILLA</v>
      </c>
      <c r="B61" s="30">
        <f t="shared" si="4"/>
        <v>3968</v>
      </c>
      <c r="C61" s="30">
        <f t="shared" si="5"/>
        <v>3129</v>
      </c>
      <c r="D61" s="30">
        <f t="shared" si="6"/>
        <v>21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125146</v>
      </c>
      <c r="C63" s="30">
        <f t="shared" si="5"/>
        <v>103523</v>
      </c>
      <c r="D63" s="30">
        <f t="shared" si="6"/>
        <v>10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64496</v>
      </c>
      <c r="C64" s="30">
        <f t="shared" si="5"/>
        <v>47567</v>
      </c>
      <c r="D64" s="30">
        <f t="shared" si="6"/>
        <v>12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464</v>
      </c>
      <c r="C65" s="30">
        <f t="shared" si="5"/>
        <v>185</v>
      </c>
      <c r="D65" s="30">
        <f t="shared" si="6"/>
        <v>23</v>
      </c>
      <c r="E65" s="31" t="str">
        <f t="shared" si="2"/>
        <v>AVILES</v>
      </c>
      <c r="F65" s="31">
        <f t="shared" si="9"/>
        <v>0</v>
      </c>
      <c r="G65" s="31">
        <f t="shared" si="8"/>
        <v>0</v>
      </c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25455</v>
      </c>
      <c r="C7" s="9">
        <v>13706</v>
      </c>
      <c r="D7" s="9">
        <v>35194</v>
      </c>
      <c r="E7" s="9">
        <v>49028</v>
      </c>
      <c r="F7" s="10">
        <f>((E7*100)/D7)-100</f>
        <v>39.307836563050529</v>
      </c>
      <c r="G7" s="1"/>
      <c r="H7" s="1"/>
      <c r="I7" s="1"/>
    </row>
    <row r="8" spans="1:12" x14ac:dyDescent="0.25">
      <c r="A8" s="11" t="s">
        <v>45</v>
      </c>
      <c r="B8" s="12">
        <v>21240</v>
      </c>
      <c r="C8" s="12">
        <v>7202</v>
      </c>
      <c r="D8" s="12">
        <v>35165</v>
      </c>
      <c r="E8" s="12">
        <v>9548</v>
      </c>
      <c r="F8" s="13">
        <f t="shared" ref="F8:F35" si="0">((E8*100)/D8)-100</f>
        <v>-72.848002274989341</v>
      </c>
      <c r="G8" s="1"/>
      <c r="H8" s="1"/>
      <c r="I8" s="1"/>
    </row>
    <row r="9" spans="1:12" x14ac:dyDescent="0.25">
      <c r="A9" s="8" t="s">
        <v>46</v>
      </c>
      <c r="B9" s="9">
        <v>2453</v>
      </c>
      <c r="C9" s="9">
        <v>1506</v>
      </c>
      <c r="D9" s="9">
        <v>4689</v>
      </c>
      <c r="E9" s="9">
        <v>1506</v>
      </c>
      <c r="F9" s="10">
        <f t="shared" si="0"/>
        <v>-67.882277671145232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42831</v>
      </c>
      <c r="C12" s="12">
        <v>47029</v>
      </c>
      <c r="D12" s="12">
        <v>83547</v>
      </c>
      <c r="E12" s="12">
        <v>79860</v>
      </c>
      <c r="F12" s="13">
        <f t="shared" si="0"/>
        <v>-4.4130848504434681</v>
      </c>
      <c r="G12" s="1"/>
      <c r="H12" s="1"/>
      <c r="I12" s="1"/>
    </row>
    <row r="13" spans="1:12" x14ac:dyDescent="0.25">
      <c r="A13" s="8" t="s">
        <v>50</v>
      </c>
      <c r="B13" s="9">
        <v>112531</v>
      </c>
      <c r="C13" s="9">
        <v>84513</v>
      </c>
      <c r="D13" s="9">
        <v>178248</v>
      </c>
      <c r="E13" s="9">
        <v>100523</v>
      </c>
      <c r="F13" s="10">
        <f t="shared" si="0"/>
        <v>-43.604977334949062</v>
      </c>
      <c r="G13" s="1"/>
      <c r="H13" s="1"/>
      <c r="I13" s="1"/>
    </row>
    <row r="14" spans="1:12" x14ac:dyDescent="0.25">
      <c r="A14" s="11" t="s">
        <v>51</v>
      </c>
      <c r="B14" s="12">
        <v>215894</v>
      </c>
      <c r="C14" s="12">
        <v>203164</v>
      </c>
      <c r="D14" s="12">
        <v>408538</v>
      </c>
      <c r="E14" s="12">
        <v>361814</v>
      </c>
      <c r="F14" s="13">
        <f t="shared" si="0"/>
        <v>-11.436879800655021</v>
      </c>
      <c r="G14" s="1"/>
      <c r="H14" s="1"/>
      <c r="I14" s="1"/>
    </row>
    <row r="15" spans="1:12" x14ac:dyDescent="0.25">
      <c r="A15" s="8" t="s">
        <v>52</v>
      </c>
      <c r="B15" s="9">
        <v>10970</v>
      </c>
      <c r="C15" s="9">
        <v>158</v>
      </c>
      <c r="D15" s="9">
        <v>10970</v>
      </c>
      <c r="E15" s="9">
        <v>3416</v>
      </c>
      <c r="F15" s="10">
        <f t="shared" si="0"/>
        <v>-68.860528714676391</v>
      </c>
      <c r="G15" s="1"/>
      <c r="H15" s="1"/>
      <c r="I15" s="1"/>
    </row>
    <row r="16" spans="1:12" x14ac:dyDescent="0.25">
      <c r="A16" s="11" t="s">
        <v>53</v>
      </c>
      <c r="B16" s="12">
        <v>8820</v>
      </c>
      <c r="C16" s="12">
        <v>12143</v>
      </c>
      <c r="D16" s="12">
        <v>11581</v>
      </c>
      <c r="E16" s="12">
        <v>13884</v>
      </c>
      <c r="F16" s="13">
        <f t="shared" si="0"/>
        <v>19.886020205509027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721</v>
      </c>
      <c r="D18" s="12">
        <v>0</v>
      </c>
      <c r="E18" s="12">
        <v>1437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4948</v>
      </c>
      <c r="C19" s="9">
        <v>487</v>
      </c>
      <c r="D19" s="9">
        <v>4948</v>
      </c>
      <c r="E19" s="9">
        <v>915</v>
      </c>
      <c r="F19" s="10">
        <f t="shared" si="0"/>
        <v>-81.507679870654812</v>
      </c>
      <c r="G19" s="1"/>
      <c r="H19" s="1"/>
      <c r="I19" s="1"/>
    </row>
    <row r="20" spans="1:9" x14ac:dyDescent="0.25">
      <c r="A20" s="11" t="s">
        <v>57</v>
      </c>
      <c r="B20" s="12">
        <v>1650</v>
      </c>
      <c r="C20" s="12">
        <v>0</v>
      </c>
      <c r="D20" s="12">
        <v>1650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87300</v>
      </c>
      <c r="C22" s="12">
        <v>83161</v>
      </c>
      <c r="D22" s="12">
        <v>374131</v>
      </c>
      <c r="E22" s="12">
        <v>430694</v>
      </c>
      <c r="F22" s="13">
        <f t="shared" si="0"/>
        <v>15.118501273618065</v>
      </c>
      <c r="G22" s="1"/>
      <c r="H22" s="1"/>
      <c r="I22" s="1"/>
    </row>
    <row r="23" spans="1:9" x14ac:dyDescent="0.25">
      <c r="A23" s="8" t="s">
        <v>60</v>
      </c>
      <c r="B23" s="9">
        <v>49943</v>
      </c>
      <c r="C23" s="9">
        <v>73383</v>
      </c>
      <c r="D23" s="9">
        <v>138448</v>
      </c>
      <c r="E23" s="9">
        <v>173053</v>
      </c>
      <c r="F23" s="10">
        <f t="shared" si="0"/>
        <v>24.994943950075125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560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237</v>
      </c>
      <c r="C26" s="12">
        <v>809</v>
      </c>
      <c r="D26" s="12">
        <v>237</v>
      </c>
      <c r="E26" s="12">
        <v>884</v>
      </c>
      <c r="F26" s="13">
        <f t="shared" si="0"/>
        <v>272.99578059071729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95190</v>
      </c>
      <c r="C28" s="12">
        <v>91277</v>
      </c>
      <c r="D28" s="12">
        <v>372570</v>
      </c>
      <c r="E28" s="12">
        <v>425054</v>
      </c>
      <c r="F28" s="13">
        <f t="shared" si="0"/>
        <v>14.087017204820569</v>
      </c>
      <c r="G28" s="1"/>
      <c r="H28" s="1"/>
      <c r="I28" s="1"/>
    </row>
    <row r="29" spans="1:9" x14ac:dyDescent="0.25">
      <c r="A29" s="8" t="s">
        <v>66</v>
      </c>
      <c r="B29" s="9">
        <v>134</v>
      </c>
      <c r="C29" s="9">
        <v>365</v>
      </c>
      <c r="D29" s="9">
        <v>3135</v>
      </c>
      <c r="E29" s="9">
        <v>3718</v>
      </c>
      <c r="F29" s="10">
        <f t="shared" si="0"/>
        <v>18.596491228070178</v>
      </c>
      <c r="G29" s="1"/>
      <c r="H29" s="1"/>
      <c r="I29" s="1"/>
    </row>
    <row r="30" spans="1:9" x14ac:dyDescent="0.25">
      <c r="A30" s="11" t="s">
        <v>67</v>
      </c>
      <c r="B30" s="12">
        <v>1493</v>
      </c>
      <c r="C30" s="12">
        <v>1591</v>
      </c>
      <c r="D30" s="12">
        <v>3129</v>
      </c>
      <c r="E30" s="12">
        <v>3968</v>
      </c>
      <c r="F30" s="13">
        <f t="shared" si="0"/>
        <v>26.813678491530837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22162</v>
      </c>
      <c r="C32" s="12">
        <v>33568</v>
      </c>
      <c r="D32" s="12">
        <v>30195</v>
      </c>
      <c r="E32" s="12">
        <v>57516</v>
      </c>
      <c r="F32" s="13">
        <f t="shared" si="0"/>
        <v>90.481867858917042</v>
      </c>
      <c r="G32" s="1"/>
      <c r="H32" s="1"/>
      <c r="I32" s="1"/>
    </row>
    <row r="33" spans="1:9" x14ac:dyDescent="0.25">
      <c r="A33" s="8" t="s">
        <v>70</v>
      </c>
      <c r="B33" s="9">
        <v>28540</v>
      </c>
      <c r="C33" s="9">
        <v>32279</v>
      </c>
      <c r="D33" s="9">
        <v>47567</v>
      </c>
      <c r="E33" s="9">
        <v>64496</v>
      </c>
      <c r="F33" s="10">
        <f t="shared" si="0"/>
        <v>35.589799651018552</v>
      </c>
      <c r="G33" s="1"/>
      <c r="H33" s="1"/>
      <c r="I33" s="1"/>
    </row>
    <row r="34" spans="1:9" x14ac:dyDescent="0.25">
      <c r="A34" s="11" t="s">
        <v>71</v>
      </c>
      <c r="B34" s="12">
        <v>185</v>
      </c>
      <c r="C34" s="12">
        <v>464</v>
      </c>
      <c r="D34" s="12">
        <v>185</v>
      </c>
      <c r="E34" s="12">
        <v>464</v>
      </c>
      <c r="F34" s="13">
        <f t="shared" si="0"/>
        <v>150.81081081081081</v>
      </c>
      <c r="G34" s="1"/>
      <c r="H34" s="1"/>
      <c r="I34" s="1"/>
    </row>
    <row r="35" spans="1:9" x14ac:dyDescent="0.25">
      <c r="A35" s="14" t="s">
        <v>72</v>
      </c>
      <c r="B35" s="15">
        <f>SUM(B7:B34)</f>
        <v>731976</v>
      </c>
      <c r="C35" s="15">
        <f t="shared" ref="C35:E35" si="1">SUM(C7:C34)</f>
        <v>687526</v>
      </c>
      <c r="D35" s="15">
        <f t="shared" si="1"/>
        <v>1744127</v>
      </c>
      <c r="E35" s="15">
        <f t="shared" si="1"/>
        <v>1782338</v>
      </c>
      <c r="F35" s="16">
        <f t="shared" si="0"/>
        <v>2.1908381671747463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49028</v>
      </c>
      <c r="C38" s="30">
        <f>D7</f>
        <v>35194</v>
      </c>
      <c r="D38" s="30">
        <f>_xlfn.RANK.EQ(B38,$B$38:$B$65)+COUNTIF($B$38:$B$65,B38)-1</f>
        <v>9</v>
      </c>
      <c r="E38" s="31" t="str">
        <f t="shared" ref="E38:E65" si="2">INDEX($A$38:$B$65,MATCH(ROW()-37,$D$38:$D$65,0),1)</f>
        <v>LAS PALMAS</v>
      </c>
      <c r="F38" s="31">
        <f>LOOKUP(E38,$A$38:$A$65,$B$38:$B$65)</f>
        <v>430694</v>
      </c>
      <c r="G38" s="31">
        <f>LOOKUP(E38,$A$38:$A$65,$C$38:$C$65)</f>
        <v>374131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9548</v>
      </c>
      <c r="C39" s="30">
        <f t="shared" ref="C39:C65" si="5">D8</f>
        <v>35165</v>
      </c>
      <c r="D39" s="30">
        <f t="shared" ref="D39:D65" si="6">_xlfn.RANK.EQ(B39,$B$38:$B$65)+COUNTIF($B$38:$B$65,B39)-1</f>
        <v>11</v>
      </c>
      <c r="E39" s="31" t="str">
        <f t="shared" si="2"/>
        <v>SANTA CRUZ DE TENERIFE</v>
      </c>
      <c r="F39" s="31">
        <f t="shared" ref="F39:F54" si="7">LOOKUP(E39,$A$38:$A$65,$B$38:$B$65)</f>
        <v>425054</v>
      </c>
      <c r="G39" s="31">
        <f t="shared" ref="G39:G65" si="8">LOOKUP(E39,$A$38:$A$65,$C$38:$C$65)</f>
        <v>372570</v>
      </c>
    </row>
    <row r="40" spans="1:9" x14ac:dyDescent="0.25">
      <c r="A40" s="31" t="str">
        <f t="shared" si="3"/>
        <v>ALMERIA</v>
      </c>
      <c r="B40" s="30">
        <f t="shared" si="4"/>
        <v>1506</v>
      </c>
      <c r="C40" s="30">
        <f t="shared" si="5"/>
        <v>4689</v>
      </c>
      <c r="D40" s="30">
        <f t="shared" si="6"/>
        <v>15</v>
      </c>
      <c r="E40" s="31" t="str">
        <f t="shared" si="2"/>
        <v>BARCELONA</v>
      </c>
      <c r="F40" s="31">
        <f t="shared" si="7"/>
        <v>361814</v>
      </c>
      <c r="G40" s="31">
        <f t="shared" si="8"/>
        <v>408538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173053</v>
      </c>
      <c r="G41" s="31">
        <f t="shared" si="8"/>
        <v>138448</v>
      </c>
    </row>
    <row r="42" spans="1:9" x14ac:dyDescent="0.25">
      <c r="A42" s="31" t="str">
        <f t="shared" si="3"/>
        <v>BAHIA DE ALGECIRAS</v>
      </c>
      <c r="B42" s="30">
        <f t="shared" si="4"/>
        <v>0</v>
      </c>
      <c r="C42" s="30">
        <f t="shared" si="5"/>
        <v>0</v>
      </c>
      <c r="D42" s="30">
        <f t="shared" si="6"/>
        <v>28</v>
      </c>
      <c r="E42" s="31" t="str">
        <f t="shared" si="2"/>
        <v>BALEARES</v>
      </c>
      <c r="F42" s="31">
        <f t="shared" si="7"/>
        <v>100523</v>
      </c>
      <c r="G42" s="31">
        <f t="shared" si="8"/>
        <v>178248</v>
      </c>
    </row>
    <row r="43" spans="1:9" x14ac:dyDescent="0.25">
      <c r="A43" s="31" t="str">
        <f t="shared" si="3"/>
        <v>BAHIA DE CADIZ</v>
      </c>
      <c r="B43" s="30">
        <f t="shared" si="4"/>
        <v>79860</v>
      </c>
      <c r="C43" s="30">
        <f t="shared" si="5"/>
        <v>83547</v>
      </c>
      <c r="D43" s="30">
        <f t="shared" si="6"/>
        <v>6</v>
      </c>
      <c r="E43" s="31" t="str">
        <f t="shared" si="2"/>
        <v>BAHIA DE CADIZ</v>
      </c>
      <c r="F43" s="31">
        <f t="shared" si="7"/>
        <v>79860</v>
      </c>
      <c r="G43" s="31">
        <f t="shared" si="8"/>
        <v>83547</v>
      </c>
    </row>
    <row r="44" spans="1:9" x14ac:dyDescent="0.25">
      <c r="A44" s="31" t="str">
        <f t="shared" si="3"/>
        <v>BALEARES</v>
      </c>
      <c r="B44" s="30">
        <f t="shared" si="4"/>
        <v>100523</v>
      </c>
      <c r="C44" s="30">
        <f t="shared" si="5"/>
        <v>178248</v>
      </c>
      <c r="D44" s="30">
        <f t="shared" si="6"/>
        <v>5</v>
      </c>
      <c r="E44" s="31" t="str">
        <f t="shared" si="2"/>
        <v>VIGO</v>
      </c>
      <c r="F44" s="31">
        <f t="shared" si="7"/>
        <v>64496</v>
      </c>
      <c r="G44" s="31">
        <f t="shared" si="8"/>
        <v>47567</v>
      </c>
    </row>
    <row r="45" spans="1:9" x14ac:dyDescent="0.25">
      <c r="A45" s="31" t="str">
        <f t="shared" si="3"/>
        <v>BARCELONA</v>
      </c>
      <c r="B45" s="30">
        <f t="shared" si="4"/>
        <v>361814</v>
      </c>
      <c r="C45" s="30">
        <f t="shared" si="5"/>
        <v>408538</v>
      </c>
      <c r="D45" s="30">
        <f t="shared" si="6"/>
        <v>3</v>
      </c>
      <c r="E45" s="31" t="str">
        <f t="shared" si="2"/>
        <v>VALENCIA</v>
      </c>
      <c r="F45" s="31">
        <f t="shared" si="7"/>
        <v>57516</v>
      </c>
      <c r="G45" s="31">
        <f t="shared" si="8"/>
        <v>30195</v>
      </c>
    </row>
    <row r="46" spans="1:9" x14ac:dyDescent="0.25">
      <c r="A46" s="31" t="str">
        <f t="shared" si="3"/>
        <v>BILBAO</v>
      </c>
      <c r="B46" s="30">
        <f t="shared" si="4"/>
        <v>3416</v>
      </c>
      <c r="C46" s="30">
        <f t="shared" si="5"/>
        <v>10970</v>
      </c>
      <c r="D46" s="30">
        <f t="shared" si="6"/>
        <v>14</v>
      </c>
      <c r="E46" s="31" t="str">
        <f t="shared" si="2"/>
        <v>A CORUÑA</v>
      </c>
      <c r="F46" s="31">
        <f t="shared" si="7"/>
        <v>49028</v>
      </c>
      <c r="G46" s="31">
        <f t="shared" si="8"/>
        <v>35194</v>
      </c>
    </row>
    <row r="47" spans="1:9" x14ac:dyDescent="0.25">
      <c r="A47" s="31" t="str">
        <f t="shared" si="3"/>
        <v>CARTAGENA</v>
      </c>
      <c r="B47" s="30">
        <f t="shared" si="4"/>
        <v>13884</v>
      </c>
      <c r="C47" s="30">
        <f t="shared" si="5"/>
        <v>11581</v>
      </c>
      <c r="D47" s="30">
        <f t="shared" si="6"/>
        <v>10</v>
      </c>
      <c r="E47" s="31" t="str">
        <f t="shared" si="2"/>
        <v>CARTAGENA</v>
      </c>
      <c r="F47" s="31">
        <f t="shared" si="7"/>
        <v>13884</v>
      </c>
      <c r="G47" s="31">
        <f t="shared" si="8"/>
        <v>11581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ALICANTE</v>
      </c>
      <c r="F48" s="31">
        <f t="shared" si="7"/>
        <v>9548</v>
      </c>
      <c r="G48" s="31">
        <f t="shared" si="8"/>
        <v>35165</v>
      </c>
    </row>
    <row r="49" spans="1:7" x14ac:dyDescent="0.25">
      <c r="A49" s="31" t="str">
        <f t="shared" si="3"/>
        <v>CEUTA</v>
      </c>
      <c r="B49" s="30">
        <f t="shared" si="4"/>
        <v>1437</v>
      </c>
      <c r="C49" s="30">
        <f t="shared" si="5"/>
        <v>0</v>
      </c>
      <c r="D49" s="30">
        <f t="shared" si="6"/>
        <v>16</v>
      </c>
      <c r="E49" s="31" t="str">
        <f t="shared" si="2"/>
        <v>SEVILLA</v>
      </c>
      <c r="F49" s="31">
        <f t="shared" si="7"/>
        <v>3968</v>
      </c>
      <c r="G49" s="31">
        <f t="shared" si="8"/>
        <v>3129</v>
      </c>
    </row>
    <row r="50" spans="1:7" x14ac:dyDescent="0.25">
      <c r="A50" s="31" t="str">
        <f t="shared" si="3"/>
        <v>FERROL-SAN CIBRAO</v>
      </c>
      <c r="B50" s="30">
        <f t="shared" si="4"/>
        <v>915</v>
      </c>
      <c r="C50" s="30">
        <f t="shared" si="5"/>
        <v>4948</v>
      </c>
      <c r="D50" s="30">
        <f t="shared" si="6"/>
        <v>17</v>
      </c>
      <c r="E50" s="31" t="str">
        <f t="shared" si="2"/>
        <v>SANTANDER</v>
      </c>
      <c r="F50" s="31">
        <f t="shared" si="7"/>
        <v>3718</v>
      </c>
      <c r="G50" s="31">
        <f t="shared" si="8"/>
        <v>3135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1650</v>
      </c>
      <c r="D51" s="30">
        <f t="shared" si="6"/>
        <v>28</v>
      </c>
      <c r="E51" s="31" t="str">
        <f t="shared" si="2"/>
        <v>BILBAO</v>
      </c>
      <c r="F51" s="31">
        <f t="shared" si="7"/>
        <v>3416</v>
      </c>
      <c r="G51" s="31">
        <f t="shared" si="8"/>
        <v>10970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str">
        <f t="shared" si="2"/>
        <v>ALMERIA</v>
      </c>
      <c r="F52" s="31">
        <f t="shared" si="7"/>
        <v>1506</v>
      </c>
      <c r="G52" s="31">
        <f t="shared" si="8"/>
        <v>4689</v>
      </c>
    </row>
    <row r="53" spans="1:7" x14ac:dyDescent="0.25">
      <c r="A53" s="31" t="str">
        <f t="shared" si="3"/>
        <v>LAS PALMAS</v>
      </c>
      <c r="B53" s="30">
        <f t="shared" si="4"/>
        <v>430694</v>
      </c>
      <c r="C53" s="30">
        <f t="shared" si="5"/>
        <v>374131</v>
      </c>
      <c r="D53" s="30">
        <f t="shared" si="6"/>
        <v>1</v>
      </c>
      <c r="E53" s="31" t="str">
        <f t="shared" si="2"/>
        <v>CEUTA</v>
      </c>
      <c r="F53" s="31">
        <f t="shared" si="7"/>
        <v>1437</v>
      </c>
      <c r="G53" s="31">
        <f t="shared" si="8"/>
        <v>0</v>
      </c>
    </row>
    <row r="54" spans="1:7" x14ac:dyDescent="0.25">
      <c r="A54" s="31" t="str">
        <f t="shared" si="3"/>
        <v>MALAGA</v>
      </c>
      <c r="B54" s="30">
        <f t="shared" si="4"/>
        <v>173053</v>
      </c>
      <c r="C54" s="30">
        <f t="shared" si="5"/>
        <v>138448</v>
      </c>
      <c r="D54" s="30">
        <f t="shared" si="6"/>
        <v>4</v>
      </c>
      <c r="E54" s="31" t="str">
        <f t="shared" si="2"/>
        <v>FERROL-SAN CIBRAO</v>
      </c>
      <c r="F54" s="31">
        <f t="shared" si="7"/>
        <v>915</v>
      </c>
      <c r="G54" s="31">
        <f t="shared" si="8"/>
        <v>4948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MOTRIL</v>
      </c>
      <c r="F55" s="31">
        <f t="shared" ref="F55:F65" si="9">LOOKUP(E55,$A$38:$A$65,$B$38:$B$65)</f>
        <v>884</v>
      </c>
      <c r="G55" s="31">
        <f t="shared" si="8"/>
        <v>237</v>
      </c>
    </row>
    <row r="56" spans="1:7" x14ac:dyDescent="0.25">
      <c r="A56" s="31" t="str">
        <f t="shared" si="3"/>
        <v>MELILLA</v>
      </c>
      <c r="B56" s="30">
        <f t="shared" si="4"/>
        <v>560</v>
      </c>
      <c r="C56" s="30">
        <f t="shared" si="5"/>
        <v>0</v>
      </c>
      <c r="D56" s="30">
        <f t="shared" si="6"/>
        <v>19</v>
      </c>
      <c r="E56" s="31" t="str">
        <f t="shared" si="2"/>
        <v>MELILLA</v>
      </c>
      <c r="F56" s="31">
        <f t="shared" si="9"/>
        <v>560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884</v>
      </c>
      <c r="C57" s="30">
        <f t="shared" si="5"/>
        <v>237</v>
      </c>
      <c r="D57" s="30">
        <f t="shared" si="6"/>
        <v>18</v>
      </c>
      <c r="E57" s="31" t="str">
        <f t="shared" si="2"/>
        <v>VILAGARCIA</v>
      </c>
      <c r="F57" s="31">
        <f t="shared" si="9"/>
        <v>464</v>
      </c>
      <c r="G57" s="31">
        <f t="shared" si="8"/>
        <v>185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425054</v>
      </c>
      <c r="C59" s="30">
        <f t="shared" si="5"/>
        <v>372570</v>
      </c>
      <c r="D59" s="30">
        <f t="shared" si="6"/>
        <v>2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3718</v>
      </c>
      <c r="C60" s="30">
        <f t="shared" si="5"/>
        <v>3135</v>
      </c>
      <c r="D60" s="30">
        <f t="shared" si="6"/>
        <v>13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3968</v>
      </c>
      <c r="C61" s="30">
        <f t="shared" si="5"/>
        <v>3129</v>
      </c>
      <c r="D61" s="30">
        <f t="shared" si="6"/>
        <v>12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57516</v>
      </c>
      <c r="C63" s="30">
        <f t="shared" si="5"/>
        <v>30195</v>
      </c>
      <c r="D63" s="30">
        <f t="shared" si="6"/>
        <v>8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64496</v>
      </c>
      <c r="C64" s="30">
        <f t="shared" si="5"/>
        <v>47567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464</v>
      </c>
      <c r="C65" s="30">
        <f t="shared" si="5"/>
        <v>185</v>
      </c>
      <c r="D65" s="30">
        <f t="shared" si="6"/>
        <v>20</v>
      </c>
      <c r="E65" s="31" t="str">
        <f t="shared" si="2"/>
        <v>AVILES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3017</v>
      </c>
      <c r="C8" s="12">
        <v>2918</v>
      </c>
      <c r="D8" s="12">
        <v>12633</v>
      </c>
      <c r="E8" s="12">
        <v>11792</v>
      </c>
      <c r="F8" s="13">
        <f t="shared" ref="F8:F35" si="0">((E8*100)/D8)-100</f>
        <v>-6.65716773529644</v>
      </c>
      <c r="G8" s="1"/>
      <c r="H8" s="1"/>
      <c r="I8" s="1"/>
    </row>
    <row r="9" spans="1:12" x14ac:dyDescent="0.25">
      <c r="A9" s="8" t="s">
        <v>46</v>
      </c>
      <c r="B9" s="9">
        <v>7166</v>
      </c>
      <c r="C9" s="9">
        <v>9496</v>
      </c>
      <c r="D9" s="9">
        <v>23042</v>
      </c>
      <c r="E9" s="9">
        <v>36974</v>
      </c>
      <c r="F9" s="10">
        <f t="shared" si="0"/>
        <v>60.463501432167334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76450</v>
      </c>
      <c r="C11" s="9">
        <v>79147</v>
      </c>
      <c r="D11" s="9">
        <v>264338</v>
      </c>
      <c r="E11" s="9">
        <v>287233</v>
      </c>
      <c r="F11" s="10">
        <f t="shared" si="0"/>
        <v>8.6612594481308065</v>
      </c>
      <c r="G11" s="1"/>
      <c r="H11" s="1"/>
      <c r="I11" s="1"/>
    </row>
    <row r="12" spans="1:12" x14ac:dyDescent="0.25">
      <c r="A12" s="11" t="s">
        <v>49</v>
      </c>
      <c r="B12" s="12">
        <v>644</v>
      </c>
      <c r="C12" s="12">
        <v>1029</v>
      </c>
      <c r="D12" s="12">
        <v>2531</v>
      </c>
      <c r="E12" s="12">
        <v>3589</v>
      </c>
      <c r="F12" s="13">
        <f t="shared" si="0"/>
        <v>41.801659423152898</v>
      </c>
      <c r="G12" s="1"/>
      <c r="H12" s="1"/>
      <c r="I12" s="1"/>
    </row>
    <row r="13" spans="1:12" x14ac:dyDescent="0.25">
      <c r="A13" s="8" t="s">
        <v>50</v>
      </c>
      <c r="B13" s="9">
        <v>32972</v>
      </c>
      <c r="C13" s="9">
        <v>28539</v>
      </c>
      <c r="D13" s="9">
        <v>81365</v>
      </c>
      <c r="E13" s="9">
        <v>77599</v>
      </c>
      <c r="F13" s="10">
        <f t="shared" si="0"/>
        <v>-4.6285257788975542</v>
      </c>
      <c r="G13" s="1"/>
      <c r="H13" s="1"/>
      <c r="I13" s="1"/>
    </row>
    <row r="14" spans="1:12" x14ac:dyDescent="0.25">
      <c r="A14" s="11" t="s">
        <v>51</v>
      </c>
      <c r="B14" s="12">
        <v>19652</v>
      </c>
      <c r="C14" s="12">
        <v>20831</v>
      </c>
      <c r="D14" s="12">
        <v>51166</v>
      </c>
      <c r="E14" s="12">
        <v>54984</v>
      </c>
      <c r="F14" s="13">
        <f t="shared" si="0"/>
        <v>7.4619864753938145</v>
      </c>
      <c r="G14" s="1"/>
      <c r="H14" s="1"/>
      <c r="I14" s="1"/>
    </row>
    <row r="15" spans="1:12" x14ac:dyDescent="0.25">
      <c r="A15" s="8" t="s">
        <v>52</v>
      </c>
      <c r="B15" s="9">
        <v>3348</v>
      </c>
      <c r="C15" s="9">
        <v>2915</v>
      </c>
      <c r="D15" s="9">
        <v>3348</v>
      </c>
      <c r="E15" s="9">
        <v>5787</v>
      </c>
      <c r="F15" s="10">
        <f t="shared" si="0"/>
        <v>72.849462365591393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31857</v>
      </c>
      <c r="C18" s="12">
        <v>30629</v>
      </c>
      <c r="D18" s="12">
        <v>108079</v>
      </c>
      <c r="E18" s="12">
        <v>108593</v>
      </c>
      <c r="F18" s="13">
        <f t="shared" si="0"/>
        <v>0.47557804938979586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843</v>
      </c>
      <c r="C20" s="12">
        <v>1005</v>
      </c>
      <c r="D20" s="12">
        <v>2232</v>
      </c>
      <c r="E20" s="12">
        <v>2383</v>
      </c>
      <c r="F20" s="13">
        <f t="shared" si="0"/>
        <v>6.7652329749103899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1235</v>
      </c>
      <c r="D21" s="9">
        <v>0</v>
      </c>
      <c r="E21" s="9">
        <v>3179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21599</v>
      </c>
      <c r="C22" s="12">
        <v>25518</v>
      </c>
      <c r="D22" s="12">
        <v>64404</v>
      </c>
      <c r="E22" s="12">
        <v>77662</v>
      </c>
      <c r="F22" s="13">
        <f t="shared" si="0"/>
        <v>20.58567790820446</v>
      </c>
      <c r="G22" s="1"/>
      <c r="H22" s="1"/>
      <c r="I22" s="1"/>
    </row>
    <row r="23" spans="1:9" x14ac:dyDescent="0.25">
      <c r="A23" s="8" t="s">
        <v>60</v>
      </c>
      <c r="B23" s="9">
        <v>2186</v>
      </c>
      <c r="C23" s="9">
        <v>2535</v>
      </c>
      <c r="D23" s="9">
        <v>6172</v>
      </c>
      <c r="E23" s="9">
        <v>8805</v>
      </c>
      <c r="F23" s="10">
        <f t="shared" si="0"/>
        <v>42.660401814646804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5507</v>
      </c>
      <c r="C25" s="9">
        <v>12458</v>
      </c>
      <c r="D25" s="9">
        <v>16028</v>
      </c>
      <c r="E25" s="9">
        <v>39835</v>
      </c>
      <c r="F25" s="10">
        <f t="shared" si="0"/>
        <v>148.53381582231094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4646</v>
      </c>
      <c r="D26" s="12">
        <v>0</v>
      </c>
      <c r="E26" s="12">
        <v>12938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75301</v>
      </c>
      <c r="C28" s="12">
        <v>68896</v>
      </c>
      <c r="D28" s="12">
        <v>240832</v>
      </c>
      <c r="E28" s="12">
        <v>235386</v>
      </c>
      <c r="F28" s="13">
        <f t="shared" si="0"/>
        <v>-2.2613273983523783</v>
      </c>
      <c r="G28" s="1"/>
      <c r="H28" s="1"/>
      <c r="I28" s="1"/>
    </row>
    <row r="29" spans="1:9" x14ac:dyDescent="0.25">
      <c r="A29" s="8" t="s">
        <v>66</v>
      </c>
      <c r="B29" s="9">
        <v>7022</v>
      </c>
      <c r="C29" s="9">
        <v>5149</v>
      </c>
      <c r="D29" s="9">
        <v>21546</v>
      </c>
      <c r="E29" s="9">
        <v>17677</v>
      </c>
      <c r="F29" s="10">
        <f t="shared" si="0"/>
        <v>-17.956929360438139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10</v>
      </c>
      <c r="D30" s="12">
        <v>0</v>
      </c>
      <c r="E30" s="12">
        <v>22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6517</v>
      </c>
      <c r="C32" s="12">
        <v>5150</v>
      </c>
      <c r="D32" s="12">
        <v>18245</v>
      </c>
      <c r="E32" s="12">
        <v>16323</v>
      </c>
      <c r="F32" s="13">
        <f t="shared" si="0"/>
        <v>-10.534392984379281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294081</v>
      </c>
      <c r="C35" s="15">
        <f t="shared" ref="C35:E35" si="1">SUM(C7:C34)</f>
        <v>302106</v>
      </c>
      <c r="D35" s="15">
        <f t="shared" si="1"/>
        <v>916059</v>
      </c>
      <c r="E35" s="15">
        <f t="shared" si="1"/>
        <v>1000761</v>
      </c>
      <c r="F35" s="16">
        <f t="shared" si="0"/>
        <v>9.2463476697461573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287233</v>
      </c>
      <c r="G38" s="31">
        <f>LOOKUP(E38,$A$38:$A$65,$C$38:$C$65)</f>
        <v>264338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11792</v>
      </c>
      <c r="C39" s="30">
        <f t="shared" ref="C39:C65" si="5">D8</f>
        <v>12633</v>
      </c>
      <c r="D39" s="30">
        <f t="shared" ref="D39:D65" si="6">_xlfn.RANK.EQ(B39,$B$38:$B$65)+COUNTIF($B$38:$B$65,B39)-1</f>
        <v>12</v>
      </c>
      <c r="E39" s="31" t="str">
        <f t="shared" si="2"/>
        <v>SANTA CRUZ DE TENERIFE</v>
      </c>
      <c r="F39" s="31">
        <f t="shared" ref="F39:F54" si="7">LOOKUP(E39,$A$38:$A$65,$B$38:$B$65)</f>
        <v>235386</v>
      </c>
      <c r="G39" s="31">
        <f t="shared" ref="G39:G65" si="8">LOOKUP(E39,$A$38:$A$65,$C$38:$C$65)</f>
        <v>240832</v>
      </c>
    </row>
    <row r="40" spans="1:9" x14ac:dyDescent="0.25">
      <c r="A40" s="31" t="str">
        <f t="shared" si="3"/>
        <v>ALMERIA</v>
      </c>
      <c r="B40" s="30">
        <f t="shared" si="4"/>
        <v>36974</v>
      </c>
      <c r="C40" s="30">
        <f t="shared" si="5"/>
        <v>23042</v>
      </c>
      <c r="D40" s="30">
        <f t="shared" si="6"/>
        <v>8</v>
      </c>
      <c r="E40" s="31" t="str">
        <f t="shared" si="2"/>
        <v>CEUTA</v>
      </c>
      <c r="F40" s="31">
        <f t="shared" si="7"/>
        <v>108593</v>
      </c>
      <c r="G40" s="31">
        <f t="shared" si="8"/>
        <v>108079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LAS PALMAS</v>
      </c>
      <c r="F41" s="31">
        <f t="shared" si="7"/>
        <v>77662</v>
      </c>
      <c r="G41" s="31">
        <f t="shared" si="8"/>
        <v>64404</v>
      </c>
    </row>
    <row r="42" spans="1:9" x14ac:dyDescent="0.25">
      <c r="A42" s="31" t="str">
        <f t="shared" si="3"/>
        <v>BAHIA DE ALGECIRAS</v>
      </c>
      <c r="B42" s="30">
        <f t="shared" si="4"/>
        <v>287233</v>
      </c>
      <c r="C42" s="30">
        <f t="shared" si="5"/>
        <v>264338</v>
      </c>
      <c r="D42" s="30">
        <f t="shared" si="6"/>
        <v>1</v>
      </c>
      <c r="E42" s="31" t="str">
        <f t="shared" si="2"/>
        <v>BALEARES</v>
      </c>
      <c r="F42" s="31">
        <f t="shared" si="7"/>
        <v>77599</v>
      </c>
      <c r="G42" s="31">
        <f t="shared" si="8"/>
        <v>81365</v>
      </c>
    </row>
    <row r="43" spans="1:9" x14ac:dyDescent="0.25">
      <c r="A43" s="31" t="str">
        <f t="shared" si="3"/>
        <v>BAHIA DE CADIZ</v>
      </c>
      <c r="B43" s="30">
        <f t="shared" si="4"/>
        <v>3589</v>
      </c>
      <c r="C43" s="30">
        <f t="shared" si="5"/>
        <v>2531</v>
      </c>
      <c r="D43" s="30">
        <f t="shared" si="6"/>
        <v>15</v>
      </c>
      <c r="E43" s="31" t="str">
        <f t="shared" si="2"/>
        <v>BARCELONA</v>
      </c>
      <c r="F43" s="31">
        <f t="shared" si="7"/>
        <v>54984</v>
      </c>
      <c r="G43" s="31">
        <f t="shared" si="8"/>
        <v>51166</v>
      </c>
    </row>
    <row r="44" spans="1:9" x14ac:dyDescent="0.25">
      <c r="A44" s="31" t="str">
        <f t="shared" si="3"/>
        <v>BALEARES</v>
      </c>
      <c r="B44" s="30">
        <f t="shared" si="4"/>
        <v>77599</v>
      </c>
      <c r="C44" s="30">
        <f t="shared" si="5"/>
        <v>81365</v>
      </c>
      <c r="D44" s="30">
        <f t="shared" si="6"/>
        <v>5</v>
      </c>
      <c r="E44" s="31" t="str">
        <f t="shared" si="2"/>
        <v>MELILLA</v>
      </c>
      <c r="F44" s="31">
        <f t="shared" si="7"/>
        <v>39835</v>
      </c>
      <c r="G44" s="31">
        <f t="shared" si="8"/>
        <v>16028</v>
      </c>
    </row>
    <row r="45" spans="1:9" x14ac:dyDescent="0.25">
      <c r="A45" s="31" t="str">
        <f t="shared" si="3"/>
        <v>BARCELONA</v>
      </c>
      <c r="B45" s="30">
        <f t="shared" si="4"/>
        <v>54984</v>
      </c>
      <c r="C45" s="30">
        <f t="shared" si="5"/>
        <v>51166</v>
      </c>
      <c r="D45" s="30">
        <f t="shared" si="6"/>
        <v>6</v>
      </c>
      <c r="E45" s="31" t="str">
        <f t="shared" si="2"/>
        <v>ALMERIA</v>
      </c>
      <c r="F45" s="31">
        <f t="shared" si="7"/>
        <v>36974</v>
      </c>
      <c r="G45" s="31">
        <f t="shared" si="8"/>
        <v>23042</v>
      </c>
    </row>
    <row r="46" spans="1:9" x14ac:dyDescent="0.25">
      <c r="A46" s="31" t="str">
        <f t="shared" si="3"/>
        <v>BILBAO</v>
      </c>
      <c r="B46" s="30">
        <f t="shared" si="4"/>
        <v>5787</v>
      </c>
      <c r="C46" s="30">
        <f t="shared" si="5"/>
        <v>3348</v>
      </c>
      <c r="D46" s="30">
        <f t="shared" si="6"/>
        <v>14</v>
      </c>
      <c r="E46" s="31" t="str">
        <f t="shared" si="2"/>
        <v>SANTANDER</v>
      </c>
      <c r="F46" s="31">
        <f t="shared" si="7"/>
        <v>17677</v>
      </c>
      <c r="G46" s="31">
        <f t="shared" si="8"/>
        <v>21546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0</v>
      </c>
      <c r="D47" s="30">
        <f t="shared" si="6"/>
        <v>28</v>
      </c>
      <c r="E47" s="31" t="str">
        <f t="shared" si="2"/>
        <v>VALENCIA</v>
      </c>
      <c r="F47" s="31">
        <f t="shared" si="7"/>
        <v>16323</v>
      </c>
      <c r="G47" s="31">
        <f t="shared" si="8"/>
        <v>18245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MOTRIL</v>
      </c>
      <c r="F48" s="31">
        <f t="shared" si="7"/>
        <v>12938</v>
      </c>
      <c r="G48" s="31">
        <f t="shared" si="8"/>
        <v>0</v>
      </c>
    </row>
    <row r="49" spans="1:7" x14ac:dyDescent="0.25">
      <c r="A49" s="31" t="str">
        <f t="shared" si="3"/>
        <v>CEUTA</v>
      </c>
      <c r="B49" s="30">
        <f t="shared" si="4"/>
        <v>108593</v>
      </c>
      <c r="C49" s="30">
        <f t="shared" si="5"/>
        <v>108079</v>
      </c>
      <c r="D49" s="30">
        <f t="shared" si="6"/>
        <v>3</v>
      </c>
      <c r="E49" s="31" t="str">
        <f t="shared" si="2"/>
        <v>ALICANTE</v>
      </c>
      <c r="F49" s="31">
        <f t="shared" si="7"/>
        <v>11792</v>
      </c>
      <c r="G49" s="31">
        <f t="shared" si="8"/>
        <v>12633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MALAGA</v>
      </c>
      <c r="F50" s="31">
        <f t="shared" si="7"/>
        <v>8805</v>
      </c>
      <c r="G50" s="31">
        <f t="shared" si="8"/>
        <v>6172</v>
      </c>
    </row>
    <row r="51" spans="1:7" x14ac:dyDescent="0.25">
      <c r="A51" s="31" t="str">
        <f t="shared" si="3"/>
        <v>GIJON</v>
      </c>
      <c r="B51" s="30">
        <f t="shared" si="4"/>
        <v>2383</v>
      </c>
      <c r="C51" s="30">
        <f t="shared" si="5"/>
        <v>2232</v>
      </c>
      <c r="D51" s="30">
        <f t="shared" si="6"/>
        <v>17</v>
      </c>
      <c r="E51" s="31" t="str">
        <f t="shared" si="2"/>
        <v>BILBAO</v>
      </c>
      <c r="F51" s="31">
        <f t="shared" si="7"/>
        <v>5787</v>
      </c>
      <c r="G51" s="31">
        <f t="shared" si="8"/>
        <v>3348</v>
      </c>
    </row>
    <row r="52" spans="1:7" x14ac:dyDescent="0.25">
      <c r="A52" s="31" t="str">
        <f t="shared" si="3"/>
        <v>HUELVA</v>
      </c>
      <c r="B52" s="30">
        <f t="shared" si="4"/>
        <v>3179</v>
      </c>
      <c r="C52" s="30">
        <f t="shared" si="5"/>
        <v>0</v>
      </c>
      <c r="D52" s="30">
        <f t="shared" si="6"/>
        <v>16</v>
      </c>
      <c r="E52" s="31" t="str">
        <f t="shared" si="2"/>
        <v>BAHIA DE CADIZ</v>
      </c>
      <c r="F52" s="31">
        <f t="shared" si="7"/>
        <v>3589</v>
      </c>
      <c r="G52" s="31">
        <f t="shared" si="8"/>
        <v>2531</v>
      </c>
    </row>
    <row r="53" spans="1:7" x14ac:dyDescent="0.25">
      <c r="A53" s="31" t="str">
        <f t="shared" si="3"/>
        <v>LAS PALMAS</v>
      </c>
      <c r="B53" s="30">
        <f t="shared" si="4"/>
        <v>77662</v>
      </c>
      <c r="C53" s="30">
        <f t="shared" si="5"/>
        <v>64404</v>
      </c>
      <c r="D53" s="30">
        <f t="shared" si="6"/>
        <v>4</v>
      </c>
      <c r="E53" s="31" t="str">
        <f t="shared" si="2"/>
        <v>HUELVA</v>
      </c>
      <c r="F53" s="31">
        <f t="shared" si="7"/>
        <v>3179</v>
      </c>
      <c r="G53" s="31">
        <f t="shared" si="8"/>
        <v>0</v>
      </c>
    </row>
    <row r="54" spans="1:7" x14ac:dyDescent="0.25">
      <c r="A54" s="31" t="str">
        <f t="shared" si="3"/>
        <v>MALAGA</v>
      </c>
      <c r="B54" s="30">
        <f t="shared" si="4"/>
        <v>8805</v>
      </c>
      <c r="C54" s="30">
        <f t="shared" si="5"/>
        <v>6172</v>
      </c>
      <c r="D54" s="30">
        <f t="shared" si="6"/>
        <v>13</v>
      </c>
      <c r="E54" s="31" t="str">
        <f t="shared" si="2"/>
        <v>GIJON</v>
      </c>
      <c r="F54" s="31">
        <f t="shared" si="7"/>
        <v>2383</v>
      </c>
      <c r="G54" s="31">
        <f t="shared" si="8"/>
        <v>2232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22</v>
      </c>
      <c r="G55" s="31">
        <f t="shared" si="8"/>
        <v>0</v>
      </c>
    </row>
    <row r="56" spans="1:7" x14ac:dyDescent="0.25">
      <c r="A56" s="31" t="str">
        <f t="shared" si="3"/>
        <v>MELILLA</v>
      </c>
      <c r="B56" s="30">
        <f t="shared" si="4"/>
        <v>39835</v>
      </c>
      <c r="C56" s="30">
        <f t="shared" si="5"/>
        <v>16028</v>
      </c>
      <c r="D56" s="30">
        <f t="shared" si="6"/>
        <v>7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12938</v>
      </c>
      <c r="C57" s="30">
        <f t="shared" si="5"/>
        <v>0</v>
      </c>
      <c r="D57" s="30">
        <f t="shared" si="6"/>
        <v>11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235386</v>
      </c>
      <c r="C59" s="30">
        <f t="shared" si="5"/>
        <v>240832</v>
      </c>
      <c r="D59" s="30">
        <f t="shared" si="6"/>
        <v>2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17677</v>
      </c>
      <c r="C60" s="30">
        <f t="shared" si="5"/>
        <v>21546</v>
      </c>
      <c r="D60" s="30">
        <f t="shared" si="6"/>
        <v>9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22</v>
      </c>
      <c r="C61" s="30">
        <f t="shared" si="5"/>
        <v>0</v>
      </c>
      <c r="D61" s="30">
        <f t="shared" si="6"/>
        <v>18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98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16323</v>
      </c>
      <c r="C63" s="30">
        <f t="shared" si="5"/>
        <v>18245</v>
      </c>
      <c r="D63" s="30">
        <f t="shared" si="6"/>
        <v>10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0</v>
      </c>
      <c r="C64" s="30">
        <f t="shared" si="5"/>
        <v>0</v>
      </c>
      <c r="D64" s="30">
        <f t="shared" si="6"/>
        <v>28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106</v>
      </c>
      <c r="C7" s="9">
        <v>101</v>
      </c>
      <c r="D7" s="9">
        <v>366</v>
      </c>
      <c r="E7" s="9">
        <v>403</v>
      </c>
      <c r="F7" s="10">
        <f>((E7*100)/D7)-100</f>
        <v>10.10928961748634</v>
      </c>
      <c r="G7" s="1"/>
      <c r="H7" s="1"/>
      <c r="I7" s="1"/>
    </row>
    <row r="8" spans="1:12" x14ac:dyDescent="0.25">
      <c r="A8" s="11" t="s">
        <v>45</v>
      </c>
      <c r="B8" s="12">
        <v>77</v>
      </c>
      <c r="C8" s="12">
        <v>76</v>
      </c>
      <c r="D8" s="12">
        <v>278</v>
      </c>
      <c r="E8" s="12">
        <v>289</v>
      </c>
      <c r="F8" s="13">
        <f t="shared" ref="F8:F35" si="0">((E8*100)/D8)-100</f>
        <v>3.9568345323741028</v>
      </c>
      <c r="G8" s="1"/>
      <c r="H8" s="1"/>
      <c r="I8" s="1"/>
    </row>
    <row r="9" spans="1:12" x14ac:dyDescent="0.25">
      <c r="A9" s="8" t="s">
        <v>46</v>
      </c>
      <c r="B9" s="9">
        <v>123</v>
      </c>
      <c r="C9" s="9">
        <v>104</v>
      </c>
      <c r="D9" s="9">
        <v>445</v>
      </c>
      <c r="E9" s="9">
        <v>390</v>
      </c>
      <c r="F9" s="10">
        <f t="shared" si="0"/>
        <v>-12.359550561797747</v>
      </c>
      <c r="G9" s="1"/>
      <c r="H9" s="1"/>
      <c r="I9" s="1"/>
    </row>
    <row r="10" spans="1:12" x14ac:dyDescent="0.25">
      <c r="A10" s="11" t="s">
        <v>47</v>
      </c>
      <c r="B10" s="12">
        <v>67</v>
      </c>
      <c r="C10" s="12">
        <v>72</v>
      </c>
      <c r="D10" s="12">
        <v>292</v>
      </c>
      <c r="E10" s="12">
        <v>296</v>
      </c>
      <c r="F10" s="13">
        <f t="shared" si="0"/>
        <v>1.3698630136986338</v>
      </c>
      <c r="G10" s="1"/>
      <c r="H10" s="1"/>
      <c r="I10" s="1"/>
    </row>
    <row r="11" spans="1:12" x14ac:dyDescent="0.25">
      <c r="A11" s="8" t="s">
        <v>48</v>
      </c>
      <c r="B11" s="9">
        <v>2243</v>
      </c>
      <c r="C11" s="9">
        <v>1911</v>
      </c>
      <c r="D11" s="9">
        <v>8826</v>
      </c>
      <c r="E11" s="9">
        <v>7942</v>
      </c>
      <c r="F11" s="10">
        <f t="shared" si="0"/>
        <v>-10.015862225243595</v>
      </c>
      <c r="G11" s="1"/>
      <c r="H11" s="1"/>
      <c r="I11" s="1"/>
    </row>
    <row r="12" spans="1:12" x14ac:dyDescent="0.25">
      <c r="A12" s="11" t="s">
        <v>49</v>
      </c>
      <c r="B12" s="12">
        <v>133</v>
      </c>
      <c r="C12" s="12">
        <v>106</v>
      </c>
      <c r="D12" s="12">
        <v>492</v>
      </c>
      <c r="E12" s="12">
        <v>375</v>
      </c>
      <c r="F12" s="13">
        <f t="shared" si="0"/>
        <v>-23.780487804878049</v>
      </c>
      <c r="G12" s="1"/>
      <c r="H12" s="1"/>
      <c r="I12" s="1"/>
    </row>
    <row r="13" spans="1:12" x14ac:dyDescent="0.25">
      <c r="A13" s="8" t="s">
        <v>50</v>
      </c>
      <c r="B13" s="9">
        <v>1724</v>
      </c>
      <c r="C13" s="9">
        <v>2190</v>
      </c>
      <c r="D13" s="9">
        <v>5535</v>
      </c>
      <c r="E13" s="9">
        <v>6859</v>
      </c>
      <c r="F13" s="10">
        <f t="shared" si="0"/>
        <v>23.920505871725382</v>
      </c>
      <c r="G13" s="1"/>
      <c r="H13" s="1"/>
      <c r="I13" s="1"/>
    </row>
    <row r="14" spans="1:12" x14ac:dyDescent="0.25">
      <c r="A14" s="11" t="s">
        <v>51</v>
      </c>
      <c r="B14" s="12">
        <v>650</v>
      </c>
      <c r="C14" s="12">
        <v>667</v>
      </c>
      <c r="D14" s="12">
        <v>2415</v>
      </c>
      <c r="E14" s="12">
        <v>2355</v>
      </c>
      <c r="F14" s="13">
        <f t="shared" si="0"/>
        <v>-2.4844720496894439</v>
      </c>
      <c r="G14" s="1"/>
      <c r="H14" s="1"/>
      <c r="I14" s="1"/>
    </row>
    <row r="15" spans="1:12" x14ac:dyDescent="0.25">
      <c r="A15" s="8" t="s">
        <v>52</v>
      </c>
      <c r="B15" s="9">
        <v>319</v>
      </c>
      <c r="C15" s="9">
        <v>209</v>
      </c>
      <c r="D15" s="9">
        <v>1078</v>
      </c>
      <c r="E15" s="9">
        <v>888</v>
      </c>
      <c r="F15" s="10">
        <f t="shared" si="0"/>
        <v>-17.625231910946198</v>
      </c>
      <c r="G15" s="1"/>
      <c r="H15" s="1"/>
      <c r="I15" s="1"/>
    </row>
    <row r="16" spans="1:12" x14ac:dyDescent="0.25">
      <c r="A16" s="11" t="s">
        <v>53</v>
      </c>
      <c r="B16" s="12">
        <v>102</v>
      </c>
      <c r="C16" s="12">
        <v>155</v>
      </c>
      <c r="D16" s="12">
        <v>433</v>
      </c>
      <c r="E16" s="12">
        <v>548</v>
      </c>
      <c r="F16" s="13">
        <f t="shared" si="0"/>
        <v>26.558891454965362</v>
      </c>
      <c r="G16" s="1"/>
      <c r="H16" s="1"/>
      <c r="I16" s="1"/>
    </row>
    <row r="17" spans="1:9" x14ac:dyDescent="0.25">
      <c r="A17" s="8" t="s">
        <v>54</v>
      </c>
      <c r="B17" s="9">
        <v>104</v>
      </c>
      <c r="C17" s="9">
        <v>105</v>
      </c>
      <c r="D17" s="9">
        <v>439</v>
      </c>
      <c r="E17" s="9">
        <v>435</v>
      </c>
      <c r="F17" s="10">
        <f t="shared" si="0"/>
        <v>-0.91116173120728661</v>
      </c>
      <c r="G17" s="1"/>
      <c r="H17" s="1"/>
      <c r="I17" s="1"/>
    </row>
    <row r="18" spans="1:9" x14ac:dyDescent="0.25">
      <c r="A18" s="11" t="s">
        <v>55</v>
      </c>
      <c r="B18" s="12">
        <v>1018</v>
      </c>
      <c r="C18" s="12">
        <v>1104</v>
      </c>
      <c r="D18" s="12">
        <v>4042</v>
      </c>
      <c r="E18" s="12">
        <v>4430</v>
      </c>
      <c r="F18" s="13">
        <f t="shared" si="0"/>
        <v>9.5992083127164705</v>
      </c>
      <c r="G18" s="1"/>
      <c r="H18" s="1"/>
      <c r="I18" s="1"/>
    </row>
    <row r="19" spans="1:9" x14ac:dyDescent="0.25">
      <c r="A19" s="8" t="s">
        <v>56</v>
      </c>
      <c r="B19" s="9">
        <v>101</v>
      </c>
      <c r="C19" s="9">
        <v>90</v>
      </c>
      <c r="D19" s="9">
        <v>334</v>
      </c>
      <c r="E19" s="9">
        <v>337</v>
      </c>
      <c r="F19" s="10">
        <f t="shared" si="0"/>
        <v>0.89820359281436879</v>
      </c>
      <c r="G19" s="1"/>
      <c r="H19" s="1"/>
      <c r="I19" s="1"/>
    </row>
    <row r="20" spans="1:9" x14ac:dyDescent="0.25">
      <c r="A20" s="11" t="s">
        <v>57</v>
      </c>
      <c r="B20" s="12">
        <v>87</v>
      </c>
      <c r="C20" s="12">
        <v>91</v>
      </c>
      <c r="D20" s="12">
        <v>360</v>
      </c>
      <c r="E20" s="12">
        <v>362</v>
      </c>
      <c r="F20" s="13">
        <f t="shared" si="0"/>
        <v>0.55555555555555713</v>
      </c>
      <c r="G20" s="1"/>
      <c r="H20" s="1"/>
      <c r="I20" s="1"/>
    </row>
    <row r="21" spans="1:9" x14ac:dyDescent="0.25">
      <c r="A21" s="8" t="s">
        <v>58</v>
      </c>
      <c r="B21" s="9">
        <v>192</v>
      </c>
      <c r="C21" s="9">
        <v>185</v>
      </c>
      <c r="D21" s="9">
        <v>495</v>
      </c>
      <c r="E21" s="9">
        <v>579</v>
      </c>
      <c r="F21" s="10">
        <f t="shared" si="0"/>
        <v>16.969696969696969</v>
      </c>
      <c r="G21" s="1"/>
      <c r="H21" s="1"/>
      <c r="I21" s="1"/>
    </row>
    <row r="22" spans="1:9" x14ac:dyDescent="0.25">
      <c r="A22" s="11" t="s">
        <v>59</v>
      </c>
      <c r="B22" s="12">
        <v>872</v>
      </c>
      <c r="C22" s="12">
        <v>963</v>
      </c>
      <c r="D22" s="12">
        <v>3544</v>
      </c>
      <c r="E22" s="12">
        <v>4049</v>
      </c>
      <c r="F22" s="13">
        <f t="shared" si="0"/>
        <v>14.24943566591422</v>
      </c>
      <c r="G22" s="1"/>
      <c r="H22" s="1"/>
      <c r="I22" s="1"/>
    </row>
    <row r="23" spans="1:9" x14ac:dyDescent="0.25">
      <c r="A23" s="8" t="s">
        <v>60</v>
      </c>
      <c r="B23" s="9">
        <v>139</v>
      </c>
      <c r="C23" s="9">
        <v>172</v>
      </c>
      <c r="D23" s="9">
        <v>511</v>
      </c>
      <c r="E23" s="9">
        <v>674</v>
      </c>
      <c r="F23" s="10">
        <f t="shared" si="0"/>
        <v>31.898238747553819</v>
      </c>
      <c r="G23" s="1"/>
      <c r="H23" s="1"/>
      <c r="I23" s="1"/>
    </row>
    <row r="24" spans="1:9" x14ac:dyDescent="0.25">
      <c r="A24" s="11" t="s">
        <v>61</v>
      </c>
      <c r="B24" s="12">
        <v>53</v>
      </c>
      <c r="C24" s="12">
        <v>45</v>
      </c>
      <c r="D24" s="12">
        <v>171</v>
      </c>
      <c r="E24" s="12">
        <v>179</v>
      </c>
      <c r="F24" s="13">
        <f t="shared" si="0"/>
        <v>4.6783625730994203</v>
      </c>
      <c r="G24" s="1"/>
      <c r="H24" s="1"/>
      <c r="I24" s="1"/>
    </row>
    <row r="25" spans="1:9" x14ac:dyDescent="0.25">
      <c r="A25" s="8" t="s">
        <v>62</v>
      </c>
      <c r="B25" s="9">
        <v>81</v>
      </c>
      <c r="C25" s="9">
        <v>106</v>
      </c>
      <c r="D25" s="9">
        <v>324</v>
      </c>
      <c r="E25" s="9">
        <v>442</v>
      </c>
      <c r="F25" s="10">
        <f t="shared" si="0"/>
        <v>36.419753086419746</v>
      </c>
      <c r="G25" s="1"/>
      <c r="H25" s="1"/>
      <c r="I25" s="1"/>
    </row>
    <row r="26" spans="1:9" x14ac:dyDescent="0.25">
      <c r="A26" s="11" t="s">
        <v>63</v>
      </c>
      <c r="B26" s="12">
        <v>33</v>
      </c>
      <c r="C26" s="12">
        <v>53</v>
      </c>
      <c r="D26" s="12">
        <v>136</v>
      </c>
      <c r="E26" s="12">
        <v>210</v>
      </c>
      <c r="F26" s="13">
        <f t="shared" si="0"/>
        <v>54.411764705882348</v>
      </c>
      <c r="G26" s="1"/>
      <c r="H26" s="1"/>
      <c r="I26" s="1"/>
    </row>
    <row r="27" spans="1:9" x14ac:dyDescent="0.25">
      <c r="A27" s="8" t="s">
        <v>64</v>
      </c>
      <c r="B27" s="9">
        <v>72</v>
      </c>
      <c r="C27" s="9">
        <v>77</v>
      </c>
      <c r="D27" s="9">
        <v>368</v>
      </c>
      <c r="E27" s="9">
        <v>328</v>
      </c>
      <c r="F27" s="10">
        <f t="shared" si="0"/>
        <v>-10.869565217391298</v>
      </c>
      <c r="G27" s="1"/>
      <c r="H27" s="1"/>
      <c r="I27" s="1"/>
    </row>
    <row r="28" spans="1:9" x14ac:dyDescent="0.25">
      <c r="A28" s="11" t="s">
        <v>65</v>
      </c>
      <c r="B28" s="12">
        <v>1223</v>
      </c>
      <c r="C28" s="12">
        <v>1045</v>
      </c>
      <c r="D28" s="12">
        <v>4895</v>
      </c>
      <c r="E28" s="12">
        <v>4508</v>
      </c>
      <c r="F28" s="13">
        <f t="shared" si="0"/>
        <v>-7.9060265577119537</v>
      </c>
      <c r="G28" s="1"/>
      <c r="H28" s="1"/>
      <c r="I28" s="1"/>
    </row>
    <row r="29" spans="1:9" x14ac:dyDescent="0.25">
      <c r="A29" s="8" t="s">
        <v>66</v>
      </c>
      <c r="B29" s="9">
        <v>121</v>
      </c>
      <c r="C29" s="9">
        <v>94</v>
      </c>
      <c r="D29" s="9">
        <v>464</v>
      </c>
      <c r="E29" s="9">
        <v>408</v>
      </c>
      <c r="F29" s="10">
        <f t="shared" si="0"/>
        <v>-12.068965517241381</v>
      </c>
      <c r="G29" s="1"/>
      <c r="H29" s="1"/>
      <c r="I29" s="1"/>
    </row>
    <row r="30" spans="1:9" x14ac:dyDescent="0.25">
      <c r="A30" s="11" t="s">
        <v>67</v>
      </c>
      <c r="B30" s="12">
        <v>123</v>
      </c>
      <c r="C30" s="12">
        <v>95</v>
      </c>
      <c r="D30" s="12">
        <v>440</v>
      </c>
      <c r="E30" s="12">
        <v>367</v>
      </c>
      <c r="F30" s="13">
        <f t="shared" si="0"/>
        <v>-16.590909090909093</v>
      </c>
      <c r="G30" s="1"/>
      <c r="H30" s="1"/>
      <c r="I30" s="1"/>
    </row>
    <row r="31" spans="1:9" x14ac:dyDescent="0.25">
      <c r="A31" s="8" t="s">
        <v>68</v>
      </c>
      <c r="B31" s="9">
        <v>222</v>
      </c>
      <c r="C31" s="9">
        <v>239</v>
      </c>
      <c r="D31" s="9">
        <v>936</v>
      </c>
      <c r="E31" s="9">
        <v>969</v>
      </c>
      <c r="F31" s="10">
        <f t="shared" si="0"/>
        <v>3.525641025641022</v>
      </c>
      <c r="G31" s="1"/>
      <c r="H31" s="1"/>
      <c r="I31" s="1"/>
    </row>
    <row r="32" spans="1:9" x14ac:dyDescent="0.25">
      <c r="A32" s="11" t="s">
        <v>69</v>
      </c>
      <c r="B32" s="12">
        <v>582</v>
      </c>
      <c r="C32" s="12">
        <v>544</v>
      </c>
      <c r="D32" s="12">
        <v>2224</v>
      </c>
      <c r="E32" s="12">
        <v>2159</v>
      </c>
      <c r="F32" s="13">
        <f t="shared" si="0"/>
        <v>-2.9226618705036032</v>
      </c>
      <c r="G32" s="1"/>
      <c r="H32" s="1"/>
      <c r="I32" s="1"/>
    </row>
    <row r="33" spans="1:9" x14ac:dyDescent="0.25">
      <c r="A33" s="8" t="s">
        <v>70</v>
      </c>
      <c r="B33" s="9">
        <v>160</v>
      </c>
      <c r="C33" s="9">
        <v>129</v>
      </c>
      <c r="D33" s="9">
        <v>619</v>
      </c>
      <c r="E33" s="9">
        <v>532</v>
      </c>
      <c r="F33" s="10">
        <f t="shared" si="0"/>
        <v>-14.054927302100168</v>
      </c>
      <c r="G33" s="1"/>
      <c r="H33" s="1"/>
      <c r="I33" s="1"/>
    </row>
    <row r="34" spans="1:9" x14ac:dyDescent="0.25">
      <c r="A34" s="11" t="s">
        <v>71</v>
      </c>
      <c r="B34" s="12">
        <v>18</v>
      </c>
      <c r="C34" s="12">
        <v>23</v>
      </c>
      <c r="D34" s="12">
        <v>63</v>
      </c>
      <c r="E34" s="12">
        <v>87</v>
      </c>
      <c r="F34" s="13">
        <f t="shared" si="0"/>
        <v>38.095238095238102</v>
      </c>
      <c r="G34" s="1"/>
      <c r="H34" s="1"/>
      <c r="I34" s="1"/>
    </row>
    <row r="35" spans="1:9" x14ac:dyDescent="0.25">
      <c r="A35" s="14" t="s">
        <v>72</v>
      </c>
      <c r="B35" s="15">
        <f>SUM(B7:B34)</f>
        <v>10745</v>
      </c>
      <c r="C35" s="15">
        <f t="shared" ref="C35:E35" si="1">SUM(C7:C34)</f>
        <v>10751</v>
      </c>
      <c r="D35" s="15">
        <f t="shared" si="1"/>
        <v>40525</v>
      </c>
      <c r="E35" s="15">
        <f t="shared" si="1"/>
        <v>41400</v>
      </c>
      <c r="F35" s="16">
        <f t="shared" si="0"/>
        <v>2.159161011721153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403</v>
      </c>
      <c r="C38" s="30">
        <f>D7</f>
        <v>366</v>
      </c>
      <c r="D38" s="30">
        <f>_xlfn.RANK.EQ(B38,$B$38:$B$65)+COUNTIF($B$38:$B$65,B38)-1</f>
        <v>17</v>
      </c>
      <c r="E38" s="31" t="str">
        <f t="shared" ref="E38:E65" si="2">INDEX($A$38:$B$65,MATCH(ROW()-37,$D$38:$D$65,0),1)</f>
        <v>BAHIA DE ALGECIRAS</v>
      </c>
      <c r="F38" s="31">
        <f>LOOKUP(E38,$A$38:$A$65,$B$38:$B$65)</f>
        <v>7942</v>
      </c>
      <c r="G38" s="31">
        <f>LOOKUP(E38,$A$38:$A$65,$C$38:$C$65)</f>
        <v>8826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289</v>
      </c>
      <c r="C39" s="30">
        <f t="shared" ref="C39:C65" si="5">D8</f>
        <v>278</v>
      </c>
      <c r="D39" s="30">
        <f t="shared" ref="D39:D65" si="6">_xlfn.RANK.EQ(B39,$B$38:$B$65)+COUNTIF($B$38:$B$65,B39)-1</f>
        <v>25</v>
      </c>
      <c r="E39" s="31" t="str">
        <f t="shared" si="2"/>
        <v>BALEARES</v>
      </c>
      <c r="F39" s="31">
        <f t="shared" ref="F39:F54" si="7">LOOKUP(E39,$A$38:$A$65,$B$38:$B$65)</f>
        <v>6859</v>
      </c>
      <c r="G39" s="31">
        <f t="shared" ref="G39:G65" si="8">LOOKUP(E39,$A$38:$A$65,$C$38:$C$65)</f>
        <v>5535</v>
      </c>
    </row>
    <row r="40" spans="1:9" x14ac:dyDescent="0.25">
      <c r="A40" s="31" t="str">
        <f t="shared" si="3"/>
        <v>ALMERIA</v>
      </c>
      <c r="B40" s="30">
        <f t="shared" si="4"/>
        <v>390</v>
      </c>
      <c r="C40" s="30">
        <f t="shared" si="5"/>
        <v>445</v>
      </c>
      <c r="D40" s="30">
        <f t="shared" si="6"/>
        <v>18</v>
      </c>
      <c r="E40" s="31" t="str">
        <f t="shared" si="2"/>
        <v>SANTA CRUZ DE TENERIFE</v>
      </c>
      <c r="F40" s="31">
        <f t="shared" si="7"/>
        <v>4508</v>
      </c>
      <c r="G40" s="31">
        <f t="shared" si="8"/>
        <v>4895</v>
      </c>
    </row>
    <row r="41" spans="1:9" x14ac:dyDescent="0.25">
      <c r="A41" s="31" t="str">
        <f t="shared" si="3"/>
        <v>AVILES</v>
      </c>
      <c r="B41" s="30">
        <f t="shared" si="4"/>
        <v>296</v>
      </c>
      <c r="C41" s="30">
        <f t="shared" si="5"/>
        <v>292</v>
      </c>
      <c r="D41" s="30">
        <f t="shared" si="6"/>
        <v>24</v>
      </c>
      <c r="E41" s="31" t="str">
        <f t="shared" si="2"/>
        <v>CEUTA</v>
      </c>
      <c r="F41" s="31">
        <f t="shared" si="7"/>
        <v>4430</v>
      </c>
      <c r="G41" s="31">
        <f t="shared" si="8"/>
        <v>4042</v>
      </c>
    </row>
    <row r="42" spans="1:9" x14ac:dyDescent="0.25">
      <c r="A42" s="31" t="str">
        <f t="shared" si="3"/>
        <v>BAHIA DE ALGECIRAS</v>
      </c>
      <c r="B42" s="30">
        <f t="shared" si="4"/>
        <v>7942</v>
      </c>
      <c r="C42" s="30">
        <f t="shared" si="5"/>
        <v>8826</v>
      </c>
      <c r="D42" s="30">
        <f t="shared" si="6"/>
        <v>1</v>
      </c>
      <c r="E42" s="31" t="str">
        <f t="shared" si="2"/>
        <v>LAS PALMAS</v>
      </c>
      <c r="F42" s="31">
        <f t="shared" si="7"/>
        <v>4049</v>
      </c>
      <c r="G42" s="31">
        <f t="shared" si="8"/>
        <v>3544</v>
      </c>
    </row>
    <row r="43" spans="1:9" x14ac:dyDescent="0.25">
      <c r="A43" s="31" t="str">
        <f t="shared" si="3"/>
        <v>BAHIA DE CADIZ</v>
      </c>
      <c r="B43" s="30">
        <f t="shared" si="4"/>
        <v>375</v>
      </c>
      <c r="C43" s="30">
        <f t="shared" si="5"/>
        <v>492</v>
      </c>
      <c r="D43" s="30">
        <f t="shared" si="6"/>
        <v>19</v>
      </c>
      <c r="E43" s="31" t="str">
        <f t="shared" si="2"/>
        <v>BARCELONA</v>
      </c>
      <c r="F43" s="31">
        <f t="shared" si="7"/>
        <v>2355</v>
      </c>
      <c r="G43" s="31">
        <f t="shared" si="8"/>
        <v>2415</v>
      </c>
    </row>
    <row r="44" spans="1:9" x14ac:dyDescent="0.25">
      <c r="A44" s="31" t="str">
        <f t="shared" si="3"/>
        <v>BALEARES</v>
      </c>
      <c r="B44" s="30">
        <f t="shared" si="4"/>
        <v>6859</v>
      </c>
      <c r="C44" s="30">
        <f t="shared" si="5"/>
        <v>5535</v>
      </c>
      <c r="D44" s="30">
        <f t="shared" si="6"/>
        <v>2</v>
      </c>
      <c r="E44" s="31" t="str">
        <f t="shared" si="2"/>
        <v>VALENCIA</v>
      </c>
      <c r="F44" s="31">
        <f t="shared" si="7"/>
        <v>2159</v>
      </c>
      <c r="G44" s="31">
        <f t="shared" si="8"/>
        <v>2224</v>
      </c>
    </row>
    <row r="45" spans="1:9" x14ac:dyDescent="0.25">
      <c r="A45" s="31" t="str">
        <f t="shared" si="3"/>
        <v>BARCELONA</v>
      </c>
      <c r="B45" s="30">
        <f t="shared" si="4"/>
        <v>2355</v>
      </c>
      <c r="C45" s="30">
        <f t="shared" si="5"/>
        <v>2415</v>
      </c>
      <c r="D45" s="30">
        <f t="shared" si="6"/>
        <v>6</v>
      </c>
      <c r="E45" s="31" t="str">
        <f t="shared" si="2"/>
        <v>TARRAGONA</v>
      </c>
      <c r="F45" s="31">
        <f t="shared" si="7"/>
        <v>969</v>
      </c>
      <c r="G45" s="31">
        <f t="shared" si="8"/>
        <v>936</v>
      </c>
    </row>
    <row r="46" spans="1:9" x14ac:dyDescent="0.25">
      <c r="A46" s="31" t="str">
        <f t="shared" si="3"/>
        <v>BILBAO</v>
      </c>
      <c r="B46" s="30">
        <f t="shared" si="4"/>
        <v>888</v>
      </c>
      <c r="C46" s="30">
        <f t="shared" si="5"/>
        <v>1078</v>
      </c>
      <c r="D46" s="30">
        <f t="shared" si="6"/>
        <v>9</v>
      </c>
      <c r="E46" s="31" t="str">
        <f t="shared" si="2"/>
        <v>BILBAO</v>
      </c>
      <c r="F46" s="31">
        <f t="shared" si="7"/>
        <v>888</v>
      </c>
      <c r="G46" s="31">
        <f t="shared" si="8"/>
        <v>1078</v>
      </c>
    </row>
    <row r="47" spans="1:9" x14ac:dyDescent="0.25">
      <c r="A47" s="31" t="str">
        <f t="shared" si="3"/>
        <v>CARTAGENA</v>
      </c>
      <c r="B47" s="30">
        <f t="shared" si="4"/>
        <v>548</v>
      </c>
      <c r="C47" s="30">
        <f t="shared" si="5"/>
        <v>433</v>
      </c>
      <c r="D47" s="30">
        <f t="shared" si="6"/>
        <v>12</v>
      </c>
      <c r="E47" s="31" t="str">
        <f t="shared" si="2"/>
        <v>MALAGA</v>
      </c>
      <c r="F47" s="31">
        <f t="shared" si="7"/>
        <v>674</v>
      </c>
      <c r="G47" s="31">
        <f t="shared" si="8"/>
        <v>511</v>
      </c>
    </row>
    <row r="48" spans="1:9" x14ac:dyDescent="0.25">
      <c r="A48" s="31" t="str">
        <f t="shared" si="3"/>
        <v>CASTELLON</v>
      </c>
      <c r="B48" s="30">
        <f t="shared" si="4"/>
        <v>435</v>
      </c>
      <c r="C48" s="30">
        <f t="shared" si="5"/>
        <v>439</v>
      </c>
      <c r="D48" s="30">
        <f t="shared" si="6"/>
        <v>15</v>
      </c>
      <c r="E48" s="31" t="str">
        <f t="shared" si="2"/>
        <v>HUELVA</v>
      </c>
      <c r="F48" s="31">
        <f t="shared" si="7"/>
        <v>579</v>
      </c>
      <c r="G48" s="31">
        <f t="shared" si="8"/>
        <v>495</v>
      </c>
    </row>
    <row r="49" spans="1:7" x14ac:dyDescent="0.25">
      <c r="A49" s="31" t="str">
        <f t="shared" si="3"/>
        <v>CEUTA</v>
      </c>
      <c r="B49" s="30">
        <f t="shared" si="4"/>
        <v>4430</v>
      </c>
      <c r="C49" s="30">
        <f t="shared" si="5"/>
        <v>4042</v>
      </c>
      <c r="D49" s="30">
        <f t="shared" si="6"/>
        <v>4</v>
      </c>
      <c r="E49" s="31" t="str">
        <f t="shared" si="2"/>
        <v>CARTAGENA</v>
      </c>
      <c r="F49" s="31">
        <f t="shared" si="7"/>
        <v>548</v>
      </c>
      <c r="G49" s="31">
        <f t="shared" si="8"/>
        <v>433</v>
      </c>
    </row>
    <row r="50" spans="1:7" x14ac:dyDescent="0.25">
      <c r="A50" s="31" t="str">
        <f t="shared" si="3"/>
        <v>FERROL-SAN CIBRAO</v>
      </c>
      <c r="B50" s="30">
        <f t="shared" si="4"/>
        <v>337</v>
      </c>
      <c r="C50" s="30">
        <f t="shared" si="5"/>
        <v>334</v>
      </c>
      <c r="D50" s="30">
        <f t="shared" si="6"/>
        <v>22</v>
      </c>
      <c r="E50" s="31" t="str">
        <f t="shared" si="2"/>
        <v>VIGO</v>
      </c>
      <c r="F50" s="31">
        <f t="shared" si="7"/>
        <v>532</v>
      </c>
      <c r="G50" s="31">
        <f t="shared" si="8"/>
        <v>619</v>
      </c>
    </row>
    <row r="51" spans="1:7" x14ac:dyDescent="0.25">
      <c r="A51" s="31" t="str">
        <f t="shared" si="3"/>
        <v>GIJON</v>
      </c>
      <c r="B51" s="30">
        <f t="shared" si="4"/>
        <v>362</v>
      </c>
      <c r="C51" s="30">
        <f t="shared" si="5"/>
        <v>360</v>
      </c>
      <c r="D51" s="30">
        <f t="shared" si="6"/>
        <v>21</v>
      </c>
      <c r="E51" s="31" t="str">
        <f t="shared" si="2"/>
        <v>MELILLA</v>
      </c>
      <c r="F51" s="31">
        <f t="shared" si="7"/>
        <v>442</v>
      </c>
      <c r="G51" s="31">
        <f t="shared" si="8"/>
        <v>324</v>
      </c>
    </row>
    <row r="52" spans="1:7" x14ac:dyDescent="0.25">
      <c r="A52" s="31" t="str">
        <f t="shared" si="3"/>
        <v>HUELVA</v>
      </c>
      <c r="B52" s="30">
        <f t="shared" si="4"/>
        <v>579</v>
      </c>
      <c r="C52" s="30">
        <f t="shared" si="5"/>
        <v>495</v>
      </c>
      <c r="D52" s="30">
        <f t="shared" si="6"/>
        <v>11</v>
      </c>
      <c r="E52" s="31" t="str">
        <f t="shared" si="2"/>
        <v>CASTELLON</v>
      </c>
      <c r="F52" s="31">
        <f t="shared" si="7"/>
        <v>435</v>
      </c>
      <c r="G52" s="31">
        <f t="shared" si="8"/>
        <v>439</v>
      </c>
    </row>
    <row r="53" spans="1:7" x14ac:dyDescent="0.25">
      <c r="A53" s="31" t="str">
        <f t="shared" si="3"/>
        <v>LAS PALMAS</v>
      </c>
      <c r="B53" s="30">
        <f t="shared" si="4"/>
        <v>4049</v>
      </c>
      <c r="C53" s="30">
        <f t="shared" si="5"/>
        <v>3544</v>
      </c>
      <c r="D53" s="30">
        <f t="shared" si="6"/>
        <v>5</v>
      </c>
      <c r="E53" s="31" t="str">
        <f t="shared" si="2"/>
        <v>SANTANDER</v>
      </c>
      <c r="F53" s="31">
        <f t="shared" si="7"/>
        <v>408</v>
      </c>
      <c r="G53" s="31">
        <f t="shared" si="8"/>
        <v>464</v>
      </c>
    </row>
    <row r="54" spans="1:7" x14ac:dyDescent="0.25">
      <c r="A54" s="31" t="str">
        <f t="shared" si="3"/>
        <v>MALAGA</v>
      </c>
      <c r="B54" s="30">
        <f t="shared" si="4"/>
        <v>674</v>
      </c>
      <c r="C54" s="30">
        <f t="shared" si="5"/>
        <v>511</v>
      </c>
      <c r="D54" s="30">
        <f t="shared" si="6"/>
        <v>10</v>
      </c>
      <c r="E54" s="31" t="str">
        <f t="shared" si="2"/>
        <v>A CORUÑA</v>
      </c>
      <c r="F54" s="31">
        <f t="shared" si="7"/>
        <v>403</v>
      </c>
      <c r="G54" s="31">
        <f t="shared" si="8"/>
        <v>366</v>
      </c>
    </row>
    <row r="55" spans="1:7" x14ac:dyDescent="0.25">
      <c r="A55" s="31" t="str">
        <f t="shared" si="3"/>
        <v>MARIN Y RIA DE PONTEVEDRA</v>
      </c>
      <c r="B55" s="30">
        <f t="shared" si="4"/>
        <v>179</v>
      </c>
      <c r="C55" s="30">
        <f t="shared" si="5"/>
        <v>171</v>
      </c>
      <c r="D55" s="30">
        <f t="shared" si="6"/>
        <v>27</v>
      </c>
      <c r="E55" s="31" t="str">
        <f t="shared" si="2"/>
        <v>ALMERIA</v>
      </c>
      <c r="F55" s="31">
        <f t="shared" ref="F55:F65" si="9">LOOKUP(E55,$A$38:$A$65,$B$38:$B$65)</f>
        <v>390</v>
      </c>
      <c r="G55" s="31">
        <f t="shared" si="8"/>
        <v>445</v>
      </c>
    </row>
    <row r="56" spans="1:7" x14ac:dyDescent="0.25">
      <c r="A56" s="31" t="str">
        <f t="shared" si="3"/>
        <v>MELILLA</v>
      </c>
      <c r="B56" s="30">
        <f t="shared" si="4"/>
        <v>442</v>
      </c>
      <c r="C56" s="30">
        <f t="shared" si="5"/>
        <v>324</v>
      </c>
      <c r="D56" s="30">
        <f t="shared" si="6"/>
        <v>14</v>
      </c>
      <c r="E56" s="31" t="str">
        <f t="shared" si="2"/>
        <v>BAHIA DE CADIZ</v>
      </c>
      <c r="F56" s="31">
        <f t="shared" si="9"/>
        <v>375</v>
      </c>
      <c r="G56" s="31">
        <f t="shared" si="8"/>
        <v>492</v>
      </c>
    </row>
    <row r="57" spans="1:7" x14ac:dyDescent="0.25">
      <c r="A57" s="31" t="str">
        <f t="shared" si="3"/>
        <v>MOTRIL</v>
      </c>
      <c r="B57" s="30">
        <f t="shared" si="4"/>
        <v>210</v>
      </c>
      <c r="C57" s="30">
        <f t="shared" si="5"/>
        <v>136</v>
      </c>
      <c r="D57" s="30">
        <f t="shared" si="6"/>
        <v>26</v>
      </c>
      <c r="E57" s="31" t="str">
        <f t="shared" si="2"/>
        <v>SEVILLA</v>
      </c>
      <c r="F57" s="31">
        <f t="shared" si="9"/>
        <v>367</v>
      </c>
      <c r="G57" s="31">
        <f t="shared" si="8"/>
        <v>440</v>
      </c>
    </row>
    <row r="58" spans="1:7" x14ac:dyDescent="0.25">
      <c r="A58" s="31" t="str">
        <f t="shared" si="3"/>
        <v>PASAIA</v>
      </c>
      <c r="B58" s="30">
        <f t="shared" si="4"/>
        <v>328</v>
      </c>
      <c r="C58" s="30">
        <f t="shared" si="5"/>
        <v>368</v>
      </c>
      <c r="D58" s="30">
        <f t="shared" si="6"/>
        <v>23</v>
      </c>
      <c r="E58" s="31" t="str">
        <f t="shared" si="2"/>
        <v>GIJON</v>
      </c>
      <c r="F58" s="31">
        <f t="shared" si="9"/>
        <v>362</v>
      </c>
      <c r="G58" s="31">
        <f t="shared" si="8"/>
        <v>360</v>
      </c>
    </row>
    <row r="59" spans="1:7" x14ac:dyDescent="0.25">
      <c r="A59" s="31" t="str">
        <f t="shared" si="3"/>
        <v>SANTA CRUZ DE TENERIFE</v>
      </c>
      <c r="B59" s="30">
        <f t="shared" si="4"/>
        <v>4508</v>
      </c>
      <c r="C59" s="30">
        <f t="shared" si="5"/>
        <v>4895</v>
      </c>
      <c r="D59" s="30">
        <f t="shared" si="6"/>
        <v>3</v>
      </c>
      <c r="E59" s="31" t="str">
        <f t="shared" si="2"/>
        <v>FERROL-SAN CIBRAO</v>
      </c>
      <c r="F59" s="31">
        <f t="shared" si="9"/>
        <v>337</v>
      </c>
      <c r="G59" s="31">
        <f t="shared" si="8"/>
        <v>334</v>
      </c>
    </row>
    <row r="60" spans="1:7" x14ac:dyDescent="0.25">
      <c r="A60" s="31" t="str">
        <f t="shared" si="3"/>
        <v>SANTANDER</v>
      </c>
      <c r="B60" s="30">
        <f t="shared" si="4"/>
        <v>408</v>
      </c>
      <c r="C60" s="30">
        <f t="shared" si="5"/>
        <v>464</v>
      </c>
      <c r="D60" s="30">
        <f t="shared" si="6"/>
        <v>16</v>
      </c>
      <c r="E60" s="31" t="str">
        <f t="shared" si="2"/>
        <v>PASAIA</v>
      </c>
      <c r="F60" s="31">
        <f t="shared" si="9"/>
        <v>328</v>
      </c>
      <c r="G60" s="31">
        <f t="shared" si="8"/>
        <v>368</v>
      </c>
    </row>
    <row r="61" spans="1:7" x14ac:dyDescent="0.25">
      <c r="A61" s="31" t="str">
        <f t="shared" si="3"/>
        <v>SEVILLA</v>
      </c>
      <c r="B61" s="30">
        <f t="shared" si="4"/>
        <v>367</v>
      </c>
      <c r="C61" s="30">
        <f t="shared" si="5"/>
        <v>440</v>
      </c>
      <c r="D61" s="30">
        <f t="shared" si="6"/>
        <v>20</v>
      </c>
      <c r="E61" s="31" t="str">
        <f t="shared" si="2"/>
        <v>AVILES</v>
      </c>
      <c r="F61" s="31">
        <f t="shared" si="9"/>
        <v>296</v>
      </c>
      <c r="G61" s="31">
        <f t="shared" si="8"/>
        <v>292</v>
      </c>
    </row>
    <row r="62" spans="1:7" x14ac:dyDescent="0.25">
      <c r="A62" s="31" t="str">
        <f t="shared" si="3"/>
        <v>TARRAGONA</v>
      </c>
      <c r="B62" s="30">
        <f t="shared" si="4"/>
        <v>969</v>
      </c>
      <c r="C62" s="30">
        <f t="shared" si="5"/>
        <v>936</v>
      </c>
      <c r="D62" s="30">
        <f t="shared" si="6"/>
        <v>8</v>
      </c>
      <c r="E62" s="31" t="str">
        <f t="shared" si="2"/>
        <v>ALICANTE</v>
      </c>
      <c r="F62" s="31">
        <f t="shared" si="9"/>
        <v>289</v>
      </c>
      <c r="G62" s="31">
        <f t="shared" si="8"/>
        <v>278</v>
      </c>
    </row>
    <row r="63" spans="1:7" x14ac:dyDescent="0.25">
      <c r="A63" s="31" t="str">
        <f t="shared" si="3"/>
        <v>VALENCIA</v>
      </c>
      <c r="B63" s="30">
        <f t="shared" si="4"/>
        <v>2159</v>
      </c>
      <c r="C63" s="30">
        <f t="shared" si="5"/>
        <v>2224</v>
      </c>
      <c r="D63" s="30">
        <f t="shared" si="6"/>
        <v>7</v>
      </c>
      <c r="E63" s="31" t="str">
        <f t="shared" si="2"/>
        <v>MOTRIL</v>
      </c>
      <c r="F63" s="31">
        <f t="shared" si="9"/>
        <v>210</v>
      </c>
      <c r="G63" s="31">
        <f t="shared" si="8"/>
        <v>136</v>
      </c>
    </row>
    <row r="64" spans="1:7" x14ac:dyDescent="0.25">
      <c r="A64" s="31" t="str">
        <f t="shared" si="3"/>
        <v>VIGO</v>
      </c>
      <c r="B64" s="30">
        <f t="shared" si="4"/>
        <v>532</v>
      </c>
      <c r="C64" s="30">
        <f t="shared" si="5"/>
        <v>619</v>
      </c>
      <c r="D64" s="30">
        <f t="shared" si="6"/>
        <v>13</v>
      </c>
      <c r="E64" s="31" t="str">
        <f t="shared" si="2"/>
        <v>MARIN Y RIA DE PONTEVEDRA</v>
      </c>
      <c r="F64" s="31">
        <f t="shared" si="9"/>
        <v>179</v>
      </c>
      <c r="G64" s="31">
        <f t="shared" si="8"/>
        <v>171</v>
      </c>
    </row>
    <row r="65" spans="1:7" x14ac:dyDescent="0.25">
      <c r="A65" s="31" t="str">
        <f t="shared" si="3"/>
        <v>VILAGARCIA</v>
      </c>
      <c r="B65" s="30">
        <f t="shared" si="4"/>
        <v>87</v>
      </c>
      <c r="C65" s="30">
        <f t="shared" si="5"/>
        <v>63</v>
      </c>
      <c r="D65" s="30">
        <f t="shared" si="6"/>
        <v>28</v>
      </c>
      <c r="E65" s="31" t="str">
        <f t="shared" si="2"/>
        <v>VILAGARCIA</v>
      </c>
      <c r="F65" s="31">
        <f t="shared" si="9"/>
        <v>87</v>
      </c>
      <c r="G65" s="31">
        <f t="shared" si="8"/>
        <v>63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85" t="s">
        <v>73</v>
      </c>
      <c r="B5" s="83" t="str">
        <f>'Resumen general'!D6</f>
        <v>Mes Abril</v>
      </c>
      <c r="C5" s="84"/>
      <c r="D5" s="83" t="str">
        <f>'Resumen general'!F6</f>
        <v>Acumulado desde Enero</v>
      </c>
      <c r="E5" s="84"/>
      <c r="F5" s="84"/>
      <c r="L5" s="29">
        <f>'Resumen general'!I4</f>
        <v>41060</v>
      </c>
    </row>
    <row r="6" spans="1:12" x14ac:dyDescent="0.25">
      <c r="A6" s="86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1858890</v>
      </c>
      <c r="C7" s="9">
        <v>1309153</v>
      </c>
      <c r="D7" s="9">
        <v>4826686</v>
      </c>
      <c r="E7" s="9">
        <v>5473728</v>
      </c>
      <c r="F7" s="10">
        <f>((E7*100)/D7)-100</f>
        <v>13.405512602228526</v>
      </c>
      <c r="G7" s="1"/>
      <c r="H7" s="1"/>
      <c r="I7" s="1"/>
    </row>
    <row r="8" spans="1:12" x14ac:dyDescent="0.25">
      <c r="A8" s="11" t="s">
        <v>45</v>
      </c>
      <c r="B8" s="12">
        <v>1309579</v>
      </c>
      <c r="C8" s="12">
        <v>977933</v>
      </c>
      <c r="D8" s="12">
        <v>3725924</v>
      </c>
      <c r="E8" s="12">
        <v>3130150</v>
      </c>
      <c r="F8" s="13">
        <f t="shared" ref="F8:F35" si="0">((E8*100)/D8)-100</f>
        <v>-15.989966515688451</v>
      </c>
      <c r="G8" s="1"/>
      <c r="H8" s="1"/>
      <c r="I8" s="1"/>
    </row>
    <row r="9" spans="1:12" x14ac:dyDescent="0.25">
      <c r="A9" s="8" t="s">
        <v>46</v>
      </c>
      <c r="B9" s="9">
        <v>1721986</v>
      </c>
      <c r="C9" s="9">
        <v>1685094</v>
      </c>
      <c r="D9" s="9">
        <v>6584681</v>
      </c>
      <c r="E9" s="9">
        <v>6163675</v>
      </c>
      <c r="F9" s="10">
        <f t="shared" si="0"/>
        <v>-6.3937189971693442</v>
      </c>
      <c r="G9" s="1"/>
      <c r="H9" s="1"/>
      <c r="I9" s="1"/>
    </row>
    <row r="10" spans="1:12" x14ac:dyDescent="0.25">
      <c r="A10" s="11" t="s">
        <v>47</v>
      </c>
      <c r="B10" s="12">
        <v>422077</v>
      </c>
      <c r="C10" s="12">
        <v>480585</v>
      </c>
      <c r="D10" s="12">
        <v>1840146</v>
      </c>
      <c r="E10" s="12">
        <v>1858460</v>
      </c>
      <c r="F10" s="13">
        <f t="shared" si="0"/>
        <v>0.99524711626142448</v>
      </c>
      <c r="G10" s="1"/>
      <c r="H10" s="1"/>
      <c r="I10" s="1"/>
    </row>
    <row r="11" spans="1:12" x14ac:dyDescent="0.25">
      <c r="A11" s="8" t="s">
        <v>48</v>
      </c>
      <c r="B11" s="9">
        <v>26335929</v>
      </c>
      <c r="C11" s="9">
        <v>25039604</v>
      </c>
      <c r="D11" s="9">
        <v>100336795</v>
      </c>
      <c r="E11" s="9">
        <v>103358178</v>
      </c>
      <c r="F11" s="10">
        <f t="shared" si="0"/>
        <v>3.0112412898976828</v>
      </c>
      <c r="G11" s="1"/>
      <c r="H11" s="1"/>
      <c r="I11" s="1"/>
    </row>
    <row r="12" spans="1:12" x14ac:dyDescent="0.25">
      <c r="A12" s="11" t="s">
        <v>49</v>
      </c>
      <c r="B12" s="12">
        <v>2807217</v>
      </c>
      <c r="C12" s="12">
        <v>2836807</v>
      </c>
      <c r="D12" s="12">
        <v>7970447</v>
      </c>
      <c r="E12" s="12">
        <v>6901237</v>
      </c>
      <c r="F12" s="13">
        <f t="shared" si="0"/>
        <v>-13.414680506626539</v>
      </c>
      <c r="G12" s="1"/>
      <c r="H12" s="1"/>
      <c r="I12" s="1"/>
    </row>
    <row r="13" spans="1:12" x14ac:dyDescent="0.25">
      <c r="A13" s="8" t="s">
        <v>50</v>
      </c>
      <c r="B13" s="9">
        <v>13904428</v>
      </c>
      <c r="C13" s="9">
        <v>11852355</v>
      </c>
      <c r="D13" s="9">
        <v>43499229</v>
      </c>
      <c r="E13" s="9">
        <v>35295958</v>
      </c>
      <c r="F13" s="10">
        <f t="shared" si="0"/>
        <v>-18.858428502261503</v>
      </c>
      <c r="G13" s="1"/>
      <c r="H13" s="1"/>
      <c r="I13" s="1"/>
    </row>
    <row r="14" spans="1:12" x14ac:dyDescent="0.25">
      <c r="A14" s="11" t="s">
        <v>51</v>
      </c>
      <c r="B14" s="12">
        <v>22318165</v>
      </c>
      <c r="C14" s="12">
        <v>22556112</v>
      </c>
      <c r="D14" s="12">
        <v>75480853</v>
      </c>
      <c r="E14" s="12">
        <v>73048712</v>
      </c>
      <c r="F14" s="13">
        <f t="shared" si="0"/>
        <v>-3.2221959653794556</v>
      </c>
      <c r="G14" s="1"/>
      <c r="H14" s="1"/>
      <c r="I14" s="1"/>
    </row>
    <row r="15" spans="1:12" x14ac:dyDescent="0.25">
      <c r="A15" s="8" t="s">
        <v>52</v>
      </c>
      <c r="B15" s="9">
        <v>4421875</v>
      </c>
      <c r="C15" s="9">
        <v>2782104</v>
      </c>
      <c r="D15" s="9">
        <v>13865022</v>
      </c>
      <c r="E15" s="9">
        <v>12150636</v>
      </c>
      <c r="F15" s="10">
        <f t="shared" si="0"/>
        <v>-12.364827116754668</v>
      </c>
      <c r="G15" s="1"/>
      <c r="H15" s="1"/>
      <c r="I15" s="1"/>
    </row>
    <row r="16" spans="1:12" x14ac:dyDescent="0.25">
      <c r="A16" s="11" t="s">
        <v>53</v>
      </c>
      <c r="B16" s="12">
        <v>2114707</v>
      </c>
      <c r="C16" s="12">
        <v>3275727</v>
      </c>
      <c r="D16" s="12">
        <v>8181914</v>
      </c>
      <c r="E16" s="12">
        <v>11092548</v>
      </c>
      <c r="F16" s="13">
        <f t="shared" si="0"/>
        <v>35.573998944501255</v>
      </c>
      <c r="G16" s="1"/>
      <c r="H16" s="1"/>
      <c r="I16" s="1"/>
    </row>
    <row r="17" spans="1:9" x14ac:dyDescent="0.25">
      <c r="A17" s="8" t="s">
        <v>54</v>
      </c>
      <c r="B17" s="9">
        <v>1385742</v>
      </c>
      <c r="C17" s="9">
        <v>1346906</v>
      </c>
      <c r="D17" s="9">
        <v>5275042</v>
      </c>
      <c r="E17" s="9">
        <v>5204356</v>
      </c>
      <c r="F17" s="10">
        <f t="shared" si="0"/>
        <v>-1.3400082880856701</v>
      </c>
      <c r="G17" s="1"/>
      <c r="H17" s="1"/>
      <c r="I17" s="1"/>
    </row>
    <row r="18" spans="1:9" x14ac:dyDescent="0.25">
      <c r="A18" s="11" t="s">
        <v>55</v>
      </c>
      <c r="B18" s="12">
        <v>5299111</v>
      </c>
      <c r="C18" s="12">
        <v>5938323</v>
      </c>
      <c r="D18" s="12">
        <v>20567814</v>
      </c>
      <c r="E18" s="12">
        <v>21991965</v>
      </c>
      <c r="F18" s="13">
        <f t="shared" si="0"/>
        <v>6.9241728848773079</v>
      </c>
      <c r="G18" s="1"/>
      <c r="H18" s="1"/>
      <c r="I18" s="1"/>
    </row>
    <row r="19" spans="1:9" x14ac:dyDescent="0.25">
      <c r="A19" s="8" t="s">
        <v>56</v>
      </c>
      <c r="B19" s="9">
        <v>1306123</v>
      </c>
      <c r="C19" s="9">
        <v>1204599</v>
      </c>
      <c r="D19" s="9">
        <v>4439376</v>
      </c>
      <c r="E19" s="9">
        <v>4835350</v>
      </c>
      <c r="F19" s="10">
        <f t="shared" si="0"/>
        <v>8.919586896897215</v>
      </c>
      <c r="G19" s="1"/>
      <c r="H19" s="1"/>
      <c r="I19" s="1"/>
    </row>
    <row r="20" spans="1:9" x14ac:dyDescent="0.25">
      <c r="A20" s="11" t="s">
        <v>57</v>
      </c>
      <c r="B20" s="12">
        <v>1336429</v>
      </c>
      <c r="C20" s="12">
        <v>1629682</v>
      </c>
      <c r="D20" s="12">
        <v>5317250</v>
      </c>
      <c r="E20" s="12">
        <v>6082191</v>
      </c>
      <c r="F20" s="13">
        <f t="shared" si="0"/>
        <v>14.386026611500299</v>
      </c>
      <c r="G20" s="1"/>
      <c r="H20" s="1"/>
      <c r="I20" s="1"/>
    </row>
    <row r="21" spans="1:9" x14ac:dyDescent="0.25">
      <c r="A21" s="8" t="s">
        <v>58</v>
      </c>
      <c r="B21" s="9">
        <v>2795446</v>
      </c>
      <c r="C21" s="9">
        <v>2716582</v>
      </c>
      <c r="D21" s="9">
        <v>7781964</v>
      </c>
      <c r="E21" s="9">
        <v>9146609</v>
      </c>
      <c r="F21" s="10">
        <f t="shared" si="0"/>
        <v>17.5359973394891</v>
      </c>
      <c r="G21" s="1"/>
      <c r="H21" s="1"/>
      <c r="I21" s="1"/>
    </row>
    <row r="22" spans="1:9" x14ac:dyDescent="0.25">
      <c r="A22" s="11" t="s">
        <v>59</v>
      </c>
      <c r="B22" s="12">
        <v>16769289</v>
      </c>
      <c r="C22" s="12">
        <v>18857782</v>
      </c>
      <c r="D22" s="12">
        <v>68674697</v>
      </c>
      <c r="E22" s="12">
        <v>82545194</v>
      </c>
      <c r="F22" s="13">
        <f t="shared" si="0"/>
        <v>20.197390896387944</v>
      </c>
      <c r="G22" s="1"/>
      <c r="H22" s="1"/>
      <c r="I22" s="1"/>
    </row>
    <row r="23" spans="1:9" x14ac:dyDescent="0.25">
      <c r="A23" s="8" t="s">
        <v>60</v>
      </c>
      <c r="B23" s="9">
        <v>3869495</v>
      </c>
      <c r="C23" s="9">
        <v>5410667</v>
      </c>
      <c r="D23" s="9">
        <v>12145343</v>
      </c>
      <c r="E23" s="9">
        <v>16780900</v>
      </c>
      <c r="F23" s="10">
        <f t="shared" si="0"/>
        <v>38.167361761623368</v>
      </c>
      <c r="G23" s="1"/>
      <c r="H23" s="1"/>
      <c r="I23" s="1"/>
    </row>
    <row r="24" spans="1:9" x14ac:dyDescent="0.25">
      <c r="A24" s="11" t="s">
        <v>61</v>
      </c>
      <c r="B24" s="12">
        <v>351331</v>
      </c>
      <c r="C24" s="12">
        <v>460548</v>
      </c>
      <c r="D24" s="12">
        <v>1187513</v>
      </c>
      <c r="E24" s="12">
        <v>1680935</v>
      </c>
      <c r="F24" s="13">
        <f t="shared" si="0"/>
        <v>41.55087144309158</v>
      </c>
      <c r="G24" s="1"/>
      <c r="H24" s="1"/>
      <c r="I24" s="1"/>
    </row>
    <row r="25" spans="1:9" x14ac:dyDescent="0.25">
      <c r="A25" s="8" t="s">
        <v>62</v>
      </c>
      <c r="B25" s="9">
        <v>1072572</v>
      </c>
      <c r="C25" s="9">
        <v>1960447</v>
      </c>
      <c r="D25" s="9">
        <v>4322837</v>
      </c>
      <c r="E25" s="9">
        <v>7514292</v>
      </c>
      <c r="F25" s="10">
        <f t="shared" si="0"/>
        <v>73.827789481768576</v>
      </c>
      <c r="G25" s="1"/>
      <c r="H25" s="1"/>
      <c r="I25" s="1"/>
    </row>
    <row r="26" spans="1:9" x14ac:dyDescent="0.25">
      <c r="A26" s="11" t="s">
        <v>63</v>
      </c>
      <c r="B26" s="12">
        <v>265444</v>
      </c>
      <c r="C26" s="12">
        <v>665018</v>
      </c>
      <c r="D26" s="12">
        <v>1084811</v>
      </c>
      <c r="E26" s="12">
        <v>2617119</v>
      </c>
      <c r="F26" s="13">
        <f t="shared" si="0"/>
        <v>141.25114881762815</v>
      </c>
      <c r="G26" s="1"/>
      <c r="H26" s="1"/>
      <c r="I26" s="1"/>
    </row>
    <row r="27" spans="1:9" x14ac:dyDescent="0.25">
      <c r="A27" s="8" t="s">
        <v>64</v>
      </c>
      <c r="B27" s="9">
        <v>495167</v>
      </c>
      <c r="C27" s="9">
        <v>492802</v>
      </c>
      <c r="D27" s="9">
        <v>2293780</v>
      </c>
      <c r="E27" s="9">
        <v>2018041</v>
      </c>
      <c r="F27" s="10">
        <f t="shared" si="0"/>
        <v>-12.021161576088375</v>
      </c>
      <c r="G27" s="1"/>
      <c r="H27" s="1"/>
      <c r="I27" s="1"/>
    </row>
    <row r="28" spans="1:9" x14ac:dyDescent="0.25">
      <c r="A28" s="11" t="s">
        <v>65</v>
      </c>
      <c r="B28" s="12">
        <v>18351127</v>
      </c>
      <c r="C28" s="12">
        <v>16642647</v>
      </c>
      <c r="D28" s="12">
        <v>71885178</v>
      </c>
      <c r="E28" s="12">
        <v>70689240</v>
      </c>
      <c r="F28" s="13">
        <f t="shared" si="0"/>
        <v>-1.663678150730874</v>
      </c>
      <c r="G28" s="1"/>
      <c r="H28" s="1"/>
      <c r="I28" s="1"/>
    </row>
    <row r="29" spans="1:9" x14ac:dyDescent="0.25">
      <c r="A29" s="8" t="s">
        <v>66</v>
      </c>
      <c r="B29" s="9">
        <v>1724976</v>
      </c>
      <c r="C29" s="9">
        <v>1549702</v>
      </c>
      <c r="D29" s="9">
        <v>6661668</v>
      </c>
      <c r="E29" s="9">
        <v>6412363</v>
      </c>
      <c r="F29" s="10">
        <f t="shared" si="0"/>
        <v>-3.7423810373017687</v>
      </c>
      <c r="G29" s="1"/>
      <c r="H29" s="1"/>
      <c r="I29" s="1"/>
    </row>
    <row r="30" spans="1:9" x14ac:dyDescent="0.25">
      <c r="A30" s="11" t="s">
        <v>67</v>
      </c>
      <c r="B30" s="12">
        <v>575685</v>
      </c>
      <c r="C30" s="12">
        <v>420950</v>
      </c>
      <c r="D30" s="12">
        <v>1969789</v>
      </c>
      <c r="E30" s="12">
        <v>1711457</v>
      </c>
      <c r="F30" s="13">
        <f t="shared" si="0"/>
        <v>-13.114704163745458</v>
      </c>
      <c r="G30" s="1"/>
      <c r="H30" s="1"/>
      <c r="I30" s="1"/>
    </row>
    <row r="31" spans="1:9" x14ac:dyDescent="0.25">
      <c r="A31" s="8" t="s">
        <v>68</v>
      </c>
      <c r="B31" s="9">
        <v>3361837</v>
      </c>
      <c r="C31" s="9">
        <v>3601163</v>
      </c>
      <c r="D31" s="9">
        <v>13274273</v>
      </c>
      <c r="E31" s="9">
        <v>14649932</v>
      </c>
      <c r="F31" s="10">
        <f t="shared" si="0"/>
        <v>10.363347205530573</v>
      </c>
      <c r="G31" s="1"/>
      <c r="H31" s="1"/>
      <c r="I31" s="1"/>
    </row>
    <row r="32" spans="1:9" x14ac:dyDescent="0.25">
      <c r="A32" s="11" t="s">
        <v>69</v>
      </c>
      <c r="B32" s="12">
        <v>16464206</v>
      </c>
      <c r="C32" s="12">
        <v>16371890</v>
      </c>
      <c r="D32" s="12">
        <v>62560533</v>
      </c>
      <c r="E32" s="12">
        <v>63836473</v>
      </c>
      <c r="F32" s="13">
        <f t="shared" si="0"/>
        <v>2.0395286593865762</v>
      </c>
      <c r="G32" s="1"/>
      <c r="H32" s="1"/>
      <c r="I32" s="1"/>
    </row>
    <row r="33" spans="1:9" x14ac:dyDescent="0.25">
      <c r="A33" s="8" t="s">
        <v>70</v>
      </c>
      <c r="B33" s="9">
        <v>3170222</v>
      </c>
      <c r="C33" s="9">
        <v>2816450</v>
      </c>
      <c r="D33" s="9">
        <v>9907182</v>
      </c>
      <c r="E33" s="9">
        <v>9765734</v>
      </c>
      <c r="F33" s="10">
        <f t="shared" si="0"/>
        <v>-1.4277319221550613</v>
      </c>
      <c r="G33" s="1"/>
      <c r="H33" s="1"/>
      <c r="I33" s="1"/>
    </row>
    <row r="34" spans="1:9" x14ac:dyDescent="0.25">
      <c r="A34" s="11" t="s">
        <v>71</v>
      </c>
      <c r="B34" s="12">
        <v>87089</v>
      </c>
      <c r="C34" s="12">
        <v>145717</v>
      </c>
      <c r="D34" s="12">
        <v>358259</v>
      </c>
      <c r="E34" s="12">
        <v>566890</v>
      </c>
      <c r="F34" s="13">
        <f t="shared" si="0"/>
        <v>58.234684962555036</v>
      </c>
      <c r="G34" s="1"/>
      <c r="H34" s="1"/>
      <c r="I34" s="1"/>
    </row>
    <row r="35" spans="1:9" x14ac:dyDescent="0.25">
      <c r="A35" s="14" t="s">
        <v>72</v>
      </c>
      <c r="B35" s="15">
        <f>SUM(B7:B34)</f>
        <v>155896144</v>
      </c>
      <c r="C35" s="15">
        <f t="shared" ref="C35:E35" si="1">SUM(C7:C34)</f>
        <v>155027349</v>
      </c>
      <c r="D35" s="15">
        <f t="shared" si="1"/>
        <v>566019006</v>
      </c>
      <c r="E35" s="15">
        <f t="shared" si="1"/>
        <v>586522323</v>
      </c>
      <c r="F35" s="16">
        <f t="shared" si="0"/>
        <v>3.6223725321336673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5473728</v>
      </c>
      <c r="C38" s="30">
        <f>D7</f>
        <v>4826686</v>
      </c>
      <c r="D38" s="30">
        <f>_xlfn.RANK.EQ(B38,$B$38:$B$65)+COUNTIF($B$38:$B$65,B38)-1</f>
        <v>19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103358178</v>
      </c>
      <c r="G38" s="31">
        <f>LOOKUP(E38,$A$38:$A$65,$C$38:$C$65)</f>
        <v>100336795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3130150</v>
      </c>
      <c r="C39" s="30">
        <f t="shared" ref="C39:C65" si="5">D8</f>
        <v>3725924</v>
      </c>
      <c r="D39" s="30">
        <f t="shared" ref="D39:D65" si="6">_xlfn.RANK.EQ(B39,$B$38:$B$65)+COUNTIF($B$38:$B$65,B39)-1</f>
        <v>22</v>
      </c>
      <c r="E39" s="31" t="str">
        <f t="shared" si="2"/>
        <v>LAS PALMAS</v>
      </c>
      <c r="F39" s="31">
        <f t="shared" ref="F39:F54" si="7">LOOKUP(E39,$A$38:$A$65,$B$38:$B$65)</f>
        <v>82545194</v>
      </c>
      <c r="G39" s="31">
        <f t="shared" ref="G39:G65" si="8">LOOKUP(E39,$A$38:$A$65,$C$38:$C$65)</f>
        <v>68674697</v>
      </c>
    </row>
    <row r="40" spans="1:9" x14ac:dyDescent="0.25">
      <c r="A40" s="31" t="str">
        <f t="shared" si="3"/>
        <v>ALMERIA</v>
      </c>
      <c r="B40" s="30">
        <f t="shared" si="4"/>
        <v>6163675</v>
      </c>
      <c r="C40" s="30">
        <f t="shared" si="5"/>
        <v>6584681</v>
      </c>
      <c r="D40" s="30">
        <f t="shared" si="6"/>
        <v>17</v>
      </c>
      <c r="E40" s="31" t="str">
        <f t="shared" si="2"/>
        <v>BARCELONA</v>
      </c>
      <c r="F40" s="31">
        <f t="shared" si="7"/>
        <v>73048712</v>
      </c>
      <c r="G40" s="31">
        <f t="shared" si="8"/>
        <v>75480853</v>
      </c>
    </row>
    <row r="41" spans="1:9" x14ac:dyDescent="0.25">
      <c r="A41" s="31" t="str">
        <f t="shared" si="3"/>
        <v>AVILES</v>
      </c>
      <c r="B41" s="30">
        <f t="shared" si="4"/>
        <v>1858460</v>
      </c>
      <c r="C41" s="30">
        <f t="shared" si="5"/>
        <v>1840146</v>
      </c>
      <c r="D41" s="30">
        <f t="shared" si="6"/>
        <v>25</v>
      </c>
      <c r="E41" s="31" t="str">
        <f t="shared" si="2"/>
        <v>SANTA CRUZ DE TENERIFE</v>
      </c>
      <c r="F41" s="31">
        <f t="shared" si="7"/>
        <v>70689240</v>
      </c>
      <c r="G41" s="31">
        <f t="shared" si="8"/>
        <v>71885178</v>
      </c>
    </row>
    <row r="42" spans="1:9" x14ac:dyDescent="0.25">
      <c r="A42" s="31" t="str">
        <f t="shared" si="3"/>
        <v>BAHIA DE ALGECIRAS</v>
      </c>
      <c r="B42" s="30">
        <f t="shared" si="4"/>
        <v>103358178</v>
      </c>
      <c r="C42" s="30">
        <f t="shared" si="5"/>
        <v>100336795</v>
      </c>
      <c r="D42" s="30">
        <f t="shared" si="6"/>
        <v>1</v>
      </c>
      <c r="E42" s="31" t="str">
        <f t="shared" si="2"/>
        <v>VALENCIA</v>
      </c>
      <c r="F42" s="31">
        <f t="shared" si="7"/>
        <v>63836473</v>
      </c>
      <c r="G42" s="31">
        <f t="shared" si="8"/>
        <v>62560533</v>
      </c>
    </row>
    <row r="43" spans="1:9" x14ac:dyDescent="0.25">
      <c r="A43" s="31" t="str">
        <f t="shared" si="3"/>
        <v>BAHIA DE CADIZ</v>
      </c>
      <c r="B43" s="30">
        <f t="shared" si="4"/>
        <v>6901237</v>
      </c>
      <c r="C43" s="30">
        <f t="shared" si="5"/>
        <v>7970447</v>
      </c>
      <c r="D43" s="30">
        <f t="shared" si="6"/>
        <v>15</v>
      </c>
      <c r="E43" s="31" t="str">
        <f t="shared" si="2"/>
        <v>BALEARES</v>
      </c>
      <c r="F43" s="31">
        <f t="shared" si="7"/>
        <v>35295958</v>
      </c>
      <c r="G43" s="31">
        <f t="shared" si="8"/>
        <v>43499229</v>
      </c>
    </row>
    <row r="44" spans="1:9" x14ac:dyDescent="0.25">
      <c r="A44" s="31" t="str">
        <f t="shared" si="3"/>
        <v>BALEARES</v>
      </c>
      <c r="B44" s="30">
        <f t="shared" si="4"/>
        <v>35295958</v>
      </c>
      <c r="C44" s="30">
        <f t="shared" si="5"/>
        <v>43499229</v>
      </c>
      <c r="D44" s="30">
        <f t="shared" si="6"/>
        <v>6</v>
      </c>
      <c r="E44" s="31" t="str">
        <f t="shared" si="2"/>
        <v>CEUTA</v>
      </c>
      <c r="F44" s="31">
        <f t="shared" si="7"/>
        <v>21991965</v>
      </c>
      <c r="G44" s="31">
        <f t="shared" si="8"/>
        <v>20567814</v>
      </c>
    </row>
    <row r="45" spans="1:9" x14ac:dyDescent="0.25">
      <c r="A45" s="31" t="str">
        <f t="shared" si="3"/>
        <v>BARCELONA</v>
      </c>
      <c r="B45" s="30">
        <f t="shared" si="4"/>
        <v>73048712</v>
      </c>
      <c r="C45" s="30">
        <f t="shared" si="5"/>
        <v>75480853</v>
      </c>
      <c r="D45" s="30">
        <f t="shared" si="6"/>
        <v>3</v>
      </c>
      <c r="E45" s="31" t="str">
        <f t="shared" si="2"/>
        <v>MALAGA</v>
      </c>
      <c r="F45" s="31">
        <f t="shared" si="7"/>
        <v>16780900</v>
      </c>
      <c r="G45" s="31">
        <f t="shared" si="8"/>
        <v>12145343</v>
      </c>
    </row>
    <row r="46" spans="1:9" x14ac:dyDescent="0.25">
      <c r="A46" s="31" t="str">
        <f t="shared" si="3"/>
        <v>BILBAO</v>
      </c>
      <c r="B46" s="30">
        <f t="shared" si="4"/>
        <v>12150636</v>
      </c>
      <c r="C46" s="30">
        <f t="shared" si="5"/>
        <v>13865022</v>
      </c>
      <c r="D46" s="30">
        <f t="shared" si="6"/>
        <v>10</v>
      </c>
      <c r="E46" s="31" t="str">
        <f t="shared" si="2"/>
        <v>TARRAGONA</v>
      </c>
      <c r="F46" s="31">
        <f t="shared" si="7"/>
        <v>14649932</v>
      </c>
      <c r="G46" s="31">
        <f t="shared" si="8"/>
        <v>13274273</v>
      </c>
    </row>
    <row r="47" spans="1:9" x14ac:dyDescent="0.25">
      <c r="A47" s="31" t="str">
        <f t="shared" si="3"/>
        <v>CARTAGENA</v>
      </c>
      <c r="B47" s="30">
        <f t="shared" si="4"/>
        <v>11092548</v>
      </c>
      <c r="C47" s="30">
        <f t="shared" si="5"/>
        <v>8181914</v>
      </c>
      <c r="D47" s="30">
        <f t="shared" si="6"/>
        <v>11</v>
      </c>
      <c r="E47" s="31" t="str">
        <f t="shared" si="2"/>
        <v>BILBAO</v>
      </c>
      <c r="F47" s="31">
        <f t="shared" si="7"/>
        <v>12150636</v>
      </c>
      <c r="G47" s="31">
        <f t="shared" si="8"/>
        <v>13865022</v>
      </c>
    </row>
    <row r="48" spans="1:9" x14ac:dyDescent="0.25">
      <c r="A48" s="31" t="str">
        <f t="shared" si="3"/>
        <v>CASTELLON</v>
      </c>
      <c r="B48" s="30">
        <f t="shared" si="4"/>
        <v>5204356</v>
      </c>
      <c r="C48" s="30">
        <f t="shared" si="5"/>
        <v>5275042</v>
      </c>
      <c r="D48" s="30">
        <f t="shared" si="6"/>
        <v>20</v>
      </c>
      <c r="E48" s="31" t="str">
        <f t="shared" si="2"/>
        <v>CARTAGENA</v>
      </c>
      <c r="F48" s="31">
        <f t="shared" si="7"/>
        <v>11092548</v>
      </c>
      <c r="G48" s="31">
        <f t="shared" si="8"/>
        <v>8181914</v>
      </c>
    </row>
    <row r="49" spans="1:7" x14ac:dyDescent="0.25">
      <c r="A49" s="31" t="str">
        <f t="shared" si="3"/>
        <v>CEUTA</v>
      </c>
      <c r="B49" s="30">
        <f t="shared" si="4"/>
        <v>21991965</v>
      </c>
      <c r="C49" s="30">
        <f t="shared" si="5"/>
        <v>20567814</v>
      </c>
      <c r="D49" s="30">
        <f t="shared" si="6"/>
        <v>7</v>
      </c>
      <c r="E49" s="31" t="str">
        <f t="shared" si="2"/>
        <v>VIGO</v>
      </c>
      <c r="F49" s="31">
        <f t="shared" si="7"/>
        <v>9765734</v>
      </c>
      <c r="G49" s="31">
        <f t="shared" si="8"/>
        <v>9907182</v>
      </c>
    </row>
    <row r="50" spans="1:7" x14ac:dyDescent="0.25">
      <c r="A50" s="31" t="str">
        <f t="shared" si="3"/>
        <v>FERROL-SAN CIBRAO</v>
      </c>
      <c r="B50" s="30">
        <f t="shared" si="4"/>
        <v>4835350</v>
      </c>
      <c r="C50" s="30">
        <f t="shared" si="5"/>
        <v>4439376</v>
      </c>
      <c r="D50" s="30">
        <f t="shared" si="6"/>
        <v>21</v>
      </c>
      <c r="E50" s="31" t="str">
        <f t="shared" si="2"/>
        <v>HUELVA</v>
      </c>
      <c r="F50" s="31">
        <f t="shared" si="7"/>
        <v>9146609</v>
      </c>
      <c r="G50" s="31">
        <f t="shared" si="8"/>
        <v>7781964</v>
      </c>
    </row>
    <row r="51" spans="1:7" x14ac:dyDescent="0.25">
      <c r="A51" s="31" t="str">
        <f t="shared" si="3"/>
        <v>GIJON</v>
      </c>
      <c r="B51" s="30">
        <f t="shared" si="4"/>
        <v>6082191</v>
      </c>
      <c r="C51" s="30">
        <f t="shared" si="5"/>
        <v>5317250</v>
      </c>
      <c r="D51" s="30">
        <f t="shared" si="6"/>
        <v>18</v>
      </c>
      <c r="E51" s="31" t="str">
        <f t="shared" si="2"/>
        <v>MELILLA</v>
      </c>
      <c r="F51" s="31">
        <f t="shared" si="7"/>
        <v>7514292</v>
      </c>
      <c r="G51" s="31">
        <f t="shared" si="8"/>
        <v>4322837</v>
      </c>
    </row>
    <row r="52" spans="1:7" x14ac:dyDescent="0.25">
      <c r="A52" s="31" t="str">
        <f t="shared" si="3"/>
        <v>HUELVA</v>
      </c>
      <c r="B52" s="30">
        <f t="shared" si="4"/>
        <v>9146609</v>
      </c>
      <c r="C52" s="30">
        <f t="shared" si="5"/>
        <v>7781964</v>
      </c>
      <c r="D52" s="30">
        <f t="shared" si="6"/>
        <v>13</v>
      </c>
      <c r="E52" s="31" t="str">
        <f t="shared" si="2"/>
        <v>BAHIA DE CADIZ</v>
      </c>
      <c r="F52" s="31">
        <f t="shared" si="7"/>
        <v>6901237</v>
      </c>
      <c r="G52" s="31">
        <f t="shared" si="8"/>
        <v>7970447</v>
      </c>
    </row>
    <row r="53" spans="1:7" x14ac:dyDescent="0.25">
      <c r="A53" s="31" t="str">
        <f t="shared" si="3"/>
        <v>LAS PALMAS</v>
      </c>
      <c r="B53" s="30">
        <f t="shared" si="4"/>
        <v>82545194</v>
      </c>
      <c r="C53" s="30">
        <f t="shared" si="5"/>
        <v>68674697</v>
      </c>
      <c r="D53" s="30">
        <f t="shared" si="6"/>
        <v>2</v>
      </c>
      <c r="E53" s="31" t="str">
        <f t="shared" si="2"/>
        <v>SANTANDER</v>
      </c>
      <c r="F53" s="31">
        <f t="shared" si="7"/>
        <v>6412363</v>
      </c>
      <c r="G53" s="31">
        <f t="shared" si="8"/>
        <v>6661668</v>
      </c>
    </row>
    <row r="54" spans="1:7" x14ac:dyDescent="0.25">
      <c r="A54" s="31" t="str">
        <f t="shared" si="3"/>
        <v>MALAGA</v>
      </c>
      <c r="B54" s="30">
        <f t="shared" si="4"/>
        <v>16780900</v>
      </c>
      <c r="C54" s="30">
        <f t="shared" si="5"/>
        <v>12145343</v>
      </c>
      <c r="D54" s="30">
        <f t="shared" si="6"/>
        <v>8</v>
      </c>
      <c r="E54" s="31" t="str">
        <f t="shared" si="2"/>
        <v>ALMERIA</v>
      </c>
      <c r="F54" s="31">
        <f t="shared" si="7"/>
        <v>6163675</v>
      </c>
      <c r="G54" s="31">
        <f t="shared" si="8"/>
        <v>6584681</v>
      </c>
    </row>
    <row r="55" spans="1:7" x14ac:dyDescent="0.25">
      <c r="A55" s="31" t="str">
        <f t="shared" si="3"/>
        <v>MARIN Y RIA DE PONTEVEDRA</v>
      </c>
      <c r="B55" s="30">
        <f t="shared" si="4"/>
        <v>1680935</v>
      </c>
      <c r="C55" s="30">
        <f t="shared" si="5"/>
        <v>1187513</v>
      </c>
      <c r="D55" s="30">
        <f t="shared" si="6"/>
        <v>27</v>
      </c>
      <c r="E55" s="31" t="str">
        <f t="shared" si="2"/>
        <v>GIJON</v>
      </c>
      <c r="F55" s="31">
        <f t="shared" ref="F55:F65" si="9">LOOKUP(E55,$A$38:$A$65,$B$38:$B$65)</f>
        <v>6082191</v>
      </c>
      <c r="G55" s="31">
        <f t="shared" si="8"/>
        <v>5317250</v>
      </c>
    </row>
    <row r="56" spans="1:7" x14ac:dyDescent="0.25">
      <c r="A56" s="31" t="str">
        <f t="shared" si="3"/>
        <v>MELILLA</v>
      </c>
      <c r="B56" s="30">
        <f t="shared" si="4"/>
        <v>7514292</v>
      </c>
      <c r="C56" s="30">
        <f t="shared" si="5"/>
        <v>4322837</v>
      </c>
      <c r="D56" s="30">
        <f t="shared" si="6"/>
        <v>14</v>
      </c>
      <c r="E56" s="31" t="str">
        <f t="shared" si="2"/>
        <v>A CORUÑA</v>
      </c>
      <c r="F56" s="31">
        <f t="shared" si="9"/>
        <v>5473728</v>
      </c>
      <c r="G56" s="31">
        <f t="shared" si="8"/>
        <v>4826686</v>
      </c>
    </row>
    <row r="57" spans="1:7" x14ac:dyDescent="0.25">
      <c r="A57" s="31" t="str">
        <f t="shared" si="3"/>
        <v>MOTRIL</v>
      </c>
      <c r="B57" s="30">
        <f t="shared" si="4"/>
        <v>2617119</v>
      </c>
      <c r="C57" s="30">
        <f t="shared" si="5"/>
        <v>1084811</v>
      </c>
      <c r="D57" s="30">
        <f t="shared" si="6"/>
        <v>23</v>
      </c>
      <c r="E57" s="31" t="str">
        <f t="shared" si="2"/>
        <v>CASTELLON</v>
      </c>
      <c r="F57" s="31">
        <f t="shared" si="9"/>
        <v>5204356</v>
      </c>
      <c r="G57" s="31">
        <f t="shared" si="8"/>
        <v>5275042</v>
      </c>
    </row>
    <row r="58" spans="1:7" x14ac:dyDescent="0.25">
      <c r="A58" s="31" t="str">
        <f t="shared" si="3"/>
        <v>PASAIA</v>
      </c>
      <c r="B58" s="30">
        <f t="shared" si="4"/>
        <v>2018041</v>
      </c>
      <c r="C58" s="30">
        <f t="shared" si="5"/>
        <v>2293780</v>
      </c>
      <c r="D58" s="30">
        <f t="shared" si="6"/>
        <v>24</v>
      </c>
      <c r="E58" s="31" t="str">
        <f t="shared" si="2"/>
        <v>FERROL-SAN CIBRAO</v>
      </c>
      <c r="F58" s="31">
        <f t="shared" si="9"/>
        <v>4835350</v>
      </c>
      <c r="G58" s="31">
        <f t="shared" si="8"/>
        <v>4439376</v>
      </c>
    </row>
    <row r="59" spans="1:7" x14ac:dyDescent="0.25">
      <c r="A59" s="31" t="str">
        <f t="shared" si="3"/>
        <v>SANTA CRUZ DE TENERIFE</v>
      </c>
      <c r="B59" s="30">
        <f t="shared" si="4"/>
        <v>70689240</v>
      </c>
      <c r="C59" s="30">
        <f t="shared" si="5"/>
        <v>71885178</v>
      </c>
      <c r="D59" s="30">
        <f t="shared" si="6"/>
        <v>4</v>
      </c>
      <c r="E59" s="31" t="str">
        <f t="shared" si="2"/>
        <v>ALICANTE</v>
      </c>
      <c r="F59" s="31">
        <f t="shared" si="9"/>
        <v>3130150</v>
      </c>
      <c r="G59" s="31">
        <f t="shared" si="8"/>
        <v>3725924</v>
      </c>
    </row>
    <row r="60" spans="1:7" x14ac:dyDescent="0.25">
      <c r="A60" s="31" t="str">
        <f t="shared" si="3"/>
        <v>SANTANDER</v>
      </c>
      <c r="B60" s="30">
        <f t="shared" si="4"/>
        <v>6412363</v>
      </c>
      <c r="C60" s="30">
        <f t="shared" si="5"/>
        <v>6661668</v>
      </c>
      <c r="D60" s="30">
        <f t="shared" si="6"/>
        <v>16</v>
      </c>
      <c r="E60" s="31" t="str">
        <f t="shared" si="2"/>
        <v>MOTRIL</v>
      </c>
      <c r="F60" s="31">
        <f t="shared" si="9"/>
        <v>2617119</v>
      </c>
      <c r="G60" s="31">
        <f t="shared" si="8"/>
        <v>1084811</v>
      </c>
    </row>
    <row r="61" spans="1:7" x14ac:dyDescent="0.25">
      <c r="A61" s="31" t="str">
        <f t="shared" si="3"/>
        <v>SEVILLA</v>
      </c>
      <c r="B61" s="30">
        <f t="shared" si="4"/>
        <v>1711457</v>
      </c>
      <c r="C61" s="30">
        <f t="shared" si="5"/>
        <v>1969789</v>
      </c>
      <c r="D61" s="30">
        <f t="shared" si="6"/>
        <v>26</v>
      </c>
      <c r="E61" s="31" t="str">
        <f t="shared" si="2"/>
        <v>PASAIA</v>
      </c>
      <c r="F61" s="31">
        <f t="shared" si="9"/>
        <v>2018041</v>
      </c>
      <c r="G61" s="31">
        <f t="shared" si="8"/>
        <v>2293780</v>
      </c>
    </row>
    <row r="62" spans="1:7" x14ac:dyDescent="0.25">
      <c r="A62" s="31" t="str">
        <f t="shared" si="3"/>
        <v>TARRAGONA</v>
      </c>
      <c r="B62" s="30">
        <f t="shared" si="4"/>
        <v>14649932</v>
      </c>
      <c r="C62" s="30">
        <f t="shared" si="5"/>
        <v>13274273</v>
      </c>
      <c r="D62" s="30">
        <f t="shared" si="6"/>
        <v>9</v>
      </c>
      <c r="E62" s="31" t="str">
        <f t="shared" si="2"/>
        <v>AVILES</v>
      </c>
      <c r="F62" s="31">
        <f t="shared" si="9"/>
        <v>1858460</v>
      </c>
      <c r="G62" s="31">
        <f t="shared" si="8"/>
        <v>1840146</v>
      </c>
    </row>
    <row r="63" spans="1:7" x14ac:dyDescent="0.25">
      <c r="A63" s="31" t="str">
        <f t="shared" si="3"/>
        <v>VALENCIA</v>
      </c>
      <c r="B63" s="30">
        <f t="shared" si="4"/>
        <v>63836473</v>
      </c>
      <c r="C63" s="30">
        <f t="shared" si="5"/>
        <v>62560533</v>
      </c>
      <c r="D63" s="30">
        <f t="shared" si="6"/>
        <v>5</v>
      </c>
      <c r="E63" s="31" t="str">
        <f t="shared" si="2"/>
        <v>SEVILLA</v>
      </c>
      <c r="F63" s="31">
        <f t="shared" si="9"/>
        <v>1711457</v>
      </c>
      <c r="G63" s="31">
        <f t="shared" si="8"/>
        <v>1969789</v>
      </c>
    </row>
    <row r="64" spans="1:7" x14ac:dyDescent="0.25">
      <c r="A64" s="31" t="str">
        <f t="shared" si="3"/>
        <v>VIGO</v>
      </c>
      <c r="B64" s="30">
        <f t="shared" si="4"/>
        <v>9765734</v>
      </c>
      <c r="C64" s="30">
        <f t="shared" si="5"/>
        <v>9907182</v>
      </c>
      <c r="D64" s="30">
        <f t="shared" si="6"/>
        <v>12</v>
      </c>
      <c r="E64" s="31" t="str">
        <f t="shared" si="2"/>
        <v>MARIN Y RIA DE PONTEVEDRA</v>
      </c>
      <c r="F64" s="31">
        <f t="shared" si="9"/>
        <v>1680935</v>
      </c>
      <c r="G64" s="31">
        <f t="shared" si="8"/>
        <v>1187513</v>
      </c>
    </row>
    <row r="65" spans="1:7" x14ac:dyDescent="0.25">
      <c r="A65" s="31" t="str">
        <f t="shared" si="3"/>
        <v>VILAGARCIA</v>
      </c>
      <c r="B65" s="30">
        <f t="shared" si="4"/>
        <v>566890</v>
      </c>
      <c r="C65" s="30">
        <f t="shared" si="5"/>
        <v>358259</v>
      </c>
      <c r="D65" s="30">
        <f t="shared" si="6"/>
        <v>28</v>
      </c>
      <c r="E65" s="31" t="str">
        <f t="shared" si="2"/>
        <v>VILAGARCIA</v>
      </c>
      <c r="F65" s="31">
        <f t="shared" si="9"/>
        <v>566890</v>
      </c>
      <c r="G65" s="31">
        <f t="shared" si="8"/>
        <v>358259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34" bestFit="1" customWidth="1"/>
    <col min="2" max="5" width="11.42578125" style="34"/>
    <col min="6" max="6" width="8.42578125" style="34" customWidth="1"/>
    <col min="7" max="16384" width="11.42578125" style="34"/>
  </cols>
  <sheetData>
    <row r="1" spans="1:12" s="32" customFormat="1" ht="22.5" customHeight="1" x14ac:dyDescent="0.35">
      <c r="F1" s="33" t="s">
        <v>93</v>
      </c>
    </row>
    <row r="2" spans="1:12" s="32" customFormat="1" ht="21" x14ac:dyDescent="0.35">
      <c r="F2" s="33"/>
    </row>
    <row r="5" spans="1:12" x14ac:dyDescent="0.25">
      <c r="A5" s="89" t="s">
        <v>97</v>
      </c>
      <c r="B5" s="87" t="str">
        <f>'Resumen general'!D6</f>
        <v>Mes Abril</v>
      </c>
      <c r="C5" s="88"/>
      <c r="D5" s="87" t="str">
        <f>'Resumen general'!F6</f>
        <v>Acumulado desde Enero</v>
      </c>
      <c r="E5" s="88"/>
      <c r="F5" s="88"/>
      <c r="L5" s="35">
        <f>'Resumen general'!I4</f>
        <v>41060</v>
      </c>
    </row>
    <row r="6" spans="1:12" x14ac:dyDescent="0.25">
      <c r="A6" s="90"/>
      <c r="B6" s="36">
        <f>'Resumen general'!D7</f>
        <v>2011</v>
      </c>
      <c r="C6" s="36">
        <f>'Resumen general'!E7</f>
        <v>2012</v>
      </c>
      <c r="D6" s="36">
        <f>'Resumen general'!F7</f>
        <v>2011</v>
      </c>
      <c r="E6" s="36">
        <f>'Resumen general'!G7</f>
        <v>2012</v>
      </c>
      <c r="F6" s="36" t="s">
        <v>43</v>
      </c>
    </row>
    <row r="7" spans="1:12" x14ac:dyDescent="0.25">
      <c r="A7" s="37" t="s">
        <v>44</v>
      </c>
      <c r="B7" s="38">
        <v>11</v>
      </c>
      <c r="C7" s="38">
        <v>8</v>
      </c>
      <c r="D7" s="38">
        <v>16</v>
      </c>
      <c r="E7" s="38">
        <v>19</v>
      </c>
      <c r="F7" s="39">
        <f>((E7*100)/D7)-100</f>
        <v>18.75</v>
      </c>
      <c r="G7" s="40"/>
      <c r="H7" s="40"/>
      <c r="I7" s="40"/>
    </row>
    <row r="8" spans="1:12" x14ac:dyDescent="0.25">
      <c r="A8" s="41" t="s">
        <v>45</v>
      </c>
      <c r="B8" s="42">
        <v>9</v>
      </c>
      <c r="C8" s="42">
        <v>7</v>
      </c>
      <c r="D8" s="42">
        <v>18</v>
      </c>
      <c r="E8" s="42">
        <v>9</v>
      </c>
      <c r="F8" s="43">
        <f t="shared" ref="F8:F35" si="0">((E8*100)/D8)-100</f>
        <v>-50</v>
      </c>
      <c r="G8" s="40"/>
      <c r="H8" s="40"/>
      <c r="I8" s="40"/>
    </row>
    <row r="9" spans="1:12" x14ac:dyDescent="0.25">
      <c r="A9" s="37" t="s">
        <v>46</v>
      </c>
      <c r="B9" s="38">
        <v>4</v>
      </c>
      <c r="C9" s="38">
        <v>3</v>
      </c>
      <c r="D9" s="38">
        <v>6</v>
      </c>
      <c r="E9" s="38">
        <v>3</v>
      </c>
      <c r="F9" s="39">
        <f t="shared" si="0"/>
        <v>-50</v>
      </c>
      <c r="G9" s="40"/>
      <c r="H9" s="40"/>
      <c r="I9" s="40"/>
    </row>
    <row r="10" spans="1:12" x14ac:dyDescent="0.25">
      <c r="A10" s="41" t="s">
        <v>47</v>
      </c>
      <c r="B10" s="42">
        <v>0</v>
      </c>
      <c r="C10" s="42">
        <v>0</v>
      </c>
      <c r="D10" s="42">
        <v>0</v>
      </c>
      <c r="E10" s="42">
        <v>0</v>
      </c>
      <c r="F10" s="43" t="e">
        <f t="shared" si="0"/>
        <v>#DIV/0!</v>
      </c>
      <c r="G10" s="40"/>
      <c r="H10" s="40"/>
      <c r="I10" s="40"/>
    </row>
    <row r="11" spans="1:12" x14ac:dyDescent="0.25">
      <c r="A11" s="37" t="s">
        <v>48</v>
      </c>
      <c r="B11" s="38">
        <v>0</v>
      </c>
      <c r="C11" s="38">
        <v>0</v>
      </c>
      <c r="D11" s="38">
        <v>0</v>
      </c>
      <c r="E11" s="38">
        <v>0</v>
      </c>
      <c r="F11" s="44" t="e">
        <f t="shared" si="0"/>
        <v>#DIV/0!</v>
      </c>
      <c r="G11" s="40"/>
      <c r="H11" s="40"/>
      <c r="I11" s="40"/>
    </row>
    <row r="12" spans="1:12" x14ac:dyDescent="0.25">
      <c r="A12" s="41" t="s">
        <v>49</v>
      </c>
      <c r="B12" s="42">
        <v>31</v>
      </c>
      <c r="C12" s="42">
        <v>33</v>
      </c>
      <c r="D12" s="42">
        <v>59</v>
      </c>
      <c r="E12" s="42">
        <v>63</v>
      </c>
      <c r="F12" s="43">
        <f t="shared" si="0"/>
        <v>6.7796610169491487</v>
      </c>
      <c r="G12" s="40"/>
      <c r="H12" s="40"/>
      <c r="I12" s="40"/>
    </row>
    <row r="13" spans="1:12" x14ac:dyDescent="0.25">
      <c r="A13" s="37" t="s">
        <v>50</v>
      </c>
      <c r="B13" s="38">
        <v>64</v>
      </c>
      <c r="C13" s="38">
        <v>70</v>
      </c>
      <c r="D13" s="38">
        <v>90</v>
      </c>
      <c r="E13" s="38">
        <v>81</v>
      </c>
      <c r="F13" s="39">
        <f t="shared" si="0"/>
        <v>-10</v>
      </c>
      <c r="G13" s="40"/>
      <c r="H13" s="40"/>
      <c r="I13" s="40"/>
    </row>
    <row r="14" spans="1:12" x14ac:dyDescent="0.25">
      <c r="A14" s="41" t="s">
        <v>51</v>
      </c>
      <c r="B14" s="42">
        <v>78</v>
      </c>
      <c r="C14" s="42">
        <v>84</v>
      </c>
      <c r="D14" s="42">
        <v>148</v>
      </c>
      <c r="E14" s="42">
        <v>133</v>
      </c>
      <c r="F14" s="43">
        <f t="shared" si="0"/>
        <v>-10.13513513513513</v>
      </c>
      <c r="G14" s="40"/>
      <c r="H14" s="40"/>
      <c r="I14" s="40"/>
    </row>
    <row r="15" spans="1:12" x14ac:dyDescent="0.25">
      <c r="A15" s="37" t="s">
        <v>52</v>
      </c>
      <c r="B15" s="38">
        <v>5</v>
      </c>
      <c r="C15" s="38">
        <v>1</v>
      </c>
      <c r="D15" s="38">
        <v>5</v>
      </c>
      <c r="E15" s="38">
        <v>2</v>
      </c>
      <c r="F15" s="39">
        <f t="shared" si="0"/>
        <v>-60</v>
      </c>
      <c r="G15" s="40"/>
      <c r="H15" s="40"/>
      <c r="I15" s="40"/>
    </row>
    <row r="16" spans="1:12" x14ac:dyDescent="0.25">
      <c r="A16" s="41" t="s">
        <v>53</v>
      </c>
      <c r="B16" s="42">
        <v>10</v>
      </c>
      <c r="C16" s="42">
        <v>9</v>
      </c>
      <c r="D16" s="42">
        <v>13</v>
      </c>
      <c r="E16" s="42">
        <v>13</v>
      </c>
      <c r="F16" s="43">
        <f t="shared" si="0"/>
        <v>0</v>
      </c>
      <c r="G16" s="40"/>
      <c r="H16" s="40"/>
      <c r="I16" s="40"/>
    </row>
    <row r="17" spans="1:9" x14ac:dyDescent="0.25">
      <c r="A17" s="37" t="s">
        <v>54</v>
      </c>
      <c r="B17" s="38">
        <v>0</v>
      </c>
      <c r="C17" s="38">
        <v>1</v>
      </c>
      <c r="D17" s="38">
        <v>0</v>
      </c>
      <c r="E17" s="38">
        <v>1</v>
      </c>
      <c r="F17" s="39" t="e">
        <f t="shared" si="0"/>
        <v>#DIV/0!</v>
      </c>
      <c r="G17" s="40"/>
      <c r="H17" s="40"/>
      <c r="I17" s="40"/>
    </row>
    <row r="18" spans="1:9" x14ac:dyDescent="0.25">
      <c r="A18" s="41" t="s">
        <v>55</v>
      </c>
      <c r="B18" s="42">
        <v>0</v>
      </c>
      <c r="C18" s="42">
        <v>1</v>
      </c>
      <c r="D18" s="42">
        <v>1</v>
      </c>
      <c r="E18" s="42">
        <v>2</v>
      </c>
      <c r="F18" s="43">
        <f t="shared" si="0"/>
        <v>100</v>
      </c>
      <c r="G18" s="40"/>
      <c r="H18" s="40"/>
      <c r="I18" s="40"/>
    </row>
    <row r="19" spans="1:9" x14ac:dyDescent="0.25">
      <c r="A19" s="37" t="s">
        <v>56</v>
      </c>
      <c r="B19" s="38">
        <v>2</v>
      </c>
      <c r="C19" s="38">
        <v>1</v>
      </c>
      <c r="D19" s="38">
        <v>2</v>
      </c>
      <c r="E19" s="38">
        <v>2</v>
      </c>
      <c r="F19" s="39">
        <f t="shared" si="0"/>
        <v>0</v>
      </c>
      <c r="G19" s="40"/>
      <c r="H19" s="40"/>
      <c r="I19" s="40"/>
    </row>
    <row r="20" spans="1:9" x14ac:dyDescent="0.25">
      <c r="A20" s="41" t="s">
        <v>57</v>
      </c>
      <c r="B20" s="42">
        <v>1</v>
      </c>
      <c r="C20" s="42">
        <v>0</v>
      </c>
      <c r="D20" s="42">
        <v>1</v>
      </c>
      <c r="E20" s="42">
        <v>0</v>
      </c>
      <c r="F20" s="43">
        <f t="shared" si="0"/>
        <v>-100</v>
      </c>
      <c r="G20" s="40"/>
      <c r="H20" s="40"/>
      <c r="I20" s="40"/>
    </row>
    <row r="21" spans="1:9" x14ac:dyDescent="0.25">
      <c r="A21" s="37" t="s">
        <v>58</v>
      </c>
      <c r="B21" s="38">
        <v>0</v>
      </c>
      <c r="C21" s="38">
        <v>0</v>
      </c>
      <c r="D21" s="38">
        <v>0</v>
      </c>
      <c r="E21" s="38">
        <v>0</v>
      </c>
      <c r="F21" s="44" t="e">
        <f t="shared" si="0"/>
        <v>#DIV/0!</v>
      </c>
      <c r="G21" s="40"/>
      <c r="H21" s="40"/>
      <c r="I21" s="40"/>
    </row>
    <row r="22" spans="1:9" x14ac:dyDescent="0.25">
      <c r="A22" s="41" t="s">
        <v>59</v>
      </c>
      <c r="B22" s="42">
        <v>47</v>
      </c>
      <c r="C22" s="42">
        <v>41</v>
      </c>
      <c r="D22" s="42">
        <v>192</v>
      </c>
      <c r="E22" s="42">
        <v>223</v>
      </c>
      <c r="F22" s="43">
        <f t="shared" si="0"/>
        <v>16.145833333333329</v>
      </c>
      <c r="G22" s="40"/>
      <c r="H22" s="40"/>
      <c r="I22" s="40"/>
    </row>
    <row r="23" spans="1:9" x14ac:dyDescent="0.25">
      <c r="A23" s="37" t="s">
        <v>60</v>
      </c>
      <c r="B23" s="38">
        <v>28</v>
      </c>
      <c r="C23" s="38">
        <v>38</v>
      </c>
      <c r="D23" s="38">
        <v>68</v>
      </c>
      <c r="E23" s="38">
        <v>83</v>
      </c>
      <c r="F23" s="39">
        <f t="shared" si="0"/>
        <v>22.058823529411768</v>
      </c>
      <c r="G23" s="40"/>
      <c r="H23" s="40"/>
      <c r="I23" s="40"/>
    </row>
    <row r="24" spans="1:9" x14ac:dyDescent="0.25">
      <c r="A24" s="41" t="s">
        <v>61</v>
      </c>
      <c r="B24" s="42">
        <v>0</v>
      </c>
      <c r="C24" s="42">
        <v>0</v>
      </c>
      <c r="D24" s="42">
        <v>0</v>
      </c>
      <c r="E24" s="42">
        <v>0</v>
      </c>
      <c r="F24" s="45" t="e">
        <f t="shared" si="0"/>
        <v>#DIV/0!</v>
      </c>
      <c r="G24" s="40"/>
      <c r="H24" s="40"/>
      <c r="I24" s="40"/>
    </row>
    <row r="25" spans="1:9" x14ac:dyDescent="0.25">
      <c r="A25" s="37" t="s">
        <v>62</v>
      </c>
      <c r="B25" s="38">
        <v>0</v>
      </c>
      <c r="C25" s="38">
        <v>0</v>
      </c>
      <c r="D25" s="38">
        <v>0</v>
      </c>
      <c r="E25" s="38">
        <v>1</v>
      </c>
      <c r="F25" s="39" t="e">
        <f t="shared" si="0"/>
        <v>#DIV/0!</v>
      </c>
      <c r="G25" s="40"/>
      <c r="H25" s="40"/>
      <c r="I25" s="40"/>
    </row>
    <row r="26" spans="1:9" x14ac:dyDescent="0.25">
      <c r="A26" s="41" t="s">
        <v>63</v>
      </c>
      <c r="B26" s="42">
        <v>2</v>
      </c>
      <c r="C26" s="42">
        <v>4</v>
      </c>
      <c r="D26" s="42">
        <v>3</v>
      </c>
      <c r="E26" s="42">
        <v>5</v>
      </c>
      <c r="F26" s="43">
        <f t="shared" si="0"/>
        <v>66.666666666666657</v>
      </c>
      <c r="G26" s="40"/>
      <c r="H26" s="40"/>
      <c r="I26" s="40"/>
    </row>
    <row r="27" spans="1:9" x14ac:dyDescent="0.25">
      <c r="A27" s="37" t="s">
        <v>64</v>
      </c>
      <c r="B27" s="38">
        <v>0</v>
      </c>
      <c r="C27" s="38">
        <v>0</v>
      </c>
      <c r="D27" s="38">
        <v>0</v>
      </c>
      <c r="E27" s="38">
        <v>0</v>
      </c>
      <c r="F27" s="44" t="e">
        <f t="shared" si="0"/>
        <v>#DIV/0!</v>
      </c>
      <c r="G27" s="40"/>
      <c r="H27" s="40"/>
      <c r="I27" s="40"/>
    </row>
    <row r="28" spans="1:9" x14ac:dyDescent="0.25">
      <c r="A28" s="41" t="s">
        <v>65</v>
      </c>
      <c r="B28" s="42">
        <v>48</v>
      </c>
      <c r="C28" s="42">
        <v>46</v>
      </c>
      <c r="D28" s="42">
        <v>182</v>
      </c>
      <c r="E28" s="42">
        <v>233</v>
      </c>
      <c r="F28" s="43">
        <f t="shared" si="0"/>
        <v>28.021978021978015</v>
      </c>
      <c r="G28" s="40"/>
      <c r="H28" s="40"/>
      <c r="I28" s="40"/>
    </row>
    <row r="29" spans="1:9" x14ac:dyDescent="0.25">
      <c r="A29" s="37" t="s">
        <v>66</v>
      </c>
      <c r="B29" s="38">
        <v>0</v>
      </c>
      <c r="C29" s="38">
        <v>1</v>
      </c>
      <c r="D29" s="38">
        <v>0</v>
      </c>
      <c r="E29" s="38">
        <v>2</v>
      </c>
      <c r="F29" s="39" t="e">
        <f t="shared" si="0"/>
        <v>#DIV/0!</v>
      </c>
      <c r="G29" s="40"/>
      <c r="H29" s="40"/>
      <c r="I29" s="40"/>
    </row>
    <row r="30" spans="1:9" x14ac:dyDescent="0.25">
      <c r="A30" s="41" t="s">
        <v>67</v>
      </c>
      <c r="B30" s="42">
        <v>6</v>
      </c>
      <c r="C30" s="42">
        <v>6</v>
      </c>
      <c r="D30" s="42">
        <v>12</v>
      </c>
      <c r="E30" s="42">
        <v>11</v>
      </c>
      <c r="F30" s="43">
        <f t="shared" si="0"/>
        <v>-8.3333333333333286</v>
      </c>
      <c r="G30" s="40"/>
      <c r="H30" s="40"/>
      <c r="I30" s="40"/>
    </row>
    <row r="31" spans="1:9" x14ac:dyDescent="0.25">
      <c r="A31" s="37" t="s">
        <v>68</v>
      </c>
      <c r="B31" s="38">
        <v>0</v>
      </c>
      <c r="C31" s="38">
        <v>0</v>
      </c>
      <c r="D31" s="38">
        <v>0</v>
      </c>
      <c r="E31" s="38">
        <v>0</v>
      </c>
      <c r="F31" s="39" t="e">
        <f t="shared" si="0"/>
        <v>#DIV/0!</v>
      </c>
      <c r="G31" s="40"/>
      <c r="H31" s="40"/>
      <c r="I31" s="40"/>
    </row>
    <row r="32" spans="1:9" x14ac:dyDescent="0.25">
      <c r="A32" s="41" t="s">
        <v>69</v>
      </c>
      <c r="B32" s="42">
        <v>14</v>
      </c>
      <c r="C32" s="42">
        <v>17</v>
      </c>
      <c r="D32" s="42">
        <v>21</v>
      </c>
      <c r="E32" s="42">
        <v>23.00001</v>
      </c>
      <c r="F32" s="43">
        <f t="shared" si="0"/>
        <v>9.5238571428571248</v>
      </c>
      <c r="G32" s="40"/>
      <c r="H32" s="40"/>
      <c r="I32" s="40"/>
    </row>
    <row r="33" spans="1:9" x14ac:dyDescent="0.25">
      <c r="A33" s="37" t="s">
        <v>70</v>
      </c>
      <c r="B33" s="38">
        <v>12</v>
      </c>
      <c r="C33" s="38">
        <v>13</v>
      </c>
      <c r="D33" s="38">
        <v>20</v>
      </c>
      <c r="E33" s="38">
        <v>23</v>
      </c>
      <c r="F33" s="39">
        <f t="shared" si="0"/>
        <v>15</v>
      </c>
      <c r="G33" s="40"/>
      <c r="H33" s="40"/>
      <c r="I33" s="40"/>
    </row>
    <row r="34" spans="1:9" x14ac:dyDescent="0.25">
      <c r="A34" s="41" t="s">
        <v>71</v>
      </c>
      <c r="B34" s="42">
        <v>1</v>
      </c>
      <c r="C34" s="42">
        <v>2</v>
      </c>
      <c r="D34" s="42">
        <v>1</v>
      </c>
      <c r="E34" s="42">
        <v>2</v>
      </c>
      <c r="F34" s="43">
        <f t="shared" si="0"/>
        <v>100</v>
      </c>
      <c r="G34" s="40"/>
      <c r="H34" s="40"/>
      <c r="I34" s="40"/>
    </row>
    <row r="35" spans="1:9" x14ac:dyDescent="0.25">
      <c r="A35" s="46" t="s">
        <v>72</v>
      </c>
      <c r="B35" s="47">
        <f>SUM(B7:B34)</f>
        <v>373</v>
      </c>
      <c r="C35" s="47">
        <f t="shared" ref="C35:E35" si="1">SUM(C7:C34)</f>
        <v>386</v>
      </c>
      <c r="D35" s="47">
        <f t="shared" si="1"/>
        <v>858</v>
      </c>
      <c r="E35" s="47">
        <f t="shared" si="1"/>
        <v>934.00000999999997</v>
      </c>
      <c r="F35" s="48">
        <f t="shared" si="0"/>
        <v>8.857810023310023</v>
      </c>
      <c r="G35" s="40"/>
      <c r="H35" s="40"/>
      <c r="I35" s="40"/>
    </row>
    <row r="36" spans="1:9" x14ac:dyDescent="0.25">
      <c r="A36" s="49"/>
      <c r="B36" s="49"/>
      <c r="C36" s="49"/>
      <c r="D36" s="49"/>
      <c r="E36" s="49"/>
      <c r="F36" s="49"/>
      <c r="G36" s="49"/>
    </row>
    <row r="37" spans="1:9" x14ac:dyDescent="0.25">
      <c r="A37" s="49"/>
      <c r="B37" s="49">
        <f>E6</f>
        <v>2012</v>
      </c>
      <c r="C37" s="49">
        <f>D6</f>
        <v>2011</v>
      </c>
      <c r="D37" s="49"/>
      <c r="E37" s="49"/>
      <c r="F37" s="49">
        <f>B37</f>
        <v>2012</v>
      </c>
      <c r="G37" s="49">
        <f>C37</f>
        <v>2011</v>
      </c>
    </row>
    <row r="38" spans="1:9" x14ac:dyDescent="0.25">
      <c r="A38" s="49" t="str">
        <f>A7</f>
        <v>A CORUÑA</v>
      </c>
      <c r="B38" s="50">
        <f>E7</f>
        <v>19</v>
      </c>
      <c r="C38" s="50">
        <f>D7</f>
        <v>16</v>
      </c>
      <c r="D38" s="50">
        <f>_xlfn.RANK.EQ(B38,$B$38:$B$65)+COUNTIF($B$38:$B$65,B38)-1</f>
        <v>9</v>
      </c>
      <c r="E38" s="49" t="str">
        <f t="shared" ref="E38:E65" si="2">INDEX($A$38:$B$65,MATCH(ROW()-37,$D$38:$D$65,0),1)</f>
        <v>SANTA CRUZ DE TENERIFE</v>
      </c>
      <c r="F38" s="49">
        <f>LOOKUP(E38,$A$38:$A$65,$B$38:$B$65)</f>
        <v>233</v>
      </c>
      <c r="G38" s="49">
        <f>LOOKUP(E38,$A$38:$A$65,$C$38:$C$65)</f>
        <v>182</v>
      </c>
    </row>
    <row r="39" spans="1:9" x14ac:dyDescent="0.25">
      <c r="A39" s="49" t="str">
        <f t="shared" ref="A39:A65" si="3">A8</f>
        <v>ALICANTE</v>
      </c>
      <c r="B39" s="50">
        <f t="shared" ref="B39:B65" si="4">E8</f>
        <v>9</v>
      </c>
      <c r="C39" s="50">
        <f t="shared" ref="C39:C65" si="5">D8</f>
        <v>18</v>
      </c>
      <c r="D39" s="50">
        <f t="shared" ref="D39:D65" si="6">_xlfn.RANK.EQ(B39,$B$38:$B$65)+COUNTIF($B$38:$B$65,B39)-1</f>
        <v>12</v>
      </c>
      <c r="E39" s="49" t="str">
        <f t="shared" si="2"/>
        <v>LAS PALMAS</v>
      </c>
      <c r="F39" s="49">
        <f t="shared" ref="F39:F54" si="7">LOOKUP(E39,$A$38:$A$65,$B$38:$B$65)</f>
        <v>223</v>
      </c>
      <c r="G39" s="49">
        <f t="shared" ref="G39:G65" si="8">LOOKUP(E39,$A$38:$A$65,$C$38:$C$65)</f>
        <v>192</v>
      </c>
    </row>
    <row r="40" spans="1:9" x14ac:dyDescent="0.25">
      <c r="A40" s="49" t="str">
        <f t="shared" si="3"/>
        <v>ALMERIA</v>
      </c>
      <c r="B40" s="50">
        <f t="shared" si="4"/>
        <v>3</v>
      </c>
      <c r="C40" s="50">
        <f t="shared" si="5"/>
        <v>6</v>
      </c>
      <c r="D40" s="50">
        <f t="shared" si="6"/>
        <v>14</v>
      </c>
      <c r="E40" s="49" t="str">
        <f t="shared" si="2"/>
        <v>BARCELONA</v>
      </c>
      <c r="F40" s="49">
        <f t="shared" si="7"/>
        <v>133</v>
      </c>
      <c r="G40" s="49">
        <f t="shared" si="8"/>
        <v>148</v>
      </c>
    </row>
    <row r="41" spans="1:9" x14ac:dyDescent="0.25">
      <c r="A41" s="49" t="str">
        <f t="shared" si="3"/>
        <v>AVILES</v>
      </c>
      <c r="B41" s="50">
        <f t="shared" si="4"/>
        <v>0</v>
      </c>
      <c r="C41" s="50">
        <f t="shared" si="5"/>
        <v>0</v>
      </c>
      <c r="D41" s="50">
        <f t="shared" si="6"/>
        <v>28</v>
      </c>
      <c r="E41" s="49" t="str">
        <f t="shared" si="2"/>
        <v>MALAGA</v>
      </c>
      <c r="F41" s="49">
        <f t="shared" si="7"/>
        <v>83</v>
      </c>
      <c r="G41" s="49">
        <f t="shared" si="8"/>
        <v>68</v>
      </c>
    </row>
    <row r="42" spans="1:9" x14ac:dyDescent="0.25">
      <c r="A42" s="49" t="str">
        <f t="shared" si="3"/>
        <v>BAHIA DE ALGECIRAS</v>
      </c>
      <c r="B42" s="50">
        <f t="shared" si="4"/>
        <v>0</v>
      </c>
      <c r="C42" s="50">
        <f t="shared" si="5"/>
        <v>0</v>
      </c>
      <c r="D42" s="50">
        <f t="shared" si="6"/>
        <v>28</v>
      </c>
      <c r="E42" s="49" t="str">
        <f t="shared" si="2"/>
        <v>BALEARES</v>
      </c>
      <c r="F42" s="49">
        <f t="shared" si="7"/>
        <v>81</v>
      </c>
      <c r="G42" s="49">
        <f t="shared" si="8"/>
        <v>90</v>
      </c>
    </row>
    <row r="43" spans="1:9" x14ac:dyDescent="0.25">
      <c r="A43" s="49" t="str">
        <f t="shared" si="3"/>
        <v>BAHIA DE CADIZ</v>
      </c>
      <c r="B43" s="50">
        <f t="shared" si="4"/>
        <v>63</v>
      </c>
      <c r="C43" s="50">
        <f t="shared" si="5"/>
        <v>59</v>
      </c>
      <c r="D43" s="50">
        <f t="shared" si="6"/>
        <v>6</v>
      </c>
      <c r="E43" s="49" t="str">
        <f t="shared" si="2"/>
        <v>BAHIA DE CADIZ</v>
      </c>
      <c r="F43" s="49">
        <f t="shared" si="7"/>
        <v>63</v>
      </c>
      <c r="G43" s="49">
        <f t="shared" si="8"/>
        <v>59</v>
      </c>
    </row>
    <row r="44" spans="1:9" x14ac:dyDescent="0.25">
      <c r="A44" s="49" t="str">
        <f t="shared" si="3"/>
        <v>BALEARES</v>
      </c>
      <c r="B44" s="50">
        <f t="shared" si="4"/>
        <v>81</v>
      </c>
      <c r="C44" s="50">
        <f t="shared" si="5"/>
        <v>90</v>
      </c>
      <c r="D44" s="50">
        <f t="shared" si="6"/>
        <v>5</v>
      </c>
      <c r="E44" s="49" t="str">
        <f t="shared" si="2"/>
        <v>VALENCIA</v>
      </c>
      <c r="F44" s="49">
        <f t="shared" si="7"/>
        <v>23.00001</v>
      </c>
      <c r="G44" s="49">
        <f t="shared" si="8"/>
        <v>21</v>
      </c>
    </row>
    <row r="45" spans="1:9" x14ac:dyDescent="0.25">
      <c r="A45" s="49" t="str">
        <f t="shared" si="3"/>
        <v>BARCELONA</v>
      </c>
      <c r="B45" s="50">
        <f t="shared" si="4"/>
        <v>133</v>
      </c>
      <c r="C45" s="50">
        <f t="shared" si="5"/>
        <v>148</v>
      </c>
      <c r="D45" s="50">
        <f t="shared" si="6"/>
        <v>3</v>
      </c>
      <c r="E45" s="49" t="str">
        <f>INDEX($A$38:$B$65,MATCH(ROW()-37,$D$38:$D$65,0),1)</f>
        <v>VIGO</v>
      </c>
      <c r="F45" s="49">
        <f t="shared" si="7"/>
        <v>23</v>
      </c>
      <c r="G45" s="49">
        <f t="shared" si="8"/>
        <v>20</v>
      </c>
    </row>
    <row r="46" spans="1:9" x14ac:dyDescent="0.25">
      <c r="A46" s="49" t="str">
        <f t="shared" si="3"/>
        <v>BILBAO</v>
      </c>
      <c r="B46" s="50">
        <f t="shared" si="4"/>
        <v>2</v>
      </c>
      <c r="C46" s="50">
        <f t="shared" si="5"/>
        <v>5</v>
      </c>
      <c r="D46" s="50">
        <f t="shared" si="6"/>
        <v>19</v>
      </c>
      <c r="E46" s="49" t="str">
        <f>A47</f>
        <v>CARTAGENA</v>
      </c>
      <c r="F46" s="49">
        <f>LOOKUP(E46,$A$38:$A$65,$B$38:$B$65)</f>
        <v>13</v>
      </c>
      <c r="G46" s="49">
        <f>LOOKUP(E46,$A$38:$A$65,$C$38:$C$65)</f>
        <v>13</v>
      </c>
    </row>
    <row r="47" spans="1:9" x14ac:dyDescent="0.25">
      <c r="A47" s="49" t="str">
        <f t="shared" si="3"/>
        <v>CARTAGENA</v>
      </c>
      <c r="B47" s="50">
        <f t="shared" si="4"/>
        <v>13</v>
      </c>
      <c r="C47" s="50">
        <f t="shared" si="5"/>
        <v>13</v>
      </c>
      <c r="D47" s="50">
        <f t="shared" si="6"/>
        <v>10</v>
      </c>
      <c r="E47" s="49" t="str">
        <f t="shared" si="2"/>
        <v>CARTAGENA</v>
      </c>
      <c r="F47" s="49">
        <f t="shared" si="7"/>
        <v>13</v>
      </c>
      <c r="G47" s="49">
        <f t="shared" si="8"/>
        <v>13</v>
      </c>
    </row>
    <row r="48" spans="1:9" x14ac:dyDescent="0.25">
      <c r="A48" s="49" t="str">
        <f t="shared" si="3"/>
        <v>CASTELLON</v>
      </c>
      <c r="B48" s="50">
        <f t="shared" si="4"/>
        <v>1</v>
      </c>
      <c r="C48" s="50">
        <f t="shared" si="5"/>
        <v>0</v>
      </c>
      <c r="D48" s="50">
        <f t="shared" si="6"/>
        <v>21</v>
      </c>
      <c r="E48" s="49" t="str">
        <f t="shared" si="2"/>
        <v>SEVILLA</v>
      </c>
      <c r="F48" s="49">
        <f t="shared" si="7"/>
        <v>11</v>
      </c>
      <c r="G48" s="49">
        <f t="shared" si="8"/>
        <v>12</v>
      </c>
    </row>
    <row r="49" spans="1:7" x14ac:dyDescent="0.25">
      <c r="A49" s="49" t="str">
        <f t="shared" si="3"/>
        <v>CEUTA</v>
      </c>
      <c r="B49" s="50">
        <f t="shared" si="4"/>
        <v>2</v>
      </c>
      <c r="C49" s="50">
        <f t="shared" si="5"/>
        <v>1</v>
      </c>
      <c r="D49" s="50">
        <f t="shared" si="6"/>
        <v>19</v>
      </c>
      <c r="E49" s="49" t="str">
        <f t="shared" si="2"/>
        <v>ALICANTE</v>
      </c>
      <c r="F49" s="49">
        <f t="shared" si="7"/>
        <v>9</v>
      </c>
      <c r="G49" s="49">
        <f t="shared" si="8"/>
        <v>18</v>
      </c>
    </row>
    <row r="50" spans="1:7" x14ac:dyDescent="0.25">
      <c r="A50" s="49" t="str">
        <f t="shared" si="3"/>
        <v>FERROL-SAN CIBRAO</v>
      </c>
      <c r="B50" s="50">
        <f t="shared" si="4"/>
        <v>2</v>
      </c>
      <c r="C50" s="50">
        <f t="shared" si="5"/>
        <v>2</v>
      </c>
      <c r="D50" s="50">
        <f t="shared" si="6"/>
        <v>19</v>
      </c>
      <c r="E50" s="49" t="str">
        <f t="shared" si="2"/>
        <v>MOTRIL</v>
      </c>
      <c r="F50" s="49">
        <f t="shared" si="7"/>
        <v>5</v>
      </c>
      <c r="G50" s="49">
        <f t="shared" si="8"/>
        <v>3</v>
      </c>
    </row>
    <row r="51" spans="1:7" x14ac:dyDescent="0.25">
      <c r="A51" s="49" t="str">
        <f t="shared" si="3"/>
        <v>GIJON</v>
      </c>
      <c r="B51" s="50">
        <f t="shared" si="4"/>
        <v>0</v>
      </c>
      <c r="C51" s="50">
        <f t="shared" si="5"/>
        <v>1</v>
      </c>
      <c r="D51" s="50">
        <f t="shared" si="6"/>
        <v>28</v>
      </c>
      <c r="E51" s="49" t="str">
        <f t="shared" si="2"/>
        <v>ALMERIA</v>
      </c>
      <c r="F51" s="49">
        <f t="shared" si="7"/>
        <v>3</v>
      </c>
      <c r="G51" s="49">
        <f t="shared" si="8"/>
        <v>6</v>
      </c>
    </row>
    <row r="52" spans="1:7" x14ac:dyDescent="0.25">
      <c r="A52" s="49" t="str">
        <f t="shared" si="3"/>
        <v>HUELVA</v>
      </c>
      <c r="B52" s="50">
        <f t="shared" si="4"/>
        <v>0</v>
      </c>
      <c r="C52" s="50">
        <f t="shared" si="5"/>
        <v>0</v>
      </c>
      <c r="D52" s="50">
        <f t="shared" si="6"/>
        <v>28</v>
      </c>
      <c r="E52" s="49" t="e">
        <f t="shared" si="2"/>
        <v>#N/A</v>
      </c>
      <c r="F52" s="49" t="e">
        <f t="shared" si="7"/>
        <v>#N/A</v>
      </c>
      <c r="G52" s="49" t="e">
        <f t="shared" si="8"/>
        <v>#N/A</v>
      </c>
    </row>
    <row r="53" spans="1:7" x14ac:dyDescent="0.25">
      <c r="A53" s="49" t="str">
        <f t="shared" si="3"/>
        <v>LAS PALMAS</v>
      </c>
      <c r="B53" s="50">
        <f t="shared" si="4"/>
        <v>223</v>
      </c>
      <c r="C53" s="50">
        <f t="shared" si="5"/>
        <v>192</v>
      </c>
      <c r="D53" s="50">
        <f t="shared" si="6"/>
        <v>2</v>
      </c>
      <c r="E53" s="49" t="e">
        <f t="shared" si="2"/>
        <v>#N/A</v>
      </c>
      <c r="F53" s="49" t="e">
        <f t="shared" si="7"/>
        <v>#N/A</v>
      </c>
      <c r="G53" s="49" t="e">
        <f t="shared" si="8"/>
        <v>#N/A</v>
      </c>
    </row>
    <row r="54" spans="1:7" x14ac:dyDescent="0.25">
      <c r="A54" s="49" t="str">
        <f t="shared" si="3"/>
        <v>MALAGA</v>
      </c>
      <c r="B54" s="50">
        <f t="shared" si="4"/>
        <v>83</v>
      </c>
      <c r="C54" s="50">
        <f t="shared" si="5"/>
        <v>68</v>
      </c>
      <c r="D54" s="50">
        <f t="shared" si="6"/>
        <v>4</v>
      </c>
      <c r="E54" s="49" t="e">
        <f t="shared" si="2"/>
        <v>#N/A</v>
      </c>
      <c r="F54" s="49" t="e">
        <f t="shared" si="7"/>
        <v>#N/A</v>
      </c>
      <c r="G54" s="49" t="e">
        <f t="shared" si="8"/>
        <v>#N/A</v>
      </c>
    </row>
    <row r="55" spans="1:7" x14ac:dyDescent="0.25">
      <c r="A55" s="49" t="str">
        <f t="shared" si="3"/>
        <v>MARIN Y RIA DE PONTEVEDRA</v>
      </c>
      <c r="B55" s="50">
        <f t="shared" si="4"/>
        <v>0</v>
      </c>
      <c r="C55" s="50">
        <f t="shared" si="5"/>
        <v>0</v>
      </c>
      <c r="D55" s="50">
        <f t="shared" si="6"/>
        <v>28</v>
      </c>
      <c r="E55" s="49" t="e">
        <f t="shared" si="2"/>
        <v>#N/A</v>
      </c>
      <c r="F55" s="49" t="e">
        <f t="shared" ref="F55:F65" si="9">LOOKUP(E55,$A$38:$A$65,$B$38:$B$65)</f>
        <v>#N/A</v>
      </c>
      <c r="G55" s="49" t="e">
        <f t="shared" si="8"/>
        <v>#N/A</v>
      </c>
    </row>
    <row r="56" spans="1:7" x14ac:dyDescent="0.25">
      <c r="A56" s="49" t="str">
        <f t="shared" si="3"/>
        <v>MELILLA</v>
      </c>
      <c r="B56" s="50">
        <f t="shared" si="4"/>
        <v>1</v>
      </c>
      <c r="C56" s="50">
        <f t="shared" si="5"/>
        <v>0</v>
      </c>
      <c r="D56" s="50">
        <f t="shared" si="6"/>
        <v>21</v>
      </c>
      <c r="E56" s="49" t="str">
        <f t="shared" si="2"/>
        <v>BILBAO</v>
      </c>
      <c r="F56" s="49">
        <f t="shared" si="9"/>
        <v>2</v>
      </c>
      <c r="G56" s="49">
        <f t="shared" si="8"/>
        <v>5</v>
      </c>
    </row>
    <row r="57" spans="1:7" x14ac:dyDescent="0.25">
      <c r="A57" s="49" t="str">
        <f t="shared" si="3"/>
        <v>MOTRIL</v>
      </c>
      <c r="B57" s="50">
        <f t="shared" si="4"/>
        <v>5</v>
      </c>
      <c r="C57" s="50">
        <f t="shared" si="5"/>
        <v>3</v>
      </c>
      <c r="D57" s="50">
        <f t="shared" si="6"/>
        <v>13</v>
      </c>
      <c r="E57" s="49" t="e">
        <f t="shared" si="2"/>
        <v>#N/A</v>
      </c>
      <c r="F57" s="49" t="e">
        <f t="shared" si="9"/>
        <v>#N/A</v>
      </c>
      <c r="G57" s="49" t="e">
        <f t="shared" si="8"/>
        <v>#N/A</v>
      </c>
    </row>
    <row r="58" spans="1:7" x14ac:dyDescent="0.25">
      <c r="A58" s="49" t="str">
        <f t="shared" si="3"/>
        <v>PASAIA</v>
      </c>
      <c r="B58" s="50">
        <f t="shared" si="4"/>
        <v>0</v>
      </c>
      <c r="C58" s="50">
        <f t="shared" si="5"/>
        <v>0</v>
      </c>
      <c r="D58" s="50">
        <f t="shared" si="6"/>
        <v>28</v>
      </c>
      <c r="E58" s="49" t="str">
        <f t="shared" si="2"/>
        <v>CASTELLON</v>
      </c>
      <c r="F58" s="49">
        <f t="shared" si="9"/>
        <v>1</v>
      </c>
      <c r="G58" s="49">
        <f t="shared" si="8"/>
        <v>0</v>
      </c>
    </row>
    <row r="59" spans="1:7" x14ac:dyDescent="0.25">
      <c r="A59" s="49" t="str">
        <f t="shared" si="3"/>
        <v>SANTA CRUZ DE TENERIFE</v>
      </c>
      <c r="B59" s="50">
        <f t="shared" si="4"/>
        <v>233</v>
      </c>
      <c r="C59" s="50">
        <f t="shared" si="5"/>
        <v>182</v>
      </c>
      <c r="D59" s="50">
        <f t="shared" si="6"/>
        <v>1</v>
      </c>
      <c r="E59" s="49" t="e">
        <f t="shared" si="2"/>
        <v>#N/A</v>
      </c>
      <c r="F59" s="49" t="e">
        <f t="shared" si="9"/>
        <v>#N/A</v>
      </c>
      <c r="G59" s="49" t="e">
        <f t="shared" si="8"/>
        <v>#N/A</v>
      </c>
    </row>
    <row r="60" spans="1:7" x14ac:dyDescent="0.25">
      <c r="A60" s="49" t="str">
        <f t="shared" si="3"/>
        <v>SANTANDER</v>
      </c>
      <c r="B60" s="50">
        <f t="shared" si="4"/>
        <v>2</v>
      </c>
      <c r="C60" s="50">
        <f t="shared" si="5"/>
        <v>0</v>
      </c>
      <c r="D60" s="50">
        <f t="shared" si="6"/>
        <v>19</v>
      </c>
      <c r="E60" s="49" t="e">
        <f t="shared" si="2"/>
        <v>#N/A</v>
      </c>
      <c r="F60" s="49" t="e">
        <f t="shared" si="9"/>
        <v>#N/A</v>
      </c>
      <c r="G60" s="49" t="e">
        <f t="shared" si="8"/>
        <v>#N/A</v>
      </c>
    </row>
    <row r="61" spans="1:7" x14ac:dyDescent="0.25">
      <c r="A61" s="49" t="str">
        <f t="shared" si="3"/>
        <v>SEVILLA</v>
      </c>
      <c r="B61" s="50">
        <f t="shared" si="4"/>
        <v>11</v>
      </c>
      <c r="C61" s="50">
        <f t="shared" si="5"/>
        <v>12</v>
      </c>
      <c r="D61" s="50">
        <f t="shared" si="6"/>
        <v>11</v>
      </c>
      <c r="E61" s="49" t="e">
        <f t="shared" si="2"/>
        <v>#N/A</v>
      </c>
      <c r="F61" s="49" t="e">
        <f t="shared" si="9"/>
        <v>#N/A</v>
      </c>
      <c r="G61" s="49" t="e">
        <f t="shared" si="8"/>
        <v>#N/A</v>
      </c>
    </row>
    <row r="62" spans="1:7" x14ac:dyDescent="0.25">
      <c r="A62" s="49" t="str">
        <f t="shared" si="3"/>
        <v>TARRAGONA</v>
      </c>
      <c r="B62" s="50">
        <f t="shared" si="4"/>
        <v>0</v>
      </c>
      <c r="C62" s="50">
        <f t="shared" si="5"/>
        <v>0</v>
      </c>
      <c r="D62" s="50">
        <f t="shared" si="6"/>
        <v>28</v>
      </c>
      <c r="E62" s="49" t="e">
        <f t="shared" si="2"/>
        <v>#N/A</v>
      </c>
      <c r="F62" s="49" t="e">
        <f t="shared" si="9"/>
        <v>#N/A</v>
      </c>
      <c r="G62" s="49" t="e">
        <f t="shared" si="8"/>
        <v>#N/A</v>
      </c>
    </row>
    <row r="63" spans="1:7" x14ac:dyDescent="0.25">
      <c r="A63" s="49" t="str">
        <f t="shared" si="3"/>
        <v>VALENCIA</v>
      </c>
      <c r="B63" s="50">
        <f t="shared" si="4"/>
        <v>23.00001</v>
      </c>
      <c r="C63" s="50">
        <f t="shared" si="5"/>
        <v>21</v>
      </c>
      <c r="D63" s="50">
        <f t="shared" si="6"/>
        <v>7</v>
      </c>
      <c r="E63" s="49" t="e">
        <f t="shared" si="2"/>
        <v>#N/A</v>
      </c>
      <c r="F63" s="49" t="e">
        <f t="shared" si="9"/>
        <v>#N/A</v>
      </c>
      <c r="G63" s="49" t="e">
        <f t="shared" si="8"/>
        <v>#N/A</v>
      </c>
    </row>
    <row r="64" spans="1:7" x14ac:dyDescent="0.25">
      <c r="A64" s="49" t="str">
        <f t="shared" si="3"/>
        <v>VIGO</v>
      </c>
      <c r="B64" s="50">
        <f t="shared" si="4"/>
        <v>23</v>
      </c>
      <c r="C64" s="50">
        <f t="shared" si="5"/>
        <v>20</v>
      </c>
      <c r="D64" s="50">
        <f t="shared" si="6"/>
        <v>8</v>
      </c>
      <c r="E64" s="49" t="e">
        <f t="shared" si="2"/>
        <v>#N/A</v>
      </c>
      <c r="F64" s="49" t="e">
        <f t="shared" si="9"/>
        <v>#N/A</v>
      </c>
      <c r="G64" s="49" t="e">
        <f t="shared" si="8"/>
        <v>#N/A</v>
      </c>
    </row>
    <row r="65" spans="1:7" x14ac:dyDescent="0.25">
      <c r="A65" s="49" t="str">
        <f t="shared" si="3"/>
        <v>VILAGARCIA</v>
      </c>
      <c r="B65" s="50">
        <f t="shared" si="4"/>
        <v>2</v>
      </c>
      <c r="C65" s="50">
        <f t="shared" si="5"/>
        <v>1</v>
      </c>
      <c r="D65" s="50">
        <f t="shared" si="6"/>
        <v>19</v>
      </c>
      <c r="E65" s="49" t="str">
        <f t="shared" si="2"/>
        <v>AVILES</v>
      </c>
      <c r="F65" s="49">
        <f t="shared" si="9"/>
        <v>0</v>
      </c>
      <c r="G65" s="49">
        <f t="shared" si="8"/>
        <v>0</v>
      </c>
    </row>
    <row r="67" spans="1:7" x14ac:dyDescent="0.25">
      <c r="A67" s="51"/>
      <c r="B67" s="52"/>
      <c r="C67" s="52"/>
      <c r="D67" s="52"/>
      <c r="E67" s="52"/>
      <c r="F67" s="53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76543DC2-997C-461B-AE84-8186CE2E459E}"/>
</file>

<file path=customXml/itemProps2.xml><?xml version="1.0" encoding="utf-8"?>
<ds:datastoreItem xmlns:ds="http://schemas.openxmlformats.org/officeDocument/2006/customXml" ds:itemID="{DE63788E-84AA-4B56-AE9D-4CB40E09B698}"/>
</file>

<file path=customXml/itemProps3.xml><?xml version="1.0" encoding="utf-8"?>
<ds:datastoreItem xmlns:ds="http://schemas.openxmlformats.org/officeDocument/2006/customXml" ds:itemID="{4E097C53-573D-450D-B401-FAF53DB138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2017-09-27T11:17:55Z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